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ynopsis 20" sheetId="1" state="visible" r:id="rId2"/>
    <sheet name="Mid Term 20" sheetId="2" state="visible" r:id="rId3"/>
    <sheet name="End Sem 50" sheetId="3" state="visible" r:id="rId4"/>
    <sheet name="Mentor 85" sheetId="4" state="visible" r:id="rId5"/>
    <sheet name="Summary" sheetId="5" state="visible" r:id="rId6"/>
    <sheet name="Total" sheetId="6" state="visible" r:id="rId7"/>
  </sheets>
  <definedNames>
    <definedName function="false" hidden="true" localSheetId="2" name="_xlnm._FilterDatabase" vbProcedure="false">'End Sem 50'!$B$1:$V$162</definedName>
    <definedName function="false" hidden="true" localSheetId="3" name="_xlnm._FilterDatabase" vbProcedure="false">'Mentor 85'!$B$2:$L$115</definedName>
    <definedName function="false" hidden="true" localSheetId="1" name="_xlnm._FilterDatabase" vbProcedure="false">'Mid Term 20'!$B$2:$L$115</definedName>
    <definedName function="false" hidden="true" localSheetId="0" name="_xlnm._FilterDatabase" vbProcedure="false">'Synopsis 20'!$A$2:$AMK$166</definedName>
    <definedName function="false" hidden="true" localSheetId="5" name="_xlnm._FilterDatabase" vbProcedure="false">Total!$A$1:$W$109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7" authorId="0">
      <text>
        <r>
          <rPr>
            <sz val="11"/>
            <color rgb="FF000000"/>
            <rFont val="Calibri"/>
            <family val="0"/>
            <charset val="134"/>
          </rPr>
          <t xml:space="preserve">Achala Shakya: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7" authorId="0">
      <text>
        <r>
          <rPr>
            <sz val="11"/>
            <color rgb="FF000000"/>
            <rFont val="Calibri"/>
            <family val="0"/>
            <charset val="134"/>
          </rPr>
          <t xml:space="preserve">Achala Shakya: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36" authorId="0">
      <text>
        <r>
          <rPr>
            <sz val="11"/>
            <color rgb="FF000000"/>
            <rFont val="Calibri"/>
            <family val="0"/>
            <charset val="134"/>
          </rPr>
          <t xml:space="preserve">Achala Shakya:
</t>
        </r>
      </text>
    </comment>
  </commentList>
</comments>
</file>

<file path=xl/sharedStrings.xml><?xml version="1.0" encoding="utf-8"?>
<sst xmlns="http://schemas.openxmlformats.org/spreadsheetml/2006/main" count="3695" uniqueCount="723">
  <si>
    <t xml:space="preserve">Synopsis</t>
  </si>
  <si>
    <t xml:space="preserve">Group No.</t>
  </si>
  <si>
    <t xml:space="preserve">Title</t>
  </si>
  <si>
    <t xml:space="preserve">Title Submission on time</t>
  </si>
  <si>
    <t xml:space="preserve">Group Leader</t>
  </si>
  <si>
    <t xml:space="preserve">Team-Detail (including Group Leader)</t>
  </si>
  <si>
    <t xml:space="preserve">SAP ID</t>
  </si>
  <si>
    <t xml:space="preserve">Roll No. </t>
  </si>
  <si>
    <t xml:space="preserve">Student Mobile</t>
  </si>
  <si>
    <t xml:space="preserve">Student Email</t>
  </si>
  <si>
    <t xml:space="preserve">Branch </t>
  </si>
  <si>
    <t xml:space="preserve">Mentor</t>
  </si>
  <si>
    <t xml:space="preserve">Mentor Email</t>
  </si>
  <si>
    <t xml:space="preserve">Panel Members</t>
  </si>
  <si>
    <t xml:space="preserve">Panel Member's Email</t>
  </si>
  <si>
    <t xml:space="preserve">Evaluation (Pannel Member 1)</t>
  </si>
  <si>
    <t xml:space="preserve">Evaluation (Pannel Member 2)</t>
  </si>
  <si>
    <t xml:space="preserve">Problem (4 marks)</t>
  </si>
  <si>
    <t xml:space="preserve">Algorithm (4 marks)</t>
  </si>
  <si>
    <t xml:space="preserve">Data/Data Structure (4 marks)</t>
  </si>
  <si>
    <t xml:space="preserve">Swot Analysis (4 marks)</t>
  </si>
  <si>
    <t xml:space="preserve">Area of Application (4 marks)</t>
  </si>
  <si>
    <t xml:space="preserve">Total Marks (20)</t>
  </si>
  <si>
    <t xml:space="preserve">TotalCombined(20)</t>
  </si>
  <si>
    <t xml:space="preserve">Quill - A PDF Assistant</t>
  </si>
  <si>
    <t xml:space="preserve">Yes</t>
  </si>
  <si>
    <t xml:space="preserve">Divyanshu Singh</t>
  </si>
  <si>
    <t xml:space="preserve">R2142210290</t>
  </si>
  <si>
    <t xml:space="preserve">CCVT (NH)- B5</t>
  </si>
  <si>
    <t xml:space="preserve">Dr. Gaurav Bhardwaj</t>
  </si>
  <si>
    <t xml:space="preserve">Deepshikha Gupta</t>
  </si>
  <si>
    <t xml:space="preserve">Arnav Sood</t>
  </si>
  <si>
    <t xml:space="preserve">R2142210144</t>
  </si>
  <si>
    <t xml:space="preserve">Soumik Maithy</t>
  </si>
  <si>
    <t xml:space="preserve">soumik.maity@ddn.upes.ac.in</t>
  </si>
  <si>
    <t xml:space="preserve"> </t>
  </si>
  <si>
    <t xml:space="preserve">Ayush Verma</t>
  </si>
  <si>
    <t xml:space="preserve">R2142210217</t>
  </si>
  <si>
    <t xml:space="preserve">StreamNext: Discover, Share, Engage</t>
  </si>
  <si>
    <t xml:space="preserve">Tushti Kulshreshtha</t>
  </si>
  <si>
    <t xml:space="preserve">R2142210819</t>
  </si>
  <si>
    <t xml:space="preserve">CCVT (NH)- B4</t>
  </si>
  <si>
    <t xml:space="preserve">Mrs. Bhavana Kaushik</t>
  </si>
  <si>
    <t xml:space="preserve">Gaurav Bhardwaj</t>
  </si>
  <si>
    <t xml:space="preserve">Akarsh Gupta</t>
  </si>
  <si>
    <t xml:space="preserve">R2142210069</t>
  </si>
  <si>
    <t xml:space="preserve">Milton Kumar</t>
  </si>
  <si>
    <t xml:space="preserve">Syed Safi Hasnain Naqvi</t>
  </si>
  <si>
    <t xml:space="preserve">R2142210804</t>
  </si>
  <si>
    <t xml:space="preserve">Shreyash Kumar</t>
  </si>
  <si>
    <t xml:space="preserve">R2142210748 </t>
  </si>
  <si>
    <t xml:space="preserve">CCVT (NH)- B3</t>
  </si>
  <si>
    <t xml:space="preserve">Online Judge Platform</t>
  </si>
  <si>
    <t xml:space="preserve">Amulya Garg</t>
  </si>
  <si>
    <t xml:space="preserve">R2142210100</t>
  </si>
  <si>
    <t xml:space="preserve">CCVT (NH) - B4</t>
  </si>
  <si>
    <t xml:space="preserve">Dr. Kshitij Kumre</t>
  </si>
  <si>
    <t xml:space="preserve">Bhavana Kaushik</t>
  </si>
  <si>
    <t xml:space="preserve">Aditya Choudhary</t>
  </si>
  <si>
    <t xml:space="preserve">R2142210047</t>
  </si>
  <si>
    <t xml:space="preserve">Cloud based text editing system with live tracking </t>
  </si>
  <si>
    <t xml:space="preserve">Rohan Bakshi</t>
  </si>
  <si>
    <t xml:space="preserve">R2142211066</t>
  </si>
  <si>
    <t xml:space="preserve">CCVT NH B 6</t>
  </si>
  <si>
    <t xml:space="preserve">Dr. Alok Jhaldiyal</t>
  </si>
  <si>
    <t xml:space="preserve">Kshitij Kumre</t>
  </si>
  <si>
    <t xml:space="preserve">kshitijdeepak.kumre@ddn.upes.ac.in</t>
  </si>
  <si>
    <t xml:space="preserve">Ashish Kukreti</t>
  </si>
  <si>
    <t xml:space="preserve">R2142211009</t>
  </si>
  <si>
    <t xml:space="preserve">Kshitij Deepak Kumre</t>
  </si>
  <si>
    <t xml:space="preserve">Amritanshu Shukla</t>
  </si>
  <si>
    <t xml:space="preserve">R2142210099</t>
  </si>
  <si>
    <t xml:space="preserve">CCVT NH B 5</t>
  </si>
  <si>
    <t xml:space="preserve">Vilish Kumar</t>
  </si>
  <si>
    <t xml:space="preserve">R2142211034</t>
  </si>
  <si>
    <t xml:space="preserve">PrepPro</t>
  </si>
  <si>
    <t xml:space="preserve">Ricky Makhija</t>
  </si>
  <si>
    <t xml:space="preserve">R2142211474</t>
  </si>
  <si>
    <t xml:space="preserve">CCVT  (NH) - B8</t>
  </si>
  <si>
    <t xml:space="preserve">Dr. Avita Katal</t>
  </si>
  <si>
    <t xml:space="preserve">Alok Jhaldiyal</t>
  </si>
  <si>
    <t xml:space="preserve">Harshdeep Singh Dhot</t>
  </si>
  <si>
    <t xml:space="preserve">R2142211487</t>
  </si>
  <si>
    <t xml:space="preserve">Aishik Biswas</t>
  </si>
  <si>
    <t xml:space="preserve">Sarthak Gupta</t>
  </si>
  <si>
    <t xml:space="preserve">R2142210707</t>
  </si>
  <si>
    <t xml:space="preserve">CCVT  (NH) - B5</t>
  </si>
  <si>
    <t xml:space="preserve">Jagpreet Singh</t>
  </si>
  <si>
    <t xml:space="preserve">R2142210369</t>
  </si>
  <si>
    <t xml:space="preserve">CloudQuest: Your Gateway to Cloud &amp; DevOps</t>
  </si>
  <si>
    <t xml:space="preserve">Manvi Singh</t>
  </si>
  <si>
    <t xml:space="preserve">R2142210479</t>
  </si>
  <si>
    <t xml:space="preserve">Sandeep Pratap Singh</t>
  </si>
  <si>
    <t xml:space="preserve">Avita Katal</t>
  </si>
  <si>
    <t xml:space="preserve">Akshita Singh</t>
  </si>
  <si>
    <t xml:space="preserve">R2142210083</t>
  </si>
  <si>
    <t xml:space="preserve">Priyansh Choudhary</t>
  </si>
  <si>
    <t xml:space="preserve">R2142210596</t>
  </si>
  <si>
    <t xml:space="preserve">DevOps (NH)- B2</t>
  </si>
  <si>
    <t xml:space="preserve">Dhruv Agarwal</t>
  </si>
  <si>
    <t xml:space="preserve">R2142210273</t>
  </si>
  <si>
    <t xml:space="preserve">Kim Joy's Magic Bakery </t>
  </si>
  <si>
    <t xml:space="preserve">Priyanshu Tripathi</t>
  </si>
  <si>
    <t xml:space="preserve">Shambhavi Khanna</t>
  </si>
  <si>
    <t xml:space="preserve">R2142211162</t>
  </si>
  <si>
    <t xml:space="preserve">CCVT(NH)- B6</t>
  </si>
  <si>
    <t xml:space="preserve">Dr. Sanoj Kumar</t>
  </si>
  <si>
    <t xml:space="preserve">Aryan Bansal</t>
  </si>
  <si>
    <t xml:space="preserve">R2142211175</t>
  </si>
  <si>
    <t xml:space="preserve">CCVT(NH)- B3</t>
  </si>
  <si>
    <t xml:space="preserve">Pawan Singh Koranga</t>
  </si>
  <si>
    <t xml:space="preserve">Dev Sharma</t>
  </si>
  <si>
    <t xml:space="preserve">R2142211155</t>
  </si>
  <si>
    <t xml:space="preserve">Manya Juneja</t>
  </si>
  <si>
    <t xml:space="preserve">R2142211387</t>
  </si>
  <si>
    <t xml:space="preserve">Nation Nexus : Keep Yourself Updated</t>
  </si>
  <si>
    <t xml:space="preserve">Vivek Patel</t>
  </si>
  <si>
    <t xml:space="preserve">Priyansh Chauhan</t>
  </si>
  <si>
    <t xml:space="preserve">R2142210595</t>
  </si>
  <si>
    <t xml:space="preserve">AIML(NH)-B3</t>
  </si>
  <si>
    <t xml:space="preserve">Dr. Achala Shakya</t>
  </si>
  <si>
    <t xml:space="preserve">Sanoj Kumar</t>
  </si>
  <si>
    <t xml:space="preserve">Samyak Gupta</t>
  </si>
  <si>
    <t xml:space="preserve">R2142210688</t>
  </si>
  <si>
    <t xml:space="preserve">achala.shakya@ddn.upes.ac.in</t>
  </si>
  <si>
    <t xml:space="preserve">R2142210864</t>
  </si>
  <si>
    <t xml:space="preserve">CCVT(NH)-B4</t>
  </si>
  <si>
    <t xml:space="preserve">Aman Verma</t>
  </si>
  <si>
    <t xml:space="preserve">R2142210093</t>
  </si>
  <si>
    <t xml:space="preserve">Next basket grocery app</t>
  </si>
  <si>
    <t xml:space="preserve">Riya Gupta</t>
  </si>
  <si>
    <t xml:space="preserve">Deepak Rana</t>
  </si>
  <si>
    <t xml:space="preserve">R2142210957</t>
  </si>
  <si>
    <t xml:space="preserve">CCVT (NH)- B6</t>
  </si>
  <si>
    <t xml:space="preserve">Kaushilender Kumar Sinha</t>
  </si>
  <si>
    <t xml:space="preserve">Achala Shakya</t>
  </si>
  <si>
    <t xml:space="preserve">Lavanya Raj</t>
  </si>
  <si>
    <t xml:space="preserve">R2142211045</t>
  </si>
  <si>
    <t xml:space="preserve">Manobendra Mondal</t>
  </si>
  <si>
    <t xml:space="preserve">R2142210118</t>
  </si>
  <si>
    <t xml:space="preserve">Yash Agarwal</t>
  </si>
  <si>
    <t xml:space="preserve">R2142210868</t>
  </si>
  <si>
    <t xml:space="preserve">Self Healing Infrastructure</t>
  </si>
  <si>
    <t xml:space="preserve">Saksham Rana</t>
  </si>
  <si>
    <t xml:space="preserve">R2142210682</t>
  </si>
  <si>
    <t xml:space="preserve">Dr. SHRESTH GUPTA</t>
  </si>
  <si>
    <t xml:space="preserve">Aryan Mehta</t>
  </si>
  <si>
    <t xml:space="preserve">R2142210173</t>
  </si>
  <si>
    <t xml:space="preserve">CCVT(NH)- B4</t>
  </si>
  <si>
    <t xml:space="preserve">Vinamrata Rani</t>
  </si>
  <si>
    <t xml:space="preserve">Parth Rawat</t>
  </si>
  <si>
    <t xml:space="preserve">R2142211560</t>
  </si>
  <si>
    <t xml:space="preserve">Nikhil Rawat</t>
  </si>
  <si>
    <t xml:space="preserve">R2142211528 </t>
  </si>
  <si>
    <t xml:space="preserve">Phishing Detection using ml</t>
  </si>
  <si>
    <t xml:space="preserve">Saanvi Chaudhary,Ronak Todi,Sarang R.</t>
  </si>
  <si>
    <t xml:space="preserve">Saanvi Chaudhary</t>
  </si>
  <si>
    <t xml:space="preserve">R2142210666</t>
  </si>
  <si>
    <t xml:space="preserve">Dr. Alok Aggarwal</t>
  </si>
  <si>
    <t xml:space="preserve">SHRESTH GUPTA</t>
  </si>
  <si>
    <t xml:space="preserve">Ronak Todi</t>
  </si>
  <si>
    <t xml:space="preserve">R2142210661</t>
  </si>
  <si>
    <t xml:space="preserve">CSF (NH)- B3</t>
  </si>
  <si>
    <t xml:space="preserve">Pawan Sharma</t>
  </si>
  <si>
    <t xml:space="preserve">Sarang R.</t>
  </si>
  <si>
    <t xml:space="preserve">R2142211085</t>
  </si>
  <si>
    <t xml:space="preserve">Arpit Goyal</t>
  </si>
  <si>
    <t xml:space="preserve">R2142210148</t>
  </si>
  <si>
    <t xml:space="preserve">DevOps (NH)- B3</t>
  </si>
  <si>
    <t xml:space="preserve">Cloud health AI</t>
  </si>
  <si>
    <t xml:space="preserve">Prince rana</t>
  </si>
  <si>
    <t xml:space="preserve">R2142211141</t>
  </si>
  <si>
    <t xml:space="preserve">ccvt(NH)-B6</t>
  </si>
  <si>
    <t xml:space="preserve">Dr. Ram kumar </t>
  </si>
  <si>
    <t xml:space="preserve">Alok Aggarwal</t>
  </si>
  <si>
    <t xml:space="preserve">Anuj Ramola</t>
  </si>
  <si>
    <t xml:space="preserve">R2142211024</t>
  </si>
  <si>
    <t xml:space="preserve">Abhishek Yadav</t>
  </si>
  <si>
    <t xml:space="preserve">Harsh Choudhary</t>
  </si>
  <si>
    <t xml:space="preserve">R2142211041</t>
  </si>
  <si>
    <t xml:space="preserve">ccvt(NH)-B5</t>
  </si>
  <si>
    <t xml:space="preserve">Himanshu Chaudhary </t>
  </si>
  <si>
    <t xml:space="preserve">R2142210349</t>
  </si>
  <si>
    <t xml:space="preserve">Devops(NH)-B2</t>
  </si>
  <si>
    <t xml:space="preserve">Web App for Heart Disease Prediction</t>
  </si>
  <si>
    <t xml:space="preserve">Shiv Kumar Choudhary</t>
  </si>
  <si>
    <t xml:space="preserve">Shashank Paliwal</t>
  </si>
  <si>
    <t xml:space="preserve">R2142210945</t>
  </si>
  <si>
    <t xml:space="preserve">Dr. Roohi Sille</t>
  </si>
  <si>
    <t xml:space="preserve">Ram kumar </t>
  </si>
  <si>
    <t xml:space="preserve">Parth </t>
  </si>
  <si>
    <t xml:space="preserve">R2142211173</t>
  </si>
  <si>
    <t xml:space="preserve">Ayush Gurjar</t>
  </si>
  <si>
    <t xml:space="preserve">R2142210732</t>
  </si>
  <si>
    <t xml:space="preserve">;</t>
  </si>
  <si>
    <t xml:space="preserve">Nandini Goswami</t>
  </si>
  <si>
    <t xml:space="preserve">R2142210520</t>
  </si>
  <si>
    <t xml:space="preserve">Task Orchestration using Microservices</t>
  </si>
  <si>
    <t xml:space="preserve">Abhishek Aggarwal and Prakhar Sirvastav </t>
  </si>
  <si>
    <t xml:space="preserve">Siddhant Bhatnagar</t>
  </si>
  <si>
    <t xml:space="preserve">R2142210760</t>
  </si>
  <si>
    <t xml:space="preserve">DR.Shresth Gupta </t>
  </si>
  <si>
    <t xml:space="preserve">Roohi Sille</t>
  </si>
  <si>
    <t xml:space="preserve">Abhishek Aggarwal </t>
  </si>
  <si>
    <t xml:space="preserve">R2142210030</t>
  </si>
  <si>
    <t xml:space="preserve">Neelu Jyothi Ahuja</t>
  </si>
  <si>
    <t xml:space="preserve">Prakhar Sirvastav </t>
  </si>
  <si>
    <t xml:space="preserve">R2142210573</t>
  </si>
  <si>
    <t xml:space="preserve">CCVT(NH) - B3</t>
  </si>
  <si>
    <t xml:space="preserve">Saksham Gupta </t>
  </si>
  <si>
    <t xml:space="preserve">R2142210681</t>
  </si>
  <si>
    <t xml:space="preserve">CCVT (NH) - B3</t>
  </si>
  <si>
    <t xml:space="preserve">Profspector: AI-Powered Professor Recommendation System</t>
  </si>
  <si>
    <t xml:space="preserve">Chitra Sharma</t>
  </si>
  <si>
    <t xml:space="preserve">R2142211191</t>
  </si>
  <si>
    <t xml:space="preserve">Mitali Chugh</t>
  </si>
  <si>
    <t xml:space="preserve">AB</t>
  </si>
  <si>
    <t xml:space="preserve">Chetany Bhardwaj</t>
  </si>
  <si>
    <t xml:space="preserve">R2142211190</t>
  </si>
  <si>
    <t xml:space="preserve">CCVT(NH)- B7</t>
  </si>
  <si>
    <t xml:space="preserve">Arjun Arora</t>
  </si>
  <si>
    <t xml:space="preserve">Cloud based E-commerce application</t>
  </si>
  <si>
    <t xml:space="preserve">Aashika Gupta</t>
  </si>
  <si>
    <t xml:space="preserve">R2142210883</t>
  </si>
  <si>
    <t xml:space="preserve">Dr. Mitali Chugh</t>
  </si>
  <si>
    <t xml:space="preserve">Swati Rastogi</t>
  </si>
  <si>
    <t xml:space="preserve">Vanshika Omer</t>
  </si>
  <si>
    <t xml:space="preserve">R2142210842</t>
  </si>
  <si>
    <t xml:space="preserve">Deepanshu Singh Satwaliya</t>
  </si>
  <si>
    <t xml:space="preserve">InterviBot: Ace Every Interview </t>
  </si>
  <si>
    <t xml:space="preserve">No</t>
  </si>
  <si>
    <t xml:space="preserve">Aryan Ranjan</t>
  </si>
  <si>
    <t xml:space="preserve">R2142210948</t>
  </si>
  <si>
    <t xml:space="preserve">Dr. Swati Rastogi</t>
  </si>
  <si>
    <t xml:space="preserve">swati.rastogi@ddn.upes.ac.in</t>
  </si>
  <si>
    <t xml:space="preserve">Khushboo Jain</t>
  </si>
  <si>
    <t xml:space="preserve">Khushi Nimawat</t>
  </si>
  <si>
    <t xml:space="preserve">R2142210955</t>
  </si>
  <si>
    <t xml:space="preserve">Sandip Kumar Chaurasiya</t>
  </si>
  <si>
    <t xml:space="preserve">NLP based- Meeting Summarizer</t>
  </si>
  <si>
    <t xml:space="preserve">Asha Kadian</t>
  </si>
  <si>
    <t xml:space="preserve">R2142210185</t>
  </si>
  <si>
    <t xml:space="preserve">CCVT(NH)- B5</t>
  </si>
  <si>
    <t xml:space="preserve">Dr. Sachi</t>
  </si>
  <si>
    <t xml:space="preserve">Arundhati tarafdar</t>
  </si>
  <si>
    <t xml:space="preserve">Malveena Phogat</t>
  </si>
  <si>
    <t xml:space="preserve">R2142210463</t>
  </si>
  <si>
    <t xml:space="preserve">CCVT(NH)- B2</t>
  </si>
  <si>
    <t xml:space="preserve">Ambika Aggarwal</t>
  </si>
  <si>
    <t xml:space="preserve">Shruti Agrawal</t>
  </si>
  <si>
    <t xml:space="preserve">R2142210751</t>
  </si>
  <si>
    <t xml:space="preserve">Vardan Kaushik</t>
  </si>
  <si>
    <t xml:space="preserve">R2142210843</t>
  </si>
  <si>
    <t xml:space="preserve">Drowsiness Detection System</t>
  </si>
  <si>
    <t xml:space="preserve">Addya Pandey</t>
  </si>
  <si>
    <t xml:space="preserve">R2142210885</t>
  </si>
  <si>
    <t xml:space="preserve">Ccvt (NH)- B5</t>
  </si>
  <si>
    <t xml:space="preserve">Dr. Khushboo Jain</t>
  </si>
  <si>
    <t xml:space="preserve">Keshav Sinha</t>
  </si>
  <si>
    <t xml:space="preserve">Chetanshi Pandey</t>
  </si>
  <si>
    <t xml:space="preserve">R2142211120</t>
  </si>
  <si>
    <t xml:space="preserve">Ccvt (NH)- B6</t>
  </si>
  <si>
    <t xml:space="preserve">mchugh@ddn.upes.ac.in</t>
  </si>
  <si>
    <t xml:space="preserve">Preeti Kumari</t>
  </si>
  <si>
    <t xml:space="preserve">R2142210935</t>
  </si>
  <si>
    <t xml:space="preserve">Ccvt (NH)- B2</t>
  </si>
  <si>
    <t xml:space="preserve">Kashish Kasana</t>
  </si>
  <si>
    <t xml:space="preserve">R2142210406</t>
  </si>
  <si>
    <t xml:space="preserve">Stack wise: Predeictive analysis with stacked LSTM networks</t>
  </si>
  <si>
    <t xml:space="preserve">Charul Sharma</t>
  </si>
  <si>
    <t xml:space="preserve">Deepika Sharma</t>
  </si>
  <si>
    <t xml:space="preserve">R2142210263</t>
  </si>
  <si>
    <t xml:space="preserve">Ms. Arundhati tarafdar</t>
  </si>
  <si>
    <t xml:space="preserve">Mrinal Maji</t>
  </si>
  <si>
    <t xml:space="preserve">Charul sharma</t>
  </si>
  <si>
    <t xml:space="preserve">R2142211246</t>
  </si>
  <si>
    <t xml:space="preserve">BAO (NH)- B1</t>
  </si>
  <si>
    <t xml:space="preserve">Amrendra Tripathi</t>
  </si>
  <si>
    <t xml:space="preserve">Prabhat choudhary</t>
  </si>
  <si>
    <t xml:space="preserve">R2142211266</t>
  </si>
  <si>
    <t xml:space="preserve">Semantic-aware Searching Over Encrypted Data </t>
  </si>
  <si>
    <t xml:space="preserve">Soumil Kumar</t>
  </si>
  <si>
    <t xml:space="preserve">R2142210776</t>
  </si>
  <si>
    <t xml:space="preserve">Dr. Nayantara Kotoky</t>
  </si>
  <si>
    <t xml:space="preserve">Kinshuk Srivastava</t>
  </si>
  <si>
    <t xml:space="preserve">R2142210425</t>
  </si>
  <si>
    <t xml:space="preserve">Pankaj Kundan Dadure</t>
  </si>
  <si>
    <t xml:space="preserve">Shreya Singh</t>
  </si>
  <si>
    <t xml:space="preserve">R2142210746</t>
  </si>
  <si>
    <t xml:space="preserve">CCVT(NH)- B1</t>
  </si>
  <si>
    <t xml:space="preserve">Eksha Malhotra</t>
  </si>
  <si>
    <t xml:space="preserve">R2142210300</t>
  </si>
  <si>
    <t xml:space="preserve">DevOps (NH)- B1</t>
  </si>
  <si>
    <t xml:space="preserve">CloudEasy</t>
  </si>
  <si>
    <t xml:space="preserve">Nirmol Kainth</t>
  </si>
  <si>
    <t xml:space="preserve">R2142211126</t>
  </si>
  <si>
    <t xml:space="preserve">Sk Tausif Rahman</t>
  </si>
  <si>
    <t xml:space="preserve">Vamika Mahajan</t>
  </si>
  <si>
    <t xml:space="preserve">R2142211138</t>
  </si>
  <si>
    <t xml:space="preserve">keshav.sinha@ddn.upes.ac.in</t>
  </si>
  <si>
    <t xml:space="preserve">Artisanvalley</t>
  </si>
  <si>
    <t xml:space="preserve">Rishit garg</t>
  </si>
  <si>
    <t xml:space="preserve">R2142210644</t>
  </si>
  <si>
    <t xml:space="preserve">Mr. Shresth Gupta</t>
  </si>
  <si>
    <t xml:space="preserve">Anushree Sah</t>
  </si>
  <si>
    <t xml:space="preserve">Raghav jain</t>
  </si>
  <si>
    <t xml:space="preserve">R2142210615</t>
  </si>
  <si>
    <t xml:space="preserve">Sandeep Chaurasiya</t>
  </si>
  <si>
    <t xml:space="preserve">Kartik saini</t>
  </si>
  <si>
    <t xml:space="preserve">R2142210400</t>
  </si>
  <si>
    <t xml:space="preserve">Priyanshu singh</t>
  </si>
  <si>
    <t xml:space="preserve">R2142210604</t>
  </si>
  <si>
    <t xml:space="preserve">MultiGen AI: Your All-in-one AI content creation Hub</t>
  </si>
  <si>
    <t xml:space="preserve">Shubhi Dixit</t>
  </si>
  <si>
    <t xml:space="preserve">Ayushi Sinha</t>
  </si>
  <si>
    <t xml:space="preserve">R2142210894</t>
  </si>
  <si>
    <t xml:space="preserve">akatal@ddn.upes.ac.in</t>
  </si>
  <si>
    <t xml:space="preserve">Drishti Sinha</t>
  </si>
  <si>
    <t xml:space="preserve">R2142210896</t>
  </si>
  <si>
    <t xml:space="preserve">Amar Shukla</t>
  </si>
  <si>
    <t xml:space="preserve">Piklu De</t>
  </si>
  <si>
    <t xml:space="preserve">R2142211127</t>
  </si>
  <si>
    <t xml:space="preserve">R2142210758</t>
  </si>
  <si>
    <t xml:space="preserve">Vital Wave:Telemonitoring ECG and PPG with cloud analytics</t>
  </si>
  <si>
    <t xml:space="preserve">Anishka Sinha</t>
  </si>
  <si>
    <t xml:space="preserve">R2142211008</t>
  </si>
  <si>
    <t xml:space="preserve">Dr. Shresth Gupta</t>
  </si>
  <si>
    <t xml:space="preserve">Rishab Paul</t>
  </si>
  <si>
    <t xml:space="preserve">R2142210856</t>
  </si>
  <si>
    <t xml:space="preserve">CCVT(NH)-B3</t>
  </si>
  <si>
    <t xml:space="preserve">Vishakha Joshi</t>
  </si>
  <si>
    <t xml:space="preserve">R2142210639</t>
  </si>
  <si>
    <t xml:space="preserve">Athlete Edge</t>
  </si>
  <si>
    <t xml:space="preserve">Divay Sethi</t>
  </si>
  <si>
    <t xml:space="preserve">R2142210279</t>
  </si>
  <si>
    <t xml:space="preserve">Yash Kumar</t>
  </si>
  <si>
    <t xml:space="preserve">R214211142</t>
  </si>
  <si>
    <t xml:space="preserve">Shivam Raj</t>
  </si>
  <si>
    <t xml:space="preserve">R2142210736</t>
  </si>
  <si>
    <t xml:space="preserve">Anil Kumar</t>
  </si>
  <si>
    <t xml:space="preserve">R2142210108</t>
  </si>
  <si>
    <t xml:space="preserve">Autonomous Vehicle Simulation Using Carla</t>
  </si>
  <si>
    <t xml:space="preserve">Atin Anant</t>
  </si>
  <si>
    <t xml:space="preserve">Rudraksh bhatnagar</t>
  </si>
  <si>
    <t xml:space="preserve">R2142211084</t>
  </si>
  <si>
    <t xml:space="preserve">Dr. Shahina Anwarul</t>
  </si>
  <si>
    <t xml:space="preserve">Shubham Jaiswal</t>
  </si>
  <si>
    <t xml:space="preserve">R2142211137</t>
  </si>
  <si>
    <t xml:space="preserve">R2142210197</t>
  </si>
  <si>
    <t xml:space="preserve">Cloud Based Rent Management System( Title was different during presentation)</t>
  </si>
  <si>
    <t xml:space="preserve">Siddharth Rawat  </t>
  </si>
  <si>
    <t xml:space="preserve">Siddharth Rawat</t>
  </si>
  <si>
    <t xml:space="preserve">R2142210767</t>
  </si>
  <si>
    <t xml:space="preserve">Dr. Rohitesh Kumar</t>
  </si>
  <si>
    <t xml:space="preserve">Alok Aggarwal (Not available)</t>
  </si>
  <si>
    <t xml:space="preserve">Ayush Gurung</t>
  </si>
  <si>
    <t xml:space="preserve">R2142210212</t>
  </si>
  <si>
    <t xml:space="preserve">Ram kumar (Denied Presentation)</t>
  </si>
  <si>
    <t xml:space="preserve">scale safe s3 analysis</t>
  </si>
  <si>
    <t xml:space="preserve">Bharat Singh Verma</t>
  </si>
  <si>
    <t xml:space="preserve">R2142210223</t>
  </si>
  <si>
    <t xml:space="preserve">CCVT (NH)-B4</t>
  </si>
  <si>
    <t xml:space="preserve">Bhavna kaushik</t>
  </si>
  <si>
    <t xml:space="preserve">Ajitesh Singh Kanwar</t>
  </si>
  <si>
    <t xml:space="preserve">R2142210066</t>
  </si>
  <si>
    <t xml:space="preserve">CCVT (NH)-B3</t>
  </si>
  <si>
    <t xml:space="preserve">Rohitesh Kumar</t>
  </si>
  <si>
    <t xml:space="preserve">Shashwat Kamdi</t>
  </si>
  <si>
    <t xml:space="preserve">R2142210725</t>
  </si>
  <si>
    <t xml:space="preserve">Utkarsh Kumar Vaish</t>
  </si>
  <si>
    <t xml:space="preserve">R2142210928</t>
  </si>
  <si>
    <t xml:space="preserve">CCVT(hons)-b2</t>
  </si>
  <si>
    <t xml:space="preserve">Movie recommendation system </t>
  </si>
  <si>
    <t xml:space="preserve">Divyaraj Singh</t>
  </si>
  <si>
    <t xml:space="preserve">R2142210281</t>
  </si>
  <si>
    <t xml:space="preserve">CCVT (NH)- B1</t>
  </si>
  <si>
    <t xml:space="preserve">Dr. Mentor Name</t>
  </si>
  <si>
    <t xml:space="preserve">Om Gupta </t>
  </si>
  <si>
    <t xml:space="preserve">R2142211153</t>
  </si>
  <si>
    <t xml:space="preserve">Ankur Anand Rathee</t>
  </si>
  <si>
    <t xml:space="preserve">R2142210887</t>
  </si>
  <si>
    <t xml:space="preserve">Ujjwal Dhal</t>
  </si>
  <si>
    <t xml:space="preserve">R2142210821</t>
  </si>
  <si>
    <t xml:space="preserve">Personalized News Website</t>
  </si>
  <si>
    <t xml:space="preserve">Bhoomi Tiwari</t>
  </si>
  <si>
    <t xml:space="preserve">R2142210235</t>
  </si>
  <si>
    <t xml:space="preserve">Dr. Akashdeep Bhardwaj</t>
  </si>
  <si>
    <t xml:space="preserve">Vivaswan Shukla</t>
  </si>
  <si>
    <t xml:space="preserve">R2142210861</t>
  </si>
  <si>
    <t xml:space="preserve">Deepanshu</t>
  </si>
  <si>
    <t xml:space="preserve">Jeevika Tuli</t>
  </si>
  <si>
    <t xml:space="preserve">R2142210385</t>
  </si>
  <si>
    <t xml:space="preserve">House Price Prediction Model</t>
  </si>
  <si>
    <t xml:space="preserve">Shrey Gupta                  </t>
  </si>
  <si>
    <t xml:space="preserve">R2142211087</t>
  </si>
  <si>
    <t xml:space="preserve">Dr. Keshav Sinha</t>
  </si>
  <si>
    <t xml:space="preserve">Anushka Lomas          </t>
  </si>
  <si>
    <t xml:space="preserve">R2142210135</t>
  </si>
  <si>
    <t xml:space="preserve">Surya Subhey Verma  </t>
  </si>
  <si>
    <t xml:space="preserve">R2142210797</t>
  </si>
  <si>
    <t xml:space="preserve">.</t>
  </si>
  <si>
    <t xml:space="preserve">Super Gear/e-commerce-yt</t>
  </si>
  <si>
    <t xml:space="preserve">Mayank Agrawal</t>
  </si>
  <si>
    <t xml:space="preserve">R2142211234</t>
  </si>
  <si>
    <t xml:space="preserve">Dr. Pragya Katyayan</t>
  </si>
  <si>
    <t xml:space="preserve">Riya Rawat</t>
  </si>
  <si>
    <t xml:space="preserve">R2142210648</t>
  </si>
  <si>
    <t xml:space="preserve">Performance Evaluation of Various Database in Online Data Storage System</t>
  </si>
  <si>
    <t xml:space="preserve">Shrijay Pratap Bisht </t>
  </si>
  <si>
    <t xml:space="preserve">R2142211151</t>
  </si>
  <si>
    <t xml:space="preserve">500095554@stu.upes.ac.in</t>
  </si>
  <si>
    <t xml:space="preserve">CCVT(NH)B5</t>
  </si>
  <si>
    <t xml:space="preserve">Dr. Shauryadeep Gupta</t>
  </si>
  <si>
    <t xml:space="preserve">Samarth Pratap Singh Tomar</t>
  </si>
  <si>
    <t xml:space="preserve">R2142211177</t>
  </si>
  <si>
    <t xml:space="preserve">500096752@stu.upes.ac.in</t>
  </si>
  <si>
    <t xml:space="preserve">CCVT(NH)B7</t>
  </si>
  <si>
    <t xml:space="preserve">Vishal Prajapati </t>
  </si>
  <si>
    <t xml:space="preserve">R2142210598</t>
  </si>
  <si>
    <t xml:space="preserve">500094696@stu.upes.ac.in</t>
  </si>
  <si>
    <t xml:space="preserve">Priyanshu chauhan</t>
  </si>
  <si>
    <t xml:space="preserve">R2142211467</t>
  </si>
  <si>
    <t xml:space="preserve">500097697@stu.upes.ac.in</t>
  </si>
  <si>
    <t xml:space="preserve">CCVT(NH)B8</t>
  </si>
  <si>
    <t xml:space="preserve">InsightInk- Intelligent flashcards, quizes and notes generator</t>
  </si>
  <si>
    <t xml:space="preserve">Nishant Popli</t>
  </si>
  <si>
    <t xml:space="preserve">R2142211031</t>
  </si>
  <si>
    <t xml:space="preserve">CCVT(B6 NH)</t>
  </si>
  <si>
    <t xml:space="preserve">Vinamra Shahi</t>
  </si>
  <si>
    <t xml:space="preserve">R2142210992</t>
  </si>
  <si>
    <t xml:space="preserve">Ayush Rawat</t>
  </si>
  <si>
    <t xml:space="preserve">R2142211027</t>
  </si>
  <si>
    <t xml:space="preserve">Vanshaj Bisht</t>
  </si>
  <si>
    <t xml:space="preserve">R2142210839</t>
  </si>
  <si>
    <t xml:space="preserve">CCVT(B3 NH)</t>
  </si>
  <si>
    <t xml:space="preserve">Job Career Guidance System </t>
  </si>
  <si>
    <t xml:space="preserve">Anshika Saini</t>
  </si>
  <si>
    <t xml:space="preserve">R2142210889</t>
  </si>
  <si>
    <t xml:space="preserve">Dr. Pankaj Dadure</t>
  </si>
  <si>
    <t xml:space="preserve">Lakshita Maheshwari </t>
  </si>
  <si>
    <t xml:space="preserve">R2142210997</t>
  </si>
  <si>
    <t xml:space="preserve">Naitik Tyagi</t>
  </si>
  <si>
    <t xml:space="preserve">R2142210933</t>
  </si>
  <si>
    <t xml:space="preserve">Hardik Singh</t>
  </si>
  <si>
    <t xml:space="preserve">R2142210327</t>
  </si>
  <si>
    <t xml:space="preserve">CCVT(B5 NH)</t>
  </si>
  <si>
    <t xml:space="preserve">Breathe Wise</t>
  </si>
  <si>
    <t xml:space="preserve">yes </t>
  </si>
  <si>
    <t xml:space="preserve">Chahat Mittal</t>
  </si>
  <si>
    <t xml:space="preserve">R2142211091</t>
  </si>
  <si>
    <t xml:space="preserve">500096400@stu.upes.ac.in</t>
  </si>
  <si>
    <t xml:space="preserve">Mr. Aryan </t>
  </si>
  <si>
    <t xml:space="preserve">Yash Gupta </t>
  </si>
  <si>
    <t xml:space="preserve">R2142211107</t>
  </si>
  <si>
    <t xml:space="preserve">500095937@stu.upes.ac.in</t>
  </si>
  <si>
    <t xml:space="preserve">Siddharth Bansal </t>
  </si>
  <si>
    <t xml:space="preserve">R2142211073</t>
  </si>
  <si>
    <t xml:space="preserve">500096346@stu.upes.ac.in</t>
  </si>
  <si>
    <t xml:space="preserve">Advanced CAPTCHA Recognition </t>
  </si>
  <si>
    <t xml:space="preserve">no</t>
  </si>
  <si>
    <t xml:space="preserve">satvik dhyani</t>
  </si>
  <si>
    <t xml:space="preserve">Jitean sharma  </t>
  </si>
  <si>
    <t xml:space="preserve">R2142210387</t>
  </si>
  <si>
    <t xml:space="preserve">500094117@stu.upes.ac.in</t>
  </si>
  <si>
    <t xml:space="preserve">MR . RITESH KUMAR</t>
  </si>
  <si>
    <t xml:space="preserve">pratyush badani</t>
  </si>
  <si>
    <t xml:space="preserve">R2142210586</t>
  </si>
  <si>
    <t xml:space="preserve">500093656@stu.upes.ac.in</t>
  </si>
  <si>
    <t xml:space="preserve">Manoj Sangwan</t>
  </si>
  <si>
    <t xml:space="preserve">R2142210473</t>
  </si>
  <si>
    <t xml:space="preserve">500093651@stu.upes.ac.in</t>
  </si>
  <si>
    <t xml:space="preserve">R2142211320</t>
  </si>
  <si>
    <t xml:space="preserve">500094036@stu.upes.ac.in</t>
  </si>
  <si>
    <t xml:space="preserve">BLOCK CHAIN</t>
  </si>
  <si>
    <t xml:space="preserve">HealthHub Connect</t>
  </si>
  <si>
    <t xml:space="preserve">Damian D'mello</t>
  </si>
  <si>
    <t xml:space="preserve">R2142210895</t>
  </si>
  <si>
    <t xml:space="preserve">500095382@stu.upes.ac.in</t>
  </si>
  <si>
    <t xml:space="preserve">CCVT(NH)-B5</t>
  </si>
  <si>
    <t xml:space="preserve">Mr. Manobendra</t>
  </si>
  <si>
    <t xml:space="preserve">Silky Goel</t>
  </si>
  <si>
    <t xml:space="preserve">R2142210922</t>
  </si>
  <si>
    <t xml:space="preserve">500095842@stu.upes.ac.in </t>
  </si>
  <si>
    <t xml:space="preserve">CCVT(NH)-B6</t>
  </si>
  <si>
    <t xml:space="preserve">Adeep Kr. Dhiman</t>
  </si>
  <si>
    <t xml:space="preserve">R2142210970</t>
  </si>
  <si>
    <t xml:space="preserve">500095193@stu.upes.ac.in</t>
  </si>
  <si>
    <t xml:space="preserve">Astitva Yadav</t>
  </si>
  <si>
    <t xml:space="preserve">R2142210194</t>
  </si>
  <si>
    <t xml:space="preserve">500090910@stu.upes.ac.in</t>
  </si>
  <si>
    <t xml:space="preserve">AIML(NH)-B1</t>
  </si>
  <si>
    <t xml:space="preserve">Mr. P. Sendash Singh</t>
  </si>
  <si>
    <t xml:space="preserve">A</t>
  </si>
  <si>
    <t xml:space="preserve">Beacon </t>
  </si>
  <si>
    <t xml:space="preserve">Keshav Nanda</t>
  </si>
  <si>
    <t xml:space="preserve">R2142210415</t>
  </si>
  <si>
    <t xml:space="preserve">500093617@stu.upes.ac.in</t>
  </si>
  <si>
    <t xml:space="preserve">Vaibhav Goyal</t>
  </si>
  <si>
    <t xml:space="preserve">R2142210832</t>
  </si>
  <si>
    <t xml:space="preserve">500094136@stu.upes.ac.in</t>
  </si>
  <si>
    <t xml:space="preserve"> </t>
  </si>
  <si>
    <t xml:space="preserve">Priyvrat Upadhyay</t>
  </si>
  <si>
    <t xml:space="preserve">R2142210607</t>
  </si>
  <si>
    <t xml:space="preserve">500094125@stu.upes.ac.in</t>
  </si>
  <si>
    <t xml:space="preserve">Mid Term</t>
  </si>
  <si>
    <t xml:space="preserve">Technical Diagram (5 marks)</t>
  </si>
  <si>
    <t xml:space="preserve">Programming Concepts (5 marks)</t>
  </si>
  <si>
    <t xml:space="preserve">IPC (5 marks)</t>
  </si>
  <si>
    <t xml:space="preserve">Libraries (5 marks)</t>
  </si>
  <si>
    <t xml:space="preserve">Combined</t>
  </si>
  <si>
    <t xml:space="preserve">Not came on time</t>
  </si>
  <si>
    <t xml:space="preserve">Theoretical Knowledge (5 marks)</t>
  </si>
  <si>
    <t xml:space="preserve">Computational Knowledge (5 marks)</t>
  </si>
  <si>
    <t xml:space="preserve">Test Case (10 marks)</t>
  </si>
  <si>
    <t xml:space="preserve">Soft Skills (10 marks)</t>
  </si>
  <si>
    <t xml:space="preserve">Report (5)</t>
  </si>
  <si>
    <t xml:space="preserve">Core Computational Skills (15)</t>
  </si>
  <si>
    <t xml:space="preserve">Total Marks (50)</t>
  </si>
  <si>
    <t xml:space="preserve">Combined(50)</t>
  </si>
  <si>
    <t xml:space="preserve">gr</t>
  </si>
  <si>
    <t xml:space="preserve">Soumik Maity</t>
  </si>
  <si>
    <t xml:space="preserve">Roohi</t>
  </si>
  <si>
    <t xml:space="preserve">(70 Marks)</t>
  </si>
  <si>
    <t xml:space="preserve">Mid Term Progress (70 Marks)</t>
  </si>
  <si>
    <t xml:space="preserve">Mid Term Internal (15 Marks)</t>
  </si>
  <si>
    <t xml:space="preserve">End Term Progress (70 Marks)</t>
  </si>
  <si>
    <t xml:space="preserve">End Term Internal (15 Marks)</t>
  </si>
  <si>
    <t xml:space="preserve">Total </t>
  </si>
  <si>
    <t xml:space="preserve">Total (85)</t>
  </si>
  <si>
    <t xml:space="preserve">gaurav.bhardwaj@ddn.upes.ac.in</t>
  </si>
  <si>
    <t xml:space="preserve">shresth.gupta@ddn.upes.ac.in</t>
  </si>
  <si>
    <t xml:space="preserve">scshukla@ddn.upes.ac.in</t>
  </si>
  <si>
    <t xml:space="preserve">nayantara.kotoky@ddn.upes.ac.in</t>
  </si>
  <si>
    <t xml:space="preserve">sanwarul@ddn.upes.ac.in</t>
  </si>
  <si>
    <t xml:space="preserve">Abhardwaj@ddn.upes.ac.in</t>
  </si>
  <si>
    <t xml:space="preserve">Mr. P. Sendash Singh/left college</t>
  </si>
  <si>
    <t xml:space="preserve">Major I Project Status Dec 09, 2024</t>
  </si>
  <si>
    <t xml:space="preserve">Student Name</t>
  </si>
  <si>
    <t xml:space="preserve">SapID</t>
  </si>
  <si>
    <t xml:space="preserve">Synopsis 20</t>
  </si>
  <si>
    <t xml:space="preserve">Mid</t>
  </si>
  <si>
    <t xml:space="preserve">End</t>
  </si>
  <si>
    <t xml:space="preserve">Remark</t>
  </si>
  <si>
    <t xml:space="preserve">B8</t>
  </si>
  <si>
    <t xml:space="preserve">Kaushlendra Kumar Sinha</t>
  </si>
  <si>
    <t xml:space="preserve">Under Amit Gurung</t>
  </si>
  <si>
    <t xml:space="preserve">Enroll No.</t>
  </si>
  <si>
    <t xml:space="preserve">Name</t>
  </si>
  <si>
    <t xml:space="preserve">Program Name</t>
  </si>
  <si>
    <t xml:space="preserve">ProgramCode</t>
  </si>
  <si>
    <t xml:space="preserve">TermCode</t>
  </si>
  <si>
    <t xml:space="preserve">Email ID</t>
  </si>
  <si>
    <t xml:space="preserve">Batch Number</t>
  </si>
  <si>
    <t xml:space="preserve">Mobile No</t>
  </si>
  <si>
    <t xml:space="preserve">Group No</t>
  </si>
  <si>
    <t xml:space="preserve">Group Title</t>
  </si>
  <si>
    <t xml:space="preserve">Synopsis(20)</t>
  </si>
  <si>
    <t xml:space="preserve">MID(20)</t>
  </si>
  <si>
    <t xml:space="preserve">END(50)</t>
  </si>
  <si>
    <t xml:space="preserve">MENTOR(85)</t>
  </si>
  <si>
    <t xml:space="preserve">Total (100)</t>
  </si>
  <si>
    <t xml:space="preserve">Panel Member</t>
  </si>
  <si>
    <t xml:space="preserve">Panel Email</t>
  </si>
  <si>
    <t xml:space="preserve">AC</t>
  </si>
  <si>
    <t xml:space="preserve">AC Email</t>
  </si>
  <si>
    <t xml:space="preserve">Student Rmark</t>
  </si>
  <si>
    <t xml:space="preserve">CCVT</t>
  </si>
  <si>
    <t xml:space="preserve">BTech_CS_CCVT</t>
  </si>
  <si>
    <t xml:space="preserve">SEM_7</t>
  </si>
  <si>
    <t xml:space="preserve">500094575@stu.upes.ac.in</t>
  </si>
  <si>
    <t xml:space="preserve">BT-CSE-SPZ-CCVT-VII-B5</t>
  </si>
  <si>
    <t xml:space="preserve">500094585@stu.upes.ac.in</t>
  </si>
  <si>
    <t xml:space="preserve">500095429@stu.upes.ac.in</t>
  </si>
  <si>
    <t xml:space="preserve">500094068@stu.upes.ac.in</t>
  </si>
  <si>
    <t xml:space="preserve">BT-CSE-SPZ-CCVT-VII-B4</t>
  </si>
  <si>
    <t xml:space="preserve">500094118@stu.upes.ac.in</t>
  </si>
  <si>
    <t xml:space="preserve">500094459@stu.upes.ac.in</t>
  </si>
  <si>
    <t xml:space="preserve">500093418@stu.upes.ac.in</t>
  </si>
  <si>
    <t xml:space="preserve">500094170@stu.upes.ac.in</t>
  </si>
  <si>
    <t xml:space="preserve">500095186@stu.upes.ac.in</t>
  </si>
  <si>
    <t xml:space="preserve">500095673@stu.upes.ac.in</t>
  </si>
  <si>
    <t xml:space="preserve">BT-CSE-SPZ-CCVT-VII-B6</t>
  </si>
  <si>
    <t xml:space="preserve">500096132@stu.upes.ac.in</t>
  </si>
  <si>
    <t xml:space="preserve">500096302@stu.upes.ac.in</t>
  </si>
  <si>
    <t xml:space="preserve">62036 92405</t>
  </si>
  <si>
    <t xml:space="preserve">500095374@stu.upes.ac.in</t>
  </si>
  <si>
    <t xml:space="preserve">500095576@stu.upes.ac.in</t>
  </si>
  <si>
    <t xml:space="preserve">500094583@stu.upes.ac.in</t>
  </si>
  <si>
    <t xml:space="preserve">500095011@stu.upes.ac.in</t>
  </si>
  <si>
    <t xml:space="preserve">500095651@stu.upes.ac.in</t>
  </si>
  <si>
    <t xml:space="preserve">500095925@stu.upes.ac.in</t>
  </si>
  <si>
    <t xml:space="preserve">500096088@stu.upes.ac.in</t>
  </si>
  <si>
    <t xml:space="preserve">500094037@stu.upes.ac.in</t>
  </si>
  <si>
    <t xml:space="preserve">500094053@stu.upes.ac.in</t>
  </si>
  <si>
    <t xml:space="preserve">R2142211018</t>
  </si>
  <si>
    <t xml:space="preserve">500095057@stu.upes.ac.in</t>
  </si>
  <si>
    <t xml:space="preserve">500095603@stu.upes.ac.in</t>
  </si>
  <si>
    <t xml:space="preserve">500095633@stu.upes.ac.in</t>
  </si>
  <si>
    <t xml:space="preserve">500096244@stu.upes.ac.in</t>
  </si>
  <si>
    <t xml:space="preserve">500093629@stu.upes.ac.in</t>
  </si>
  <si>
    <t xml:space="preserve">500094566@stu.upes.ac.in</t>
  </si>
  <si>
    <t xml:space="preserve">500095565@stu.upes.ac.in</t>
  </si>
  <si>
    <t xml:space="preserve">Prince Rana</t>
  </si>
  <si>
    <t xml:space="preserve">500096086@stu.upes.ac.in</t>
  </si>
  <si>
    <t xml:space="preserve">500096258@stu.upes.ac.in</t>
  </si>
  <si>
    <t xml:space="preserve">500095932@stu.upes.ac.in</t>
  </si>
  <si>
    <t xml:space="preserve">Parth Singh</t>
  </si>
  <si>
    <t xml:space="preserve">500096616@stu.upes.ac.in</t>
  </si>
  <si>
    <t xml:space="preserve">85277 13603</t>
  </si>
  <si>
    <t xml:space="preserve">500093449@stu.upes.ac.in</t>
  </si>
  <si>
    <t xml:space="preserve">500096591@stu.upes.ac.in</t>
  </si>
  <si>
    <t xml:space="preserve">500094565@stu.upes.ac.in</t>
  </si>
  <si>
    <t xml:space="preserve">500094775@stu.upes.ac.in</t>
  </si>
  <si>
    <t xml:space="preserve">500095595@stu.upes.ac.in</t>
  </si>
  <si>
    <t xml:space="preserve">500095624@stu.upes.ac.in</t>
  </si>
  <si>
    <t xml:space="preserve">500094089@stu.upes.ac.in</t>
  </si>
  <si>
    <t xml:space="preserve">500095291@stu.upes.ac.in</t>
  </si>
  <si>
    <t xml:space="preserve">500095440@stu.upes.ac.in</t>
  </si>
  <si>
    <t xml:space="preserve">500095542@stu.upes.ac.in</t>
  </si>
  <si>
    <t xml:space="preserve">500096288@stu.upes.ac.in</t>
  </si>
  <si>
    <t xml:space="preserve">500095601@stu.upes.ac.in</t>
  </si>
  <si>
    <t xml:space="preserve">500093916@stu.upes.ac.in</t>
  </si>
  <si>
    <t xml:space="preserve">500096495@stu.upes.ac.in</t>
  </si>
  <si>
    <t xml:space="preserve">500096507@stu.upes.ac.in</t>
  </si>
  <si>
    <t xml:space="preserve">Kartik Saini</t>
  </si>
  <si>
    <t xml:space="preserve">500093653@stu.upes.ac.in</t>
  </si>
  <si>
    <t xml:space="preserve">Priyanshu Singh</t>
  </si>
  <si>
    <t xml:space="preserve">500094151@stu.upes.ac.in</t>
  </si>
  <si>
    <t xml:space="preserve">500094571@stu.upes.ac.in</t>
  </si>
  <si>
    <t xml:space="preserve">500095594@stu.upes.ac.in</t>
  </si>
  <si>
    <t xml:space="preserve">500095616@stu.upes.ac.in</t>
  </si>
  <si>
    <t xml:space="preserve">500096448@stu.upes.ac.in</t>
  </si>
  <si>
    <t xml:space="preserve">500094103@stu.upes.ac.in</t>
  </si>
  <si>
    <t xml:space="preserve">500094135@stu.upes.ac.in</t>
  </si>
  <si>
    <t xml:space="preserve">500094049@stu.upes.ac.in</t>
  </si>
  <si>
    <t xml:space="preserve">500094657@stu.upes.ac.in</t>
  </si>
  <si>
    <t xml:space="preserve">500094799@stu.upes.ac.in</t>
  </si>
  <si>
    <t xml:space="preserve">R2142211142</t>
  </si>
  <si>
    <t xml:space="preserve">YASH KUMAR</t>
  </si>
  <si>
    <t xml:space="preserve">500095629@stu.upes.ac.in</t>
  </si>
  <si>
    <t xml:space="preserve">Rudraksh Bhatnagar</t>
  </si>
  <si>
    <t xml:space="preserve">500096351@stu.upes.ac.in</t>
  </si>
  <si>
    <t xml:space="preserve">500096554@stu.upes.ac.in</t>
  </si>
  <si>
    <t xml:space="preserve">8077 001 363</t>
  </si>
  <si>
    <t xml:space="preserve">500094702@stu.upes.ac.in</t>
  </si>
  <si>
    <t xml:space="preserve">500094905@stu.upes.ac.in</t>
  </si>
  <si>
    <t xml:space="preserve">500093644@stu.upes.ac.in</t>
  </si>
  <si>
    <t xml:space="preserve">Om Gupta</t>
  </si>
  <si>
    <t xml:space="preserve">500095581@stu.upes.ac.in</t>
  </si>
  <si>
    <t xml:space="preserve">500093923@stu.upes.ac.in</t>
  </si>
  <si>
    <t xml:space="preserve">500094065@stu.upes.ac.in</t>
  </si>
  <si>
    <t xml:space="preserve">Surya Subhey Verma</t>
  </si>
  <si>
    <t xml:space="preserve">500094152@stu.upes.ac.in</t>
  </si>
  <si>
    <t xml:space="preserve">Anushka Lomas</t>
  </si>
  <si>
    <t xml:space="preserve">500095439@stu.upes.ac.in</t>
  </si>
  <si>
    <t xml:space="preserve">Shrey Gupta</t>
  </si>
  <si>
    <t xml:space="preserve">500096412@stu.upes.ac.in</t>
  </si>
  <si>
    <t xml:space="preserve">90450 41616</t>
  </si>
  <si>
    <t xml:space="preserve">500095574@stu.upes.ac.in</t>
  </si>
  <si>
    <t xml:space="preserve">Shrijay Pratap Bisht</t>
  </si>
  <si>
    <t xml:space="preserve">500095831@stu.upes.ac.in</t>
  </si>
  <si>
    <t xml:space="preserve">500095834@stu.upes.ac.in</t>
  </si>
  <si>
    <t xml:space="preserve">500095919@stu.upes.ac.in</t>
  </si>
  <si>
    <t xml:space="preserve">500094922@stu.upes.ac.in</t>
  </si>
  <si>
    <t xml:space="preserve">500095656@stu.upes.ac.in</t>
  </si>
  <si>
    <t xml:space="preserve">Natik Tyagi</t>
  </si>
  <si>
    <t xml:space="preserve">500096021@stu.upes.ac.in</t>
  </si>
  <si>
    <t xml:space="preserve">Lakshita Maheshwari</t>
  </si>
  <si>
    <t xml:space="preserve">500096122@stu.upes.ac.in</t>
  </si>
  <si>
    <t xml:space="preserve">Yash Gupta</t>
  </si>
  <si>
    <t xml:space="preserve">Siddharth Bansal</t>
  </si>
  <si>
    <t xml:space="preserve">Jitean Sharma</t>
  </si>
  <si>
    <t xml:space="preserve">Pratyush Badhani</t>
  </si>
  <si>
    <t xml:space="preserve">Adeep Kumar Dhiman</t>
  </si>
  <si>
    <t xml:space="preserve">Damian Nicholas Dmello</t>
  </si>
  <si>
    <t xml:space="preserve">500095842@stu.upes.ac.in</t>
  </si>
  <si>
    <t xml:space="preserve">R2142210685</t>
  </si>
  <si>
    <t xml:space="preserve">Samarth Sharma</t>
  </si>
  <si>
    <t xml:space="preserve">500093628@stu.upes.ac.in</t>
  </si>
  <si>
    <t xml:space="preserve">R2142210207</t>
  </si>
  <si>
    <t xml:space="preserve">Ayaan Azam</t>
  </si>
  <si>
    <t xml:space="preserve">500093659@stu.upes.ac.in</t>
  </si>
  <si>
    <t xml:space="preserve">R2142210151</t>
  </si>
  <si>
    <t xml:space="preserve">Arpit Pandey</t>
  </si>
  <si>
    <t xml:space="preserve">500093677@stu.upes.ac.in</t>
  </si>
  <si>
    <t xml:space="preserve">R2142210146</t>
  </si>
  <si>
    <t xml:space="preserve">Arnesh Gupta</t>
  </si>
  <si>
    <t xml:space="preserve">500093927@stu.upes.ac.in</t>
  </si>
  <si>
    <t xml:space="preserve">R2142210818</t>
  </si>
  <si>
    <t xml:space="preserve">Tushar Tomar</t>
  </si>
  <si>
    <t xml:space="preserve">500093948@stu.upes.ac.in</t>
  </si>
  <si>
    <t xml:space="preserve">R2142210398</t>
  </si>
  <si>
    <t xml:space="preserve">Kartik Manral</t>
  </si>
  <si>
    <t xml:space="preserve">500093957@stu.upes.ac.in</t>
  </si>
  <si>
    <t xml:space="preserve">500093984@stu.upes.ac.in</t>
  </si>
  <si>
    <t xml:space="preserve">R2142210076</t>
  </si>
  <si>
    <t xml:space="preserve">Akshay Kumar Saini</t>
  </si>
  <si>
    <t xml:space="preserve">500094046@stu.upes.ac.in</t>
  </si>
  <si>
    <t xml:space="preserve">R2142210126</t>
  </si>
  <si>
    <t xml:space="preserve">Anshu Raj</t>
  </si>
  <si>
    <t xml:space="preserve">500094054@stu.upes.ac.in</t>
  </si>
  <si>
    <t xml:space="preserve">R2142210552</t>
  </si>
  <si>
    <t xml:space="preserve">Pahal Kumar Verma</t>
  </si>
  <si>
    <t xml:space="preserve">500094083@stu.upes.ac.in</t>
  </si>
  <si>
    <t xml:space="preserve">Priyanshu .</t>
  </si>
  <si>
    <t xml:space="preserve">R2142210946</t>
  </si>
  <si>
    <t xml:space="preserve">Rachit Chauhan</t>
  </si>
  <si>
    <t xml:space="preserve">500095437@stu.upes.ac.in</t>
  </si>
  <si>
    <t xml:space="preserve">R2142210901</t>
  </si>
  <si>
    <t xml:space="preserve">Mudit Pandey</t>
  </si>
  <si>
    <t xml:space="preserve">500095825@stu.upes.ac.in</t>
  </si>
  <si>
    <t xml:space="preserve">R2142210923</t>
  </si>
  <si>
    <t xml:space="preserve">Yatharth Goyal</t>
  </si>
  <si>
    <t xml:space="preserve">500095835@stu.upes.ac.in</t>
  </si>
  <si>
    <t xml:space="preserve">R2142211180</t>
  </si>
  <si>
    <t xml:space="preserve">AKSHAT ARORA</t>
  </si>
  <si>
    <t xml:space="preserve">500095836@stu.upes.ac.in</t>
  </si>
  <si>
    <t xml:space="preserve">R2142210941</t>
  </si>
  <si>
    <t xml:space="preserve">Jigyasu Mittal</t>
  </si>
  <si>
    <t xml:space="preserve">500095922@stu.upes.ac.in</t>
  </si>
  <si>
    <t xml:space="preserve">R2142210950</t>
  </si>
  <si>
    <t xml:space="preserve">Siddharth Kirti Gautam</t>
  </si>
  <si>
    <t xml:space="preserve">500095936@stu.upes.ac.in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</si>
</sst>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7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Aptos"/>
      <family val="2"/>
      <charset val="1"/>
    </font>
    <font>
      <sz val="11"/>
      <color rgb="FF000000"/>
      <name val="Times New Roman"/>
      <family val="0"/>
      <charset val="1"/>
    </font>
    <font>
      <sz val="11"/>
      <name val="Times New Roman"/>
      <family val="1"/>
      <charset val="1"/>
    </font>
    <font>
      <sz val="11"/>
      <color rgb="FF242424"/>
      <name val="Aptos Narrow"/>
      <family val="2"/>
      <charset val="1"/>
    </font>
    <font>
      <sz val="12"/>
      <color rgb="FF000000"/>
      <name val="&quot;Times New Roman&quot;"/>
      <family val="0"/>
      <charset val="1"/>
    </font>
    <font>
      <sz val="13"/>
      <color rgb="FF000000"/>
      <name val="Arial"/>
      <family val="2"/>
      <charset val="1"/>
    </font>
    <font>
      <b val="true"/>
      <sz val="11"/>
      <color rgb="FFFF0000"/>
      <name val="Times New Roman"/>
      <family val="1"/>
      <charset val="1"/>
    </font>
    <font>
      <sz val="11"/>
      <color rgb="FF242424"/>
      <name val="Aptos Narrow"/>
      <family val="0"/>
      <charset val="1"/>
    </font>
    <font>
      <sz val="11"/>
      <color rgb="FF000000"/>
      <name val="Aptos Narrow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14"/>
      <color rgb="FF000000"/>
      <name val="Calibri"/>
      <family val="2"/>
      <charset val="134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000000"/>
      <name val="Calibri"/>
      <family val="2"/>
      <charset val="134"/>
    </font>
    <font>
      <sz val="12"/>
      <name val="Times New Roman"/>
      <family val="1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CCFFFF"/>
      </patternFill>
    </fill>
    <fill>
      <patternFill patternType="solid">
        <fgColor rgb="FF92D050"/>
        <bgColor rgb="FFC0C0C0"/>
      </patternFill>
    </fill>
    <fill>
      <patternFill patternType="solid">
        <fgColor rgb="FFFFFF99"/>
        <bgColor rgb="FFFFFF6D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 readingOrder="1"/>
      <protection locked="false" hidden="false"/>
    </xf>
    <xf numFmtId="165" fontId="6" fillId="0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5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 readingOrder="1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general" vertical="center" textRotation="0" wrapText="false" indent="0" shrinkToFit="false" readingOrder="1"/>
      <protection locked="fals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 readingOrder="1"/>
      <protection locked="true" hidden="false"/>
    </xf>
    <xf numFmtId="165" fontId="16" fillId="0" borderId="0" xfId="0" applyFont="true" applyBorder="false" applyAlignment="true" applyProtection="true">
      <alignment horizontal="general" vertical="center" textRotation="0" wrapText="false" indent="0" shrinkToFit="false" readingOrder="1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1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1" xfId="23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7" fillId="0" borderId="1" xfId="23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27" fillId="0" borderId="1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4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4" borderId="1" xfId="23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23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20" fillId="0" borderId="1" xfId="23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5" fontId="5" fillId="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3" xfId="23"/>
    <cellStyle name="*unknown*" xfId="20" builtinId="8"/>
  </cellStyles>
  <dxfs count="9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242424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92D050"/>
        </patternFill>
      </fill>
    </dxf>
    <dxf>
      <font>
        <name val="Calibri"/>
        <charset val="134"/>
        <family val="0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34"/>
        <family val="0"/>
        <b val="0"/>
        <i val="0"/>
        <color rgb="FF006600"/>
        <sz val="10"/>
      </font>
      <fill>
        <patternFill>
          <bgColor rgb="FFCCFFCC"/>
        </patternFill>
      </fill>
    </dxf>
    <dxf>
      <fill>
        <patternFill patternType="solid">
          <f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D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oumik.maity@ddn.upes.ac.in" TargetMode="External"/><Relationship Id="rId3" Type="http://schemas.openxmlformats.org/officeDocument/2006/relationships/hyperlink" Target="mailto:kshitijdeepak.kumre@ddn.upes.ac.in" TargetMode="External"/><Relationship Id="rId4" Type="http://schemas.openxmlformats.org/officeDocument/2006/relationships/hyperlink" Target="mailto:achala.shakya@ddn.upes.ac.in" TargetMode="External"/><Relationship Id="rId5" Type="http://schemas.openxmlformats.org/officeDocument/2006/relationships/hyperlink" Target="mailto:achala.shakya@ddn.upes.ac.in" TargetMode="External"/><Relationship Id="rId6" Type="http://schemas.openxmlformats.org/officeDocument/2006/relationships/hyperlink" Target="mailto:mchugh@ddn.upes.ac.in" TargetMode="External"/><Relationship Id="rId7" Type="http://schemas.openxmlformats.org/officeDocument/2006/relationships/hyperlink" Target="mailto:keshav.sinha@ddn.upes.ac.in" TargetMode="External"/><Relationship Id="rId8" Type="http://schemas.openxmlformats.org/officeDocument/2006/relationships/hyperlink" Target="mailto:akatal@ddn.upes.ac.in" TargetMode="External"/><Relationship Id="rId9" Type="http://schemas.openxmlformats.org/officeDocument/2006/relationships/hyperlink" Target="mailto:keshav.sinha@ddn.upes.ac.in" TargetMode="External"/><Relationship Id="rId10" Type="http://schemas.openxmlformats.org/officeDocument/2006/relationships/hyperlink" Target="mailto:500096400@stu.upes.ac.in" TargetMode="External"/><Relationship Id="rId11" Type="http://schemas.openxmlformats.org/officeDocument/2006/relationships/hyperlink" Target="mailto:500095937@stu.upes.ac.in" TargetMode="External"/><Relationship Id="rId12" Type="http://schemas.openxmlformats.org/officeDocument/2006/relationships/hyperlink" Target="mailto:500096346@stu.upes.ac.in" TargetMode="External"/><Relationship Id="rId13" Type="http://schemas.openxmlformats.org/officeDocument/2006/relationships/hyperlink" Target="mailto:500094117@stu.upes.ac.in" TargetMode="External"/><Relationship Id="rId14" Type="http://schemas.openxmlformats.org/officeDocument/2006/relationships/hyperlink" Target="mailto:500093656@stu.upes.ac.in" TargetMode="External"/><Relationship Id="rId15" Type="http://schemas.openxmlformats.org/officeDocument/2006/relationships/hyperlink" Target="mailto:500093651@stu.upes.ac.in" TargetMode="External"/><Relationship Id="rId16" Type="http://schemas.openxmlformats.org/officeDocument/2006/relationships/hyperlink" Target="mailto:500094036@stu.upes.ac.in" TargetMode="External"/><Relationship Id="rId17" Type="http://schemas.openxmlformats.org/officeDocument/2006/relationships/hyperlink" Target="mailto:500095382@stu.upes.ac.in" TargetMode="External"/><Relationship Id="rId18" Type="http://schemas.openxmlformats.org/officeDocument/2006/relationships/hyperlink" Target="mailto:500095842@stu.upes.ac.in" TargetMode="External"/><Relationship Id="rId19" Type="http://schemas.openxmlformats.org/officeDocument/2006/relationships/hyperlink" Target="mailto:500095193@stu.upes.ac.in" TargetMode="External"/><Relationship Id="rId20" Type="http://schemas.openxmlformats.org/officeDocument/2006/relationships/hyperlink" Target="mailto:500090910@stu.upes.ac.in" TargetMode="External"/><Relationship Id="rId21" Type="http://schemas.openxmlformats.org/officeDocument/2006/relationships/hyperlink" Target="mailto:500093617@stu.upes.ac.in" TargetMode="External"/><Relationship Id="rId22" Type="http://schemas.openxmlformats.org/officeDocument/2006/relationships/hyperlink" Target="mailto:500094136@stu.upes.ac.in" TargetMode="External"/><Relationship Id="rId23" Type="http://schemas.openxmlformats.org/officeDocument/2006/relationships/hyperlink" Target="mailto:500094125@stu.upes.ac.in" TargetMode="External"/><Relationship Id="rId24" Type="http://schemas.openxmlformats.org/officeDocument/2006/relationships/drawing" Target="../drawings/drawing1.xml"/><Relationship Id="rId25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mailto:soumik.maity@ddn.upes.ac.in" TargetMode="External"/><Relationship Id="rId3" Type="http://schemas.openxmlformats.org/officeDocument/2006/relationships/hyperlink" Target="mailto:kshitijdeepak.kumre@ddn.upes.ac.in" TargetMode="External"/><Relationship Id="rId4" Type="http://schemas.openxmlformats.org/officeDocument/2006/relationships/hyperlink" Target="mailto:achala.shakya@ddn.upes.ac.in" TargetMode="External"/><Relationship Id="rId5" Type="http://schemas.openxmlformats.org/officeDocument/2006/relationships/hyperlink" Target="mailto:achala.shakya@ddn.upes.ac.in" TargetMode="External"/><Relationship Id="rId6" Type="http://schemas.openxmlformats.org/officeDocument/2006/relationships/hyperlink" Target="mailto:mchugh@ddn.upes.ac.in" TargetMode="External"/><Relationship Id="rId7" Type="http://schemas.openxmlformats.org/officeDocument/2006/relationships/hyperlink" Target="mailto:keshav.sinha@ddn.upes.ac.in" TargetMode="External"/><Relationship Id="rId8" Type="http://schemas.openxmlformats.org/officeDocument/2006/relationships/hyperlink" Target="mailto:akatal@ddn.upes.ac.in" TargetMode="External"/><Relationship Id="rId9" Type="http://schemas.openxmlformats.org/officeDocument/2006/relationships/hyperlink" Target="mailto:keshav.sinha@ddn.upes.ac.in" TargetMode="External"/><Relationship Id="rId10" Type="http://schemas.openxmlformats.org/officeDocument/2006/relationships/hyperlink" Target="mailto:500096400@stu.upes.ac.in" TargetMode="External"/><Relationship Id="rId11" Type="http://schemas.openxmlformats.org/officeDocument/2006/relationships/hyperlink" Target="mailto:500095937@stu.upes.ac.in" TargetMode="External"/><Relationship Id="rId12" Type="http://schemas.openxmlformats.org/officeDocument/2006/relationships/hyperlink" Target="mailto:500096346@stu.upes.ac.in" TargetMode="External"/><Relationship Id="rId13" Type="http://schemas.openxmlformats.org/officeDocument/2006/relationships/hyperlink" Target="mailto:500094117@stu.upes.ac.in" TargetMode="External"/><Relationship Id="rId14" Type="http://schemas.openxmlformats.org/officeDocument/2006/relationships/hyperlink" Target="mailto:500093656@stu.upes.ac.in" TargetMode="External"/><Relationship Id="rId15" Type="http://schemas.openxmlformats.org/officeDocument/2006/relationships/hyperlink" Target="mailto:500093651@stu.upes.ac.in" TargetMode="External"/><Relationship Id="rId16" Type="http://schemas.openxmlformats.org/officeDocument/2006/relationships/hyperlink" Target="mailto:500094036@stu.upes.ac.in" TargetMode="External"/><Relationship Id="rId17" Type="http://schemas.openxmlformats.org/officeDocument/2006/relationships/hyperlink" Target="mailto:500095382@stu.upes.ac.in" TargetMode="External"/><Relationship Id="rId18" Type="http://schemas.openxmlformats.org/officeDocument/2006/relationships/hyperlink" Target="mailto:500095842@stu.upes.ac.in" TargetMode="External"/><Relationship Id="rId19" Type="http://schemas.openxmlformats.org/officeDocument/2006/relationships/hyperlink" Target="mailto:500095193@stu.upes.ac.in" TargetMode="External"/><Relationship Id="rId20" Type="http://schemas.openxmlformats.org/officeDocument/2006/relationships/hyperlink" Target="mailto:500090910@stu.upes.ac.in" TargetMode="External"/><Relationship Id="rId21" Type="http://schemas.openxmlformats.org/officeDocument/2006/relationships/hyperlink" Target="mailto:500093617@stu.upes.ac.in" TargetMode="External"/><Relationship Id="rId22" Type="http://schemas.openxmlformats.org/officeDocument/2006/relationships/hyperlink" Target="mailto:500094136@stu.upes.ac.in" TargetMode="External"/><Relationship Id="rId23" Type="http://schemas.openxmlformats.org/officeDocument/2006/relationships/hyperlink" Target="mailto:500094125@stu.upes.ac.in" TargetMode="External"/><Relationship Id="rId24" Type="http://schemas.openxmlformats.org/officeDocument/2006/relationships/drawing" Target="../drawings/drawing2.xml"/><Relationship Id="rId25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soumik.maity@ddn.upes.ac.in" TargetMode="External"/><Relationship Id="rId3" Type="http://schemas.openxmlformats.org/officeDocument/2006/relationships/hyperlink" Target="mailto:kshitijdeepak.kumre@ddn.upes.ac.in" TargetMode="External"/><Relationship Id="rId4" Type="http://schemas.openxmlformats.org/officeDocument/2006/relationships/hyperlink" Target="mailto:achala.shakya@ddn.upes.ac.in" TargetMode="External"/><Relationship Id="rId5" Type="http://schemas.openxmlformats.org/officeDocument/2006/relationships/hyperlink" Target="mailto:achala.shakya@ddn.upes.ac.in" TargetMode="External"/><Relationship Id="rId6" Type="http://schemas.openxmlformats.org/officeDocument/2006/relationships/hyperlink" Target="mailto:mchugh@ddn.upes.ac.in" TargetMode="External"/><Relationship Id="rId7" Type="http://schemas.openxmlformats.org/officeDocument/2006/relationships/hyperlink" Target="mailto:keshav.sinha@ddn.upes.ac.in" TargetMode="External"/><Relationship Id="rId8" Type="http://schemas.openxmlformats.org/officeDocument/2006/relationships/hyperlink" Target="mailto:akatal@ddn.upes.ac.in" TargetMode="External"/><Relationship Id="rId9" Type="http://schemas.openxmlformats.org/officeDocument/2006/relationships/hyperlink" Target="mailto:keshav.sinha@ddn.upes.ac.in" TargetMode="External"/><Relationship Id="rId10" Type="http://schemas.openxmlformats.org/officeDocument/2006/relationships/hyperlink" Target="mailto:500096400@stu.upes.ac.in" TargetMode="External"/><Relationship Id="rId11" Type="http://schemas.openxmlformats.org/officeDocument/2006/relationships/hyperlink" Target="mailto:500095937@stu.upes.ac.in" TargetMode="External"/><Relationship Id="rId12" Type="http://schemas.openxmlformats.org/officeDocument/2006/relationships/hyperlink" Target="mailto:500096346@stu.upes.ac.in" TargetMode="External"/><Relationship Id="rId13" Type="http://schemas.openxmlformats.org/officeDocument/2006/relationships/hyperlink" Target="mailto:500094117@stu.upes.ac.in" TargetMode="External"/><Relationship Id="rId14" Type="http://schemas.openxmlformats.org/officeDocument/2006/relationships/hyperlink" Target="mailto:500093656@stu.upes.ac.in" TargetMode="External"/><Relationship Id="rId15" Type="http://schemas.openxmlformats.org/officeDocument/2006/relationships/hyperlink" Target="mailto:500093651@stu.upes.ac.in" TargetMode="External"/><Relationship Id="rId16" Type="http://schemas.openxmlformats.org/officeDocument/2006/relationships/hyperlink" Target="mailto:500094036@stu.upes.ac.in" TargetMode="External"/><Relationship Id="rId17" Type="http://schemas.openxmlformats.org/officeDocument/2006/relationships/hyperlink" Target="mailto:500095382@stu.upes.ac.in" TargetMode="External"/><Relationship Id="rId18" Type="http://schemas.openxmlformats.org/officeDocument/2006/relationships/hyperlink" Target="mailto:500095842@stu.upes.ac.in" TargetMode="External"/><Relationship Id="rId19" Type="http://schemas.openxmlformats.org/officeDocument/2006/relationships/hyperlink" Target="mailto:500095193@stu.upes.ac.in" TargetMode="External"/><Relationship Id="rId20" Type="http://schemas.openxmlformats.org/officeDocument/2006/relationships/hyperlink" Target="mailto:500090910@stu.upes.ac.in" TargetMode="External"/><Relationship Id="rId21" Type="http://schemas.openxmlformats.org/officeDocument/2006/relationships/hyperlink" Target="mailto:500093617@stu.upes.ac.in" TargetMode="External"/><Relationship Id="rId22" Type="http://schemas.openxmlformats.org/officeDocument/2006/relationships/hyperlink" Target="mailto:500094136@stu.upes.ac.in" TargetMode="External"/><Relationship Id="rId23" Type="http://schemas.openxmlformats.org/officeDocument/2006/relationships/hyperlink" Target="mailto:500094125@stu.upes.ac.in" TargetMode="External"/><Relationship Id="rId24" Type="http://schemas.openxmlformats.org/officeDocument/2006/relationships/drawing" Target="../drawings/drawing3.xml"/><Relationship Id="rId25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gaurav.bhardwaj@ddn.upes.ac.in" TargetMode="External"/><Relationship Id="rId2" Type="http://schemas.openxmlformats.org/officeDocument/2006/relationships/hyperlink" Target="mailto:achala.shakya@ddn.upes.ac.in" TargetMode="External"/><Relationship Id="rId3" Type="http://schemas.openxmlformats.org/officeDocument/2006/relationships/hyperlink" Target="mailto:shresth.gupta@ddn.upes.ac.in" TargetMode="External"/><Relationship Id="rId4" Type="http://schemas.openxmlformats.org/officeDocument/2006/relationships/hyperlink" Target="mailto:shresth.gupta@ddn.upes.ac.in" TargetMode="External"/><Relationship Id="rId5" Type="http://schemas.openxmlformats.org/officeDocument/2006/relationships/hyperlink" Target="mailto:scshukla@ddn.upes.ac.in" TargetMode="External"/><Relationship Id="rId6" Type="http://schemas.openxmlformats.org/officeDocument/2006/relationships/hyperlink" Target="mailto:scshukla@ddn.upes.ac.in" TargetMode="External"/><Relationship Id="rId7" Type="http://schemas.openxmlformats.org/officeDocument/2006/relationships/hyperlink" Target="mailto:scshukla@ddn.upes.ac.in" TargetMode="External"/><Relationship Id="rId8" Type="http://schemas.openxmlformats.org/officeDocument/2006/relationships/hyperlink" Target="mailto:scshukla@ddn.upes.ac.in" TargetMode="External"/><Relationship Id="rId9" Type="http://schemas.openxmlformats.org/officeDocument/2006/relationships/hyperlink" Target="mailto:nayantara.kotoky@ddn.upes.ac.in" TargetMode="External"/><Relationship Id="rId10" Type="http://schemas.openxmlformats.org/officeDocument/2006/relationships/hyperlink" Target="mailto:shresth.gupta@ddn.upes.ac.in" TargetMode="External"/><Relationship Id="rId11" Type="http://schemas.openxmlformats.org/officeDocument/2006/relationships/hyperlink" Target="mailto:akatal@ddn.upes.ac.in" TargetMode="External"/><Relationship Id="rId12" Type="http://schemas.openxmlformats.org/officeDocument/2006/relationships/hyperlink" Target="mailto:shresth.gupta@ddn.upes.ac.in" TargetMode="External"/><Relationship Id="rId13" Type="http://schemas.openxmlformats.org/officeDocument/2006/relationships/hyperlink" Target="mailto:sanwarul@ddn.upes.ac.in" TargetMode="External"/><Relationship Id="rId14" Type="http://schemas.openxmlformats.org/officeDocument/2006/relationships/hyperlink" Target="mailto:Abhardwaj@ddn.upes.ac.in" TargetMode="External"/><Relationship Id="rId15" Type="http://schemas.openxmlformats.org/officeDocument/2006/relationships/hyperlink" Target="mailto:500096400@stu.upes.ac.in" TargetMode="External"/><Relationship Id="rId16" Type="http://schemas.openxmlformats.org/officeDocument/2006/relationships/hyperlink" Target="mailto:500095937@stu.upes.ac.in" TargetMode="External"/><Relationship Id="rId17" Type="http://schemas.openxmlformats.org/officeDocument/2006/relationships/hyperlink" Target="mailto:500096346@stu.upes.ac.in" TargetMode="External"/><Relationship Id="rId18" Type="http://schemas.openxmlformats.org/officeDocument/2006/relationships/hyperlink" Target="mailto:500094117@stu.upes.ac.in" TargetMode="External"/><Relationship Id="rId19" Type="http://schemas.openxmlformats.org/officeDocument/2006/relationships/hyperlink" Target="mailto:500093656@stu.upes.ac.in" TargetMode="External"/><Relationship Id="rId20" Type="http://schemas.openxmlformats.org/officeDocument/2006/relationships/hyperlink" Target="mailto:500093651@stu.upes.ac.in" TargetMode="External"/><Relationship Id="rId21" Type="http://schemas.openxmlformats.org/officeDocument/2006/relationships/hyperlink" Target="mailto:500094036@stu.upes.ac.in" TargetMode="External"/><Relationship Id="rId22" Type="http://schemas.openxmlformats.org/officeDocument/2006/relationships/hyperlink" Target="mailto:500095382@stu.upes.ac.in" TargetMode="External"/><Relationship Id="rId23" Type="http://schemas.openxmlformats.org/officeDocument/2006/relationships/hyperlink" Target="mailto:500095842@stu.upes.ac.in" TargetMode="External"/><Relationship Id="rId24" Type="http://schemas.openxmlformats.org/officeDocument/2006/relationships/hyperlink" Target="mailto:500095193@stu.upes.ac.in" TargetMode="External"/><Relationship Id="rId25" Type="http://schemas.openxmlformats.org/officeDocument/2006/relationships/hyperlink" Target="mailto:500090910@stu.upes.ac.in" TargetMode="External"/><Relationship Id="rId26" Type="http://schemas.openxmlformats.org/officeDocument/2006/relationships/hyperlink" Target="mailto:500093617@stu.upes.ac.in" TargetMode="External"/><Relationship Id="rId27" Type="http://schemas.openxmlformats.org/officeDocument/2006/relationships/hyperlink" Target="mailto:500094136@stu.upes.ac.in" TargetMode="External"/><Relationship Id="rId28" Type="http://schemas.openxmlformats.org/officeDocument/2006/relationships/hyperlink" Target="mailto:500094125@stu.upes.ac.in" TargetMode="External"/><Relationship Id="rId29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500093957@stu.upes.ac.in" TargetMode="External"/><Relationship Id="rId2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6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3" topLeftCell="T130" activePane="bottomRight" state="frozen"/>
      <selection pane="topLeft" activeCell="A1" activeCellId="0" sqref="A1"/>
      <selection pane="topRight" activeCell="T1" activeCellId="0" sqref="T1"/>
      <selection pane="bottomLeft" activeCell="A130" activeCellId="0" sqref="A130"/>
      <selection pane="bottomRight" activeCell="AD4" activeCellId="1" sqref="K2:K109 AD4"/>
    </sheetView>
  </sheetViews>
  <sheetFormatPr defaultColWidth="9.00390625" defaultRowHeight="15.75" zeroHeight="false" outlineLevelRow="0" outlineLevelCol="0"/>
  <cols>
    <col collapsed="false" customWidth="true" hidden="false" outlineLevel="0" max="2" min="2" style="1" width="4.29"/>
    <col collapsed="false" customWidth="true" hidden="false" outlineLevel="0" max="3" min="3" style="2" width="22.57"/>
    <col collapsed="false" customWidth="true" hidden="false" outlineLevel="0" max="4" min="4" style="3" width="11.53"/>
    <col collapsed="false" customWidth="true" hidden="false" outlineLevel="0" max="5" min="5" style="1" width="18.42"/>
    <col collapsed="false" customWidth="true" hidden="false" outlineLevel="0" max="6" min="6" style="1" width="21.85"/>
    <col collapsed="false" customWidth="true" hidden="false" outlineLevel="0" max="7" min="7" style="1" width="19.42"/>
    <col collapsed="false" customWidth="true" hidden="false" outlineLevel="0" max="8" min="8" style="1" width="18.71"/>
    <col collapsed="false" customWidth="true" hidden="false" outlineLevel="0" max="10" min="9" style="4" width="18.71"/>
    <col collapsed="false" customWidth="true" hidden="false" outlineLevel="0" max="11" min="11" style="1" width="19.86"/>
    <col collapsed="false" customWidth="true" hidden="false" outlineLevel="0" max="12" min="12" style="1" width="30.71"/>
    <col collapsed="false" customWidth="true" hidden="false" outlineLevel="0" max="13" min="13" style="1" width="19.14"/>
    <col collapsed="false" customWidth="true" hidden="false" outlineLevel="0" max="14" min="14" style="5" width="36.15"/>
    <col collapsed="false" customWidth="true" hidden="false" outlineLevel="0" max="15" min="15" style="5" width="22.42"/>
    <col collapsed="false" customWidth="true" hidden="false" outlineLevel="0" max="27" min="16" style="5" width="16.43"/>
    <col collapsed="false" customWidth="false" hidden="false" outlineLevel="0" max="28" min="28" style="5" width="9"/>
    <col collapsed="false" customWidth="false" hidden="false" outlineLevel="0" max="29" min="29" style="3" width="9"/>
    <col collapsed="false" customWidth="true" hidden="false" outlineLevel="0" max="30" min="30" style="3" width="11.53"/>
    <col collapsed="false" customWidth="false" hidden="false" outlineLevel="0" max="1025" min="31" style="3" width="9"/>
  </cols>
  <sheetData>
    <row r="1" s="8" customFormat="true" ht="28.5" hidden="false" customHeight="true" outlineLevel="0" collapsed="false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6"/>
    </row>
    <row r="2" s="14" customFormat="true" ht="30" hidden="false" customHeight="true" outlineLevel="0" collapsed="false">
      <c r="A2" s="9"/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2" t="s">
        <v>8</v>
      </c>
      <c r="J2" s="12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1" t="s">
        <v>14</v>
      </c>
      <c r="P2" s="13" t="s">
        <v>15</v>
      </c>
      <c r="Q2" s="13"/>
      <c r="R2" s="13"/>
      <c r="S2" s="13"/>
      <c r="T2" s="13"/>
      <c r="U2" s="13"/>
      <c r="V2" s="13" t="s">
        <v>16</v>
      </c>
      <c r="W2" s="13"/>
      <c r="X2" s="13"/>
      <c r="Y2" s="13"/>
      <c r="Z2" s="13"/>
      <c r="AA2" s="13"/>
      <c r="AB2" s="13"/>
      <c r="AC2" s="9"/>
      <c r="AD2" s="10" t="s">
        <v>2</v>
      </c>
    </row>
    <row r="3" customFormat="false" ht="15" hidden="false" customHeight="true" outlineLevel="0" collapsed="false">
      <c r="B3" s="15"/>
      <c r="C3" s="15"/>
      <c r="D3" s="16"/>
      <c r="E3" s="15"/>
      <c r="F3" s="15"/>
      <c r="G3" s="15"/>
      <c r="H3" s="15"/>
      <c r="I3" s="17"/>
      <c r="J3" s="17"/>
      <c r="K3" s="15"/>
      <c r="L3" s="15"/>
      <c r="M3" s="15"/>
      <c r="N3" s="16"/>
      <c r="O3" s="16"/>
      <c r="P3" s="16" t="s">
        <v>17</v>
      </c>
      <c r="Q3" s="16" t="s">
        <v>18</v>
      </c>
      <c r="R3" s="16" t="s">
        <v>19</v>
      </c>
      <c r="S3" s="16" t="s">
        <v>20</v>
      </c>
      <c r="T3" s="16" t="s">
        <v>21</v>
      </c>
      <c r="U3" s="16" t="s">
        <v>22</v>
      </c>
      <c r="V3" s="16" t="s">
        <v>17</v>
      </c>
      <c r="W3" s="16" t="s">
        <v>18</v>
      </c>
      <c r="X3" s="16" t="s">
        <v>19</v>
      </c>
      <c r="Y3" s="16" t="s">
        <v>20</v>
      </c>
      <c r="Z3" s="16" t="s">
        <v>21</v>
      </c>
      <c r="AA3" s="16" t="s">
        <v>22</v>
      </c>
      <c r="AB3" s="16" t="s">
        <v>23</v>
      </c>
      <c r="AC3" s="18"/>
      <c r="AD3" s="15"/>
    </row>
    <row r="4" customFormat="false" ht="15" hidden="false" customHeight="true" outlineLevel="0" collapsed="false">
      <c r="A4" s="0" t="n">
        <v>1</v>
      </c>
      <c r="B4" s="19" t="n">
        <v>1</v>
      </c>
      <c r="C4" s="20" t="s">
        <v>24</v>
      </c>
      <c r="D4" s="19" t="s">
        <v>25</v>
      </c>
      <c r="E4" s="20" t="s">
        <v>26</v>
      </c>
      <c r="F4" s="5" t="s">
        <v>26</v>
      </c>
      <c r="G4" s="5" t="n">
        <v>500094575</v>
      </c>
      <c r="H4" s="5" t="s">
        <v>27</v>
      </c>
      <c r="I4" s="21" t="n">
        <v>7453833007</v>
      </c>
      <c r="J4" s="19" t="str">
        <f aca="false">IF(G4&lt;&gt;"",CONCATENATE(G4,"@stu.upes.ac.in"),"")</f>
        <v>500094575@stu.upes.ac.in</v>
      </c>
      <c r="K4" s="5" t="s">
        <v>28</v>
      </c>
      <c r="L4" s="20" t="s">
        <v>29</v>
      </c>
      <c r="M4" s="21"/>
      <c r="N4" s="22" t="s">
        <v>30</v>
      </c>
      <c r="V4" s="21" t="n">
        <v>3</v>
      </c>
      <c r="W4" s="21" t="n">
        <v>3</v>
      </c>
      <c r="X4" s="21" t="n">
        <v>4</v>
      </c>
      <c r="Y4" s="21" t="n">
        <v>4</v>
      </c>
      <c r="Z4" s="21" t="n">
        <v>4</v>
      </c>
      <c r="AA4" s="5" t="n">
        <v>18</v>
      </c>
      <c r="AB4" s="5" t="n">
        <f aca="false">IF(G4&lt;&gt;"",IF(MAX(U4,AA4)=0,0,MAX(U4,AA4)),"")</f>
        <v>18</v>
      </c>
      <c r="AC4" s="19" t="n">
        <v>1</v>
      </c>
      <c r="AD4" s="20" t="s">
        <v>24</v>
      </c>
    </row>
    <row r="5" customFormat="false" ht="15" hidden="false" customHeight="true" outlineLevel="0" collapsed="false">
      <c r="A5" s="0" t="n">
        <v>2</v>
      </c>
      <c r="B5" s="19" t="n">
        <f aca="false">B4</f>
        <v>1</v>
      </c>
      <c r="C5" s="20" t="str">
        <f aca="false">C4</f>
        <v>Quill - A PDF Assistant</v>
      </c>
      <c r="D5" s="19" t="str">
        <f aca="false">D4</f>
        <v>Yes</v>
      </c>
      <c r="E5" s="20" t="str">
        <f aca="false">E4</f>
        <v>Divyanshu Singh</v>
      </c>
      <c r="F5" s="5" t="s">
        <v>31</v>
      </c>
      <c r="G5" s="5" t="n">
        <v>500094585</v>
      </c>
      <c r="H5" s="5" t="s">
        <v>32</v>
      </c>
      <c r="I5" s="21" t="n">
        <v>7520680158</v>
      </c>
      <c r="J5" s="19" t="str">
        <f aca="false">IF(G5&lt;&gt;"",CONCATENATE(G5,"@stu.upes.ac.in"),"")</f>
        <v>500094585@stu.upes.ac.in</v>
      </c>
      <c r="K5" s="5" t="s">
        <v>28</v>
      </c>
      <c r="L5" s="20" t="str">
        <f aca="false">L4</f>
        <v>Dr. Gaurav Bhardwaj</v>
      </c>
      <c r="M5" s="21"/>
      <c r="N5" s="22" t="s">
        <v>33</v>
      </c>
      <c r="O5" s="23" t="s">
        <v>34</v>
      </c>
      <c r="U5" s="5" t="s">
        <v>35</v>
      </c>
      <c r="V5" s="21" t="n">
        <v>3</v>
      </c>
      <c r="W5" s="21" t="n">
        <v>3</v>
      </c>
      <c r="X5" s="21" t="n">
        <v>4</v>
      </c>
      <c r="Y5" s="21" t="n">
        <v>4</v>
      </c>
      <c r="Z5" s="21" t="n">
        <v>4</v>
      </c>
      <c r="AA5" s="5" t="n">
        <v>18</v>
      </c>
      <c r="AB5" s="5" t="n">
        <f aca="false">IF(G5&lt;&gt;"",IF(MAX(U5,AA5)=0,0,MAX(U5,AA5)),"")</f>
        <v>18</v>
      </c>
      <c r="AC5" s="19" t="n">
        <f aca="false">AC4</f>
        <v>1</v>
      </c>
      <c r="AD5" s="20" t="str">
        <f aca="false">AD4</f>
        <v>Quill - A PDF Assistant</v>
      </c>
    </row>
    <row r="6" customFormat="false" ht="15" hidden="false" customHeight="true" outlineLevel="0" collapsed="false">
      <c r="A6" s="0" t="n">
        <v>3</v>
      </c>
      <c r="B6" s="19" t="n">
        <f aca="false">B5</f>
        <v>1</v>
      </c>
      <c r="C6" s="20" t="str">
        <f aca="false">C5</f>
        <v>Quill - A PDF Assistant</v>
      </c>
      <c r="D6" s="19" t="str">
        <f aca="false">D5</f>
        <v>Yes</v>
      </c>
      <c r="E6" s="20" t="str">
        <f aca="false">E5</f>
        <v>Divyanshu Singh</v>
      </c>
      <c r="F6" s="5" t="s">
        <v>36</v>
      </c>
      <c r="G6" s="5" t="n">
        <v>500095429</v>
      </c>
      <c r="H6" s="5" t="s">
        <v>37</v>
      </c>
      <c r="I6" s="21" t="n">
        <v>6396771577</v>
      </c>
      <c r="J6" s="19" t="str">
        <f aca="false">IF(G6&lt;&gt;"",CONCATENATE(G6,"@stu.upes.ac.in"),"")</f>
        <v>500095429@stu.upes.ac.in</v>
      </c>
      <c r="K6" s="5" t="s">
        <v>28</v>
      </c>
      <c r="L6" s="20" t="str">
        <f aca="false">L5</f>
        <v>Dr. Gaurav Bhardwaj</v>
      </c>
      <c r="M6" s="21"/>
      <c r="U6" s="5" t="s">
        <v>35</v>
      </c>
      <c r="V6" s="21" t="n">
        <v>3</v>
      </c>
      <c r="W6" s="21" t="n">
        <v>3</v>
      </c>
      <c r="X6" s="21" t="n">
        <v>4</v>
      </c>
      <c r="Y6" s="21" t="n">
        <v>4</v>
      </c>
      <c r="Z6" s="21" t="n">
        <v>4</v>
      </c>
      <c r="AA6" s="5" t="n">
        <v>18</v>
      </c>
      <c r="AB6" s="5" t="n">
        <f aca="false">IF(G6&lt;&gt;"",IF(MAX(U6,AA6)=0,0,MAX(U6,AA6)),"")</f>
        <v>18</v>
      </c>
      <c r="AC6" s="19" t="n">
        <f aca="false">AC5</f>
        <v>1</v>
      </c>
      <c r="AD6" s="20" t="str">
        <f aca="false">AD5</f>
        <v>Quill - A PDF Assistant</v>
      </c>
    </row>
    <row r="7" customFormat="false" ht="15.75" hidden="false" customHeight="false" outlineLevel="0" collapsed="false">
      <c r="A7" s="0" t="n">
        <v>4</v>
      </c>
      <c r="B7" s="19"/>
      <c r="C7" s="20"/>
      <c r="D7" s="19"/>
      <c r="E7" s="20"/>
      <c r="F7" s="5"/>
      <c r="G7" s="5"/>
      <c r="H7" s="5"/>
      <c r="I7" s="21"/>
      <c r="J7" s="19"/>
      <c r="K7" s="5"/>
      <c r="L7" s="20"/>
      <c r="M7" s="21"/>
      <c r="P7" s="21"/>
      <c r="Q7" s="21"/>
      <c r="R7" s="21"/>
      <c r="S7" s="21"/>
      <c r="T7" s="21"/>
      <c r="V7" s="21"/>
      <c r="W7" s="21"/>
      <c r="X7" s="21"/>
      <c r="Y7" s="21"/>
      <c r="Z7" s="21"/>
      <c r="AB7" s="5" t="str">
        <f aca="false">IF(G7&lt;&gt;"",IF(MAX(U7,AA7)=0,0,MAX(U7,AA7)),"")</f>
        <v/>
      </c>
      <c r="AC7" s="19"/>
      <c r="AD7" s="20"/>
    </row>
    <row r="8" customFormat="false" ht="15" hidden="false" customHeight="true" outlineLevel="0" collapsed="false">
      <c r="A8" s="0" t="n">
        <v>5</v>
      </c>
      <c r="B8" s="19" t="n">
        <v>2</v>
      </c>
      <c r="C8" s="20" t="s">
        <v>38</v>
      </c>
      <c r="D8" s="19" t="s">
        <v>25</v>
      </c>
      <c r="E8" s="20" t="s">
        <v>39</v>
      </c>
      <c r="F8" s="5" t="s">
        <v>39</v>
      </c>
      <c r="G8" s="5" t="n">
        <v>500094118</v>
      </c>
      <c r="H8" s="5" t="s">
        <v>40</v>
      </c>
      <c r="I8" s="21" t="n">
        <v>9027725622</v>
      </c>
      <c r="J8" s="19" t="str">
        <f aca="false">IF(G8&lt;&gt;"",CONCATENATE(G8,"@stu.upes.ac.in"),"")</f>
        <v>500094118@stu.upes.ac.in</v>
      </c>
      <c r="K8" s="5" t="s">
        <v>41</v>
      </c>
      <c r="L8" s="20" t="s">
        <v>42</v>
      </c>
      <c r="M8" s="21"/>
      <c r="N8" s="5" t="s">
        <v>43</v>
      </c>
      <c r="P8" s="21" t="n">
        <v>3</v>
      </c>
      <c r="Q8" s="21" t="n">
        <v>3</v>
      </c>
      <c r="R8" s="21" t="n">
        <v>3</v>
      </c>
      <c r="S8" s="21" t="n">
        <v>3</v>
      </c>
      <c r="T8" s="21" t="n">
        <v>3</v>
      </c>
      <c r="U8" s="5" t="n">
        <f aca="false">IF(SUM(P8:T8)=0,"",SUM(P8:T8))</f>
        <v>15</v>
      </c>
      <c r="V8" s="21" t="n">
        <v>2</v>
      </c>
      <c r="W8" s="21" t="n">
        <v>2</v>
      </c>
      <c r="X8" s="21" t="n">
        <v>2</v>
      </c>
      <c r="Y8" s="21" t="n">
        <v>3</v>
      </c>
      <c r="Z8" s="21" t="n">
        <v>3</v>
      </c>
      <c r="AA8" s="5" t="n">
        <f aca="false">IF(SUM(V8:Z8)=0,"",SUM(V8:Z8))</f>
        <v>12</v>
      </c>
      <c r="AB8" s="5" t="n">
        <f aca="false">IF(G8&lt;&gt;"",IF(MAX(U8,AA8)=0,0,MAX(U8,AA8)),"")</f>
        <v>15</v>
      </c>
      <c r="AC8" s="19" t="n">
        <v>2</v>
      </c>
      <c r="AD8" s="20" t="s">
        <v>38</v>
      </c>
    </row>
    <row r="9" customFormat="false" ht="15" hidden="false" customHeight="true" outlineLevel="0" collapsed="false">
      <c r="A9" s="0" t="n">
        <v>6</v>
      </c>
      <c r="B9" s="19" t="n">
        <f aca="false">B8</f>
        <v>2</v>
      </c>
      <c r="C9" s="20" t="str">
        <f aca="false">C8</f>
        <v>StreamNext: Discover, Share, Engage</v>
      </c>
      <c r="D9" s="19" t="str">
        <f aca="false">D8</f>
        <v>Yes</v>
      </c>
      <c r="E9" s="20" t="str">
        <f aca="false">E8</f>
        <v>Tushti Kulshreshtha</v>
      </c>
      <c r="F9" s="5" t="s">
        <v>44</v>
      </c>
      <c r="G9" s="5" t="n">
        <v>500094068</v>
      </c>
      <c r="H9" s="5" t="s">
        <v>45</v>
      </c>
      <c r="I9" s="21" t="n">
        <f aca="false">I8</f>
        <v>9027725622</v>
      </c>
      <c r="J9" s="19" t="str">
        <f aca="false">IF(G9&lt;&gt;"",CONCATENATE(G9,"@stu.upes.ac.in"),"")</f>
        <v>500094068@stu.upes.ac.in</v>
      </c>
      <c r="K9" s="5" t="s">
        <v>41</v>
      </c>
      <c r="L9" s="20" t="str">
        <f aca="false">L8</f>
        <v>Mrs. Bhavana Kaushik</v>
      </c>
      <c r="M9" s="24"/>
      <c r="N9" s="22" t="s">
        <v>46</v>
      </c>
      <c r="O9" s="18"/>
      <c r="P9" s="21" t="n">
        <v>3</v>
      </c>
      <c r="Q9" s="21" t="n">
        <v>3</v>
      </c>
      <c r="R9" s="21" t="n">
        <v>3</v>
      </c>
      <c r="S9" s="21" t="n">
        <v>3</v>
      </c>
      <c r="T9" s="21" t="n">
        <v>3</v>
      </c>
      <c r="U9" s="5" t="n">
        <f aca="false">IF(SUM(P9:T9)=0,"",SUM(P9:T9))</f>
        <v>15</v>
      </c>
      <c r="V9" s="21" t="n">
        <v>2</v>
      </c>
      <c r="W9" s="21" t="n">
        <v>2</v>
      </c>
      <c r="X9" s="21" t="n">
        <v>2</v>
      </c>
      <c r="Y9" s="21" t="n">
        <v>3</v>
      </c>
      <c r="Z9" s="21" t="n">
        <v>3</v>
      </c>
      <c r="AA9" s="5" t="n">
        <f aca="false">IF(SUM(V9:Z9)=0,"",SUM(V9:Z9))</f>
        <v>12</v>
      </c>
      <c r="AB9" s="5" t="n">
        <f aca="false">IF(G9&lt;&gt;"",IF(MAX(U9,AA9)=0,0,MAX(U9,AA9)),"")</f>
        <v>15</v>
      </c>
      <c r="AC9" s="19" t="n">
        <f aca="false">AC8</f>
        <v>2</v>
      </c>
      <c r="AD9" s="20" t="str">
        <f aca="false">AD8</f>
        <v>StreamNext: Discover, Share, Engage</v>
      </c>
    </row>
    <row r="10" customFormat="false" ht="15" hidden="false" customHeight="true" outlineLevel="0" collapsed="false">
      <c r="A10" s="0" t="n">
        <v>7</v>
      </c>
      <c r="B10" s="19" t="n">
        <f aca="false">B9</f>
        <v>2</v>
      </c>
      <c r="C10" s="20" t="str">
        <f aca="false">C9</f>
        <v>StreamNext: Discover, Share, Engage</v>
      </c>
      <c r="D10" s="19" t="str">
        <f aca="false">D9</f>
        <v>Yes</v>
      </c>
      <c r="E10" s="20" t="str">
        <f aca="false">E9</f>
        <v>Tushti Kulshreshtha</v>
      </c>
      <c r="F10" s="5" t="s">
        <v>47</v>
      </c>
      <c r="G10" s="5" t="n">
        <v>500094459</v>
      </c>
      <c r="H10" s="5" t="s">
        <v>48</v>
      </c>
      <c r="I10" s="21" t="n">
        <f aca="false">I9</f>
        <v>9027725622</v>
      </c>
      <c r="J10" s="19" t="str">
        <f aca="false">IF(G10&lt;&gt;"",CONCATENATE(G10,"@stu.upes.ac.in"),"")</f>
        <v>500094459@stu.upes.ac.in</v>
      </c>
      <c r="K10" s="5" t="s">
        <v>41</v>
      </c>
      <c r="L10" s="20" t="str">
        <f aca="false">L9</f>
        <v>Mrs. Bhavana Kaushik</v>
      </c>
      <c r="M10" s="21"/>
      <c r="P10" s="21" t="n">
        <v>3</v>
      </c>
      <c r="Q10" s="21" t="n">
        <v>3</v>
      </c>
      <c r="R10" s="21" t="n">
        <v>3</v>
      </c>
      <c r="S10" s="21" t="n">
        <v>3</v>
      </c>
      <c r="T10" s="21" t="n">
        <v>3</v>
      </c>
      <c r="U10" s="5" t="n">
        <f aca="false">IF(SUM(P10:T10)=0,"",SUM(P10:T10))</f>
        <v>15</v>
      </c>
      <c r="V10" s="21" t="n">
        <v>2</v>
      </c>
      <c r="W10" s="21" t="n">
        <v>2</v>
      </c>
      <c r="X10" s="21" t="n">
        <v>2</v>
      </c>
      <c r="Y10" s="21" t="n">
        <v>3</v>
      </c>
      <c r="Z10" s="21" t="n">
        <v>3</v>
      </c>
      <c r="AA10" s="5" t="n">
        <f aca="false">IF(SUM(V10:Z10)=0,"",SUM(V10:Z10))</f>
        <v>12</v>
      </c>
      <c r="AB10" s="5" t="n">
        <f aca="false">IF(G10&lt;&gt;"",IF(MAX(U10,AA10)=0,0,MAX(U10,AA10)),"")</f>
        <v>15</v>
      </c>
      <c r="AC10" s="19" t="n">
        <f aca="false">AC9</f>
        <v>2</v>
      </c>
      <c r="AD10" s="20" t="str">
        <f aca="false">AD9</f>
        <v>StreamNext: Discover, Share, Engage</v>
      </c>
    </row>
    <row r="11" customFormat="false" ht="15.75" hidden="false" customHeight="false" outlineLevel="0" collapsed="false">
      <c r="A11" s="0" t="n">
        <v>8</v>
      </c>
      <c r="B11" s="19" t="n">
        <f aca="false">B10</f>
        <v>2</v>
      </c>
      <c r="C11" s="20" t="str">
        <f aca="false">C10</f>
        <v>StreamNext: Discover, Share, Engage</v>
      </c>
      <c r="D11" s="19" t="str">
        <f aca="false">D10</f>
        <v>Yes</v>
      </c>
      <c r="E11" s="20" t="str">
        <f aca="false">E10</f>
        <v>Tushti Kulshreshtha</v>
      </c>
      <c r="F11" s="5" t="s">
        <v>49</v>
      </c>
      <c r="G11" s="5" t="n">
        <v>500091964</v>
      </c>
      <c r="H11" s="5" t="s">
        <v>50</v>
      </c>
      <c r="I11" s="21" t="n">
        <f aca="false">I10</f>
        <v>9027725622</v>
      </c>
      <c r="J11" s="19" t="str">
        <f aca="false">IF(G11&lt;&gt;"",CONCATENATE(G11,"@stu.upes.ac.in"),"")</f>
        <v>500091964@stu.upes.ac.in</v>
      </c>
      <c r="K11" s="5" t="s">
        <v>51</v>
      </c>
      <c r="L11" s="20" t="str">
        <f aca="false">L10</f>
        <v>Mrs. Bhavana Kaushik</v>
      </c>
      <c r="M11" s="21"/>
      <c r="P11" s="21" t="n">
        <v>3</v>
      </c>
      <c r="Q11" s="21" t="n">
        <v>3</v>
      </c>
      <c r="R11" s="21" t="n">
        <v>3</v>
      </c>
      <c r="S11" s="21" t="n">
        <v>3</v>
      </c>
      <c r="T11" s="21" t="n">
        <v>3</v>
      </c>
      <c r="U11" s="5" t="n">
        <f aca="false">IF(SUM(P11:T11)=0,"",SUM(P11:T11))</f>
        <v>15</v>
      </c>
      <c r="V11" s="21" t="n">
        <v>2</v>
      </c>
      <c r="W11" s="21" t="n">
        <v>2</v>
      </c>
      <c r="X11" s="21" t="n">
        <v>2</v>
      </c>
      <c r="Y11" s="21" t="n">
        <v>3</v>
      </c>
      <c r="Z11" s="21" t="n">
        <v>3</v>
      </c>
      <c r="AA11" s="5" t="n">
        <f aca="false">IF(SUM(V11:Z11)=0,"",SUM(V11:Z11))</f>
        <v>12</v>
      </c>
      <c r="AB11" s="5" t="n">
        <f aca="false">IF(G11&lt;&gt;"",IF(MAX(U11,AA11)=0,0,MAX(U11,AA11)),"")</f>
        <v>15</v>
      </c>
      <c r="AC11" s="19" t="n">
        <f aca="false">AC10</f>
        <v>2</v>
      </c>
      <c r="AD11" s="20" t="str">
        <f aca="false">AD10</f>
        <v>StreamNext: Discover, Share, Engage</v>
      </c>
    </row>
    <row r="12" s="3" customFormat="true" ht="15" hidden="false" customHeight="true" outlineLevel="0" collapsed="false">
      <c r="A12" s="3" t="n">
        <v>9</v>
      </c>
      <c r="B12" s="19" t="n">
        <v>3</v>
      </c>
      <c r="C12" s="20" t="s">
        <v>52</v>
      </c>
      <c r="D12" s="19" t="s">
        <v>25</v>
      </c>
      <c r="E12" s="20" t="s">
        <v>53</v>
      </c>
      <c r="F12" s="5" t="s">
        <v>53</v>
      </c>
      <c r="G12" s="5" t="n">
        <v>500093418</v>
      </c>
      <c r="H12" s="5" t="s">
        <v>54</v>
      </c>
      <c r="I12" s="21" t="n">
        <v>7895741444</v>
      </c>
      <c r="J12" s="19" t="str">
        <f aca="false">IF(G12&lt;&gt;"",CONCATENATE(G12,"@stu.upes.ac.in"),"")</f>
        <v>500093418@stu.upes.ac.in</v>
      </c>
      <c r="K12" s="5" t="s">
        <v>55</v>
      </c>
      <c r="L12" s="20" t="s">
        <v>56</v>
      </c>
      <c r="M12" s="24"/>
      <c r="N12" s="5" t="s">
        <v>57</v>
      </c>
      <c r="O12" s="18"/>
      <c r="P12" s="21"/>
      <c r="Q12" s="21"/>
      <c r="R12" s="21"/>
      <c r="S12" s="21"/>
      <c r="T12" s="21"/>
      <c r="U12" s="5" t="str">
        <f aca="false">IF(SUM(P12:T12)=0,"",SUM(P12:T12))</f>
        <v/>
      </c>
      <c r="V12" s="21" t="n">
        <v>3</v>
      </c>
      <c r="W12" s="21" t="n">
        <v>3</v>
      </c>
      <c r="X12" s="21" t="n">
        <v>3</v>
      </c>
      <c r="Y12" s="21" t="n">
        <v>3</v>
      </c>
      <c r="Z12" s="21" t="n">
        <v>3</v>
      </c>
      <c r="AA12" s="5" t="n">
        <f aca="false">IF(SUM(V12:Z12)=0,"",SUM(V12:Z12))</f>
        <v>15</v>
      </c>
      <c r="AB12" s="5" t="n">
        <f aca="false">IF(G12&lt;&gt;"",IF(MAX(U12,AA12)=0,0,MAX(U12,AA12)),"")</f>
        <v>15</v>
      </c>
      <c r="AC12" s="19" t="n">
        <v>3</v>
      </c>
      <c r="AD12" s="20" t="s">
        <v>52</v>
      </c>
    </row>
    <row r="13" customFormat="false" ht="15" hidden="false" customHeight="true" outlineLevel="0" collapsed="false">
      <c r="A13" s="0" t="n">
        <v>10</v>
      </c>
      <c r="B13" s="19" t="n">
        <f aca="false">B12</f>
        <v>3</v>
      </c>
      <c r="C13" s="20" t="str">
        <f aca="false">C12</f>
        <v>Online Judge Platform</v>
      </c>
      <c r="D13" s="19" t="str">
        <f aca="false">D12</f>
        <v>Yes</v>
      </c>
      <c r="E13" s="20" t="str">
        <f aca="false">E12</f>
        <v>Amulya Garg</v>
      </c>
      <c r="F13" s="5" t="s">
        <v>58</v>
      </c>
      <c r="G13" s="5" t="n">
        <v>500094170</v>
      </c>
      <c r="H13" s="5" t="s">
        <v>59</v>
      </c>
      <c r="I13" s="21" t="n">
        <v>6395576456</v>
      </c>
      <c r="J13" s="19" t="str">
        <f aca="false">IF(G13&lt;&gt;"",CONCATENATE(G13,"@stu.upes.ac.in"),"")</f>
        <v>500094170@stu.upes.ac.in</v>
      </c>
      <c r="K13" s="5" t="s">
        <v>55</v>
      </c>
      <c r="L13" s="20" t="str">
        <f aca="false">L12</f>
        <v>Dr. Kshitij Kumre</v>
      </c>
      <c r="M13" s="25"/>
      <c r="N13" s="22" t="s">
        <v>43</v>
      </c>
      <c r="O13" s="3"/>
      <c r="P13" s="21"/>
      <c r="Q13" s="21"/>
      <c r="R13" s="21"/>
      <c r="S13" s="21"/>
      <c r="T13" s="21"/>
      <c r="U13" s="5" t="str">
        <f aca="false">IF(SUM(P13:T13)=0,"",SUM(P13:T13))</f>
        <v/>
      </c>
      <c r="V13" s="21" t="n">
        <v>3</v>
      </c>
      <c r="W13" s="21" t="n">
        <v>3</v>
      </c>
      <c r="X13" s="21" t="n">
        <v>3</v>
      </c>
      <c r="Y13" s="21" t="n">
        <v>3</v>
      </c>
      <c r="Z13" s="21" t="n">
        <v>3</v>
      </c>
      <c r="AA13" s="5" t="n">
        <f aca="false">IF(SUM(V13:Z13)=0,"",SUM(V13:Z13))</f>
        <v>15</v>
      </c>
      <c r="AB13" s="5" t="n">
        <f aca="false">IF(G13&lt;&gt;"",IF(MAX(U13,AA13)=0,0,MAX(U13,AA13)),"")</f>
        <v>15</v>
      </c>
      <c r="AC13" s="19" t="n">
        <f aca="false">AC12</f>
        <v>3</v>
      </c>
      <c r="AD13" s="20" t="str">
        <f aca="false">AD12</f>
        <v>Online Judge Platform</v>
      </c>
    </row>
    <row r="14" customFormat="false" ht="15" hidden="false" customHeight="true" outlineLevel="0" collapsed="false">
      <c r="A14" s="0" t="n">
        <v>11</v>
      </c>
      <c r="B14" s="19"/>
      <c r="C14" s="20"/>
      <c r="D14" s="19"/>
      <c r="E14" s="20"/>
      <c r="F14" s="5"/>
      <c r="G14" s="5"/>
      <c r="H14" s="5"/>
      <c r="I14" s="21"/>
      <c r="J14" s="19"/>
      <c r="K14" s="5"/>
      <c r="L14" s="20"/>
      <c r="M14" s="21"/>
      <c r="P14" s="21"/>
      <c r="Q14" s="21"/>
      <c r="R14" s="21"/>
      <c r="S14" s="21"/>
      <c r="T14" s="21"/>
      <c r="V14" s="21"/>
      <c r="W14" s="21"/>
      <c r="X14" s="21"/>
      <c r="Y14" s="21"/>
      <c r="Z14" s="21"/>
      <c r="AB14" s="5" t="str">
        <f aca="false">IF(G14&lt;&gt;"",IF(MAX(U14,AA14)=0,0,MAX(U14,AA14)),"")</f>
        <v/>
      </c>
      <c r="AC14" s="19"/>
      <c r="AD14" s="20"/>
    </row>
    <row r="15" customFormat="false" ht="15.75" hidden="false" customHeight="false" outlineLevel="0" collapsed="false">
      <c r="A15" s="0" t="n">
        <v>12</v>
      </c>
      <c r="B15" s="19"/>
      <c r="C15" s="20"/>
      <c r="D15" s="19"/>
      <c r="E15" s="20"/>
      <c r="F15" s="5"/>
      <c r="G15" s="5"/>
      <c r="H15" s="5"/>
      <c r="I15" s="21"/>
      <c r="J15" s="19"/>
      <c r="K15" s="5"/>
      <c r="L15" s="20"/>
      <c r="M15" s="21"/>
      <c r="P15" s="21"/>
      <c r="Q15" s="21"/>
      <c r="R15" s="21"/>
      <c r="S15" s="21"/>
      <c r="T15" s="21"/>
      <c r="V15" s="21"/>
      <c r="W15" s="21"/>
      <c r="X15" s="21"/>
      <c r="Y15" s="21"/>
      <c r="Z15" s="21"/>
      <c r="AB15" s="5" t="str">
        <f aca="false">IF(G15&lt;&gt;"",IF(MAX(U15,AA15)=0,0,MAX(U15,AA15)),"")</f>
        <v/>
      </c>
      <c r="AC15" s="19"/>
      <c r="AD15" s="20"/>
    </row>
    <row r="16" customFormat="false" ht="15" hidden="false" customHeight="true" outlineLevel="0" collapsed="false">
      <c r="A16" s="0" t="n">
        <v>13</v>
      </c>
      <c r="B16" s="19" t="n">
        <v>4</v>
      </c>
      <c r="C16" s="20" t="s">
        <v>60</v>
      </c>
      <c r="D16" s="19" t="s">
        <v>25</v>
      </c>
      <c r="E16" s="20" t="s">
        <v>61</v>
      </c>
      <c r="F16" s="5" t="s">
        <v>61</v>
      </c>
      <c r="G16" s="5" t="n">
        <v>500096302</v>
      </c>
      <c r="H16" s="5" t="s">
        <v>62</v>
      </c>
      <c r="I16" s="21" t="e">
        <f aca="false">#REF!</f>
        <v>#REF!</v>
      </c>
      <c r="J16" s="19" t="str">
        <f aca="false">IF(G16&lt;&gt;"",CONCATENATE(G16,"@stu.upes.ac.in"),"")</f>
        <v>500096302@stu.upes.ac.in</v>
      </c>
      <c r="K16" s="5" t="s">
        <v>63</v>
      </c>
      <c r="L16" s="20" t="s">
        <v>64</v>
      </c>
      <c r="M16" s="24"/>
      <c r="N16" s="5" t="s">
        <v>65</v>
      </c>
      <c r="O16" s="26" t="s">
        <v>66</v>
      </c>
      <c r="P16" s="21" t="n">
        <v>3</v>
      </c>
      <c r="Q16" s="21" t="n">
        <v>2</v>
      </c>
      <c r="R16" s="21" t="n">
        <v>2</v>
      </c>
      <c r="S16" s="21" t="n">
        <v>2</v>
      </c>
      <c r="T16" s="21" t="n">
        <v>2</v>
      </c>
      <c r="U16" s="5" t="n">
        <f aca="false">IF(SUM(P16:T16)=0,"",SUM(P16:T16))</f>
        <v>11</v>
      </c>
      <c r="V16" s="21" t="n">
        <v>3</v>
      </c>
      <c r="W16" s="21" t="n">
        <v>2</v>
      </c>
      <c r="X16" s="21" t="n">
        <v>2</v>
      </c>
      <c r="Y16" s="21" t="n">
        <v>2</v>
      </c>
      <c r="Z16" s="21" t="n">
        <v>1</v>
      </c>
      <c r="AA16" s="5" t="n">
        <f aca="false">IF(SUM(V16:Z16)=0,"",SUM(V16:Z16))</f>
        <v>10</v>
      </c>
      <c r="AB16" s="5" t="n">
        <f aca="false">IF(G16&lt;&gt;"",IF(MAX(U16,AA16)=0,0,MAX(U16,AA16)),"")</f>
        <v>11</v>
      </c>
      <c r="AC16" s="19" t="n">
        <v>4</v>
      </c>
      <c r="AD16" s="20" t="s">
        <v>60</v>
      </c>
    </row>
    <row r="17" customFormat="false" ht="15" hidden="false" customHeight="true" outlineLevel="0" collapsed="false">
      <c r="A17" s="0" t="n">
        <v>14</v>
      </c>
      <c r="B17" s="19" t="n">
        <f aca="false">B16</f>
        <v>4</v>
      </c>
      <c r="C17" s="20" t="str">
        <f aca="false">C16</f>
        <v>Cloud based text editing system with live tracking </v>
      </c>
      <c r="D17" s="19" t="str">
        <f aca="false">D16</f>
        <v>Yes</v>
      </c>
      <c r="E17" s="20" t="str">
        <f aca="false">E16</f>
        <v>Rohan Bakshi</v>
      </c>
      <c r="F17" s="5" t="s">
        <v>67</v>
      </c>
      <c r="G17" s="5" t="n">
        <v>500096132</v>
      </c>
      <c r="H17" s="5" t="s">
        <v>68</v>
      </c>
      <c r="I17" s="21" t="e">
        <f aca="false">I16</f>
        <v>#REF!</v>
      </c>
      <c r="J17" s="19" t="str">
        <f aca="false">IF(G17&lt;&gt;"",CONCATENATE(G17,"@stu.upes.ac.in"),"")</f>
        <v>500096132@stu.upes.ac.in</v>
      </c>
      <c r="K17" s="5" t="s">
        <v>63</v>
      </c>
      <c r="L17" s="20" t="str">
        <f aca="false">L16</f>
        <v>Dr. Alok Jhaldiyal</v>
      </c>
      <c r="M17" s="24"/>
      <c r="N17" s="22" t="s">
        <v>69</v>
      </c>
      <c r="O17" s="18"/>
      <c r="P17" s="21"/>
      <c r="Q17" s="21"/>
      <c r="R17" s="21"/>
      <c r="S17" s="21"/>
      <c r="T17" s="21"/>
      <c r="V17" s="21"/>
      <c r="W17" s="21"/>
      <c r="X17" s="21"/>
      <c r="Y17" s="21"/>
      <c r="Z17" s="21"/>
      <c r="AA17" s="5" t="str">
        <f aca="false">IF(SUM(V17:Z17)=0,"",SUM(V17:Z17))</f>
        <v/>
      </c>
      <c r="AB17" s="5" t="n">
        <f aca="false">IF(G17&lt;&gt;"",IF(MAX(U17,AA17)=0,0,MAX(U17,AA17)),"")</f>
        <v>0</v>
      </c>
      <c r="AC17" s="19" t="n">
        <f aca="false">AC16</f>
        <v>4</v>
      </c>
      <c r="AD17" s="20" t="str">
        <f aca="false">AD16</f>
        <v>Cloud based text editing system with live tracking </v>
      </c>
    </row>
    <row r="18" customFormat="false" ht="15" hidden="false" customHeight="true" outlineLevel="0" collapsed="false">
      <c r="A18" s="0" t="n">
        <v>15</v>
      </c>
      <c r="B18" s="19" t="n">
        <f aca="false">B17</f>
        <v>4</v>
      </c>
      <c r="C18" s="20" t="str">
        <f aca="false">C17</f>
        <v>Cloud based text editing system with live tracking </v>
      </c>
      <c r="D18" s="19" t="str">
        <f aca="false">D17</f>
        <v>Yes</v>
      </c>
      <c r="E18" s="20" t="str">
        <f aca="false">E17</f>
        <v>Rohan Bakshi</v>
      </c>
      <c r="F18" s="5" t="s">
        <v>70</v>
      </c>
      <c r="G18" s="5" t="n">
        <v>500095186</v>
      </c>
      <c r="H18" s="5" t="s">
        <v>71</v>
      </c>
      <c r="I18" s="21" t="e">
        <f aca="false">I17</f>
        <v>#REF!</v>
      </c>
      <c r="J18" s="19" t="str">
        <f aca="false">IF(G18&lt;&gt;"",CONCATENATE(G18,"@stu.upes.ac.in"),"")</f>
        <v>500095186@stu.upes.ac.in</v>
      </c>
      <c r="K18" s="5" t="s">
        <v>72</v>
      </c>
      <c r="L18" s="20" t="str">
        <f aca="false">L17</f>
        <v>Dr. Alok Jhaldiyal</v>
      </c>
      <c r="M18" s="21"/>
      <c r="P18" s="21"/>
      <c r="Q18" s="21"/>
      <c r="R18" s="21"/>
      <c r="S18" s="21"/>
      <c r="T18" s="21"/>
      <c r="U18" s="5" t="str">
        <f aca="false">IF(SUM(P18:T18)=0,"",SUM(P18:T18))</f>
        <v/>
      </c>
      <c r="V18" s="21"/>
      <c r="W18" s="21"/>
      <c r="X18" s="21"/>
      <c r="Y18" s="21"/>
      <c r="Z18" s="21"/>
      <c r="AA18" s="5" t="str">
        <f aca="false">IF(SUM(V18:Z18)=0,"",SUM(V18:Z18))</f>
        <v/>
      </c>
      <c r="AB18" s="5" t="n">
        <f aca="false">IF(G18&lt;&gt;"",IF(MAX(U18,AA18)=0,0,MAX(U18,AA18)),"")</f>
        <v>0</v>
      </c>
      <c r="AC18" s="19" t="n">
        <f aca="false">AC17</f>
        <v>4</v>
      </c>
      <c r="AD18" s="20" t="str">
        <f aca="false">AD17</f>
        <v>Cloud based text editing system with live tracking </v>
      </c>
    </row>
    <row r="19" customFormat="false" ht="15.75" hidden="false" customHeight="false" outlineLevel="0" collapsed="false">
      <c r="A19" s="0" t="n">
        <v>16</v>
      </c>
      <c r="B19" s="19" t="n">
        <f aca="false">B18</f>
        <v>4</v>
      </c>
      <c r="C19" s="20" t="str">
        <f aca="false">C18</f>
        <v>Cloud based text editing system with live tracking </v>
      </c>
      <c r="D19" s="19" t="str">
        <f aca="false">D18</f>
        <v>Yes</v>
      </c>
      <c r="E19" s="20" t="str">
        <f aca="false">E18</f>
        <v>Rohan Bakshi</v>
      </c>
      <c r="F19" s="5" t="s">
        <v>73</v>
      </c>
      <c r="G19" s="5" t="n">
        <v>500095673</v>
      </c>
      <c r="H19" s="5" t="s">
        <v>74</v>
      </c>
      <c r="I19" s="21" t="e">
        <f aca="false">I18</f>
        <v>#REF!</v>
      </c>
      <c r="J19" s="19" t="str">
        <f aca="false">IF(G19&lt;&gt;"",CONCATENATE(G19,"@stu.upes.ac.in"),"")</f>
        <v>500095673@stu.upes.ac.in</v>
      </c>
      <c r="K19" s="5" t="s">
        <v>63</v>
      </c>
      <c r="L19" s="20" t="str">
        <f aca="false">L18</f>
        <v>Dr. Alok Jhaldiyal</v>
      </c>
      <c r="M19" s="21"/>
      <c r="P19" s="21"/>
      <c r="Q19" s="21"/>
      <c r="R19" s="21"/>
      <c r="S19" s="21"/>
      <c r="T19" s="21"/>
      <c r="U19" s="5" t="str">
        <f aca="false">IF(SUM(P19:T19)=0,"",SUM(P19:T19))</f>
        <v/>
      </c>
      <c r="V19" s="21"/>
      <c r="W19" s="21"/>
      <c r="X19" s="21"/>
      <c r="Y19" s="21"/>
      <c r="Z19" s="21"/>
      <c r="AA19" s="5" t="str">
        <f aca="false">IF(SUM(V19:Z19)=0,"",SUM(V19:Z19))</f>
        <v/>
      </c>
      <c r="AB19" s="5" t="n">
        <f aca="false">IF(G19&lt;&gt;"",IF(MAX(U19,AA19)=0,0,MAX(U19,AA19)),"")</f>
        <v>0</v>
      </c>
      <c r="AC19" s="19" t="n">
        <f aca="false">AC18</f>
        <v>4</v>
      </c>
      <c r="AD19" s="20" t="str">
        <f aca="false">AD18</f>
        <v>Cloud based text editing system with live tracking </v>
      </c>
    </row>
    <row r="20" customFormat="false" ht="15" hidden="false" customHeight="true" outlineLevel="0" collapsed="false">
      <c r="A20" s="0" t="n">
        <v>17</v>
      </c>
      <c r="B20" s="19" t="n">
        <v>5</v>
      </c>
      <c r="C20" s="20" t="s">
        <v>75</v>
      </c>
      <c r="D20" s="19" t="s">
        <v>25</v>
      </c>
      <c r="E20" s="20" t="s">
        <v>76</v>
      </c>
      <c r="F20" s="5" t="s">
        <v>76</v>
      </c>
      <c r="G20" s="5" t="n">
        <v>500098097</v>
      </c>
      <c r="H20" s="5" t="s">
        <v>77</v>
      </c>
      <c r="I20" s="21" t="e">
        <f aca="false">#REF!</f>
        <v>#REF!</v>
      </c>
      <c r="J20" s="19" t="str">
        <f aca="false">IF(G20&lt;&gt;"",CONCATENATE(G20,"@stu.upes.ac.in"),"")</f>
        <v>500098097@stu.upes.ac.in</v>
      </c>
      <c r="K20" s="5" t="s">
        <v>78</v>
      </c>
      <c r="L20" s="20" t="s">
        <v>79</v>
      </c>
      <c r="M20" s="21"/>
      <c r="N20" s="5" t="s">
        <v>80</v>
      </c>
      <c r="P20" s="27"/>
      <c r="Q20" s="21"/>
      <c r="R20" s="21"/>
      <c r="S20" s="21"/>
      <c r="T20" s="21"/>
      <c r="U20" s="5" t="str">
        <f aca="false">IF(SUM(P20:T20)=0,"",SUM(P20:T20))</f>
        <v/>
      </c>
      <c r="V20" s="21"/>
      <c r="W20" s="21"/>
      <c r="X20" s="21"/>
      <c r="Y20" s="21"/>
      <c r="Z20" s="21"/>
      <c r="AA20" s="5" t="str">
        <f aca="false">IF(SUM(V20:Z20)=0,"",SUM(V20:Z20))</f>
        <v/>
      </c>
      <c r="AB20" s="5" t="n">
        <f aca="false">IF(G20&lt;&gt;"",IF(MAX(U20,AA20)=0,0,MAX(U20,AA20)),"")</f>
        <v>0</v>
      </c>
      <c r="AC20" s="19" t="n">
        <v>5</v>
      </c>
      <c r="AD20" s="20" t="s">
        <v>75</v>
      </c>
    </row>
    <row r="21" customFormat="false" ht="15" hidden="false" customHeight="true" outlineLevel="0" collapsed="false">
      <c r="A21" s="0" t="n">
        <v>18</v>
      </c>
      <c r="B21" s="19" t="n">
        <f aca="false">B20</f>
        <v>5</v>
      </c>
      <c r="C21" s="20" t="str">
        <f aca="false">C20</f>
        <v>PrepPro</v>
      </c>
      <c r="D21" s="19" t="str">
        <f aca="false">D20</f>
        <v>Yes</v>
      </c>
      <c r="E21" s="20" t="str">
        <f aca="false">E20</f>
        <v>Ricky Makhija</v>
      </c>
      <c r="F21" s="5" t="s">
        <v>81</v>
      </c>
      <c r="G21" s="5" t="n">
        <v>500098115</v>
      </c>
      <c r="H21" s="5" t="s">
        <v>82</v>
      </c>
      <c r="I21" s="21" t="e">
        <f aca="false">I20</f>
        <v>#REF!</v>
      </c>
      <c r="J21" s="19" t="str">
        <f aca="false">IF(G21&lt;&gt;"",CONCATENATE(G21,"@stu.upes.ac.in"),"")</f>
        <v>500098115@stu.upes.ac.in</v>
      </c>
      <c r="K21" s="5" t="s">
        <v>78</v>
      </c>
      <c r="L21" s="20" t="str">
        <f aca="false">L20</f>
        <v>Dr. Avita Katal</v>
      </c>
      <c r="M21" s="21"/>
      <c r="N21" s="22" t="s">
        <v>83</v>
      </c>
      <c r="P21" s="27"/>
      <c r="Q21" s="21"/>
      <c r="R21" s="21"/>
      <c r="S21" s="21"/>
      <c r="T21" s="21"/>
      <c r="U21" s="5" t="str">
        <f aca="false">IF(SUM(P21:T21)=0,"",SUM(P21:T21))</f>
        <v/>
      </c>
      <c r="V21" s="21"/>
      <c r="W21" s="21"/>
      <c r="X21" s="21"/>
      <c r="Y21" s="21"/>
      <c r="Z21" s="21"/>
      <c r="AA21" s="5" t="str">
        <f aca="false">IF(SUM(V21:Z21)=0,"",SUM(V21:Z21))</f>
        <v/>
      </c>
      <c r="AB21" s="5" t="n">
        <f aca="false">IF(G21&lt;&gt;"",IF(MAX(U21,AA21)=0,0,MAX(U21,AA21)),"")</f>
        <v>0</v>
      </c>
      <c r="AC21" s="19" t="n">
        <f aca="false">AC20</f>
        <v>5</v>
      </c>
      <c r="AD21" s="20" t="str">
        <f aca="false">AD20</f>
        <v>PrepPro</v>
      </c>
    </row>
    <row r="22" customFormat="false" ht="15" hidden="false" customHeight="true" outlineLevel="0" collapsed="false">
      <c r="A22" s="0" t="n">
        <v>19</v>
      </c>
      <c r="B22" s="19" t="n">
        <f aca="false">B21</f>
        <v>5</v>
      </c>
      <c r="C22" s="20" t="str">
        <f aca="false">C21</f>
        <v>PrepPro</v>
      </c>
      <c r="D22" s="19" t="str">
        <f aca="false">D21</f>
        <v>Yes</v>
      </c>
      <c r="E22" s="20" t="str">
        <f aca="false">E21</f>
        <v>Ricky Makhija</v>
      </c>
      <c r="F22" s="5" t="s">
        <v>84</v>
      </c>
      <c r="G22" s="5" t="n">
        <v>500095576</v>
      </c>
      <c r="H22" s="5" t="s">
        <v>85</v>
      </c>
      <c r="I22" s="21" t="e">
        <f aca="false">I21</f>
        <v>#REF!</v>
      </c>
      <c r="J22" s="19" t="str">
        <f aca="false">IF(G22&lt;&gt;"",CONCATENATE(G22,"@stu.upes.ac.in"),"")</f>
        <v>500095576@stu.upes.ac.in</v>
      </c>
      <c r="K22" s="5" t="s">
        <v>86</v>
      </c>
      <c r="L22" s="20" t="str">
        <f aca="false">L21</f>
        <v>Dr. Avita Katal</v>
      </c>
      <c r="M22" s="21"/>
      <c r="P22" s="21"/>
      <c r="Q22" s="21"/>
      <c r="R22" s="21"/>
      <c r="S22" s="21"/>
      <c r="T22" s="21"/>
      <c r="U22" s="5" t="str">
        <f aca="false">IF(SUM(P22:T22)=0,"",SUM(P22:T22))</f>
        <v/>
      </c>
      <c r="V22" s="21"/>
      <c r="W22" s="21"/>
      <c r="X22" s="21"/>
      <c r="Y22" s="21"/>
      <c r="Z22" s="21"/>
      <c r="AA22" s="5" t="str">
        <f aca="false">IF(SUM(V22:Z22)=0,"",SUM(V22:Z22))</f>
        <v/>
      </c>
      <c r="AB22" s="5" t="n">
        <f aca="false">IF(G22&lt;&gt;"",IF(MAX(U22,AA22)=0,0,MAX(U22,AA22)),"")</f>
        <v>0</v>
      </c>
      <c r="AC22" s="19" t="n">
        <f aca="false">AC21</f>
        <v>5</v>
      </c>
      <c r="AD22" s="20" t="str">
        <f aca="false">AD21</f>
        <v>PrepPro</v>
      </c>
    </row>
    <row r="23" customFormat="false" ht="15.75" hidden="false" customHeight="false" outlineLevel="0" collapsed="false">
      <c r="A23" s="0" t="n">
        <v>20</v>
      </c>
      <c r="B23" s="19" t="n">
        <f aca="false">B22</f>
        <v>5</v>
      </c>
      <c r="C23" s="20" t="str">
        <f aca="false">C22</f>
        <v>PrepPro</v>
      </c>
      <c r="D23" s="19" t="str">
        <f aca="false">D22</f>
        <v>Yes</v>
      </c>
      <c r="E23" s="20" t="str">
        <f aca="false">E22</f>
        <v>Ricky Makhija</v>
      </c>
      <c r="F23" s="5" t="s">
        <v>87</v>
      </c>
      <c r="G23" s="5" t="n">
        <v>500095374</v>
      </c>
      <c r="H23" s="5" t="s">
        <v>88</v>
      </c>
      <c r="I23" s="21" t="e">
        <f aca="false">I22</f>
        <v>#REF!</v>
      </c>
      <c r="J23" s="19" t="str">
        <f aca="false">IF(G23&lt;&gt;"",CONCATENATE(G23,"@stu.upes.ac.in"),"")</f>
        <v>500095374@stu.upes.ac.in</v>
      </c>
      <c r="K23" s="5" t="s">
        <v>86</v>
      </c>
      <c r="L23" s="20" t="str">
        <f aca="false">L22</f>
        <v>Dr. Avita Katal</v>
      </c>
      <c r="M23" s="21"/>
      <c r="P23" s="21"/>
      <c r="Q23" s="21"/>
      <c r="R23" s="21"/>
      <c r="S23" s="21"/>
      <c r="T23" s="21"/>
      <c r="U23" s="5" t="str">
        <f aca="false">IF(SUM(P23:T23)=0,"",SUM(P23:T23))</f>
        <v/>
      </c>
      <c r="V23" s="21"/>
      <c r="W23" s="21"/>
      <c r="X23" s="21"/>
      <c r="Y23" s="21"/>
      <c r="Z23" s="21"/>
      <c r="AA23" s="5" t="str">
        <f aca="false">IF(SUM(V23:Z23)=0,"",SUM(V23:Z23))</f>
        <v/>
      </c>
      <c r="AB23" s="5" t="n">
        <f aca="false">IF(G23&lt;&gt;"",IF(MAX(U23,AA23)=0,0,MAX(U23,AA23)),"")</f>
        <v>0</v>
      </c>
      <c r="AC23" s="19" t="n">
        <f aca="false">AC22</f>
        <v>5</v>
      </c>
      <c r="AD23" s="20" t="str">
        <f aca="false">AD22</f>
        <v>PrepPro</v>
      </c>
    </row>
    <row r="24" customFormat="false" ht="15" hidden="false" customHeight="true" outlineLevel="0" collapsed="false">
      <c r="A24" s="0" t="n">
        <v>21</v>
      </c>
      <c r="B24" s="19" t="n">
        <v>6</v>
      </c>
      <c r="C24" s="20" t="s">
        <v>89</v>
      </c>
      <c r="D24" s="19" t="s">
        <v>25</v>
      </c>
      <c r="E24" s="20" t="s">
        <v>90</v>
      </c>
      <c r="F24" s="5" t="s">
        <v>90</v>
      </c>
      <c r="G24" s="5" t="n">
        <v>500094583</v>
      </c>
      <c r="H24" s="5" t="s">
        <v>91</v>
      </c>
      <c r="I24" s="21" t="e">
        <f aca="false">#REF!</f>
        <v>#REF!</v>
      </c>
      <c r="J24" s="19" t="str">
        <f aca="false">IF(G24&lt;&gt;"",CONCATENATE(G24,"@stu.upes.ac.in"),"")</f>
        <v>500094583@stu.upes.ac.in</v>
      </c>
      <c r="K24" s="5" t="s">
        <v>28</v>
      </c>
      <c r="L24" s="20" t="s">
        <v>92</v>
      </c>
      <c r="M24" s="21"/>
      <c r="N24" s="5" t="s">
        <v>93</v>
      </c>
      <c r="P24" s="27" t="n">
        <v>4</v>
      </c>
      <c r="Q24" s="21" t="n">
        <v>3</v>
      </c>
      <c r="R24" s="21" t="n">
        <v>3</v>
      </c>
      <c r="S24" s="21" t="n">
        <v>3</v>
      </c>
      <c r="T24" s="21" t="n">
        <v>4</v>
      </c>
      <c r="U24" s="5" t="n">
        <f aca="false">IF(SUM(P24:T24)=0,"",SUM(P24:T24))</f>
        <v>17</v>
      </c>
      <c r="V24" s="27" t="n">
        <v>4</v>
      </c>
      <c r="W24" s="21" t="n">
        <v>3</v>
      </c>
      <c r="X24" s="21" t="n">
        <v>3</v>
      </c>
      <c r="Y24" s="21" t="n">
        <v>3</v>
      </c>
      <c r="Z24" s="21" t="n">
        <v>4</v>
      </c>
      <c r="AA24" s="5" t="n">
        <f aca="false">IF(SUM(V24:Z24)=0,"",SUM(V24:Z24))</f>
        <v>17</v>
      </c>
      <c r="AB24" s="5" t="n">
        <f aca="false">IF(G24&lt;&gt;"",IF(MAX(U24,AA24)=0,0,MAX(U24,AA24)),"")</f>
        <v>17</v>
      </c>
      <c r="AC24" s="19" t="n">
        <v>6</v>
      </c>
      <c r="AD24" s="20" t="s">
        <v>89</v>
      </c>
    </row>
    <row r="25" customFormat="false" ht="15" hidden="false" customHeight="true" outlineLevel="0" collapsed="false">
      <c r="A25" s="0" t="n">
        <v>22</v>
      </c>
      <c r="B25" s="19" t="n">
        <f aca="false">B24</f>
        <v>6</v>
      </c>
      <c r="C25" s="20" t="str">
        <f aca="false">C24</f>
        <v>CloudQuest: Your Gateway to Cloud &amp; DevOps</v>
      </c>
      <c r="D25" s="19" t="str">
        <f aca="false">D24</f>
        <v>Yes</v>
      </c>
      <c r="E25" s="20" t="str">
        <f aca="false">E24</f>
        <v>Manvi Singh</v>
      </c>
      <c r="F25" s="5" t="s">
        <v>94</v>
      </c>
      <c r="G25" s="5" t="n">
        <v>500095011</v>
      </c>
      <c r="H25" s="5" t="s">
        <v>95</v>
      </c>
      <c r="I25" s="21" t="e">
        <f aca="false">I24</f>
        <v>#REF!</v>
      </c>
      <c r="J25" s="19" t="str">
        <f aca="false">IF(G25&lt;&gt;"",CONCATENATE(G25,"@stu.upes.ac.in"),"")</f>
        <v>500095011@stu.upes.ac.in</v>
      </c>
      <c r="K25" s="5" t="s">
        <v>28</v>
      </c>
      <c r="L25" s="20" t="str">
        <f aca="false">L24</f>
        <v>Sandeep Pratap Singh</v>
      </c>
      <c r="M25" s="24"/>
      <c r="N25" s="22" t="s">
        <v>83</v>
      </c>
      <c r="O25" s="28"/>
      <c r="P25" s="21" t="n">
        <v>4</v>
      </c>
      <c r="Q25" s="21" t="n">
        <v>3</v>
      </c>
      <c r="R25" s="21" t="n">
        <v>3</v>
      </c>
      <c r="S25" s="21" t="n">
        <v>3</v>
      </c>
      <c r="T25" s="21" t="n">
        <v>4</v>
      </c>
      <c r="U25" s="5" t="n">
        <f aca="false">IF(SUM(P25:T25)=0,"",SUM(P25:T25))</f>
        <v>17</v>
      </c>
      <c r="V25" s="21" t="n">
        <v>4</v>
      </c>
      <c r="W25" s="21" t="n">
        <v>3</v>
      </c>
      <c r="X25" s="21" t="n">
        <v>3</v>
      </c>
      <c r="Y25" s="21" t="n">
        <v>3</v>
      </c>
      <c r="Z25" s="21" t="n">
        <v>4</v>
      </c>
      <c r="AA25" s="5" t="n">
        <f aca="false">IF(SUM(V25:Z25)=0,"",SUM(V25:Z25))</f>
        <v>17</v>
      </c>
      <c r="AB25" s="5" t="n">
        <f aca="false">IF(G25&lt;&gt;"",IF(MAX(U25,AA25)=0,0,MAX(U25,AA25)),"")</f>
        <v>17</v>
      </c>
      <c r="AC25" s="19" t="n">
        <f aca="false">AC24</f>
        <v>6</v>
      </c>
      <c r="AD25" s="20" t="str">
        <f aca="false">AD24</f>
        <v>CloudQuest: Your Gateway to Cloud &amp; DevOps</v>
      </c>
    </row>
    <row r="26" customFormat="false" ht="15" hidden="false" customHeight="true" outlineLevel="0" collapsed="false">
      <c r="A26" s="0" t="n">
        <v>23</v>
      </c>
      <c r="B26" s="19" t="n">
        <f aca="false">B25</f>
        <v>6</v>
      </c>
      <c r="C26" s="20" t="str">
        <f aca="false">C25</f>
        <v>CloudQuest: Your Gateway to Cloud &amp; DevOps</v>
      </c>
      <c r="D26" s="19" t="str">
        <f aca="false">D25</f>
        <v>Yes</v>
      </c>
      <c r="E26" s="20" t="str">
        <f aca="false">E25</f>
        <v>Manvi Singh</v>
      </c>
      <c r="F26" s="5" t="s">
        <v>96</v>
      </c>
      <c r="G26" s="5" t="n">
        <v>500093657</v>
      </c>
      <c r="H26" s="5" t="s">
        <v>97</v>
      </c>
      <c r="I26" s="21" t="e">
        <f aca="false">I25</f>
        <v>#REF!</v>
      </c>
      <c r="J26" s="19" t="str">
        <f aca="false">IF(G26&lt;&gt;"",CONCATENATE(G26,"@stu.upes.ac.in"),"")</f>
        <v>500093657@stu.upes.ac.in</v>
      </c>
      <c r="K26" s="5" t="s">
        <v>98</v>
      </c>
      <c r="L26" s="20" t="str">
        <f aca="false">L25</f>
        <v>Sandeep Pratap Singh</v>
      </c>
      <c r="M26" s="21"/>
      <c r="O26" s="28"/>
      <c r="P26" s="21" t="n">
        <v>4</v>
      </c>
      <c r="Q26" s="21" t="n">
        <v>3</v>
      </c>
      <c r="R26" s="21" t="n">
        <v>3</v>
      </c>
      <c r="S26" s="21" t="n">
        <v>3</v>
      </c>
      <c r="T26" s="21" t="n">
        <v>4</v>
      </c>
      <c r="U26" s="5" t="n">
        <f aca="false">IF(SUM(P26:T26)=0,"",SUM(P26:T26))</f>
        <v>17</v>
      </c>
      <c r="V26" s="21" t="n">
        <v>4</v>
      </c>
      <c r="W26" s="21" t="n">
        <v>3</v>
      </c>
      <c r="X26" s="21" t="n">
        <v>3</v>
      </c>
      <c r="Y26" s="21" t="n">
        <v>3</v>
      </c>
      <c r="Z26" s="21" t="n">
        <v>4</v>
      </c>
      <c r="AA26" s="5" t="n">
        <f aca="false">IF(SUM(V26:Z26)=0,"",SUM(V26:Z26))</f>
        <v>17</v>
      </c>
      <c r="AB26" s="5" t="n">
        <f aca="false">IF(G26&lt;&gt;"",IF(MAX(U26,AA26)=0,0,MAX(U26,AA26)),"")</f>
        <v>17</v>
      </c>
      <c r="AC26" s="19" t="n">
        <f aca="false">AC25</f>
        <v>6</v>
      </c>
      <c r="AD26" s="20" t="str">
        <f aca="false">AD25</f>
        <v>CloudQuest: Your Gateway to Cloud &amp; DevOps</v>
      </c>
    </row>
    <row r="27" customFormat="false" ht="15.75" hidden="false" customHeight="false" outlineLevel="0" collapsed="false">
      <c r="A27" s="0" t="n">
        <v>24</v>
      </c>
      <c r="B27" s="19" t="n">
        <f aca="false">B26</f>
        <v>6</v>
      </c>
      <c r="C27" s="20" t="str">
        <f aca="false">C26</f>
        <v>CloudQuest: Your Gateway to Cloud &amp; DevOps</v>
      </c>
      <c r="D27" s="19" t="str">
        <f aca="false">D26</f>
        <v>Yes</v>
      </c>
      <c r="E27" s="20" t="str">
        <f aca="false">E26</f>
        <v>Manvi Singh</v>
      </c>
      <c r="F27" s="5" t="s">
        <v>99</v>
      </c>
      <c r="G27" s="5" t="n">
        <v>500093041</v>
      </c>
      <c r="H27" s="5" t="s">
        <v>100</v>
      </c>
      <c r="I27" s="21" t="e">
        <f aca="false">I26</f>
        <v>#REF!</v>
      </c>
      <c r="J27" s="19" t="str">
        <f aca="false">IF(G27&lt;&gt;"",CONCATENATE(G27,"@stu.upes.ac.in"),"")</f>
        <v>500093041@stu.upes.ac.in</v>
      </c>
      <c r="K27" s="5" t="s">
        <v>98</v>
      </c>
      <c r="L27" s="20" t="str">
        <f aca="false">L26</f>
        <v>Sandeep Pratap Singh</v>
      </c>
      <c r="M27" s="21"/>
      <c r="P27" s="21" t="n">
        <v>4</v>
      </c>
      <c r="Q27" s="21" t="n">
        <v>3</v>
      </c>
      <c r="R27" s="21" t="n">
        <v>3</v>
      </c>
      <c r="S27" s="21" t="n">
        <v>3</v>
      </c>
      <c r="T27" s="21" t="n">
        <v>4</v>
      </c>
      <c r="U27" s="5" t="n">
        <f aca="false">IF(SUM(P27:T27)=0,"",SUM(P27:T27))</f>
        <v>17</v>
      </c>
      <c r="V27" s="21" t="n">
        <v>4</v>
      </c>
      <c r="W27" s="21" t="n">
        <v>3</v>
      </c>
      <c r="X27" s="21" t="n">
        <v>3</v>
      </c>
      <c r="Y27" s="21" t="n">
        <v>3</v>
      </c>
      <c r="Z27" s="21" t="n">
        <v>4</v>
      </c>
      <c r="AA27" s="5" t="n">
        <f aca="false">IF(SUM(V27:Z27)=0,"",SUM(V27:Z27))</f>
        <v>17</v>
      </c>
      <c r="AB27" s="5" t="n">
        <f aca="false">IF(G27&lt;&gt;"",IF(MAX(U27,AA27)=0,0,MAX(U27,AA27)),"")</f>
        <v>17</v>
      </c>
      <c r="AC27" s="19" t="n">
        <f aca="false">AC26</f>
        <v>6</v>
      </c>
      <c r="AD27" s="20" t="str">
        <f aca="false">AD26</f>
        <v>CloudQuest: Your Gateway to Cloud &amp; DevOps</v>
      </c>
    </row>
    <row r="28" customFormat="false" ht="15" hidden="false" customHeight="true" outlineLevel="0" collapsed="false">
      <c r="A28" s="0" t="n">
        <v>25</v>
      </c>
      <c r="B28" s="19" t="n">
        <v>7</v>
      </c>
      <c r="C28" s="20" t="s">
        <v>101</v>
      </c>
      <c r="D28" s="19" t="s">
        <v>25</v>
      </c>
      <c r="E28" s="20" t="s">
        <v>102</v>
      </c>
      <c r="F28" s="5" t="s">
        <v>103</v>
      </c>
      <c r="G28" s="5" t="n">
        <v>500095651</v>
      </c>
      <c r="H28" s="5" t="s">
        <v>104</v>
      </c>
      <c r="I28" s="21" t="e">
        <f aca="false">#REF!</f>
        <v>#REF!</v>
      </c>
      <c r="J28" s="19" t="str">
        <f aca="false">IF(G28&lt;&gt;"",CONCATENATE(G28,"@stu.upes.ac.in"),"")</f>
        <v>500095651@stu.upes.ac.in</v>
      </c>
      <c r="K28" s="5" t="s">
        <v>105</v>
      </c>
      <c r="L28" s="20" t="s">
        <v>106</v>
      </c>
      <c r="M28" s="21"/>
      <c r="N28" s="22" t="s">
        <v>107</v>
      </c>
      <c r="P28" s="27"/>
      <c r="Q28" s="21"/>
      <c r="R28" s="21"/>
      <c r="S28" s="21"/>
      <c r="T28" s="21"/>
      <c r="U28" s="5" t="str">
        <f aca="false">IF(SUM(P28:T28)=0,"",SUM(P28:T28))</f>
        <v/>
      </c>
      <c r="V28" s="21"/>
      <c r="W28" s="21"/>
      <c r="X28" s="21"/>
      <c r="Y28" s="21"/>
      <c r="Z28" s="21"/>
      <c r="AA28" s="5" t="str">
        <f aca="false">IF(SUM(V28:Z28)=0,"",SUM(V28:Z28))</f>
        <v/>
      </c>
      <c r="AB28" s="5" t="n">
        <f aca="false">IF(G28&lt;&gt;"",IF(MAX(U28,AA28)=0,0,MAX(U28,AA28)),"")</f>
        <v>0</v>
      </c>
      <c r="AC28" s="19" t="n">
        <v>7</v>
      </c>
      <c r="AD28" s="20" t="s">
        <v>101</v>
      </c>
    </row>
    <row r="29" customFormat="false" ht="15" hidden="false" customHeight="true" outlineLevel="0" collapsed="false">
      <c r="A29" s="0" t="n">
        <v>26</v>
      </c>
      <c r="B29" s="19" t="n">
        <f aca="false">B28</f>
        <v>7</v>
      </c>
      <c r="C29" s="20" t="str">
        <f aca="false">C28</f>
        <v>Kim Joy's Magic Bakery </v>
      </c>
      <c r="D29" s="19" t="str">
        <f aca="false">D28</f>
        <v>Yes</v>
      </c>
      <c r="E29" s="20" t="str">
        <f aca="false">E28</f>
        <v>Priyanshu Tripathi</v>
      </c>
      <c r="F29" s="5" t="s">
        <v>102</v>
      </c>
      <c r="G29" s="5" t="n">
        <v>500091972</v>
      </c>
      <c r="H29" s="5" t="s">
        <v>108</v>
      </c>
      <c r="I29" s="21" t="e">
        <f aca="false">I28</f>
        <v>#REF!</v>
      </c>
      <c r="J29" s="19" t="str">
        <f aca="false">IF(G29&lt;&gt;"",CONCATENATE(G29,"@stu.upes.ac.in"),"")</f>
        <v>500091972@stu.upes.ac.in</v>
      </c>
      <c r="K29" s="5" t="s">
        <v>109</v>
      </c>
      <c r="L29" s="20" t="str">
        <f aca="false">L28</f>
        <v>Dr. Sanoj Kumar</v>
      </c>
      <c r="M29" s="24"/>
      <c r="N29" s="22" t="s">
        <v>110</v>
      </c>
      <c r="O29" s="18"/>
      <c r="P29" s="21"/>
      <c r="Q29" s="21"/>
      <c r="R29" s="21"/>
      <c r="S29" s="21"/>
      <c r="T29" s="21"/>
      <c r="U29" s="5" t="str">
        <f aca="false">IF(SUM(P29:T29)=0,"",SUM(P29:T29))</f>
        <v/>
      </c>
      <c r="V29" s="21"/>
      <c r="W29" s="21"/>
      <c r="X29" s="21"/>
      <c r="Y29" s="21"/>
      <c r="Z29" s="21"/>
      <c r="AA29" s="5" t="str">
        <f aca="false">IF(SUM(V29:Z29)=0,"",SUM(V29:Z29))</f>
        <v/>
      </c>
      <c r="AB29" s="5" t="n">
        <f aca="false">IF(G29&lt;&gt;"",IF(MAX(U29,AA29)=0,0,MAX(U29,AA29)),"")</f>
        <v>0</v>
      </c>
      <c r="AC29" s="19" t="n">
        <f aca="false">AC28</f>
        <v>7</v>
      </c>
      <c r="AD29" s="20" t="str">
        <f aca="false">AD28</f>
        <v>Kim Joy's Magic Bakery </v>
      </c>
    </row>
    <row r="30" customFormat="false" ht="15" hidden="false" customHeight="true" outlineLevel="0" collapsed="false">
      <c r="A30" s="0" t="n">
        <v>27</v>
      </c>
      <c r="B30" s="19" t="n">
        <f aca="false">B29</f>
        <v>7</v>
      </c>
      <c r="C30" s="20" t="str">
        <f aca="false">C29</f>
        <v>Kim Joy's Magic Bakery </v>
      </c>
      <c r="D30" s="19" t="str">
        <f aca="false">D29</f>
        <v>Yes</v>
      </c>
      <c r="E30" s="20" t="str">
        <f aca="false">E29</f>
        <v>Priyanshu Tripathi</v>
      </c>
      <c r="F30" s="5" t="s">
        <v>111</v>
      </c>
      <c r="G30" s="5" t="n">
        <v>500095925</v>
      </c>
      <c r="H30" s="5" t="s">
        <v>112</v>
      </c>
      <c r="I30" s="21" t="e">
        <f aca="false">I29</f>
        <v>#REF!</v>
      </c>
      <c r="J30" s="19" t="str">
        <f aca="false">IF(G30&lt;&gt;"",CONCATENATE(G30,"@stu.upes.ac.in"),"")</f>
        <v>500095925@stu.upes.ac.in</v>
      </c>
      <c r="K30" s="5" t="s">
        <v>105</v>
      </c>
      <c r="L30" s="20" t="str">
        <f aca="false">L29</f>
        <v>Dr. Sanoj Kumar</v>
      </c>
      <c r="M30" s="21"/>
      <c r="P30" s="21"/>
      <c r="Q30" s="21"/>
      <c r="R30" s="21"/>
      <c r="S30" s="21"/>
      <c r="T30" s="21"/>
      <c r="U30" s="5" t="str">
        <f aca="false">IF(SUM(P30:T30)=0,"",SUM(P30:T30))</f>
        <v/>
      </c>
      <c r="V30" s="21"/>
      <c r="W30" s="21"/>
      <c r="X30" s="21"/>
      <c r="Y30" s="21"/>
      <c r="Z30" s="21"/>
      <c r="AA30" s="5" t="str">
        <f aca="false">IF(SUM(V30:Z30)=0,"",SUM(V30:Z30))</f>
        <v/>
      </c>
      <c r="AB30" s="5" t="n">
        <f aca="false">IF(G30&lt;&gt;"",IF(MAX(U30,AA30)=0,0,MAX(U30,AA30)),"")</f>
        <v>0</v>
      </c>
      <c r="AC30" s="19" t="n">
        <f aca="false">AC29</f>
        <v>7</v>
      </c>
      <c r="AD30" s="20" t="str">
        <f aca="false">AD29</f>
        <v>Kim Joy's Magic Bakery </v>
      </c>
    </row>
    <row r="31" customFormat="false" ht="15.75" hidden="false" customHeight="false" outlineLevel="0" collapsed="false">
      <c r="A31" s="0" t="n">
        <v>28</v>
      </c>
      <c r="B31" s="19" t="n">
        <f aca="false">B30</f>
        <v>7</v>
      </c>
      <c r="C31" s="20" t="str">
        <f aca="false">C30</f>
        <v>Kim Joy's Magic Bakery </v>
      </c>
      <c r="D31" s="19" t="str">
        <f aca="false">D30</f>
        <v>Yes</v>
      </c>
      <c r="E31" s="20" t="str">
        <f aca="false">E30</f>
        <v>Priyanshu Tripathi</v>
      </c>
      <c r="F31" s="5" t="s">
        <v>113</v>
      </c>
      <c r="G31" s="5" t="n">
        <v>500096088</v>
      </c>
      <c r="H31" s="5" t="s">
        <v>114</v>
      </c>
      <c r="I31" s="21" t="e">
        <f aca="false">I30</f>
        <v>#REF!</v>
      </c>
      <c r="J31" s="19" t="str">
        <f aca="false">IF(G31&lt;&gt;"",CONCATENATE(G31,"@stu.upes.ac.in"),"")</f>
        <v>500096088@stu.upes.ac.in</v>
      </c>
      <c r="K31" s="5" t="s">
        <v>105</v>
      </c>
      <c r="L31" s="20" t="str">
        <f aca="false">L30</f>
        <v>Dr. Sanoj Kumar</v>
      </c>
      <c r="M31" s="21"/>
      <c r="P31" s="21"/>
      <c r="Q31" s="21"/>
      <c r="R31" s="21"/>
      <c r="S31" s="21"/>
      <c r="T31" s="21"/>
      <c r="U31" s="5" t="str">
        <f aca="false">IF(SUM(P31:T31)=0,"",SUM(P31:T31))</f>
        <v/>
      </c>
      <c r="V31" s="21"/>
      <c r="W31" s="21"/>
      <c r="X31" s="21"/>
      <c r="Y31" s="21"/>
      <c r="Z31" s="21"/>
      <c r="AA31" s="5" t="str">
        <f aca="false">IF(SUM(V31:Z31)=0,"",SUM(V31:Z31))</f>
        <v/>
      </c>
      <c r="AB31" s="5" t="n">
        <f aca="false">IF(G31&lt;&gt;"",IF(MAX(U31,AA31)=0,0,MAX(U31,AA31)),"")</f>
        <v>0</v>
      </c>
      <c r="AC31" s="19" t="n">
        <f aca="false">AC30</f>
        <v>7</v>
      </c>
      <c r="AD31" s="20" t="str">
        <f aca="false">AD30</f>
        <v>Kim Joy's Magic Bakery </v>
      </c>
    </row>
    <row r="32" customFormat="false" ht="15" hidden="false" customHeight="true" outlineLevel="0" collapsed="false">
      <c r="A32" s="0" t="n">
        <v>29</v>
      </c>
      <c r="B32" s="19" t="n">
        <v>8</v>
      </c>
      <c r="C32" s="20" t="s">
        <v>115</v>
      </c>
      <c r="D32" s="19" t="s">
        <v>25</v>
      </c>
      <c r="E32" s="20" t="s">
        <v>116</v>
      </c>
      <c r="F32" s="5" t="s">
        <v>117</v>
      </c>
      <c r="G32" s="5" t="n">
        <v>500092989</v>
      </c>
      <c r="H32" s="5" t="s">
        <v>118</v>
      </c>
      <c r="I32" s="21" t="e">
        <f aca="false">#REF!</f>
        <v>#REF!</v>
      </c>
      <c r="J32" s="19" t="str">
        <f aca="false">IF(G32&lt;&gt;"",CONCATENATE(G32,"@stu.upes.ac.in"),"")</f>
        <v>500092989@stu.upes.ac.in</v>
      </c>
      <c r="K32" s="5" t="s">
        <v>119</v>
      </c>
      <c r="L32" s="20" t="s">
        <v>120</v>
      </c>
      <c r="M32" s="24"/>
      <c r="N32" s="5" t="s">
        <v>121</v>
      </c>
      <c r="O32" s="18"/>
      <c r="P32" s="21" t="n">
        <v>3</v>
      </c>
      <c r="Q32" s="21" t="n">
        <v>3</v>
      </c>
      <c r="R32" s="21" t="n">
        <v>3</v>
      </c>
      <c r="S32" s="21" t="n">
        <v>3</v>
      </c>
      <c r="T32" s="21" t="n">
        <v>3</v>
      </c>
      <c r="U32" s="5" t="n">
        <f aca="false">IF(SUM(P32:T32)=0,"",SUM(P32:T32))</f>
        <v>15</v>
      </c>
      <c r="V32" s="21"/>
      <c r="W32" s="21"/>
      <c r="X32" s="21"/>
      <c r="Y32" s="21"/>
      <c r="Z32" s="21"/>
      <c r="AA32" s="5" t="str">
        <f aca="false">IF(SUM(V32:Z32)=0,"",SUM(V32:Z32))</f>
        <v/>
      </c>
      <c r="AB32" s="5" t="n">
        <f aca="false">IF(G32&lt;&gt;"",IF(MAX(U32,AA32)=0,0,MAX(U32,AA32)),"")</f>
        <v>15</v>
      </c>
      <c r="AC32" s="19" t="n">
        <v>8</v>
      </c>
      <c r="AD32" s="20" t="s">
        <v>115</v>
      </c>
    </row>
    <row r="33" customFormat="false" ht="15" hidden="false" customHeight="true" outlineLevel="0" collapsed="false">
      <c r="A33" s="0" t="n">
        <v>30</v>
      </c>
      <c r="B33" s="19" t="n">
        <f aca="false">B32</f>
        <v>8</v>
      </c>
      <c r="C33" s="20" t="str">
        <f aca="false">C32</f>
        <v>Nation Nexus : Keep Yourself Updated</v>
      </c>
      <c r="D33" s="19" t="str">
        <f aca="false">D32</f>
        <v>Yes</v>
      </c>
      <c r="E33" s="20" t="str">
        <f aca="false">E32</f>
        <v>Vivek Patel</v>
      </c>
      <c r="F33" s="5" t="s">
        <v>122</v>
      </c>
      <c r="G33" s="5" t="n">
        <v>500094101</v>
      </c>
      <c r="H33" s="5" t="s">
        <v>123</v>
      </c>
      <c r="I33" s="21" t="e">
        <f aca="false">I32</f>
        <v>#REF!</v>
      </c>
      <c r="J33" s="19" t="str">
        <f aca="false">IF(G33&lt;&gt;"",CONCATENATE(G33,"@stu.upes.ac.in"),"")</f>
        <v>500094101@stu.upes.ac.in</v>
      </c>
      <c r="K33" s="5" t="s">
        <v>119</v>
      </c>
      <c r="L33" s="20" t="str">
        <f aca="false">L32</f>
        <v>Dr. Achala Shakya</v>
      </c>
      <c r="M33" s="26" t="s">
        <v>124</v>
      </c>
      <c r="N33" s="22" t="s">
        <v>33</v>
      </c>
      <c r="O33" s="29" t="s">
        <v>34</v>
      </c>
      <c r="P33" s="21" t="n">
        <v>3</v>
      </c>
      <c r="Q33" s="21" t="n">
        <v>3</v>
      </c>
      <c r="R33" s="21" t="n">
        <v>3</v>
      </c>
      <c r="S33" s="21" t="n">
        <v>3</v>
      </c>
      <c r="T33" s="21" t="n">
        <v>3</v>
      </c>
      <c r="U33" s="5" t="n">
        <f aca="false">IF(SUM(P33:T33)=0,"",SUM(P33:T33))</f>
        <v>15</v>
      </c>
      <c r="V33" s="21"/>
      <c r="W33" s="21"/>
      <c r="X33" s="21"/>
      <c r="Y33" s="21"/>
      <c r="Z33" s="21"/>
      <c r="AA33" s="5" t="str">
        <f aca="false">IF(SUM(V33:Z33)=0,"",SUM(V33:Z33))</f>
        <v/>
      </c>
      <c r="AB33" s="5" t="n">
        <f aca="false">IF(G33&lt;&gt;"",IF(MAX(U33,AA33)=0,0,MAX(U33,AA33)),"")</f>
        <v>15</v>
      </c>
      <c r="AC33" s="19" t="n">
        <f aca="false">AC32</f>
        <v>8</v>
      </c>
      <c r="AD33" s="20" t="str">
        <f aca="false">AD32</f>
        <v>Nation Nexus : Keep Yourself Updated</v>
      </c>
    </row>
    <row r="34" customFormat="false" ht="15" hidden="false" customHeight="true" outlineLevel="0" collapsed="false">
      <c r="A34" s="0" t="n">
        <v>31</v>
      </c>
      <c r="B34" s="19" t="n">
        <f aca="false">B33</f>
        <v>8</v>
      </c>
      <c r="C34" s="20" t="str">
        <f aca="false">C33</f>
        <v>Nation Nexus : Keep Yourself Updated</v>
      </c>
      <c r="D34" s="19" t="str">
        <f aca="false">D33</f>
        <v>Yes</v>
      </c>
      <c r="E34" s="20" t="str">
        <f aca="false">E33</f>
        <v>Vivek Patel</v>
      </c>
      <c r="F34" s="5" t="s">
        <v>116</v>
      </c>
      <c r="G34" s="5" t="n">
        <v>500094053</v>
      </c>
      <c r="H34" s="5" t="s">
        <v>125</v>
      </c>
      <c r="I34" s="21" t="e">
        <f aca="false">I33</f>
        <v>#REF!</v>
      </c>
      <c r="J34" s="19" t="str">
        <f aca="false">IF(G34&lt;&gt;"",CONCATENATE(G34,"@stu.upes.ac.in"),"")</f>
        <v>500094053@stu.upes.ac.in</v>
      </c>
      <c r="K34" s="5" t="s">
        <v>126</v>
      </c>
      <c r="L34" s="20" t="str">
        <f aca="false">L33</f>
        <v>Dr. Achala Shakya</v>
      </c>
      <c r="M34" s="21"/>
      <c r="P34" s="21" t="n">
        <v>3</v>
      </c>
      <c r="Q34" s="21" t="n">
        <v>3</v>
      </c>
      <c r="R34" s="21" t="n">
        <v>3</v>
      </c>
      <c r="S34" s="21" t="n">
        <v>3</v>
      </c>
      <c r="T34" s="21" t="n">
        <v>3</v>
      </c>
      <c r="U34" s="5" t="n">
        <f aca="false">IF(SUM(P34:T34)=0,"",SUM(P34:T34))</f>
        <v>15</v>
      </c>
      <c r="V34" s="21"/>
      <c r="W34" s="21"/>
      <c r="X34" s="21"/>
      <c r="Y34" s="21"/>
      <c r="Z34" s="21"/>
      <c r="AA34" s="5" t="str">
        <f aca="false">IF(SUM(V34:Z34)=0,"",SUM(V34:Z34))</f>
        <v/>
      </c>
      <c r="AB34" s="5" t="n">
        <f aca="false">IF(G34&lt;&gt;"",IF(MAX(U34,AA34)=0,0,MAX(U34,AA34)),"")</f>
        <v>15</v>
      </c>
      <c r="AC34" s="19" t="n">
        <f aca="false">AC33</f>
        <v>8</v>
      </c>
      <c r="AD34" s="20" t="str">
        <f aca="false">AD33</f>
        <v>Nation Nexus : Keep Yourself Updated</v>
      </c>
    </row>
    <row r="35" customFormat="false" ht="15.75" hidden="false" customHeight="false" outlineLevel="0" collapsed="false">
      <c r="A35" s="0" t="n">
        <v>32</v>
      </c>
      <c r="B35" s="19" t="n">
        <f aca="false">B34</f>
        <v>8</v>
      </c>
      <c r="C35" s="20" t="str">
        <f aca="false">C34</f>
        <v>Nation Nexus : Keep Yourself Updated</v>
      </c>
      <c r="D35" s="19" t="str">
        <f aca="false">D34</f>
        <v>Yes</v>
      </c>
      <c r="E35" s="20" t="str">
        <f aca="false">E34</f>
        <v>Vivek Patel</v>
      </c>
      <c r="F35" s="5" t="s">
        <v>127</v>
      </c>
      <c r="G35" s="5" t="n">
        <v>500094037</v>
      </c>
      <c r="H35" s="5" t="s">
        <v>128</v>
      </c>
      <c r="I35" s="21" t="e">
        <f aca="false">I34</f>
        <v>#REF!</v>
      </c>
      <c r="J35" s="19" t="str">
        <f aca="false">IF(G35&lt;&gt;"",CONCATENATE(G35,"@stu.upes.ac.in"),"")</f>
        <v>500094037@stu.upes.ac.in</v>
      </c>
      <c r="K35" s="5" t="s">
        <v>126</v>
      </c>
      <c r="L35" s="20" t="str">
        <f aca="false">L34</f>
        <v>Dr. Achala Shakya</v>
      </c>
      <c r="M35" s="21"/>
      <c r="P35" s="21" t="n">
        <v>3</v>
      </c>
      <c r="Q35" s="21" t="n">
        <v>3</v>
      </c>
      <c r="R35" s="21" t="n">
        <v>3</v>
      </c>
      <c r="S35" s="21" t="n">
        <v>3</v>
      </c>
      <c r="T35" s="21" t="n">
        <v>3</v>
      </c>
      <c r="U35" s="5" t="n">
        <f aca="false">IF(SUM(P35:T35)=0,"",SUM(P35:T35))</f>
        <v>15</v>
      </c>
      <c r="V35" s="21"/>
      <c r="W35" s="21"/>
      <c r="X35" s="21"/>
      <c r="Y35" s="21"/>
      <c r="Z35" s="21"/>
      <c r="AA35" s="5" t="str">
        <f aca="false">IF(SUM(V35:Z35)=0,"",SUM(V35:Z35))</f>
        <v/>
      </c>
      <c r="AB35" s="5" t="n">
        <f aca="false">IF(G35&lt;&gt;"",IF(MAX(U35,AA35)=0,0,MAX(U35,AA35)),"")</f>
        <v>15</v>
      </c>
      <c r="AC35" s="19" t="n">
        <f aca="false">AC34</f>
        <v>8</v>
      </c>
      <c r="AD35" s="20" t="str">
        <f aca="false">AD34</f>
        <v>Nation Nexus : Keep Yourself Updated</v>
      </c>
    </row>
    <row r="36" customFormat="false" ht="15" hidden="false" customHeight="true" outlineLevel="0" collapsed="false">
      <c r="A36" s="0" t="n">
        <v>33</v>
      </c>
      <c r="B36" s="19" t="n">
        <v>9</v>
      </c>
      <c r="C36" s="20" t="s">
        <v>129</v>
      </c>
      <c r="D36" s="19" t="s">
        <v>25</v>
      </c>
      <c r="E36" s="20" t="s">
        <v>130</v>
      </c>
      <c r="F36" s="5" t="s">
        <v>131</v>
      </c>
      <c r="G36" s="5" t="n">
        <v>500095633</v>
      </c>
      <c r="H36" s="5" t="s">
        <v>132</v>
      </c>
      <c r="I36" s="21" t="e">
        <f aca="false">#REF!</f>
        <v>#REF!</v>
      </c>
      <c r="J36" s="19" t="str">
        <f aca="false">IF(G36&lt;&gt;"",CONCATENATE(G36,"@stu.upes.ac.in"),"")</f>
        <v>500095633@stu.upes.ac.in</v>
      </c>
      <c r="K36" s="5" t="s">
        <v>133</v>
      </c>
      <c r="L36" s="20" t="s">
        <v>134</v>
      </c>
      <c r="M36" s="24"/>
      <c r="N36" s="5" t="s">
        <v>135</v>
      </c>
      <c r="O36" s="26" t="s">
        <v>124</v>
      </c>
      <c r="P36" s="21" t="n">
        <v>2</v>
      </c>
      <c r="Q36" s="21" t="n">
        <v>2</v>
      </c>
      <c r="R36" s="21" t="n">
        <v>2</v>
      </c>
      <c r="S36" s="21" t="n">
        <v>1</v>
      </c>
      <c r="T36" s="21" t="n">
        <v>2</v>
      </c>
      <c r="U36" s="5" t="n">
        <f aca="false">IF(SUM(P36:T36)=0,"",SUM(P36:T36))</f>
        <v>9</v>
      </c>
      <c r="V36" s="21" t="n">
        <v>1</v>
      </c>
      <c r="W36" s="21" t="n">
        <v>1</v>
      </c>
      <c r="X36" s="21" t="n">
        <v>3</v>
      </c>
      <c r="Y36" s="21" t="n">
        <v>1</v>
      </c>
      <c r="Z36" s="21" t="n">
        <v>2</v>
      </c>
      <c r="AA36" s="5" t="n">
        <f aca="false">IF(SUM(V36:Z36)=0,"",SUM(V36:Z36))</f>
        <v>8</v>
      </c>
      <c r="AB36" s="5" t="n">
        <f aca="false">IF(G36&lt;&gt;"",IF(MAX(U36,AA36)=0,0,MAX(U36,AA36)),"")</f>
        <v>9</v>
      </c>
      <c r="AC36" s="19" t="n">
        <v>9</v>
      </c>
      <c r="AD36" s="20" t="s">
        <v>129</v>
      </c>
    </row>
    <row r="37" customFormat="false" ht="15" hidden="false" customHeight="true" outlineLevel="0" collapsed="false">
      <c r="A37" s="0" t="n">
        <v>34</v>
      </c>
      <c r="B37" s="19" t="n">
        <f aca="false">B36</f>
        <v>9</v>
      </c>
      <c r="C37" s="20" t="str">
        <f aca="false">C36</f>
        <v>Next basket grocery app</v>
      </c>
      <c r="D37" s="19" t="str">
        <f aca="false">D36</f>
        <v>Yes</v>
      </c>
      <c r="E37" s="20" t="str">
        <f aca="false">E36</f>
        <v>Riya Gupta</v>
      </c>
      <c r="F37" s="5" t="s">
        <v>136</v>
      </c>
      <c r="G37" s="5" t="n">
        <v>500096244</v>
      </c>
      <c r="H37" s="5" t="s">
        <v>137</v>
      </c>
      <c r="I37" s="21" t="e">
        <f aca="false">I36</f>
        <v>#REF!</v>
      </c>
      <c r="J37" s="19" t="str">
        <f aca="false">IF(G37&lt;&gt;"",CONCATENATE(G37,"@stu.upes.ac.in"),"")</f>
        <v>500096244@stu.upes.ac.in</v>
      </c>
      <c r="K37" s="5" t="s">
        <v>133</v>
      </c>
      <c r="L37" s="20" t="str">
        <f aca="false">L36</f>
        <v>Kaushilender Kumar Sinha</v>
      </c>
      <c r="M37" s="24"/>
      <c r="N37" s="5" t="s">
        <v>138</v>
      </c>
      <c r="O37" s="26"/>
      <c r="P37" s="21" t="n">
        <v>2</v>
      </c>
      <c r="Q37" s="21" t="n">
        <v>2</v>
      </c>
      <c r="R37" s="21" t="n">
        <v>2</v>
      </c>
      <c r="S37" s="21" t="n">
        <v>1</v>
      </c>
      <c r="T37" s="21" t="n">
        <v>2</v>
      </c>
      <c r="U37" s="5" t="n">
        <f aca="false">IF(SUM(P37:T37)=0,"",SUM(P37:T37))</f>
        <v>9</v>
      </c>
      <c r="V37" s="21"/>
      <c r="W37" s="21"/>
      <c r="X37" s="21"/>
      <c r="Y37" s="21"/>
      <c r="Z37" s="21"/>
      <c r="AA37" s="5" t="str">
        <f aca="false">IF(SUM(V37:Z37)=0,"",SUM(V37:Z37))</f>
        <v/>
      </c>
      <c r="AB37" s="5" t="n">
        <f aca="false">IF(G37&lt;&gt;"",IF(MAX(U37,AA37)=0,0,MAX(U37,AA37)),"")</f>
        <v>9</v>
      </c>
      <c r="AC37" s="19" t="n">
        <f aca="false">AC36</f>
        <v>9</v>
      </c>
      <c r="AD37" s="20" t="str">
        <f aca="false">AD36</f>
        <v>Next basket grocery app</v>
      </c>
    </row>
    <row r="38" customFormat="false" ht="15" hidden="false" customHeight="true" outlineLevel="0" collapsed="false">
      <c r="A38" s="0" t="n">
        <v>35</v>
      </c>
      <c r="B38" s="19" t="n">
        <f aca="false">B37</f>
        <v>9</v>
      </c>
      <c r="C38" s="20" t="str">
        <f aca="false">C37</f>
        <v>Next basket grocery app</v>
      </c>
      <c r="D38" s="19" t="str">
        <f aca="false">D37</f>
        <v>Yes</v>
      </c>
      <c r="E38" s="20" t="str">
        <f aca="false">E37</f>
        <v>Riya Gupta</v>
      </c>
      <c r="F38" s="5" t="s">
        <v>130</v>
      </c>
      <c r="G38" s="5" t="n">
        <v>500095057</v>
      </c>
      <c r="H38" s="5" t="s">
        <v>139</v>
      </c>
      <c r="I38" s="21" t="e">
        <f aca="false">I37</f>
        <v>#REF!</v>
      </c>
      <c r="J38" s="19" t="str">
        <f aca="false">IF(G38&lt;&gt;"",CONCATENATE(G38,"@stu.upes.ac.in"),"")</f>
        <v>500095057@stu.upes.ac.in</v>
      </c>
      <c r="K38" s="5" t="s">
        <v>28</v>
      </c>
      <c r="L38" s="20" t="str">
        <f aca="false">L37</f>
        <v>Kaushilender Kumar Sinha</v>
      </c>
      <c r="M38" s="21"/>
      <c r="P38" s="21" t="n">
        <v>2</v>
      </c>
      <c r="Q38" s="21" t="n">
        <v>2</v>
      </c>
      <c r="R38" s="21" t="n">
        <v>2</v>
      </c>
      <c r="S38" s="21" t="n">
        <v>1</v>
      </c>
      <c r="T38" s="21" t="n">
        <v>2</v>
      </c>
      <c r="U38" s="5" t="n">
        <f aca="false">IF(SUM(P38:T38)=0,"",SUM(P38:T38))</f>
        <v>9</v>
      </c>
      <c r="V38" s="21"/>
      <c r="W38" s="21"/>
      <c r="X38" s="21"/>
      <c r="Y38" s="21"/>
      <c r="Z38" s="21"/>
      <c r="AA38" s="5" t="str">
        <f aca="false">IF(SUM(V38:Z38)=0,"",SUM(V38:Z38))</f>
        <v/>
      </c>
      <c r="AB38" s="5" t="n">
        <f aca="false">IF(G38&lt;&gt;"",IF(MAX(U38,AA38)=0,0,MAX(U38,AA38)),"")</f>
        <v>9</v>
      </c>
      <c r="AC38" s="19" t="n">
        <f aca="false">AC37</f>
        <v>9</v>
      </c>
      <c r="AD38" s="20" t="str">
        <f aca="false">AD37</f>
        <v>Next basket grocery app</v>
      </c>
    </row>
    <row r="39" customFormat="false" ht="15.75" hidden="false" customHeight="false" outlineLevel="0" collapsed="false">
      <c r="A39" s="0" t="n">
        <v>36</v>
      </c>
      <c r="B39" s="19" t="n">
        <f aca="false">B38</f>
        <v>9</v>
      </c>
      <c r="C39" s="20" t="str">
        <f aca="false">C38</f>
        <v>Next basket grocery app</v>
      </c>
      <c r="D39" s="19" t="str">
        <f aca="false">D38</f>
        <v>Yes</v>
      </c>
      <c r="E39" s="20" t="str">
        <f aca="false">E38</f>
        <v>Riya Gupta</v>
      </c>
      <c r="F39" s="5" t="s">
        <v>140</v>
      </c>
      <c r="G39" s="5" t="n">
        <v>500095603</v>
      </c>
      <c r="H39" s="5" t="s">
        <v>141</v>
      </c>
      <c r="I39" s="21" t="e">
        <f aca="false">I38</f>
        <v>#REF!</v>
      </c>
      <c r="J39" s="19" t="str">
        <f aca="false">IF(G39&lt;&gt;"",CONCATENATE(G39,"@stu.upes.ac.in"),"")</f>
        <v>500095603@stu.upes.ac.in</v>
      </c>
      <c r="K39" s="5" t="s">
        <v>28</v>
      </c>
      <c r="L39" s="20" t="str">
        <f aca="false">L38</f>
        <v>Kaushilender Kumar Sinha</v>
      </c>
      <c r="M39" s="21"/>
      <c r="P39" s="21" t="n">
        <v>2</v>
      </c>
      <c r="Q39" s="21" t="n">
        <v>2</v>
      </c>
      <c r="R39" s="21" t="n">
        <v>2</v>
      </c>
      <c r="S39" s="21" t="n">
        <v>1</v>
      </c>
      <c r="T39" s="21" t="n">
        <v>2</v>
      </c>
      <c r="U39" s="5" t="n">
        <f aca="false">IF(SUM(P39:T39)=0,"",SUM(P39:T39))</f>
        <v>9</v>
      </c>
      <c r="V39" s="21"/>
      <c r="W39" s="21"/>
      <c r="X39" s="21"/>
      <c r="Y39" s="21"/>
      <c r="Z39" s="21"/>
      <c r="AA39" s="5" t="str">
        <f aca="false">IF(SUM(V39:Z39)=0,"",SUM(V39:Z39))</f>
        <v/>
      </c>
      <c r="AB39" s="5" t="n">
        <f aca="false">IF(G39&lt;&gt;"",IF(MAX(U39,AA39)=0,0,MAX(U39,AA39)),"")</f>
        <v>9</v>
      </c>
      <c r="AC39" s="19" t="n">
        <f aca="false">AC38</f>
        <v>9</v>
      </c>
      <c r="AD39" s="20" t="str">
        <f aca="false">AD38</f>
        <v>Next basket grocery app</v>
      </c>
    </row>
    <row r="40" customFormat="false" ht="15" hidden="false" customHeight="true" outlineLevel="0" collapsed="false">
      <c r="A40" s="0" t="n">
        <v>37</v>
      </c>
      <c r="B40" s="19" t="n">
        <v>10</v>
      </c>
      <c r="C40" s="30" t="s">
        <v>142</v>
      </c>
      <c r="D40" s="19" t="s">
        <v>25</v>
      </c>
      <c r="E40" s="30" t="s">
        <v>143</v>
      </c>
      <c r="F40" s="31" t="s">
        <v>143</v>
      </c>
      <c r="G40" s="31" t="n">
        <v>500092047</v>
      </c>
      <c r="H40" s="31" t="s">
        <v>144</v>
      </c>
      <c r="I40" s="32" t="e">
        <f aca="false">#REF!</f>
        <v>#REF!</v>
      </c>
      <c r="J40" s="19" t="str">
        <f aca="false">IF(G40&lt;&gt;"",CONCATENATE(G40,"@stu.upes.ac.in"),"")</f>
        <v>500092047@stu.upes.ac.in</v>
      </c>
      <c r="K40" s="31" t="s">
        <v>109</v>
      </c>
      <c r="L40" s="30" t="s">
        <v>145</v>
      </c>
      <c r="M40" s="33"/>
      <c r="N40" s="31" t="s">
        <v>134</v>
      </c>
      <c r="O40" s="34"/>
      <c r="P40" s="21"/>
      <c r="Q40" s="21"/>
      <c r="R40" s="21"/>
      <c r="S40" s="21"/>
      <c r="T40" s="21"/>
      <c r="U40" s="5" t="str">
        <f aca="false">IF(SUM(P40:T40)=0,"",SUM(P40:T40))</f>
        <v/>
      </c>
      <c r="V40" s="21"/>
      <c r="W40" s="21"/>
      <c r="X40" s="21"/>
      <c r="Y40" s="21"/>
      <c r="Z40" s="21"/>
      <c r="AA40" s="5" t="str">
        <f aca="false">IF(SUM(V40:Z40)=0,"",SUM(V40:Z40))</f>
        <v/>
      </c>
      <c r="AB40" s="5" t="n">
        <f aca="false">IF(G40&lt;&gt;"",IF(MAX(U40,AA40)=0,0,MAX(U40,AA40)),"")</f>
        <v>0</v>
      </c>
      <c r="AC40" s="19" t="n">
        <v>10</v>
      </c>
      <c r="AD40" s="30" t="s">
        <v>142</v>
      </c>
    </row>
    <row r="41" customFormat="false" ht="15" hidden="false" customHeight="true" outlineLevel="0" collapsed="false">
      <c r="A41" s="0" t="n">
        <v>38</v>
      </c>
      <c r="B41" s="19" t="n">
        <f aca="false">B40</f>
        <v>10</v>
      </c>
      <c r="C41" s="30" t="str">
        <f aca="false">C40</f>
        <v>Self Healing Infrastructure</v>
      </c>
      <c r="D41" s="19" t="str">
        <f aca="false">D40</f>
        <v>Yes</v>
      </c>
      <c r="E41" s="30" t="str">
        <f aca="false">E40</f>
        <v>Saksham Rana</v>
      </c>
      <c r="F41" s="31" t="s">
        <v>146</v>
      </c>
      <c r="G41" s="31" t="n">
        <v>500093629</v>
      </c>
      <c r="H41" s="31" t="s">
        <v>147</v>
      </c>
      <c r="I41" s="32" t="e">
        <f aca="false">I40</f>
        <v>#REF!</v>
      </c>
      <c r="J41" s="19" t="str">
        <f aca="false">IF(G41&lt;&gt;"",CONCATENATE(G41,"@stu.upes.ac.in"),"")</f>
        <v>500093629@stu.upes.ac.in</v>
      </c>
      <c r="K41" s="31" t="s">
        <v>148</v>
      </c>
      <c r="L41" s="30" t="str">
        <f aca="false">L40</f>
        <v>Dr. SHRESTH GUPTA</v>
      </c>
      <c r="M41" s="33"/>
      <c r="N41" s="22" t="s">
        <v>149</v>
      </c>
      <c r="O41" s="34"/>
      <c r="P41" s="21"/>
      <c r="Q41" s="21"/>
      <c r="R41" s="21"/>
      <c r="S41" s="21"/>
      <c r="T41" s="21"/>
      <c r="U41" s="5" t="str">
        <f aca="false">IF(SUM(P41:T41)=0,"",SUM(P41:T41))</f>
        <v/>
      </c>
      <c r="V41" s="21"/>
      <c r="W41" s="21"/>
      <c r="X41" s="21"/>
      <c r="Y41" s="21"/>
      <c r="Z41" s="21"/>
      <c r="AA41" s="5" t="str">
        <f aca="false">IF(SUM(V41:Z41)=0,"",SUM(V41:Z41))</f>
        <v/>
      </c>
      <c r="AB41" s="5" t="n">
        <f aca="false">IF(G41&lt;&gt;"",IF(MAX(U41,AA41)=0,0,MAX(U41,AA41)),"")</f>
        <v>0</v>
      </c>
      <c r="AC41" s="19" t="n">
        <f aca="false">AC40</f>
        <v>10</v>
      </c>
      <c r="AD41" s="30" t="str">
        <f aca="false">AD40</f>
        <v>Self Healing Infrastructure</v>
      </c>
    </row>
    <row r="42" customFormat="false" ht="15" hidden="false" customHeight="true" outlineLevel="0" collapsed="false">
      <c r="A42" s="0" t="n">
        <v>39</v>
      </c>
      <c r="B42" s="19" t="n">
        <f aca="false">B41</f>
        <v>10</v>
      </c>
      <c r="C42" s="30" t="str">
        <f aca="false">C41</f>
        <v>Self Healing Infrastructure</v>
      </c>
      <c r="D42" s="19" t="str">
        <f aca="false">D41</f>
        <v>Yes</v>
      </c>
      <c r="E42" s="30" t="str">
        <f aca="false">E41</f>
        <v>Saksham Rana</v>
      </c>
      <c r="F42" s="31" t="s">
        <v>150</v>
      </c>
      <c r="G42" s="31" t="n">
        <v>500091983</v>
      </c>
      <c r="H42" s="31" t="s">
        <v>151</v>
      </c>
      <c r="I42" s="32" t="e">
        <f aca="false">I41</f>
        <v>#REF!</v>
      </c>
      <c r="J42" s="19" t="str">
        <f aca="false">IF(G42&lt;&gt;"",CONCATENATE(G42,"@stu.upes.ac.in"),"")</f>
        <v>500091983@stu.upes.ac.in</v>
      </c>
      <c r="K42" s="31" t="s">
        <v>109</v>
      </c>
      <c r="L42" s="30" t="str">
        <f aca="false">L41</f>
        <v>Dr. SHRESTH GUPTA</v>
      </c>
      <c r="M42" s="32"/>
      <c r="N42" s="31"/>
      <c r="O42" s="31"/>
      <c r="P42" s="21"/>
      <c r="Q42" s="21"/>
      <c r="R42" s="21"/>
      <c r="S42" s="21"/>
      <c r="T42" s="21"/>
      <c r="U42" s="5" t="str">
        <f aca="false">IF(SUM(P42:T42)=0,"",SUM(P42:T42))</f>
        <v/>
      </c>
      <c r="V42" s="21"/>
      <c r="W42" s="21"/>
      <c r="X42" s="21"/>
      <c r="Y42" s="21"/>
      <c r="Z42" s="21"/>
      <c r="AA42" s="5" t="str">
        <f aca="false">IF(SUM(V42:Z42)=0,"",SUM(V42:Z42))</f>
        <v/>
      </c>
      <c r="AB42" s="5" t="n">
        <f aca="false">IF(G42&lt;&gt;"",IF(MAX(U42,AA42)=0,0,MAX(U42,AA42)),"")</f>
        <v>0</v>
      </c>
      <c r="AC42" s="19" t="n">
        <f aca="false">AC41</f>
        <v>10</v>
      </c>
      <c r="AD42" s="30" t="str">
        <f aca="false">AD41</f>
        <v>Self Healing Infrastructure</v>
      </c>
    </row>
    <row r="43" customFormat="false" ht="15.75" hidden="false" customHeight="false" outlineLevel="0" collapsed="false">
      <c r="A43" s="0" t="n">
        <v>40</v>
      </c>
      <c r="B43" s="19" t="n">
        <f aca="false">B42</f>
        <v>10</v>
      </c>
      <c r="C43" s="30" t="str">
        <f aca="false">C42</f>
        <v>Self Healing Infrastructure</v>
      </c>
      <c r="D43" s="19" t="str">
        <f aca="false">D42</f>
        <v>Yes</v>
      </c>
      <c r="E43" s="30" t="str">
        <f aca="false">E42</f>
        <v>Saksham Rana</v>
      </c>
      <c r="F43" s="31" t="s">
        <v>152</v>
      </c>
      <c r="G43" s="31" t="n">
        <v>500092003</v>
      </c>
      <c r="H43" s="31" t="s">
        <v>153</v>
      </c>
      <c r="I43" s="32" t="e">
        <f aca="false">I42</f>
        <v>#REF!</v>
      </c>
      <c r="J43" s="19" t="str">
        <f aca="false">IF(G43&lt;&gt;"",CONCATENATE(G43,"@stu.upes.ac.in"),"")</f>
        <v>500092003@stu.upes.ac.in</v>
      </c>
      <c r="K43" s="31" t="s">
        <v>109</v>
      </c>
      <c r="L43" s="30" t="str">
        <f aca="false">L42</f>
        <v>Dr. SHRESTH GUPTA</v>
      </c>
      <c r="M43" s="32"/>
      <c r="N43" s="31"/>
      <c r="O43" s="31"/>
      <c r="P43" s="21"/>
      <c r="Q43" s="21"/>
      <c r="R43" s="21"/>
      <c r="S43" s="21"/>
      <c r="T43" s="21"/>
      <c r="U43" s="5" t="str">
        <f aca="false">IF(SUM(P43:T43)=0,"",SUM(P43:T43))</f>
        <v/>
      </c>
      <c r="V43" s="21"/>
      <c r="W43" s="21"/>
      <c r="X43" s="21"/>
      <c r="Y43" s="21"/>
      <c r="Z43" s="21"/>
      <c r="AA43" s="5" t="str">
        <f aca="false">IF(SUM(V43:Z43)=0,"",SUM(V43:Z43))</f>
        <v/>
      </c>
      <c r="AB43" s="5" t="n">
        <f aca="false">IF(G43&lt;&gt;"",IF(MAX(U43,AA43)=0,0,MAX(U43,AA43)),"")</f>
        <v>0</v>
      </c>
      <c r="AC43" s="19" t="n">
        <f aca="false">AC42</f>
        <v>10</v>
      </c>
      <c r="AD43" s="30" t="str">
        <f aca="false">AD42</f>
        <v>Self Healing Infrastructure</v>
      </c>
    </row>
    <row r="44" customFormat="false" ht="15" hidden="false" customHeight="true" outlineLevel="0" collapsed="false">
      <c r="A44" s="0" t="n">
        <v>41</v>
      </c>
      <c r="B44" s="19" t="n">
        <v>11</v>
      </c>
      <c r="C44" s="20" t="s">
        <v>154</v>
      </c>
      <c r="D44" s="19" t="s">
        <v>25</v>
      </c>
      <c r="E44" s="20" t="s">
        <v>155</v>
      </c>
      <c r="F44" s="5" t="s">
        <v>156</v>
      </c>
      <c r="G44" s="5" t="n">
        <v>500094566</v>
      </c>
      <c r="H44" s="5" t="s">
        <v>157</v>
      </c>
      <c r="I44" s="21" t="e">
        <f aca="false">#REF!</f>
        <v>#REF!</v>
      </c>
      <c r="J44" s="19" t="str">
        <f aca="false">IF(G44&lt;&gt;"",CONCATENATE(G44,"@stu.upes.ac.in"),"")</f>
        <v>500094566@stu.upes.ac.in</v>
      </c>
      <c r="K44" s="5" t="s">
        <v>28</v>
      </c>
      <c r="L44" s="20" t="s">
        <v>158</v>
      </c>
      <c r="M44" s="24"/>
      <c r="N44" s="5" t="s">
        <v>159</v>
      </c>
      <c r="O44" s="18"/>
      <c r="P44" s="21"/>
      <c r="Q44" s="21"/>
      <c r="R44" s="21"/>
      <c r="S44" s="21"/>
      <c r="T44" s="21"/>
      <c r="U44" s="5" t="str">
        <f aca="false">IF(SUM(P44:T44)=0,"",SUM(P44:T44))</f>
        <v/>
      </c>
      <c r="V44" s="21"/>
      <c r="W44" s="21"/>
      <c r="X44" s="21"/>
      <c r="Y44" s="21"/>
      <c r="Z44" s="21"/>
      <c r="AA44" s="5" t="str">
        <f aca="false">IF(SUM(V44:Z44)=0,"",SUM(V44:Z44))</f>
        <v/>
      </c>
      <c r="AB44" s="5" t="n">
        <f aca="false">IF(G44&lt;&gt;"",IF(MAX(U44,AA44)=0,0,MAX(U44,AA44)),"")</f>
        <v>0</v>
      </c>
      <c r="AC44" s="19" t="n">
        <v>11</v>
      </c>
      <c r="AD44" s="20" t="s">
        <v>154</v>
      </c>
    </row>
    <row r="45" customFormat="false" ht="15" hidden="false" customHeight="true" outlineLevel="0" collapsed="false">
      <c r="A45" s="0" t="n">
        <v>42</v>
      </c>
      <c r="B45" s="19" t="n">
        <f aca="false">B44</f>
        <v>11</v>
      </c>
      <c r="C45" s="20" t="str">
        <f aca="false">C44</f>
        <v>Phishing Detection using ml</v>
      </c>
      <c r="D45" s="19" t="str">
        <f aca="false">D44</f>
        <v>Yes</v>
      </c>
      <c r="E45" s="20" t="str">
        <f aca="false">E44</f>
        <v>Saanvi Chaudhary,Ronak Todi,Sarang R.</v>
      </c>
      <c r="F45" s="5" t="s">
        <v>160</v>
      </c>
      <c r="G45" s="5" t="n">
        <v>500094826</v>
      </c>
      <c r="H45" s="5" t="s">
        <v>161</v>
      </c>
      <c r="I45" s="21" t="e">
        <f aca="false">I44</f>
        <v>#REF!</v>
      </c>
      <c r="J45" s="19" t="str">
        <f aca="false">IF(G45&lt;&gt;"",CONCATENATE(G45,"@stu.upes.ac.in"),"")</f>
        <v>500094826@stu.upes.ac.in</v>
      </c>
      <c r="K45" s="5" t="s">
        <v>162</v>
      </c>
      <c r="L45" s="20" t="str">
        <f aca="false">L44</f>
        <v>Dr. Alok Aggarwal</v>
      </c>
      <c r="M45" s="24"/>
      <c r="N45" s="5" t="s">
        <v>163</v>
      </c>
      <c r="O45" s="18"/>
      <c r="P45" s="21"/>
      <c r="Q45" s="21"/>
      <c r="R45" s="21"/>
      <c r="S45" s="21"/>
      <c r="T45" s="21"/>
      <c r="U45" s="5" t="str">
        <f aca="false">IF(SUM(P45:T45)=0,"",SUM(P45:T45))</f>
        <v/>
      </c>
      <c r="V45" s="21"/>
      <c r="W45" s="21"/>
      <c r="X45" s="21"/>
      <c r="Y45" s="21"/>
      <c r="Z45" s="21"/>
      <c r="AA45" s="5" t="str">
        <f aca="false">IF(SUM(V45:Z45)=0,"",SUM(V45:Z45))</f>
        <v/>
      </c>
      <c r="AB45" s="5" t="n">
        <f aca="false">IF(G45&lt;&gt;"",IF(MAX(U45,AA45)=0,0,MAX(U45,AA45)),"")</f>
        <v>0</v>
      </c>
      <c r="AC45" s="19" t="n">
        <f aca="false">AC44</f>
        <v>11</v>
      </c>
      <c r="AD45" s="20" t="str">
        <f aca="false">AD44</f>
        <v>Phishing Detection using ml</v>
      </c>
    </row>
    <row r="46" customFormat="false" ht="15" hidden="false" customHeight="true" outlineLevel="0" collapsed="false">
      <c r="A46" s="0" t="n">
        <v>43</v>
      </c>
      <c r="B46" s="19" t="n">
        <f aca="false">B45</f>
        <v>11</v>
      </c>
      <c r="C46" s="20" t="str">
        <f aca="false">C45</f>
        <v>Phishing Detection using ml</v>
      </c>
      <c r="D46" s="19" t="str">
        <f aca="false">D45</f>
        <v>Yes</v>
      </c>
      <c r="E46" s="20" t="str">
        <f aca="false">E45</f>
        <v>Saanvi Chaudhary,Ronak Todi,Sarang R.</v>
      </c>
      <c r="F46" s="5" t="s">
        <v>164</v>
      </c>
      <c r="G46" s="5" t="n">
        <v>500095669</v>
      </c>
      <c r="H46" s="5" t="s">
        <v>165</v>
      </c>
      <c r="I46" s="21" t="e">
        <f aca="false">I45</f>
        <v>#REF!</v>
      </c>
      <c r="J46" s="19" t="str">
        <f aca="false">IF(G46&lt;&gt;"",CONCATENATE(G46,"@stu.upes.ac.in"),"")</f>
        <v>500095669@stu.upes.ac.in</v>
      </c>
      <c r="K46" s="5" t="s">
        <v>162</v>
      </c>
      <c r="L46" s="20" t="str">
        <f aca="false">L45</f>
        <v>Dr. Alok Aggarwal</v>
      </c>
      <c r="M46" s="21"/>
      <c r="P46" s="21"/>
      <c r="Q46" s="21"/>
      <c r="R46" s="21"/>
      <c r="S46" s="21"/>
      <c r="T46" s="21"/>
      <c r="U46" s="5" t="str">
        <f aca="false">IF(SUM(P46:T46)=0,"",SUM(P46:T46))</f>
        <v/>
      </c>
      <c r="V46" s="21"/>
      <c r="W46" s="21"/>
      <c r="X46" s="21"/>
      <c r="Y46" s="21"/>
      <c r="Z46" s="21"/>
      <c r="AA46" s="5" t="str">
        <f aca="false">IF(SUM(V46:Z46)=0,"",SUM(V46:Z46))</f>
        <v/>
      </c>
      <c r="AB46" s="5" t="n">
        <f aca="false">IF(G46&lt;&gt;"",IF(MAX(U46,AA46)=0,0,MAX(U46,AA46)),"")</f>
        <v>0</v>
      </c>
      <c r="AC46" s="19" t="n">
        <f aca="false">AC45</f>
        <v>11</v>
      </c>
      <c r="AD46" s="20" t="str">
        <f aca="false">AD45</f>
        <v>Phishing Detection using ml</v>
      </c>
    </row>
    <row r="47" customFormat="false" ht="15.75" hidden="false" customHeight="false" outlineLevel="0" collapsed="false">
      <c r="A47" s="0" t="n">
        <v>44</v>
      </c>
      <c r="B47" s="19" t="n">
        <f aca="false">B46</f>
        <v>11</v>
      </c>
      <c r="C47" s="20" t="str">
        <f aca="false">C46</f>
        <v>Phishing Detection using ml</v>
      </c>
      <c r="D47" s="19" t="str">
        <f aca="false">D46</f>
        <v>Yes</v>
      </c>
      <c r="E47" s="20" t="str">
        <f aca="false">E46</f>
        <v>Saanvi Chaudhary,Ronak Todi,Sarang R.</v>
      </c>
      <c r="F47" s="5" t="s">
        <v>166</v>
      </c>
      <c r="G47" s="5" t="n">
        <v>500094790</v>
      </c>
      <c r="H47" s="5" t="s">
        <v>167</v>
      </c>
      <c r="I47" s="21" t="e">
        <f aca="false">I46</f>
        <v>#REF!</v>
      </c>
      <c r="J47" s="19" t="str">
        <f aca="false">IF(G47&lt;&gt;"",CONCATENATE(G47,"@stu.upes.ac.in"),"")</f>
        <v>500094790@stu.upes.ac.in</v>
      </c>
      <c r="K47" s="5" t="s">
        <v>168</v>
      </c>
      <c r="L47" s="20" t="str">
        <f aca="false">L46</f>
        <v>Dr. Alok Aggarwal</v>
      </c>
      <c r="M47" s="21"/>
      <c r="P47" s="21"/>
      <c r="Q47" s="21"/>
      <c r="R47" s="21"/>
      <c r="S47" s="21"/>
      <c r="T47" s="21"/>
      <c r="U47" s="5" t="str">
        <f aca="false">IF(SUM(P47:T47)=0,"",SUM(P47:T47))</f>
        <v/>
      </c>
      <c r="V47" s="21"/>
      <c r="W47" s="21"/>
      <c r="X47" s="21"/>
      <c r="Y47" s="21"/>
      <c r="Z47" s="21"/>
      <c r="AA47" s="5" t="str">
        <f aca="false">IF(SUM(V47:Z47)=0,"",SUM(V47:Z47))</f>
        <v/>
      </c>
      <c r="AB47" s="5" t="n">
        <f aca="false">IF(G47&lt;&gt;"",IF(MAX(U47,AA47)=0,0,MAX(U47,AA47)),"")</f>
        <v>0</v>
      </c>
      <c r="AC47" s="19" t="n">
        <f aca="false">AC46</f>
        <v>11</v>
      </c>
      <c r="AD47" s="20" t="str">
        <f aca="false">AD46</f>
        <v>Phishing Detection using ml</v>
      </c>
    </row>
    <row r="48" s="3" customFormat="true" ht="15" hidden="false" customHeight="true" outlineLevel="0" collapsed="false">
      <c r="A48" s="3" t="n">
        <v>45</v>
      </c>
      <c r="B48" s="19" t="n">
        <v>12</v>
      </c>
      <c r="C48" s="20" t="s">
        <v>169</v>
      </c>
      <c r="D48" s="19" t="s">
        <v>25</v>
      </c>
      <c r="E48" s="20" t="s">
        <v>170</v>
      </c>
      <c r="F48" s="5" t="s">
        <v>170</v>
      </c>
      <c r="G48" s="5" t="n">
        <v>500096086</v>
      </c>
      <c r="H48" s="5" t="s">
        <v>171</v>
      </c>
      <c r="I48" s="21" t="e">
        <f aca="false">#REF!</f>
        <v>#REF!</v>
      </c>
      <c r="J48" s="19" t="str">
        <f aca="false">IF(G48&lt;&gt;"",CONCATENATE(G48,"@stu.upes.ac.in"),"")</f>
        <v>500096086@stu.upes.ac.in</v>
      </c>
      <c r="K48" s="5" t="s">
        <v>172</v>
      </c>
      <c r="L48" s="20" t="s">
        <v>173</v>
      </c>
      <c r="M48" s="24"/>
      <c r="N48" s="5" t="s">
        <v>174</v>
      </c>
      <c r="O48" s="18"/>
      <c r="P48" s="21"/>
      <c r="Q48" s="21"/>
      <c r="R48" s="21"/>
      <c r="S48" s="21"/>
      <c r="T48" s="21"/>
      <c r="U48" s="5" t="str">
        <f aca="false">IF(SUM(P48:T48)=0,"",SUM(P48:T48))</f>
        <v/>
      </c>
      <c r="V48" s="21"/>
      <c r="W48" s="21"/>
      <c r="X48" s="21"/>
      <c r="Y48" s="21"/>
      <c r="Z48" s="21"/>
      <c r="AA48" s="5" t="str">
        <f aca="false">IF(SUM(V48:Z48)=0,"",SUM(V48:Z48))</f>
        <v/>
      </c>
      <c r="AB48" s="5" t="n">
        <f aca="false">IF(G48&lt;&gt;"",IF(MAX(U48,AA48)=0,0,MAX(U48,AA48)),"")</f>
        <v>0</v>
      </c>
      <c r="AC48" s="19" t="n">
        <v>12</v>
      </c>
      <c r="AD48" s="20" t="s">
        <v>169</v>
      </c>
    </row>
    <row r="49" customFormat="false" ht="15" hidden="false" customHeight="true" outlineLevel="0" collapsed="false">
      <c r="A49" s="0" t="n">
        <v>46</v>
      </c>
      <c r="B49" s="19" t="n">
        <f aca="false">B48</f>
        <v>12</v>
      </c>
      <c r="C49" s="20" t="str">
        <f aca="false">C48</f>
        <v>Cloud health AI</v>
      </c>
      <c r="D49" s="19" t="str">
        <f aca="false">D48</f>
        <v>Yes</v>
      </c>
      <c r="E49" s="20" t="str">
        <f aca="false">E48</f>
        <v>Prince rana</v>
      </c>
      <c r="F49" s="5" t="s">
        <v>175</v>
      </c>
      <c r="G49" s="5" t="n">
        <v>500096258</v>
      </c>
      <c r="H49" s="5" t="s">
        <v>176</v>
      </c>
      <c r="I49" s="21" t="e">
        <f aca="false">I48</f>
        <v>#REF!</v>
      </c>
      <c r="J49" s="19" t="str">
        <f aca="false">IF(G49&lt;&gt;"",CONCATENATE(G49,"@stu.upes.ac.in"),"")</f>
        <v>500096258@stu.upes.ac.in</v>
      </c>
      <c r="K49" s="5" t="s">
        <v>172</v>
      </c>
      <c r="L49" s="20" t="str">
        <f aca="false">L48</f>
        <v>Dr. Ram kumar </v>
      </c>
      <c r="M49" s="24"/>
      <c r="N49" s="5" t="s">
        <v>177</v>
      </c>
      <c r="O49" s="18"/>
      <c r="P49" s="21"/>
      <c r="Q49" s="21"/>
      <c r="R49" s="21"/>
      <c r="S49" s="21"/>
      <c r="T49" s="21"/>
      <c r="U49" s="5" t="str">
        <f aca="false">IF(SUM(P49:T49)=0,"",SUM(P49:T49))</f>
        <v/>
      </c>
      <c r="V49" s="21"/>
      <c r="W49" s="21"/>
      <c r="X49" s="21"/>
      <c r="Y49" s="21"/>
      <c r="Z49" s="21"/>
      <c r="AA49" s="5" t="str">
        <f aca="false">IF(SUM(V49:Z49)=0,"",SUM(V49:Z49))</f>
        <v/>
      </c>
      <c r="AB49" s="5" t="n">
        <f aca="false">IF(G49&lt;&gt;"",IF(MAX(U49,AA49)=0,0,MAX(U49,AA49)),"")</f>
        <v>0</v>
      </c>
      <c r="AC49" s="19" t="n">
        <f aca="false">AC48</f>
        <v>12</v>
      </c>
      <c r="AD49" s="20" t="str">
        <f aca="false">AD48</f>
        <v>Cloud health AI</v>
      </c>
    </row>
    <row r="50" customFormat="false" ht="15" hidden="false" customHeight="true" outlineLevel="0" collapsed="false">
      <c r="A50" s="0" t="n">
        <v>47</v>
      </c>
      <c r="B50" s="19" t="n">
        <f aca="false">B49</f>
        <v>12</v>
      </c>
      <c r="C50" s="20" t="str">
        <f aca="false">C49</f>
        <v>Cloud health AI</v>
      </c>
      <c r="D50" s="19" t="str">
        <f aca="false">D49</f>
        <v>Yes</v>
      </c>
      <c r="E50" s="20" t="str">
        <f aca="false">E49</f>
        <v>Prince rana</v>
      </c>
      <c r="F50" s="5" t="s">
        <v>178</v>
      </c>
      <c r="G50" s="5" t="n">
        <v>500095565</v>
      </c>
      <c r="H50" s="5" t="s">
        <v>179</v>
      </c>
      <c r="I50" s="21" t="e">
        <f aca="false">I49</f>
        <v>#REF!</v>
      </c>
      <c r="J50" s="19" t="str">
        <f aca="false">IF(G50&lt;&gt;"",CONCATENATE(G50,"@stu.upes.ac.in"),"")</f>
        <v>500095565@stu.upes.ac.in</v>
      </c>
      <c r="K50" s="5" t="s">
        <v>180</v>
      </c>
      <c r="L50" s="20" t="str">
        <f aca="false">L49</f>
        <v>Dr. Ram kumar </v>
      </c>
      <c r="M50" s="21"/>
      <c r="P50" s="21"/>
      <c r="Q50" s="21"/>
      <c r="R50" s="21"/>
      <c r="S50" s="21"/>
      <c r="T50" s="21"/>
      <c r="U50" s="5" t="str">
        <f aca="false">IF(SUM(P50:T50)=0,"",SUM(P50:T50))</f>
        <v/>
      </c>
      <c r="V50" s="21"/>
      <c r="W50" s="21"/>
      <c r="X50" s="21"/>
      <c r="Y50" s="21"/>
      <c r="Z50" s="21"/>
      <c r="AA50" s="5" t="str">
        <f aca="false">IF(SUM(V50:Z50)=0,"",SUM(V50:Z50))</f>
        <v/>
      </c>
      <c r="AB50" s="5" t="n">
        <f aca="false">IF(G50&lt;&gt;"",IF(MAX(U50,AA50)=0,0,MAX(U50,AA50)),"")</f>
        <v>0</v>
      </c>
      <c r="AC50" s="19" t="n">
        <f aca="false">AC49</f>
        <v>12</v>
      </c>
      <c r="AD50" s="20" t="str">
        <f aca="false">AD49</f>
        <v>Cloud health AI</v>
      </c>
    </row>
    <row r="51" customFormat="false" ht="15.75" hidden="false" customHeight="false" outlineLevel="0" collapsed="false">
      <c r="A51" s="0" t="n">
        <v>48</v>
      </c>
      <c r="B51" s="19" t="n">
        <f aca="false">B50</f>
        <v>12</v>
      </c>
      <c r="C51" s="20" t="str">
        <f aca="false">C50</f>
        <v>Cloud health AI</v>
      </c>
      <c r="D51" s="19" t="str">
        <f aca="false">D50</f>
        <v>Yes</v>
      </c>
      <c r="E51" s="20" t="str">
        <f aca="false">E50</f>
        <v>Prince rana</v>
      </c>
      <c r="F51" s="5" t="s">
        <v>181</v>
      </c>
      <c r="G51" s="5" t="n">
        <v>500093981</v>
      </c>
      <c r="H51" s="5" t="s">
        <v>182</v>
      </c>
      <c r="I51" s="21" t="e">
        <f aca="false">I50</f>
        <v>#REF!</v>
      </c>
      <c r="J51" s="19" t="str">
        <f aca="false">IF(G51&lt;&gt;"",CONCATENATE(G51,"@stu.upes.ac.in"),"")</f>
        <v>500093981@stu.upes.ac.in</v>
      </c>
      <c r="K51" s="5" t="s">
        <v>183</v>
      </c>
      <c r="L51" s="20" t="str">
        <f aca="false">L50</f>
        <v>Dr. Ram kumar </v>
      </c>
      <c r="M51" s="21"/>
      <c r="P51" s="21"/>
      <c r="Q51" s="21"/>
      <c r="R51" s="21"/>
      <c r="S51" s="21"/>
      <c r="T51" s="21"/>
      <c r="U51" s="5" t="str">
        <f aca="false">IF(SUM(P51:T51)=0,"",SUM(P51:T51))</f>
        <v/>
      </c>
      <c r="V51" s="21"/>
      <c r="W51" s="21"/>
      <c r="X51" s="21"/>
      <c r="Y51" s="21"/>
      <c r="Z51" s="21"/>
      <c r="AA51" s="5" t="str">
        <f aca="false">IF(SUM(V51:Z51)=0,"",SUM(V51:Z51))</f>
        <v/>
      </c>
      <c r="AB51" s="5" t="n">
        <f aca="false">IF(G51&lt;&gt;"",IF(MAX(U51,AA51)=0,0,MAX(U51,AA51)),"")</f>
        <v>0</v>
      </c>
      <c r="AC51" s="19" t="n">
        <f aca="false">AC50</f>
        <v>12</v>
      </c>
      <c r="AD51" s="20" t="str">
        <f aca="false">AD50</f>
        <v>Cloud health AI</v>
      </c>
    </row>
    <row r="52" customFormat="false" ht="15" hidden="false" customHeight="true" outlineLevel="0" collapsed="false">
      <c r="A52" s="0" t="n">
        <v>49</v>
      </c>
      <c r="B52" s="19" t="n">
        <v>13</v>
      </c>
      <c r="C52" s="19" t="s">
        <v>184</v>
      </c>
      <c r="D52" s="19" t="s">
        <v>25</v>
      </c>
      <c r="E52" s="19" t="s">
        <v>185</v>
      </c>
      <c r="F52" s="1" t="s">
        <v>186</v>
      </c>
      <c r="G52" s="1" t="n">
        <v>500095932</v>
      </c>
      <c r="H52" s="1" t="s">
        <v>187</v>
      </c>
      <c r="I52" s="4" t="e">
        <f aca="false">#REF!</f>
        <v>#REF!</v>
      </c>
      <c r="J52" s="19" t="str">
        <f aca="false">IF(G52&lt;&gt;"",CONCATENATE(G52,"@stu.upes.ac.in"),"")</f>
        <v>500095932@stu.upes.ac.in</v>
      </c>
      <c r="K52" s="1" t="s">
        <v>105</v>
      </c>
      <c r="L52" s="19" t="s">
        <v>188</v>
      </c>
      <c r="M52" s="35"/>
      <c r="N52" s="1" t="s">
        <v>189</v>
      </c>
      <c r="O52" s="36"/>
      <c r="P52" s="21" t="n">
        <v>3.5</v>
      </c>
      <c r="Q52" s="21" t="n">
        <v>3.25</v>
      </c>
      <c r="R52" s="37" t="n">
        <v>3.25</v>
      </c>
      <c r="S52" s="21" t="n">
        <v>3.75</v>
      </c>
      <c r="T52" s="37" t="n">
        <v>3.25</v>
      </c>
      <c r="U52" s="5" t="n">
        <f aca="false">IF(SUM(P52:T52)=0,"",SUM(P52:T52))</f>
        <v>17</v>
      </c>
      <c r="V52" s="21"/>
      <c r="W52" s="21"/>
      <c r="X52" s="21"/>
      <c r="Y52" s="21"/>
      <c r="Z52" s="21"/>
      <c r="AA52" s="5" t="str">
        <f aca="false">IF(SUM(V52:Z52)=0,"",SUM(V52:Z52))</f>
        <v/>
      </c>
      <c r="AB52" s="5" t="n">
        <f aca="false">IF(G52&lt;&gt;"",IF(MAX(U52,AA52)=0,0,MAX(U52,AA52)),"")</f>
        <v>17</v>
      </c>
      <c r="AC52" s="19" t="n">
        <v>13</v>
      </c>
      <c r="AD52" s="19" t="s">
        <v>184</v>
      </c>
    </row>
    <row r="53" customFormat="false" ht="15.75" hidden="false" customHeight="false" outlineLevel="0" collapsed="false">
      <c r="A53" s="0" t="n">
        <v>50</v>
      </c>
      <c r="B53" s="19" t="n">
        <f aca="false">B52</f>
        <v>13</v>
      </c>
      <c r="C53" s="19" t="str">
        <f aca="false">C52</f>
        <v>Web App for Heart Disease Prediction</v>
      </c>
      <c r="D53" s="19" t="str">
        <f aca="false">D52</f>
        <v>Yes</v>
      </c>
      <c r="E53" s="19" t="str">
        <f aca="false">E52</f>
        <v>Shiv Kumar Choudhary</v>
      </c>
      <c r="F53" s="1" t="s">
        <v>190</v>
      </c>
      <c r="G53" s="1" t="n">
        <v>500096616</v>
      </c>
      <c r="H53" s="1" t="s">
        <v>191</v>
      </c>
      <c r="I53" s="4" t="e">
        <f aca="false">I52</f>
        <v>#REF!</v>
      </c>
      <c r="J53" s="19" t="str">
        <f aca="false">IF(G53&lt;&gt;"",CONCATENATE(G53,"@stu.upes.ac.in"),"")</f>
        <v>500096616@stu.upes.ac.in</v>
      </c>
      <c r="K53" s="1" t="s">
        <v>105</v>
      </c>
      <c r="L53" s="19" t="str">
        <f aca="false">L52</f>
        <v>Dr. Roohi Sille</v>
      </c>
      <c r="M53" s="35"/>
      <c r="N53" s="22" t="s">
        <v>192</v>
      </c>
      <c r="O53" s="36"/>
      <c r="P53" s="21" t="n">
        <v>3.5</v>
      </c>
      <c r="Q53" s="37" t="n">
        <v>3.25</v>
      </c>
      <c r="R53" s="37" t="n">
        <v>3.25</v>
      </c>
      <c r="S53" s="21" t="n">
        <v>3.75</v>
      </c>
      <c r="T53" s="37" t="n">
        <v>3.25</v>
      </c>
      <c r="U53" s="5" t="n">
        <f aca="false">IF(SUM(P53:T53)=0,"",SUM(P53:T53))</f>
        <v>17</v>
      </c>
      <c r="V53" s="21"/>
      <c r="W53" s="21"/>
      <c r="X53" s="21"/>
      <c r="Y53" s="21"/>
      <c r="Z53" s="21"/>
      <c r="AA53" s="5" t="str">
        <f aca="false">IF(SUM(V53:Z53)=0,"",SUM(V53:Z53))</f>
        <v/>
      </c>
      <c r="AB53" s="5" t="n">
        <f aca="false">IF(G53&lt;&gt;"",IF(MAX(U53,AA53)=0,0,MAX(U53,AA53)),"")</f>
        <v>17</v>
      </c>
      <c r="AC53" s="19" t="n">
        <f aca="false">AC52</f>
        <v>13</v>
      </c>
      <c r="AD53" s="19" t="str">
        <f aca="false">AD52</f>
        <v>Web App for Heart Disease Prediction</v>
      </c>
    </row>
    <row r="54" customFormat="false" ht="15.75" hidden="false" customHeight="false" outlineLevel="0" collapsed="false">
      <c r="A54" s="0" t="n">
        <v>51</v>
      </c>
      <c r="B54" s="19" t="n">
        <f aca="false">B53</f>
        <v>13</v>
      </c>
      <c r="C54" s="19" t="str">
        <f aca="false">C53</f>
        <v>Web App for Heart Disease Prediction</v>
      </c>
      <c r="D54" s="19" t="str">
        <f aca="false">D53</f>
        <v>Yes</v>
      </c>
      <c r="E54" s="19" t="str">
        <f aca="false">E53</f>
        <v>Shiv Kumar Choudhary</v>
      </c>
      <c r="F54" s="1" t="s">
        <v>185</v>
      </c>
      <c r="G54" s="1" t="n">
        <v>500093011</v>
      </c>
      <c r="H54" s="1" t="s">
        <v>193</v>
      </c>
      <c r="I54" s="4" t="e">
        <f aca="false">I53</f>
        <v>#REF!</v>
      </c>
      <c r="J54" s="19" t="str">
        <f aca="false">IF(G54&lt;&gt;"",CONCATENATE(G54,"@stu.upes.ac.in"),"")</f>
        <v>500093011@stu.upes.ac.in</v>
      </c>
      <c r="K54" s="1" t="s">
        <v>51</v>
      </c>
      <c r="L54" s="19" t="str">
        <f aca="false">L53</f>
        <v>Dr. Roohi Sille</v>
      </c>
      <c r="M54" s="4"/>
      <c r="N54" s="1"/>
      <c r="O54" s="1"/>
      <c r="P54" s="21" t="n">
        <v>3.5</v>
      </c>
      <c r="Q54" s="37" t="n">
        <v>3.25</v>
      </c>
      <c r="R54" s="37" t="n">
        <v>3.25</v>
      </c>
      <c r="S54" s="21" t="n">
        <v>3.75</v>
      </c>
      <c r="T54" s="21" t="n">
        <v>3.25</v>
      </c>
      <c r="U54" s="5" t="n">
        <f aca="false">IF(SUM(P54:T54)=0,"",SUM(P54:T54))</f>
        <v>17</v>
      </c>
      <c r="V54" s="21" t="s">
        <v>194</v>
      </c>
      <c r="W54" s="21"/>
      <c r="X54" s="21"/>
      <c r="Y54" s="21"/>
      <c r="Z54" s="21"/>
      <c r="AA54" s="5" t="str">
        <f aca="false">IF(SUM(V54:Z54)=0,"",SUM(V54:Z54))</f>
        <v/>
      </c>
      <c r="AB54" s="5" t="n">
        <f aca="false">IF(G54&lt;&gt;"",IF(MAX(U54,AA54)=0,0,MAX(U54,AA54)),"")</f>
        <v>17</v>
      </c>
      <c r="AC54" s="19" t="n">
        <f aca="false">AC53</f>
        <v>13</v>
      </c>
      <c r="AD54" s="19" t="str">
        <f aca="false">AD53</f>
        <v>Web App for Heart Disease Prediction</v>
      </c>
    </row>
    <row r="55" customFormat="false" ht="15.75" hidden="false" customHeight="false" outlineLevel="0" collapsed="false">
      <c r="A55" s="0" t="n">
        <v>52</v>
      </c>
      <c r="B55" s="19" t="n">
        <f aca="false">B54</f>
        <v>13</v>
      </c>
      <c r="C55" s="19" t="str">
        <f aca="false">C54</f>
        <v>Web App for Heart Disease Prediction</v>
      </c>
      <c r="D55" s="19" t="str">
        <f aca="false">D54</f>
        <v>Yes</v>
      </c>
      <c r="E55" s="19" t="str">
        <f aca="false">E54</f>
        <v>Shiv Kumar Choudhary</v>
      </c>
      <c r="F55" s="1" t="s">
        <v>195</v>
      </c>
      <c r="G55" s="1" t="n">
        <v>500092015</v>
      </c>
      <c r="H55" s="1" t="s">
        <v>196</v>
      </c>
      <c r="I55" s="4" t="e">
        <f aca="false">I54</f>
        <v>#REF!</v>
      </c>
      <c r="J55" s="19" t="str">
        <f aca="false">IF(G55&lt;&gt;"",CONCATENATE(G55,"@stu.upes.ac.in"),"")</f>
        <v>500092015@stu.upes.ac.in</v>
      </c>
      <c r="K55" s="1" t="s">
        <v>51</v>
      </c>
      <c r="L55" s="19" t="str">
        <f aca="false">L54</f>
        <v>Dr. Roohi Sille</v>
      </c>
      <c r="M55" s="4"/>
      <c r="N55" s="1"/>
      <c r="O55" s="1"/>
      <c r="P55" s="21" t="n">
        <v>3.5</v>
      </c>
      <c r="Q55" s="37" t="n">
        <v>3.25</v>
      </c>
      <c r="R55" s="37" t="n">
        <v>3.25</v>
      </c>
      <c r="S55" s="21" t="n">
        <v>3.75</v>
      </c>
      <c r="T55" s="37" t="n">
        <v>3.25</v>
      </c>
      <c r="U55" s="5" t="n">
        <f aca="false">IF(SUM(P55:T55)=0,"",SUM(P55:T55))</f>
        <v>17</v>
      </c>
      <c r="V55" s="21"/>
      <c r="W55" s="21"/>
      <c r="X55" s="21"/>
      <c r="Y55" s="21"/>
      <c r="Z55" s="21"/>
      <c r="AA55" s="5" t="str">
        <f aca="false">IF(SUM(V55:Z55)=0,"",SUM(V55:Z55))</f>
        <v/>
      </c>
      <c r="AB55" s="5" t="n">
        <f aca="false">IF(G55&lt;&gt;"",IF(MAX(U55,AA55)=0,0,MAX(U55,AA55)),"")</f>
        <v>17</v>
      </c>
      <c r="AC55" s="19" t="n">
        <f aca="false">AC54</f>
        <v>13</v>
      </c>
      <c r="AD55" s="19" t="str">
        <f aca="false">AD54</f>
        <v>Web App for Heart Disease Prediction</v>
      </c>
    </row>
    <row r="56" customFormat="false" ht="15" hidden="false" customHeight="true" outlineLevel="0" collapsed="false">
      <c r="A56" s="0" t="n">
        <v>53</v>
      </c>
      <c r="B56" s="19" t="n">
        <v>14</v>
      </c>
      <c r="C56" s="20" t="s">
        <v>197</v>
      </c>
      <c r="D56" s="19" t="s">
        <v>25</v>
      </c>
      <c r="E56" s="20" t="s">
        <v>198</v>
      </c>
      <c r="F56" s="5" t="s">
        <v>199</v>
      </c>
      <c r="G56" s="5" t="n">
        <v>500093449</v>
      </c>
      <c r="H56" s="5" t="s">
        <v>200</v>
      </c>
      <c r="I56" s="21" t="e">
        <f aca="false">#REF!</f>
        <v>#REF!</v>
      </c>
      <c r="J56" s="19" t="str">
        <f aca="false">IF(G56&lt;&gt;"",CONCATENATE(G56,"@stu.upes.ac.in"),"")</f>
        <v>500093449@stu.upes.ac.in</v>
      </c>
      <c r="K56" s="5" t="s">
        <v>41</v>
      </c>
      <c r="L56" s="20" t="s">
        <v>201</v>
      </c>
      <c r="M56" s="24"/>
      <c r="N56" s="5" t="s">
        <v>202</v>
      </c>
      <c r="O56" s="18"/>
      <c r="P56" s="21" t="n">
        <v>3</v>
      </c>
      <c r="Q56" s="21" t="n">
        <v>3</v>
      </c>
      <c r="R56" s="21" t="n">
        <v>3</v>
      </c>
      <c r="S56" s="21" t="n">
        <v>3</v>
      </c>
      <c r="T56" s="21" t="n">
        <v>3</v>
      </c>
      <c r="U56" s="5" t="n">
        <f aca="false">IF(SUM(P56:T56)=0,"",SUM(P56:T56))</f>
        <v>15</v>
      </c>
      <c r="V56" s="21"/>
      <c r="W56" s="21"/>
      <c r="X56" s="21"/>
      <c r="Y56" s="21"/>
      <c r="Z56" s="21"/>
      <c r="AA56" s="5" t="str">
        <f aca="false">IF(SUM(V56:Z56)=0,"",SUM(V56:Z56))</f>
        <v/>
      </c>
      <c r="AB56" s="5" t="n">
        <f aca="false">IF(G56&lt;&gt;"",IF(MAX(U56,AA56)=0,0,MAX(U56,AA56)),"")</f>
        <v>15</v>
      </c>
      <c r="AC56" s="19" t="n">
        <v>14</v>
      </c>
      <c r="AD56" s="20" t="s">
        <v>197</v>
      </c>
    </row>
    <row r="57" customFormat="false" ht="15" hidden="false" customHeight="true" outlineLevel="0" collapsed="false">
      <c r="A57" s="0" t="n">
        <v>54</v>
      </c>
      <c r="B57" s="19" t="n">
        <f aca="false">B56</f>
        <v>14</v>
      </c>
      <c r="C57" s="20" t="str">
        <f aca="false">C56</f>
        <v>Task Orchestration using Microservices</v>
      </c>
      <c r="D57" s="19" t="str">
        <f aca="false">D56</f>
        <v>Yes</v>
      </c>
      <c r="E57" s="20" t="str">
        <f aca="false">E56</f>
        <v>Abhishek Aggarwal and Prakhar Sirvastav </v>
      </c>
      <c r="F57" s="5" t="s">
        <v>203</v>
      </c>
      <c r="G57" s="5" t="n">
        <v>500092183</v>
      </c>
      <c r="H57" s="5" t="s">
        <v>204</v>
      </c>
      <c r="I57" s="21" t="e">
        <f aca="false">I56</f>
        <v>#REF!</v>
      </c>
      <c r="J57" s="19" t="str">
        <f aca="false">IF(G57&lt;&gt;"",CONCATENATE(G57,"@stu.upes.ac.in"),"")</f>
        <v>500092183@stu.upes.ac.in</v>
      </c>
      <c r="K57" s="5" t="s">
        <v>51</v>
      </c>
      <c r="L57" s="20" t="str">
        <f aca="false">L56</f>
        <v>DR.Shresth Gupta </v>
      </c>
      <c r="M57" s="25"/>
      <c r="N57" s="22" t="s">
        <v>205</v>
      </c>
      <c r="O57" s="3"/>
      <c r="P57" s="21" t="n">
        <v>3</v>
      </c>
      <c r="Q57" s="21" t="n">
        <v>3</v>
      </c>
      <c r="R57" s="21" t="n">
        <v>3</v>
      </c>
      <c r="S57" s="21" t="n">
        <v>3</v>
      </c>
      <c r="T57" s="21" t="n">
        <v>3</v>
      </c>
      <c r="U57" s="5" t="n">
        <f aca="false">IF(SUM(P57:T57)=0,"",SUM(P57:T57))</f>
        <v>15</v>
      </c>
      <c r="V57" s="21"/>
      <c r="W57" s="21"/>
      <c r="X57" s="21"/>
      <c r="Y57" s="21"/>
      <c r="Z57" s="21"/>
      <c r="AA57" s="5" t="str">
        <f aca="false">IF(SUM(V57:Z57)=0,"",SUM(V57:Z57))</f>
        <v/>
      </c>
      <c r="AB57" s="5" t="n">
        <f aca="false">IF(G57&lt;&gt;"",IF(MAX(U57,AA57)=0,0,MAX(U57,AA57)),"")</f>
        <v>15</v>
      </c>
      <c r="AC57" s="19" t="n">
        <f aca="false">AC56</f>
        <v>14</v>
      </c>
      <c r="AD57" s="20" t="str">
        <f aca="false">AD56</f>
        <v>Task Orchestration using Microservices</v>
      </c>
    </row>
    <row r="58" customFormat="false" ht="15" hidden="false" customHeight="true" outlineLevel="0" collapsed="false">
      <c r="A58" s="0" t="n">
        <v>55</v>
      </c>
      <c r="B58" s="19" t="n">
        <f aca="false">B57</f>
        <v>14</v>
      </c>
      <c r="C58" s="20" t="str">
        <f aca="false">C57</f>
        <v>Task Orchestration using Microservices</v>
      </c>
      <c r="D58" s="19" t="str">
        <f aca="false">D57</f>
        <v>Yes</v>
      </c>
      <c r="E58" s="20" t="str">
        <f aca="false">E57</f>
        <v>Abhishek Aggarwal and Prakhar Sirvastav </v>
      </c>
      <c r="F58" s="5" t="s">
        <v>206</v>
      </c>
      <c r="G58" s="5" t="n">
        <v>500092143</v>
      </c>
      <c r="H58" s="5" t="s">
        <v>207</v>
      </c>
      <c r="I58" s="21" t="e">
        <f aca="false">I57</f>
        <v>#REF!</v>
      </c>
      <c r="J58" s="19" t="str">
        <f aca="false">IF(G58&lt;&gt;"",CONCATENATE(G58,"@stu.upes.ac.in"),"")</f>
        <v>500092143@stu.upes.ac.in</v>
      </c>
      <c r="K58" s="5" t="s">
        <v>208</v>
      </c>
      <c r="L58" s="20" t="str">
        <f aca="false">L57</f>
        <v>DR.Shresth Gupta </v>
      </c>
      <c r="M58" s="21"/>
      <c r="P58" s="21" t="n">
        <v>3</v>
      </c>
      <c r="Q58" s="21" t="n">
        <v>3</v>
      </c>
      <c r="R58" s="21" t="n">
        <v>3</v>
      </c>
      <c r="S58" s="21" t="n">
        <v>3</v>
      </c>
      <c r="T58" s="21" t="n">
        <v>3</v>
      </c>
      <c r="U58" s="5" t="n">
        <f aca="false">IF(SUM(P58:T58)=0,"",SUM(P58:T58))</f>
        <v>15</v>
      </c>
      <c r="V58" s="21"/>
      <c r="W58" s="21"/>
      <c r="X58" s="21"/>
      <c r="Y58" s="21"/>
      <c r="Z58" s="21"/>
      <c r="AA58" s="5" t="str">
        <f aca="false">IF(SUM(V58:Z58)=0,"",SUM(V58:Z58))</f>
        <v/>
      </c>
      <c r="AB58" s="5" t="n">
        <f aca="false">IF(G58&lt;&gt;"",IF(MAX(U58,AA58)=0,0,MAX(U58,AA58)),"")</f>
        <v>15</v>
      </c>
      <c r="AC58" s="19" t="n">
        <f aca="false">AC57</f>
        <v>14</v>
      </c>
      <c r="AD58" s="20" t="str">
        <f aca="false">AD57</f>
        <v>Task Orchestration using Microservices</v>
      </c>
    </row>
    <row r="59" customFormat="false" ht="15.75" hidden="false" customHeight="false" outlineLevel="0" collapsed="false">
      <c r="A59" s="0" t="n">
        <v>56</v>
      </c>
      <c r="B59" s="19" t="n">
        <f aca="false">B58</f>
        <v>14</v>
      </c>
      <c r="C59" s="20" t="str">
        <f aca="false">C58</f>
        <v>Task Orchestration using Microservices</v>
      </c>
      <c r="D59" s="19" t="str">
        <f aca="false">D58</f>
        <v>Yes</v>
      </c>
      <c r="E59" s="20" t="str">
        <f aca="false">E58</f>
        <v>Abhishek Aggarwal and Prakhar Sirvastav </v>
      </c>
      <c r="F59" s="5" t="s">
        <v>209</v>
      </c>
      <c r="G59" s="5" t="n">
        <v>500090681</v>
      </c>
      <c r="H59" s="5" t="s">
        <v>210</v>
      </c>
      <c r="I59" s="21" t="e">
        <f aca="false">I58</f>
        <v>#REF!</v>
      </c>
      <c r="J59" s="19" t="str">
        <f aca="false">IF(G59&lt;&gt;"",CONCATENATE(G59,"@stu.upes.ac.in"),"")</f>
        <v>500090681@stu.upes.ac.in</v>
      </c>
      <c r="K59" s="5" t="s">
        <v>211</v>
      </c>
      <c r="L59" s="20" t="str">
        <f aca="false">L58</f>
        <v>DR.Shresth Gupta </v>
      </c>
      <c r="M59" s="21"/>
      <c r="P59" s="21" t="n">
        <v>3</v>
      </c>
      <c r="Q59" s="21" t="n">
        <v>3</v>
      </c>
      <c r="R59" s="21" t="n">
        <v>3</v>
      </c>
      <c r="S59" s="21" t="n">
        <v>3</v>
      </c>
      <c r="T59" s="21" t="n">
        <v>3</v>
      </c>
      <c r="U59" s="5" t="n">
        <f aca="false">IF(SUM(P59:T59)=0,"",SUM(P59:T59))</f>
        <v>15</v>
      </c>
      <c r="V59" s="21"/>
      <c r="W59" s="21"/>
      <c r="X59" s="21"/>
      <c r="Y59" s="21"/>
      <c r="Z59" s="21"/>
      <c r="AA59" s="5" t="str">
        <f aca="false">IF(SUM(V59:Z59)=0,"",SUM(V59:Z59))</f>
        <v/>
      </c>
      <c r="AB59" s="5" t="n">
        <f aca="false">IF(G59&lt;&gt;"",IF(MAX(U59,AA59)=0,0,MAX(U59,AA59)),"")</f>
        <v>15</v>
      </c>
      <c r="AC59" s="19" t="n">
        <f aca="false">AC58</f>
        <v>14</v>
      </c>
      <c r="AD59" s="20" t="str">
        <f aca="false">AD58</f>
        <v>Task Orchestration using Microservices</v>
      </c>
    </row>
    <row r="60" customFormat="false" ht="15" hidden="false" customHeight="true" outlineLevel="0" collapsed="false">
      <c r="A60" s="0" t="n">
        <v>57</v>
      </c>
      <c r="B60" s="19" t="n">
        <v>15</v>
      </c>
      <c r="C60" s="19" t="s">
        <v>212</v>
      </c>
      <c r="D60" s="19" t="s">
        <v>25</v>
      </c>
      <c r="E60" s="19" t="s">
        <v>213</v>
      </c>
      <c r="F60" s="1" t="s">
        <v>213</v>
      </c>
      <c r="G60" s="1" t="n">
        <v>500096591</v>
      </c>
      <c r="H60" s="1" t="s">
        <v>214</v>
      </c>
      <c r="I60" s="4" t="e">
        <f aca="false">#REF!</f>
        <v>#REF!</v>
      </c>
      <c r="J60" s="19" t="str">
        <f aca="false">IF(G60&lt;&gt;"",CONCATENATE(G60,"@stu.upes.ac.in"),"")</f>
        <v>500096591@stu.upes.ac.in</v>
      </c>
      <c r="K60" s="1" t="s">
        <v>105</v>
      </c>
      <c r="L60" s="19" t="s">
        <v>79</v>
      </c>
      <c r="M60" s="35"/>
      <c r="N60" s="1" t="s">
        <v>215</v>
      </c>
      <c r="O60" s="36"/>
      <c r="P60" s="21" t="s">
        <v>216</v>
      </c>
      <c r="Q60" s="21"/>
      <c r="R60" s="21"/>
      <c r="S60" s="21"/>
      <c r="T60" s="21"/>
      <c r="U60" s="5" t="str">
        <f aca="false">IF(SUM(P60:T60)=0,"",SUM(P60:T60))</f>
        <v/>
      </c>
      <c r="V60" s="21"/>
      <c r="W60" s="21"/>
      <c r="X60" s="21"/>
      <c r="Y60" s="21"/>
      <c r="Z60" s="21"/>
      <c r="AA60" s="5" t="str">
        <f aca="false">IF(SUM(V60:Z60)=0,"",SUM(V60:Z60))</f>
        <v/>
      </c>
      <c r="AB60" s="5" t="n">
        <f aca="false">IF(G60&lt;&gt;"",IF(MAX(U60,AA60)=0,0,MAX(U60,AA60)),"")</f>
        <v>0</v>
      </c>
      <c r="AC60" s="19" t="n">
        <v>15</v>
      </c>
      <c r="AD60" s="19" t="s">
        <v>212</v>
      </c>
    </row>
    <row r="61" customFormat="false" ht="15" hidden="false" customHeight="true" outlineLevel="0" collapsed="false">
      <c r="A61" s="0" t="n">
        <v>58</v>
      </c>
      <c r="B61" s="19" t="n">
        <f aca="false">B60</f>
        <v>15</v>
      </c>
      <c r="C61" s="19" t="str">
        <f aca="false">C60</f>
        <v>Profspector: AI-Powered Professor Recommendation System</v>
      </c>
      <c r="D61" s="19" t="str">
        <f aca="false">D60</f>
        <v>Yes</v>
      </c>
      <c r="E61" s="19" t="str">
        <f aca="false">E60</f>
        <v>Chitra Sharma</v>
      </c>
      <c r="F61" s="1" t="s">
        <v>217</v>
      </c>
      <c r="G61" s="1" t="n">
        <v>500096908</v>
      </c>
      <c r="H61" s="1" t="s">
        <v>218</v>
      </c>
      <c r="I61" s="4" t="e">
        <f aca="false">I60</f>
        <v>#REF!</v>
      </c>
      <c r="J61" s="19" t="str">
        <f aca="false">IF(G61&lt;&gt;"",CONCATENATE(G61,"@stu.upes.ac.in"),"")</f>
        <v>500096908@stu.upes.ac.in</v>
      </c>
      <c r="K61" s="1" t="s">
        <v>219</v>
      </c>
      <c r="L61" s="19" t="str">
        <f aca="false">L60</f>
        <v>Dr. Avita Katal</v>
      </c>
      <c r="M61" s="35"/>
      <c r="N61" s="22" t="s">
        <v>220</v>
      </c>
      <c r="O61" s="36"/>
      <c r="P61" s="21"/>
      <c r="Q61" s="21"/>
      <c r="R61" s="21"/>
      <c r="S61" s="21"/>
      <c r="T61" s="21"/>
      <c r="U61" s="5" t="str">
        <f aca="false">IF(SUM(P61:T61)=0,"",SUM(P61:T61))</f>
        <v/>
      </c>
      <c r="V61" s="21"/>
      <c r="W61" s="21"/>
      <c r="X61" s="21"/>
      <c r="Y61" s="21"/>
      <c r="Z61" s="21"/>
      <c r="AA61" s="5" t="str">
        <f aca="false">IF(SUM(V61:Z61)=0,"",SUM(V61:Z61))</f>
        <v/>
      </c>
      <c r="AB61" s="5" t="n">
        <f aca="false">IF(G61&lt;&gt;"",IF(MAX(U61,AA61)=0,0,MAX(U61,AA61)),"")</f>
        <v>0</v>
      </c>
      <c r="AC61" s="19" t="n">
        <f aca="false">AC60</f>
        <v>15</v>
      </c>
      <c r="AD61" s="19" t="str">
        <f aca="false">AD60</f>
        <v>Profspector: AI-Powered Professor Recommendation System</v>
      </c>
    </row>
    <row r="62" customFormat="false" ht="15" hidden="false" customHeight="true" outlineLevel="0" collapsed="false">
      <c r="A62" s="0" t="n">
        <v>59</v>
      </c>
      <c r="B62" s="19"/>
      <c r="C62" s="19"/>
      <c r="D62" s="19"/>
      <c r="E62" s="5"/>
      <c r="F62" s="5"/>
      <c r="G62" s="5"/>
      <c r="H62" s="5"/>
      <c r="I62" s="21"/>
      <c r="J62" s="19"/>
      <c r="K62" s="5"/>
      <c r="L62" s="5"/>
      <c r="M62" s="21"/>
      <c r="P62" s="21"/>
      <c r="Q62" s="21"/>
      <c r="R62" s="21"/>
      <c r="S62" s="21"/>
      <c r="T62" s="21"/>
      <c r="V62" s="21"/>
      <c r="W62" s="21"/>
      <c r="X62" s="21"/>
      <c r="Y62" s="21"/>
      <c r="Z62" s="21"/>
      <c r="AB62" s="5" t="str">
        <f aca="false">IF(G62&lt;&gt;"",IF(MAX(U62,AA62)=0,0,MAX(U62,AA62)),"")</f>
        <v/>
      </c>
      <c r="AC62" s="19"/>
      <c r="AD62" s="19"/>
    </row>
    <row r="63" customFormat="false" ht="15.75" hidden="false" customHeight="false" outlineLevel="0" collapsed="false">
      <c r="A63" s="0" t="n">
        <v>60</v>
      </c>
      <c r="B63" s="19"/>
      <c r="C63" s="19"/>
      <c r="D63" s="19"/>
      <c r="E63" s="5"/>
      <c r="F63" s="5"/>
      <c r="G63" s="5"/>
      <c r="H63" s="5"/>
      <c r="I63" s="21"/>
      <c r="J63" s="19"/>
      <c r="K63" s="5"/>
      <c r="L63" s="5"/>
      <c r="M63" s="21"/>
      <c r="P63" s="21"/>
      <c r="Q63" s="21"/>
      <c r="R63" s="21"/>
      <c r="S63" s="21"/>
      <c r="T63" s="21"/>
      <c r="V63" s="21"/>
      <c r="W63" s="21"/>
      <c r="X63" s="21"/>
      <c r="Y63" s="21"/>
      <c r="Z63" s="21"/>
      <c r="AB63" s="5" t="str">
        <f aca="false">IF(G63&lt;&gt;"",IF(MAX(U63,AA63)=0,0,MAX(U63,AA63)),"")</f>
        <v/>
      </c>
      <c r="AC63" s="19"/>
      <c r="AD63" s="19"/>
    </row>
    <row r="64" customFormat="false" ht="15" hidden="false" customHeight="true" outlineLevel="0" collapsed="false">
      <c r="A64" s="0" t="n">
        <v>61</v>
      </c>
      <c r="B64" s="19" t="n">
        <v>16</v>
      </c>
      <c r="C64" s="20" t="s">
        <v>221</v>
      </c>
      <c r="D64" s="19" t="s">
        <v>25</v>
      </c>
      <c r="E64" s="20" t="s">
        <v>222</v>
      </c>
      <c r="F64" s="5" t="s">
        <v>222</v>
      </c>
      <c r="G64" s="5" t="n">
        <v>500094565</v>
      </c>
      <c r="H64" s="5" t="s">
        <v>223</v>
      </c>
      <c r="I64" s="21" t="e">
        <f aca="false">#REF!</f>
        <v>#REF!</v>
      </c>
      <c r="J64" s="19" t="str">
        <f aca="false">IF(G64&lt;&gt;"",CONCATENATE(G64,"@stu.upes.ac.in"),"")</f>
        <v>500094565@stu.upes.ac.in</v>
      </c>
      <c r="K64" s="5" t="s">
        <v>28</v>
      </c>
      <c r="L64" s="20" t="s">
        <v>224</v>
      </c>
      <c r="M64" s="24"/>
      <c r="N64" s="5" t="s">
        <v>225</v>
      </c>
      <c r="O64" s="18"/>
      <c r="P64" s="21" t="n">
        <v>2.5</v>
      </c>
      <c r="Q64" s="21" t="n">
        <v>2.5</v>
      </c>
      <c r="R64" s="21" t="n">
        <v>2</v>
      </c>
      <c r="S64" s="21" t="n">
        <v>0</v>
      </c>
      <c r="T64" s="21" t="n">
        <v>1.5</v>
      </c>
      <c r="U64" s="5" t="n">
        <f aca="false">IF(SUM(P64:T64)=0,"",SUM(P64:T64))</f>
        <v>8.5</v>
      </c>
      <c r="V64" s="21" t="n">
        <v>2</v>
      </c>
      <c r="W64" s="21" t="n">
        <v>2</v>
      </c>
      <c r="X64" s="21" t="n">
        <v>2</v>
      </c>
      <c r="Y64" s="21" t="n">
        <v>0</v>
      </c>
      <c r="Z64" s="21" t="n">
        <v>3</v>
      </c>
      <c r="AA64" s="5" t="n">
        <f aca="false">IF(SUM(V64:Z64)=0,"",SUM(V64:Z64))</f>
        <v>9</v>
      </c>
      <c r="AB64" s="5" t="n">
        <f aca="false">IF(G64&lt;&gt;"",IF(MAX(U64,AA64)=0,0,MAX(U64,AA64)),"")</f>
        <v>9</v>
      </c>
      <c r="AC64" s="19" t="n">
        <v>16</v>
      </c>
      <c r="AD64" s="20" t="s">
        <v>221</v>
      </c>
    </row>
    <row r="65" customFormat="false" ht="15" hidden="false" customHeight="true" outlineLevel="0" collapsed="false">
      <c r="A65" s="0" t="n">
        <v>62</v>
      </c>
      <c r="B65" s="19" t="n">
        <f aca="false">B64</f>
        <v>16</v>
      </c>
      <c r="C65" s="20" t="str">
        <f aca="false">C64</f>
        <v>Cloud based E-commerce application</v>
      </c>
      <c r="D65" s="19" t="str">
        <f aca="false">D64</f>
        <v>Yes</v>
      </c>
      <c r="E65" s="20" t="str">
        <f aca="false">E64</f>
        <v>Aashika Gupta</v>
      </c>
      <c r="F65" s="5" t="s">
        <v>226</v>
      </c>
      <c r="G65" s="5" t="n">
        <v>500094775</v>
      </c>
      <c r="H65" s="5" t="s">
        <v>227</v>
      </c>
      <c r="I65" s="21" t="e">
        <f aca="false">I64</f>
        <v>#REF!</v>
      </c>
      <c r="J65" s="19" t="str">
        <f aca="false">IF(G65&lt;&gt;"",CONCATENATE(G65,"@stu.upes.ac.in"),"")</f>
        <v>500094775@stu.upes.ac.in</v>
      </c>
      <c r="K65" s="5" t="s">
        <v>28</v>
      </c>
      <c r="L65" s="20" t="str">
        <f aca="false">L64</f>
        <v>Dr. Mitali Chugh</v>
      </c>
      <c r="M65" s="21"/>
      <c r="N65" s="22" t="s">
        <v>228</v>
      </c>
      <c r="P65" s="21" t="n">
        <v>2.5</v>
      </c>
      <c r="Q65" s="21" t="n">
        <v>2.5</v>
      </c>
      <c r="R65" s="21" t="n">
        <v>2</v>
      </c>
      <c r="S65" s="21" t="n">
        <v>0</v>
      </c>
      <c r="T65" s="21" t="n">
        <v>1.5</v>
      </c>
      <c r="U65" s="5" t="n">
        <f aca="false">IF(SUM(P65:T65)=0,"",SUM(P65:T65))</f>
        <v>8.5</v>
      </c>
      <c r="V65" s="21" t="n">
        <v>2</v>
      </c>
      <c r="W65" s="21" t="n">
        <v>2</v>
      </c>
      <c r="X65" s="21" t="n">
        <v>2</v>
      </c>
      <c r="Y65" s="21" t="n">
        <v>0</v>
      </c>
      <c r="Z65" s="21" t="n">
        <v>3</v>
      </c>
      <c r="AA65" s="5" t="n">
        <f aca="false">IF(SUM(V65:Z65)=0,"",SUM(V65:Z65))</f>
        <v>9</v>
      </c>
      <c r="AB65" s="5" t="n">
        <f aca="false">IF(G65&lt;&gt;"",IF(MAX(U65,AA65)=0,0,MAX(U65,AA65)),"")</f>
        <v>9</v>
      </c>
      <c r="AC65" s="19" t="n">
        <f aca="false">AC64</f>
        <v>16</v>
      </c>
      <c r="AD65" s="20" t="str">
        <f aca="false">AD64</f>
        <v>Cloud based E-commerce application</v>
      </c>
    </row>
    <row r="66" customFormat="false" ht="15" hidden="false" customHeight="true" outlineLevel="0" collapsed="false">
      <c r="A66" s="0" t="n">
        <v>63</v>
      </c>
      <c r="B66" s="19"/>
      <c r="C66" s="20"/>
      <c r="D66" s="19"/>
      <c r="E66" s="20"/>
      <c r="F66" s="5"/>
      <c r="G66" s="5"/>
      <c r="H66" s="5"/>
      <c r="I66" s="21"/>
      <c r="J66" s="19"/>
      <c r="K66" s="5"/>
      <c r="L66" s="20"/>
      <c r="M66" s="21"/>
      <c r="P66" s="21"/>
      <c r="Q66" s="21"/>
      <c r="R66" s="21"/>
      <c r="S66" s="21"/>
      <c r="T66" s="21"/>
      <c r="V66" s="21"/>
      <c r="W66" s="21"/>
      <c r="X66" s="21"/>
      <c r="Y66" s="21"/>
      <c r="Z66" s="21"/>
      <c r="AB66" s="5" t="str">
        <f aca="false">IF(G66&lt;&gt;"",IF(MAX(U66,AA66)=0,0,MAX(U66,AA66)),"")</f>
        <v/>
      </c>
      <c r="AC66" s="19"/>
      <c r="AD66" s="20"/>
    </row>
    <row r="67" customFormat="false" ht="15.75" hidden="false" customHeight="false" outlineLevel="0" collapsed="false">
      <c r="A67" s="0" t="n">
        <v>64</v>
      </c>
      <c r="B67" s="19"/>
      <c r="C67" s="20"/>
      <c r="D67" s="19"/>
      <c r="E67" s="20"/>
      <c r="F67" s="5"/>
      <c r="G67" s="5"/>
      <c r="H67" s="5"/>
      <c r="I67" s="21"/>
      <c r="J67" s="19"/>
      <c r="K67" s="5"/>
      <c r="L67" s="20"/>
      <c r="M67" s="21"/>
      <c r="P67" s="21"/>
      <c r="Q67" s="21"/>
      <c r="R67" s="21"/>
      <c r="S67" s="21"/>
      <c r="T67" s="21"/>
      <c r="V67" s="21"/>
      <c r="W67" s="21"/>
      <c r="X67" s="21"/>
      <c r="Y67" s="21"/>
      <c r="Z67" s="21"/>
      <c r="AB67" s="5" t="str">
        <f aca="false">IF(G67&lt;&gt;"",IF(MAX(U67,AA67)=0,0,MAX(U67,AA67)),"")</f>
        <v/>
      </c>
      <c r="AC67" s="19"/>
      <c r="AD67" s="20"/>
    </row>
    <row r="68" customFormat="false" ht="15" hidden="false" customHeight="true" outlineLevel="0" collapsed="false">
      <c r="A68" s="0" t="n">
        <v>65</v>
      </c>
      <c r="B68" s="19" t="n">
        <v>17</v>
      </c>
      <c r="C68" s="20" t="s">
        <v>229</v>
      </c>
      <c r="D68" s="19" t="s">
        <v>230</v>
      </c>
      <c r="E68" s="20" t="s">
        <v>231</v>
      </c>
      <c r="F68" s="5" t="s">
        <v>231</v>
      </c>
      <c r="G68" s="5" t="n">
        <v>500095595</v>
      </c>
      <c r="H68" s="5" t="s">
        <v>232</v>
      </c>
      <c r="I68" s="21" t="n">
        <v>8630195446</v>
      </c>
      <c r="J68" s="19" t="str">
        <f aca="false">IF(G68&lt;&gt;"",CONCATENATE(G68,"@stu.upes.ac.in"),"")</f>
        <v>500095595@stu.upes.ac.in</v>
      </c>
      <c r="K68" s="5" t="s">
        <v>28</v>
      </c>
      <c r="L68" s="20" t="s">
        <v>233</v>
      </c>
      <c r="M68" s="24" t="s">
        <v>234</v>
      </c>
      <c r="N68" s="5" t="s">
        <v>235</v>
      </c>
      <c r="O68" s="18"/>
      <c r="P68" s="21"/>
      <c r="Q68" s="21"/>
      <c r="R68" s="21"/>
      <c r="S68" s="21"/>
      <c r="T68" s="21"/>
      <c r="U68" s="5" t="str">
        <f aca="false">IF(SUM(P68:T68)=0,"",SUM(P68:T68))</f>
        <v/>
      </c>
      <c r="V68" s="21"/>
      <c r="W68" s="21"/>
      <c r="X68" s="21"/>
      <c r="Y68" s="21"/>
      <c r="Z68" s="21"/>
      <c r="AA68" s="5" t="str">
        <f aca="false">IF(SUM(V68:Z68)=0,"",SUM(V68:Z68))</f>
        <v/>
      </c>
      <c r="AB68" s="5" t="n">
        <f aca="false">IF(G68&lt;&gt;"",IF(MAX(U68,AA68)=0,0,MAX(U68,AA68)),"")</f>
        <v>0</v>
      </c>
      <c r="AC68" s="19" t="n">
        <v>17</v>
      </c>
      <c r="AD68" s="20" t="s">
        <v>229</v>
      </c>
    </row>
    <row r="69" customFormat="false" ht="15" hidden="false" customHeight="true" outlineLevel="0" collapsed="false">
      <c r="A69" s="0" t="n">
        <v>66</v>
      </c>
      <c r="B69" s="19" t="n">
        <f aca="false">B68</f>
        <v>17</v>
      </c>
      <c r="C69" s="20" t="str">
        <f aca="false">C68</f>
        <v>InterviBot: Ace Every Interview </v>
      </c>
      <c r="D69" s="19" t="str">
        <f aca="false">D68</f>
        <v>No</v>
      </c>
      <c r="E69" s="20" t="str">
        <f aca="false">E68</f>
        <v>Aryan Ranjan</v>
      </c>
      <c r="F69" s="5" t="s">
        <v>236</v>
      </c>
      <c r="G69" s="5" t="n">
        <v>500095624</v>
      </c>
      <c r="H69" s="5" t="s">
        <v>237</v>
      </c>
      <c r="I69" s="21" t="n">
        <v>9511592347</v>
      </c>
      <c r="J69" s="19" t="str">
        <f aca="false">IF(G69&lt;&gt;"",CONCATENATE(G69,"@stu.upes.ac.in"),"")</f>
        <v>500095624@stu.upes.ac.in</v>
      </c>
      <c r="K69" s="5" t="s">
        <v>28</v>
      </c>
      <c r="L69" s="20" t="str">
        <f aca="false">L68</f>
        <v>Dr. Swati Rastogi</v>
      </c>
      <c r="M69" s="24"/>
      <c r="N69" s="22" t="s">
        <v>238</v>
      </c>
      <c r="O69" s="18"/>
      <c r="P69" s="21"/>
      <c r="Q69" s="21"/>
      <c r="R69" s="21"/>
      <c r="S69" s="21"/>
      <c r="T69" s="21"/>
      <c r="U69" s="5" t="str">
        <f aca="false">IF(SUM(P69:T69)=0,"",SUM(P69:T69))</f>
        <v/>
      </c>
      <c r="V69" s="21"/>
      <c r="W69" s="21"/>
      <c r="X69" s="21"/>
      <c r="Y69" s="21"/>
      <c r="Z69" s="21"/>
      <c r="AA69" s="5" t="str">
        <f aca="false">IF(SUM(V69:Z69)=0,"",SUM(V69:Z69))</f>
        <v/>
      </c>
      <c r="AB69" s="5" t="n">
        <f aca="false">IF(G69&lt;&gt;"",IF(MAX(U69,AA69)=0,0,MAX(U69,AA69)),"")</f>
        <v>0</v>
      </c>
      <c r="AC69" s="19" t="n">
        <f aca="false">AC68</f>
        <v>17</v>
      </c>
      <c r="AD69" s="20" t="str">
        <f aca="false">AD68</f>
        <v>InterviBot: Ace Every Interview </v>
      </c>
    </row>
    <row r="70" customFormat="false" ht="15" hidden="false" customHeight="true" outlineLevel="0" collapsed="false">
      <c r="A70" s="0" t="n">
        <v>67</v>
      </c>
      <c r="B70" s="19"/>
      <c r="C70" s="20"/>
      <c r="D70" s="19"/>
      <c r="E70" s="20"/>
      <c r="F70" s="5"/>
      <c r="G70" s="5"/>
      <c r="H70" s="5"/>
      <c r="I70" s="21"/>
      <c r="J70" s="19"/>
      <c r="K70" s="5"/>
      <c r="L70" s="20"/>
      <c r="M70" s="21"/>
      <c r="P70" s="21"/>
      <c r="Q70" s="21"/>
      <c r="R70" s="21"/>
      <c r="S70" s="21"/>
      <c r="T70" s="21"/>
      <c r="V70" s="21"/>
      <c r="W70" s="21"/>
      <c r="X70" s="21"/>
      <c r="Y70" s="21"/>
      <c r="Z70" s="21"/>
      <c r="AB70" s="5" t="str">
        <f aca="false">IF(G70&lt;&gt;"",IF(MAX(U70,AA70)=0,0,MAX(U70,AA70)),"")</f>
        <v/>
      </c>
      <c r="AC70" s="19"/>
      <c r="AD70" s="20"/>
    </row>
    <row r="71" customFormat="false" ht="15.75" hidden="false" customHeight="false" outlineLevel="0" collapsed="false">
      <c r="A71" s="0" t="n">
        <v>68</v>
      </c>
      <c r="B71" s="19"/>
      <c r="C71" s="20"/>
      <c r="D71" s="19"/>
      <c r="E71" s="20"/>
      <c r="F71" s="5"/>
      <c r="G71" s="5"/>
      <c r="H71" s="5"/>
      <c r="I71" s="21"/>
      <c r="J71" s="19"/>
      <c r="K71" s="5"/>
      <c r="L71" s="20"/>
      <c r="M71" s="21"/>
      <c r="P71" s="21"/>
      <c r="Q71" s="21"/>
      <c r="R71" s="21"/>
      <c r="S71" s="21"/>
      <c r="T71" s="21"/>
      <c r="V71" s="21"/>
      <c r="W71" s="21"/>
      <c r="X71" s="21"/>
      <c r="Y71" s="21"/>
      <c r="Z71" s="21"/>
      <c r="AB71" s="5" t="str">
        <f aca="false">IF(G71&lt;&gt;"",IF(MAX(U71,AA71)=0,0,MAX(U71,AA71)),"")</f>
        <v/>
      </c>
      <c r="AC71" s="19"/>
      <c r="AD71" s="20"/>
    </row>
    <row r="72" customFormat="false" ht="32.25" hidden="false" customHeight="true" outlineLevel="0" collapsed="false">
      <c r="A72" s="0" t="n">
        <v>69</v>
      </c>
      <c r="B72" s="19" t="n">
        <v>18</v>
      </c>
      <c r="C72" s="20" t="s">
        <v>239</v>
      </c>
      <c r="D72" s="19" t="s">
        <v>230</v>
      </c>
      <c r="E72" s="20" t="s">
        <v>240</v>
      </c>
      <c r="F72" s="5" t="s">
        <v>240</v>
      </c>
      <c r="G72" s="5" t="n">
        <v>500095440</v>
      </c>
      <c r="H72" s="5" t="s">
        <v>241</v>
      </c>
      <c r="I72" s="21" t="n">
        <v>8950995671</v>
      </c>
      <c r="J72" s="19" t="str">
        <f aca="false">IF(G72&lt;&gt;"",CONCATENATE(G72,"@stu.upes.ac.in"),"")</f>
        <v>500095440@stu.upes.ac.in</v>
      </c>
      <c r="K72" s="5" t="s">
        <v>242</v>
      </c>
      <c r="L72" s="20" t="s">
        <v>243</v>
      </c>
      <c r="M72" s="24"/>
      <c r="N72" s="5" t="s">
        <v>244</v>
      </c>
      <c r="O72" s="18"/>
      <c r="P72" s="21" t="n">
        <v>3</v>
      </c>
      <c r="Q72" s="21" t="n">
        <v>3</v>
      </c>
      <c r="R72" s="21" t="n">
        <v>3</v>
      </c>
      <c r="S72" s="21" t="n">
        <v>3</v>
      </c>
      <c r="T72" s="21" t="n">
        <v>3</v>
      </c>
      <c r="U72" s="5" t="n">
        <f aca="false">IF(SUM(P72:T72)=0,"",SUM(P72:T72))</f>
        <v>15</v>
      </c>
      <c r="V72" s="21" t="n">
        <v>3</v>
      </c>
      <c r="W72" s="21" t="n">
        <v>3</v>
      </c>
      <c r="X72" s="21" t="n">
        <v>3</v>
      </c>
      <c r="Y72" s="21" t="n">
        <v>3</v>
      </c>
      <c r="Z72" s="21" t="n">
        <v>3</v>
      </c>
      <c r="AA72" s="5" t="n">
        <f aca="false">IF(SUM(V72:Z72)=0,"",SUM(V72:Z72))</f>
        <v>15</v>
      </c>
      <c r="AB72" s="5" t="n">
        <f aca="false">IF(G72&lt;&gt;"",IF(MAX(U72,AA72)=0,0,MAX(U72,AA72)),"")</f>
        <v>15</v>
      </c>
      <c r="AC72" s="19" t="n">
        <v>18</v>
      </c>
      <c r="AD72" s="20" t="s">
        <v>239</v>
      </c>
    </row>
    <row r="73" customFormat="false" ht="15" hidden="false" customHeight="true" outlineLevel="0" collapsed="false">
      <c r="A73" s="0" t="n">
        <v>70</v>
      </c>
      <c r="B73" s="19" t="n">
        <f aca="false">B72</f>
        <v>18</v>
      </c>
      <c r="C73" s="20" t="str">
        <f aca="false">C72</f>
        <v>NLP based- Meeting Summarizer</v>
      </c>
      <c r="D73" s="19" t="str">
        <f aca="false">D72</f>
        <v>No</v>
      </c>
      <c r="E73" s="20" t="str">
        <f aca="false">E72</f>
        <v>Asha Kadian</v>
      </c>
      <c r="F73" s="5" t="s">
        <v>245</v>
      </c>
      <c r="G73" s="5" t="n">
        <v>500091665</v>
      </c>
      <c r="H73" s="5" t="s">
        <v>246</v>
      </c>
      <c r="I73" s="21" t="n">
        <v>8295611648</v>
      </c>
      <c r="J73" s="19" t="str">
        <f aca="false">IF(G73&lt;&gt;"",CONCATENATE(G73,"@stu.upes.ac.in"),"")</f>
        <v>500091665@stu.upes.ac.in</v>
      </c>
      <c r="K73" s="5" t="s">
        <v>247</v>
      </c>
      <c r="L73" s="20" t="str">
        <f aca="false">L72</f>
        <v>Dr. Sachi</v>
      </c>
      <c r="M73" s="24"/>
      <c r="N73" s="5" t="s">
        <v>248</v>
      </c>
      <c r="O73" s="18"/>
      <c r="P73" s="21" t="n">
        <v>3</v>
      </c>
      <c r="Q73" s="21" t="n">
        <v>3</v>
      </c>
      <c r="R73" s="21" t="n">
        <v>3</v>
      </c>
      <c r="S73" s="21" t="n">
        <v>3</v>
      </c>
      <c r="T73" s="21" t="n">
        <v>3</v>
      </c>
      <c r="U73" s="5" t="n">
        <f aca="false">IF(SUM(P73:T73)=0,"",SUM(P73:T73))</f>
        <v>15</v>
      </c>
      <c r="V73" s="21" t="n">
        <v>3</v>
      </c>
      <c r="W73" s="21" t="n">
        <v>3</v>
      </c>
      <c r="X73" s="21" t="n">
        <v>3</v>
      </c>
      <c r="Y73" s="21" t="n">
        <v>3</v>
      </c>
      <c r="Z73" s="21" t="n">
        <v>3</v>
      </c>
      <c r="AA73" s="5" t="n">
        <f aca="false">IF(SUM(V73:Z73)=0,"",SUM(V73:Z73))</f>
        <v>15</v>
      </c>
      <c r="AB73" s="5" t="n">
        <f aca="false">IF(G73&lt;&gt;"",IF(MAX(U73,AA73)=0,0,MAX(U73,AA73)),"")</f>
        <v>15</v>
      </c>
      <c r="AC73" s="19" t="n">
        <f aca="false">AC72</f>
        <v>18</v>
      </c>
      <c r="AD73" s="20" t="str">
        <f aca="false">AD72</f>
        <v>NLP based- Meeting Summarizer</v>
      </c>
    </row>
    <row r="74" customFormat="false" ht="15" hidden="false" customHeight="true" outlineLevel="0" collapsed="false">
      <c r="A74" s="0" t="n">
        <v>71</v>
      </c>
      <c r="B74" s="19" t="n">
        <f aca="false">B73</f>
        <v>18</v>
      </c>
      <c r="C74" s="20" t="str">
        <f aca="false">C73</f>
        <v>NLP based- Meeting Summarizer</v>
      </c>
      <c r="D74" s="19" t="str">
        <f aca="false">D73</f>
        <v>No</v>
      </c>
      <c r="E74" s="20" t="str">
        <f aca="false">E73</f>
        <v>Asha Kadian</v>
      </c>
      <c r="F74" s="5" t="s">
        <v>249</v>
      </c>
      <c r="G74" s="5" t="n">
        <v>500095291</v>
      </c>
      <c r="H74" s="5" t="s">
        <v>250</v>
      </c>
      <c r="I74" s="21" t="n">
        <v>8604419615</v>
      </c>
      <c r="J74" s="19" t="str">
        <f aca="false">IF(G74&lt;&gt;"",CONCATENATE(G74,"@stu.upes.ac.in"),"")</f>
        <v>500095291@stu.upes.ac.in</v>
      </c>
      <c r="K74" s="5" t="s">
        <v>242</v>
      </c>
      <c r="L74" s="20" t="str">
        <f aca="false">L73</f>
        <v>Dr. Sachi</v>
      </c>
      <c r="M74" s="21"/>
      <c r="P74" s="21" t="n">
        <v>3</v>
      </c>
      <c r="Q74" s="21" t="n">
        <v>3</v>
      </c>
      <c r="R74" s="21" t="n">
        <v>3</v>
      </c>
      <c r="S74" s="21" t="n">
        <v>3</v>
      </c>
      <c r="T74" s="21" t="n">
        <v>3</v>
      </c>
      <c r="U74" s="5" t="n">
        <f aca="false">IF(SUM(P74:T74)=0,"",SUM(P74:T74))</f>
        <v>15</v>
      </c>
      <c r="V74" s="21" t="n">
        <v>3</v>
      </c>
      <c r="W74" s="21" t="n">
        <v>3</v>
      </c>
      <c r="X74" s="21" t="n">
        <v>3</v>
      </c>
      <c r="Y74" s="21" t="n">
        <v>3</v>
      </c>
      <c r="Z74" s="21" t="n">
        <v>3</v>
      </c>
      <c r="AA74" s="5" t="n">
        <f aca="false">IF(SUM(V74:Z74)=0,"",SUM(V74:Z74))</f>
        <v>15</v>
      </c>
      <c r="AB74" s="5" t="n">
        <f aca="false">IF(G74&lt;&gt;"",IF(MAX(U74,AA74)=0,0,MAX(U74,AA74)),"")</f>
        <v>15</v>
      </c>
      <c r="AC74" s="19" t="n">
        <f aca="false">AC73</f>
        <v>18</v>
      </c>
      <c r="AD74" s="20" t="str">
        <f aca="false">AD73</f>
        <v>NLP based- Meeting Summarizer</v>
      </c>
    </row>
    <row r="75" customFormat="false" ht="15.75" hidden="false" customHeight="false" outlineLevel="0" collapsed="false">
      <c r="A75" s="0" t="n">
        <v>72</v>
      </c>
      <c r="B75" s="19" t="n">
        <f aca="false">B74</f>
        <v>18</v>
      </c>
      <c r="C75" s="20" t="str">
        <f aca="false">C74</f>
        <v>NLP based- Meeting Summarizer</v>
      </c>
      <c r="D75" s="19" t="str">
        <f aca="false">D74</f>
        <v>No</v>
      </c>
      <c r="E75" s="20" t="str">
        <f aca="false">E74</f>
        <v>Asha Kadian</v>
      </c>
      <c r="F75" s="5" t="s">
        <v>251</v>
      </c>
      <c r="G75" s="5" t="n">
        <v>500094089</v>
      </c>
      <c r="H75" s="5" t="s">
        <v>252</v>
      </c>
      <c r="I75" s="21" t="n">
        <v>9313784625</v>
      </c>
      <c r="J75" s="19" t="str">
        <f aca="false">IF(G75&lt;&gt;"",CONCATENATE(G75,"@stu.upes.ac.in"),"")</f>
        <v>500094089@stu.upes.ac.in</v>
      </c>
      <c r="K75" s="5" t="s">
        <v>148</v>
      </c>
      <c r="L75" s="20" t="str">
        <f aca="false">L74</f>
        <v>Dr. Sachi</v>
      </c>
      <c r="M75" s="21"/>
      <c r="P75" s="21" t="n">
        <v>3</v>
      </c>
      <c r="Q75" s="21" t="n">
        <v>3</v>
      </c>
      <c r="R75" s="21" t="n">
        <v>3</v>
      </c>
      <c r="S75" s="21" t="n">
        <v>3</v>
      </c>
      <c r="T75" s="21" t="n">
        <v>3</v>
      </c>
      <c r="U75" s="5" t="n">
        <f aca="false">IF(SUM(P75:T75)=0,"",SUM(P75:T75))</f>
        <v>15</v>
      </c>
      <c r="V75" s="21" t="n">
        <v>3</v>
      </c>
      <c r="W75" s="21" t="n">
        <v>3</v>
      </c>
      <c r="X75" s="21" t="n">
        <v>3</v>
      </c>
      <c r="Y75" s="21" t="n">
        <v>3</v>
      </c>
      <c r="Z75" s="21" t="n">
        <v>3</v>
      </c>
      <c r="AA75" s="5" t="n">
        <f aca="false">IF(SUM(V75:Z75)=0,"",SUM(V75:Z75))</f>
        <v>15</v>
      </c>
      <c r="AB75" s="5" t="n">
        <f aca="false">IF(G75&lt;&gt;"",IF(MAX(U75,AA75)=0,0,MAX(U75,AA75)),"")</f>
        <v>15</v>
      </c>
      <c r="AC75" s="19" t="n">
        <f aca="false">AC74</f>
        <v>18</v>
      </c>
      <c r="AD75" s="20" t="str">
        <f aca="false">AD74</f>
        <v>NLP based- Meeting Summarizer</v>
      </c>
    </row>
    <row r="76" customFormat="false" ht="15" hidden="false" customHeight="true" outlineLevel="0" collapsed="false">
      <c r="A76" s="0" t="n">
        <v>73</v>
      </c>
      <c r="B76" s="19" t="n">
        <v>19</v>
      </c>
      <c r="C76" s="20" t="s">
        <v>253</v>
      </c>
      <c r="D76" s="19" t="s">
        <v>230</v>
      </c>
      <c r="E76" s="20" t="s">
        <v>254</v>
      </c>
      <c r="F76" s="5" t="s">
        <v>254</v>
      </c>
      <c r="G76" s="5" t="n">
        <v>500095542</v>
      </c>
      <c r="H76" s="5" t="s">
        <v>255</v>
      </c>
      <c r="I76" s="21" t="e">
        <f aca="false">#REF!</f>
        <v>#REF!</v>
      </c>
      <c r="J76" s="19" t="str">
        <f aca="false">IF(G76&lt;&gt;"",CONCATENATE(G76,"@stu.upes.ac.in"),"")</f>
        <v>500095542@stu.upes.ac.in</v>
      </c>
      <c r="K76" s="5" t="s">
        <v>256</v>
      </c>
      <c r="L76" s="20" t="s">
        <v>257</v>
      </c>
      <c r="M76" s="24"/>
      <c r="N76" s="22" t="s">
        <v>258</v>
      </c>
      <c r="O76" s="18"/>
      <c r="P76" s="21" t="n">
        <v>4</v>
      </c>
      <c r="Q76" s="21" t="n">
        <v>3</v>
      </c>
      <c r="R76" s="21" t="n">
        <v>3</v>
      </c>
      <c r="S76" s="21" t="n">
        <v>3</v>
      </c>
      <c r="T76" s="21" t="n">
        <v>4</v>
      </c>
      <c r="U76" s="5" t="n">
        <f aca="false">IF(SUM(P76:T76)=0,"",SUM(P76:T76))</f>
        <v>17</v>
      </c>
      <c r="V76" s="21" t="n">
        <v>3</v>
      </c>
      <c r="W76" s="21" t="n">
        <v>3</v>
      </c>
      <c r="X76" s="21" t="n">
        <v>3</v>
      </c>
      <c r="Y76" s="21" t="n">
        <v>3</v>
      </c>
      <c r="Z76" s="21" t="n">
        <v>3</v>
      </c>
      <c r="AA76" s="5" t="n">
        <f aca="false">IF(SUM(V76:Z76)=0,"",SUM(V76:Z76))</f>
        <v>15</v>
      </c>
      <c r="AB76" s="5" t="n">
        <f aca="false">IF(G76&lt;&gt;"",IF(MAX(U76,AA76)=0,0,MAX(U76,AA76)),"")</f>
        <v>17</v>
      </c>
      <c r="AC76" s="19" t="n">
        <v>19</v>
      </c>
      <c r="AD76" s="20" t="s">
        <v>253</v>
      </c>
    </row>
    <row r="77" customFormat="false" ht="15" hidden="false" customHeight="true" outlineLevel="0" collapsed="false">
      <c r="A77" s="0" t="n">
        <v>74</v>
      </c>
      <c r="B77" s="19" t="n">
        <f aca="false">B76</f>
        <v>19</v>
      </c>
      <c r="C77" s="20" t="str">
        <f aca="false">C76</f>
        <v>Drowsiness Detection System</v>
      </c>
      <c r="D77" s="19" t="str">
        <f aca="false">D76</f>
        <v>No</v>
      </c>
      <c r="E77" s="20" t="str">
        <f aca="false">E76</f>
        <v>Addya Pandey</v>
      </c>
      <c r="F77" s="5" t="s">
        <v>259</v>
      </c>
      <c r="G77" s="5" t="n">
        <v>500096288</v>
      </c>
      <c r="H77" s="5" t="s">
        <v>260</v>
      </c>
      <c r="I77" s="21" t="e">
        <f aca="false">I76</f>
        <v>#REF!</v>
      </c>
      <c r="J77" s="19" t="str">
        <f aca="false">IF(G77&lt;&gt;"",CONCATENATE(G77,"@stu.upes.ac.in"),"")</f>
        <v>500096288@stu.upes.ac.in</v>
      </c>
      <c r="K77" s="5" t="s">
        <v>261</v>
      </c>
      <c r="L77" s="20" t="str">
        <f aca="false">L76</f>
        <v>Dr. Khushboo Jain</v>
      </c>
      <c r="M77" s="21"/>
      <c r="N77" s="22" t="s">
        <v>215</v>
      </c>
      <c r="O77" s="23" t="s">
        <v>262</v>
      </c>
      <c r="P77" s="21" t="n">
        <v>4</v>
      </c>
      <c r="Q77" s="21" t="n">
        <v>3</v>
      </c>
      <c r="R77" s="21" t="n">
        <v>3</v>
      </c>
      <c r="S77" s="21" t="n">
        <v>3</v>
      </c>
      <c r="T77" s="21" t="n">
        <v>4</v>
      </c>
      <c r="U77" s="5" t="n">
        <f aca="false">IF(SUM(P77:T77)=0,"",SUM(P77:T77))</f>
        <v>17</v>
      </c>
      <c r="V77" s="21" t="n">
        <v>3</v>
      </c>
      <c r="W77" s="21" t="n">
        <v>3</v>
      </c>
      <c r="X77" s="21" t="n">
        <v>3</v>
      </c>
      <c r="Y77" s="21" t="n">
        <v>3</v>
      </c>
      <c r="Z77" s="21" t="n">
        <v>3</v>
      </c>
      <c r="AA77" s="5" t="n">
        <f aca="false">IF(SUM(V77:Z77)=0,"",SUM(V77:Z77))</f>
        <v>15</v>
      </c>
      <c r="AB77" s="5" t="n">
        <f aca="false">IF(G77&lt;&gt;"",IF(MAX(U77,AA77)=0,0,MAX(U77,AA77)),"")</f>
        <v>17</v>
      </c>
      <c r="AC77" s="19" t="n">
        <f aca="false">AC76</f>
        <v>19</v>
      </c>
      <c r="AD77" s="20" t="str">
        <f aca="false">AD76</f>
        <v>Drowsiness Detection System</v>
      </c>
    </row>
    <row r="78" customFormat="false" ht="15" hidden="false" customHeight="true" outlineLevel="0" collapsed="false">
      <c r="A78" s="0" t="n">
        <v>75</v>
      </c>
      <c r="B78" s="19" t="n">
        <f aca="false">B77</f>
        <v>19</v>
      </c>
      <c r="C78" s="20" t="str">
        <f aca="false">C77</f>
        <v>Drowsiness Detection System</v>
      </c>
      <c r="D78" s="19" t="str">
        <f aca="false">D77</f>
        <v>No</v>
      </c>
      <c r="E78" s="20" t="str">
        <f aca="false">E77</f>
        <v>Addya Pandey</v>
      </c>
      <c r="F78" s="5" t="s">
        <v>263</v>
      </c>
      <c r="G78" s="5" t="n">
        <v>500091864</v>
      </c>
      <c r="H78" s="5" t="s">
        <v>264</v>
      </c>
      <c r="I78" s="21" t="e">
        <f aca="false">I77</f>
        <v>#REF!</v>
      </c>
      <c r="J78" s="19" t="str">
        <f aca="false">IF(G78&lt;&gt;"",CONCATENATE(G78,"@stu.upes.ac.in"),"")</f>
        <v>500091864@stu.upes.ac.in</v>
      </c>
      <c r="K78" s="5" t="s">
        <v>265</v>
      </c>
      <c r="L78" s="20" t="str">
        <f aca="false">L77</f>
        <v>Dr. Khushboo Jain</v>
      </c>
      <c r="M78" s="21"/>
      <c r="P78" s="21" t="n">
        <v>4</v>
      </c>
      <c r="Q78" s="21" t="n">
        <v>3</v>
      </c>
      <c r="R78" s="21" t="n">
        <v>3</v>
      </c>
      <c r="S78" s="21" t="n">
        <v>3</v>
      </c>
      <c r="T78" s="21" t="n">
        <v>4</v>
      </c>
      <c r="U78" s="5" t="n">
        <f aca="false">IF(SUM(P78:T78)=0,"",SUM(P78:T78))</f>
        <v>17</v>
      </c>
      <c r="V78" s="21" t="n">
        <v>3</v>
      </c>
      <c r="W78" s="21" t="n">
        <v>3</v>
      </c>
      <c r="X78" s="21" t="n">
        <v>3</v>
      </c>
      <c r="Y78" s="21" t="n">
        <v>3</v>
      </c>
      <c r="Z78" s="21" t="n">
        <v>3</v>
      </c>
      <c r="AA78" s="5" t="n">
        <f aca="false">IF(SUM(V78:Z78)=0,"",SUM(V78:Z78))</f>
        <v>15</v>
      </c>
      <c r="AB78" s="5" t="n">
        <f aca="false">IF(G78&lt;&gt;"",IF(MAX(U78,AA78)=0,0,MAX(U78,AA78)),"")</f>
        <v>17</v>
      </c>
      <c r="AC78" s="19" t="n">
        <f aca="false">AC77</f>
        <v>19</v>
      </c>
      <c r="AD78" s="20" t="str">
        <f aca="false">AD77</f>
        <v>Drowsiness Detection System</v>
      </c>
    </row>
    <row r="79" customFormat="false" ht="15.75" hidden="false" customHeight="false" outlineLevel="0" collapsed="false">
      <c r="A79" s="0" t="n">
        <v>76</v>
      </c>
      <c r="B79" s="19" t="n">
        <f aca="false">B78</f>
        <v>19</v>
      </c>
      <c r="C79" s="20" t="str">
        <f aca="false">C78</f>
        <v>Drowsiness Detection System</v>
      </c>
      <c r="D79" s="19" t="str">
        <f aca="false">D78</f>
        <v>No</v>
      </c>
      <c r="E79" s="20" t="str">
        <f aca="false">E78</f>
        <v>Addya Pandey</v>
      </c>
      <c r="F79" s="5" t="s">
        <v>266</v>
      </c>
      <c r="G79" s="5" t="n">
        <v>500091936</v>
      </c>
      <c r="H79" s="5" t="s">
        <v>267</v>
      </c>
      <c r="I79" s="21" t="e">
        <f aca="false">I78</f>
        <v>#REF!</v>
      </c>
      <c r="J79" s="19" t="str">
        <f aca="false">IF(G79&lt;&gt;"",CONCATENATE(G79,"@stu.upes.ac.in"),"")</f>
        <v>500091936@stu.upes.ac.in</v>
      </c>
      <c r="K79" s="5" t="s">
        <v>265</v>
      </c>
      <c r="L79" s="20" t="str">
        <f aca="false">L78</f>
        <v>Dr. Khushboo Jain</v>
      </c>
      <c r="M79" s="21"/>
      <c r="P79" s="21" t="s">
        <v>216</v>
      </c>
      <c r="Q79" s="21"/>
      <c r="R79" s="21"/>
      <c r="S79" s="21"/>
      <c r="T79" s="21"/>
      <c r="U79" s="5" t="str">
        <f aca="false">IF(SUM(P79:T79)=0,"",SUM(P79:T79))</f>
        <v/>
      </c>
      <c r="V79" s="21" t="s">
        <v>216</v>
      </c>
      <c r="W79" s="21"/>
      <c r="X79" s="21"/>
      <c r="Y79" s="21"/>
      <c r="Z79" s="21"/>
      <c r="AA79" s="5" t="str">
        <f aca="false">IF(SUM(V79:Z79)=0,"",SUM(V79:Z79))</f>
        <v/>
      </c>
      <c r="AB79" s="5" t="n">
        <f aca="false">IF(G79&lt;&gt;"",IF(MAX(U79,AA79)=0,0,MAX(U79,AA79)),"")</f>
        <v>0</v>
      </c>
      <c r="AC79" s="19" t="n">
        <f aca="false">AC78</f>
        <v>19</v>
      </c>
      <c r="AD79" s="20" t="str">
        <f aca="false">AD78</f>
        <v>Drowsiness Detection System</v>
      </c>
    </row>
    <row r="80" customFormat="false" ht="15" hidden="false" customHeight="true" outlineLevel="0" collapsed="false">
      <c r="A80" s="0" t="n">
        <v>77</v>
      </c>
      <c r="B80" s="19" t="n">
        <v>20</v>
      </c>
      <c r="C80" s="20" t="s">
        <v>268</v>
      </c>
      <c r="D80" s="19" t="s">
        <v>230</v>
      </c>
      <c r="E80" s="20" t="s">
        <v>269</v>
      </c>
      <c r="F80" s="5" t="s">
        <v>270</v>
      </c>
      <c r="G80" s="5" t="n">
        <v>500095601</v>
      </c>
      <c r="H80" s="5" t="s">
        <v>271</v>
      </c>
      <c r="I80" s="21" t="e">
        <f aca="false">#REF!</f>
        <v>#REF!</v>
      </c>
      <c r="J80" s="19" t="str">
        <f aca="false">IF(G80&lt;&gt;"",CONCATENATE(G80,"@stu.upes.ac.in"),"")</f>
        <v>500095601@stu.upes.ac.in</v>
      </c>
      <c r="K80" s="5" t="s">
        <v>242</v>
      </c>
      <c r="L80" s="20" t="s">
        <v>272</v>
      </c>
      <c r="M80" s="24"/>
      <c r="N80" s="22" t="s">
        <v>273</v>
      </c>
      <c r="O80" s="18"/>
      <c r="P80" s="21"/>
      <c r="Q80" s="21"/>
      <c r="R80" s="21"/>
      <c r="S80" s="21"/>
      <c r="T80" s="21"/>
      <c r="U80" s="5" t="str">
        <f aca="false">IF(SUM(P80:T80)=0,"",SUM(P80:T80))</f>
        <v/>
      </c>
      <c r="V80" s="21"/>
      <c r="W80" s="21"/>
      <c r="X80" s="21"/>
      <c r="Y80" s="21"/>
      <c r="Z80" s="21"/>
      <c r="AA80" s="5" t="str">
        <f aca="false">IF(SUM(V80:Z80)=0,"",SUM(V80:Z80))</f>
        <v/>
      </c>
      <c r="AB80" s="5" t="n">
        <f aca="false">IF(G80&lt;&gt;"",IF(MAX(U80,AA80)=0,0,MAX(U80,AA80)),"")</f>
        <v>0</v>
      </c>
      <c r="AC80" s="19" t="n">
        <v>20</v>
      </c>
      <c r="AD80" s="20" t="s">
        <v>268</v>
      </c>
    </row>
    <row r="81" customFormat="false" ht="15" hidden="false" customHeight="true" outlineLevel="0" collapsed="false">
      <c r="A81" s="0" t="n">
        <v>78</v>
      </c>
      <c r="B81" s="19" t="n">
        <f aca="false">B80</f>
        <v>20</v>
      </c>
      <c r="C81" s="20" t="str">
        <f aca="false">C80</f>
        <v>Stack wise: Predeictive analysis with stacked LSTM networks</v>
      </c>
      <c r="D81" s="19" t="str">
        <f aca="false">D80</f>
        <v>No</v>
      </c>
      <c r="E81" s="20" t="str">
        <f aca="false">E80</f>
        <v>Charul Sharma</v>
      </c>
      <c r="F81" s="5" t="s">
        <v>274</v>
      </c>
      <c r="G81" s="5" t="n">
        <v>500097015</v>
      </c>
      <c r="H81" s="5" t="s">
        <v>275</v>
      </c>
      <c r="I81" s="21" t="e">
        <f aca="false">I80</f>
        <v>#REF!</v>
      </c>
      <c r="J81" s="19" t="str">
        <f aca="false">IF(G81&lt;&gt;"",CONCATENATE(G81,"@stu.upes.ac.in"),"")</f>
        <v>500097015@stu.upes.ac.in</v>
      </c>
      <c r="K81" s="5" t="s">
        <v>276</v>
      </c>
      <c r="L81" s="20" t="str">
        <f aca="false">L80</f>
        <v>Ms. Arundhati tarafdar</v>
      </c>
      <c r="M81" s="24"/>
      <c r="N81" s="22" t="s">
        <v>277</v>
      </c>
      <c r="O81" s="18"/>
      <c r="P81" s="21"/>
      <c r="Q81" s="21"/>
      <c r="R81" s="21"/>
      <c r="S81" s="21"/>
      <c r="T81" s="21"/>
      <c r="U81" s="5" t="str">
        <f aca="false">IF(SUM(P81:T81)=0,"",SUM(P81:T81))</f>
        <v/>
      </c>
      <c r="V81" s="21"/>
      <c r="W81" s="21"/>
      <c r="X81" s="21"/>
      <c r="Y81" s="21"/>
      <c r="Z81" s="21"/>
      <c r="AA81" s="5" t="str">
        <f aca="false">IF(SUM(V81:Z81)=0,"",SUM(V81:Z81))</f>
        <v/>
      </c>
      <c r="AB81" s="5" t="n">
        <f aca="false">IF(G81&lt;&gt;"",IF(MAX(U81,AA81)=0,0,MAX(U81,AA81)),"")</f>
        <v>0</v>
      </c>
      <c r="AC81" s="19" t="n">
        <f aca="false">AC80</f>
        <v>20</v>
      </c>
      <c r="AD81" s="20" t="str">
        <f aca="false">AD80</f>
        <v>Stack wise: Predeictive analysis with stacked LSTM networks</v>
      </c>
    </row>
    <row r="82" customFormat="false" ht="15" hidden="false" customHeight="true" outlineLevel="0" collapsed="false">
      <c r="A82" s="0" t="n">
        <v>79</v>
      </c>
      <c r="B82" s="19" t="n">
        <f aca="false">B81</f>
        <v>20</v>
      </c>
      <c r="C82" s="20" t="str">
        <f aca="false">C81</f>
        <v>Stack wise: Predeictive analysis with stacked LSTM networks</v>
      </c>
      <c r="D82" s="19" t="str">
        <f aca="false">D81</f>
        <v>No</v>
      </c>
      <c r="E82" s="20" t="str">
        <f aca="false">E81</f>
        <v>Charul Sharma</v>
      </c>
      <c r="F82" s="5" t="s">
        <v>278</v>
      </c>
      <c r="G82" s="5" t="n">
        <v>500097151</v>
      </c>
      <c r="H82" s="5" t="s">
        <v>279</v>
      </c>
      <c r="I82" s="21" t="e">
        <f aca="false">I81</f>
        <v>#REF!</v>
      </c>
      <c r="J82" s="19" t="str">
        <f aca="false">IF(G82&lt;&gt;"",CONCATENATE(G82,"@stu.upes.ac.in"),"")</f>
        <v>500097151@stu.upes.ac.in</v>
      </c>
      <c r="K82" s="5" t="s">
        <v>276</v>
      </c>
      <c r="L82" s="20" t="str">
        <f aca="false">L81</f>
        <v>Ms. Arundhati tarafdar</v>
      </c>
      <c r="M82" s="21"/>
      <c r="P82" s="21"/>
      <c r="Q82" s="21"/>
      <c r="R82" s="21"/>
      <c r="S82" s="21"/>
      <c r="T82" s="21"/>
      <c r="U82" s="5" t="str">
        <f aca="false">IF(SUM(P82:T82)=0,"",SUM(P82:T82))</f>
        <v/>
      </c>
      <c r="V82" s="21"/>
      <c r="W82" s="21"/>
      <c r="X82" s="21"/>
      <c r="Y82" s="21"/>
      <c r="Z82" s="21"/>
      <c r="AA82" s="5" t="str">
        <f aca="false">IF(SUM(V82:Z82)=0,"",SUM(V82:Z82))</f>
        <v/>
      </c>
      <c r="AB82" s="5" t="n">
        <f aca="false">IF(G82&lt;&gt;"",IF(MAX(U82,AA82)=0,0,MAX(U82,AA82)),"")</f>
        <v>0</v>
      </c>
      <c r="AC82" s="19" t="n">
        <f aca="false">AC81</f>
        <v>20</v>
      </c>
      <c r="AD82" s="20" t="str">
        <f aca="false">AD81</f>
        <v>Stack wise: Predeictive analysis with stacked LSTM networks</v>
      </c>
    </row>
    <row r="83" customFormat="false" ht="15.75" hidden="false" customHeight="false" outlineLevel="0" collapsed="false">
      <c r="A83" s="0" t="n">
        <v>80</v>
      </c>
      <c r="B83" s="19"/>
      <c r="C83" s="20"/>
      <c r="D83" s="19"/>
      <c r="E83" s="20"/>
      <c r="F83" s="5"/>
      <c r="G83" s="5"/>
      <c r="H83" s="5"/>
      <c r="I83" s="21"/>
      <c r="J83" s="19"/>
      <c r="K83" s="5"/>
      <c r="L83" s="20"/>
      <c r="M83" s="21"/>
      <c r="P83" s="21"/>
      <c r="Q83" s="21"/>
      <c r="R83" s="21"/>
      <c r="S83" s="21"/>
      <c r="T83" s="21"/>
      <c r="V83" s="21"/>
      <c r="W83" s="21"/>
      <c r="X83" s="21"/>
      <c r="Y83" s="21"/>
      <c r="Z83" s="21"/>
      <c r="AB83" s="5" t="str">
        <f aca="false">IF(G83&lt;&gt;"",IF(MAX(U83,AA83)=0,0,MAX(U83,AA83)),"")</f>
        <v/>
      </c>
      <c r="AC83" s="19"/>
      <c r="AD83" s="20"/>
    </row>
    <row r="84" customFormat="false" ht="15" hidden="false" customHeight="true" outlineLevel="0" collapsed="false">
      <c r="A84" s="0" t="n">
        <v>81</v>
      </c>
      <c r="B84" s="19" t="n">
        <v>21</v>
      </c>
      <c r="C84" s="20" t="s">
        <v>280</v>
      </c>
      <c r="D84" s="19" t="s">
        <v>230</v>
      </c>
      <c r="E84" s="20" t="s">
        <v>281</v>
      </c>
      <c r="F84" s="5" t="s">
        <v>281</v>
      </c>
      <c r="G84" s="5" t="n">
        <v>500093916</v>
      </c>
      <c r="H84" s="5" t="s">
        <v>282</v>
      </c>
      <c r="I84" s="21" t="e">
        <f aca="false">#REF!</f>
        <v>#REF!</v>
      </c>
      <c r="J84" s="19" t="str">
        <f aca="false">IF(G84&lt;&gt;"",CONCATENATE(G84,"@stu.upes.ac.in"),"")</f>
        <v>500093916@stu.upes.ac.in</v>
      </c>
      <c r="K84" s="5" t="s">
        <v>148</v>
      </c>
      <c r="L84" s="20" t="s">
        <v>283</v>
      </c>
      <c r="M84" s="24"/>
      <c r="N84" s="22" t="s">
        <v>163</v>
      </c>
      <c r="O84" s="18"/>
      <c r="P84" s="21"/>
      <c r="Q84" s="21"/>
      <c r="R84" s="21"/>
      <c r="S84" s="21"/>
      <c r="T84" s="21"/>
      <c r="U84" s="5" t="str">
        <f aca="false">IF(SUM(P84:T84)=0,"",SUM(P84:T84))</f>
        <v/>
      </c>
      <c r="V84" s="21"/>
      <c r="W84" s="21"/>
      <c r="X84" s="21"/>
      <c r="Y84" s="21"/>
      <c r="Z84" s="21"/>
      <c r="AA84" s="5" t="str">
        <f aca="false">IF(SUM(V84:Z84)=0,"",SUM(V84:Z84))</f>
        <v/>
      </c>
      <c r="AB84" s="5" t="n">
        <f aca="false">IF(G84&lt;&gt;"",IF(MAX(U84,AA84)=0,0,MAX(U84,AA84)),"")</f>
        <v>0</v>
      </c>
      <c r="AC84" s="19" t="n">
        <v>21</v>
      </c>
      <c r="AD84" s="20" t="s">
        <v>280</v>
      </c>
    </row>
    <row r="85" customFormat="false" ht="15" hidden="false" customHeight="true" outlineLevel="0" collapsed="false">
      <c r="A85" s="0" t="n">
        <v>82</v>
      </c>
      <c r="B85" s="19" t="n">
        <f aca="false">B84</f>
        <v>21</v>
      </c>
      <c r="C85" s="20" t="str">
        <f aca="false">C84</f>
        <v>Semantic-aware Searching Over Encrypted Data </v>
      </c>
      <c r="D85" s="19" t="str">
        <f aca="false">D84</f>
        <v>No</v>
      </c>
      <c r="E85" s="20" t="str">
        <f aca="false">E84</f>
        <v>Soumil Kumar</v>
      </c>
      <c r="F85" s="5" t="s">
        <v>284</v>
      </c>
      <c r="G85" s="5" t="n">
        <v>500092144</v>
      </c>
      <c r="H85" s="5" t="s">
        <v>285</v>
      </c>
      <c r="I85" s="21" t="e">
        <f aca="false">I84</f>
        <v>#REF!</v>
      </c>
      <c r="J85" s="19" t="str">
        <f aca="false">IF(G85&lt;&gt;"",CONCATENATE(G85,"@stu.upes.ac.in"),"")</f>
        <v>500092144@stu.upes.ac.in</v>
      </c>
      <c r="K85" s="5" t="s">
        <v>109</v>
      </c>
      <c r="L85" s="20" t="str">
        <f aca="false">L84</f>
        <v>Dr. Nayantara Kotoky</v>
      </c>
      <c r="M85" s="24"/>
      <c r="N85" s="22" t="s">
        <v>286</v>
      </c>
      <c r="O85" s="18"/>
      <c r="P85" s="21"/>
      <c r="Q85" s="21"/>
      <c r="R85" s="21"/>
      <c r="S85" s="21"/>
      <c r="T85" s="21"/>
      <c r="U85" s="5" t="str">
        <f aca="false">IF(SUM(P85:T85)=0,"",SUM(P85:T85))</f>
        <v/>
      </c>
      <c r="V85" s="21"/>
      <c r="W85" s="21"/>
      <c r="X85" s="21"/>
      <c r="Y85" s="21"/>
      <c r="Z85" s="21"/>
      <c r="AA85" s="5" t="str">
        <f aca="false">IF(SUM(V85:Z85)=0,"",SUM(V85:Z85))</f>
        <v/>
      </c>
      <c r="AB85" s="5" t="n">
        <f aca="false">IF(G85&lt;&gt;"",IF(MAX(U85,AA85)=0,0,MAX(U85,AA85)),"")</f>
        <v>0</v>
      </c>
      <c r="AC85" s="19" t="n">
        <f aca="false">AC84</f>
        <v>21</v>
      </c>
      <c r="AD85" s="20" t="str">
        <f aca="false">AD84</f>
        <v>Semantic-aware Searching Over Encrypted Data </v>
      </c>
    </row>
    <row r="86" customFormat="false" ht="15" hidden="false" customHeight="true" outlineLevel="0" collapsed="false">
      <c r="A86" s="0" t="n">
        <v>83</v>
      </c>
      <c r="B86" s="19" t="n">
        <f aca="false">B85</f>
        <v>21</v>
      </c>
      <c r="C86" s="20" t="str">
        <f aca="false">C85</f>
        <v>Semantic-aware Searching Over Encrypted Data </v>
      </c>
      <c r="D86" s="19" t="str">
        <f aca="false">D85</f>
        <v>No</v>
      </c>
      <c r="E86" s="20" t="str">
        <f aca="false">E85</f>
        <v>Soumil Kumar</v>
      </c>
      <c r="F86" s="5" t="s">
        <v>287</v>
      </c>
      <c r="G86" s="5" t="n">
        <v>500091503</v>
      </c>
      <c r="H86" s="5" t="s">
        <v>288</v>
      </c>
      <c r="I86" s="21" t="e">
        <f aca="false">I85</f>
        <v>#REF!</v>
      </c>
      <c r="J86" s="19" t="str">
        <f aca="false">IF(G86&lt;&gt;"",CONCATENATE(G86,"@stu.upes.ac.in"),"")</f>
        <v>500091503@stu.upes.ac.in</v>
      </c>
      <c r="K86" s="5" t="s">
        <v>289</v>
      </c>
      <c r="L86" s="20" t="str">
        <f aca="false">L85</f>
        <v>Dr. Nayantara Kotoky</v>
      </c>
      <c r="M86" s="21"/>
      <c r="P86" s="21"/>
      <c r="Q86" s="21"/>
      <c r="R86" s="21"/>
      <c r="S86" s="21"/>
      <c r="T86" s="21"/>
      <c r="U86" s="5" t="str">
        <f aca="false">IF(SUM(P86:T86)=0,"",SUM(P86:T86))</f>
        <v/>
      </c>
      <c r="V86" s="21"/>
      <c r="W86" s="21"/>
      <c r="X86" s="21"/>
      <c r="Y86" s="21"/>
      <c r="Z86" s="21"/>
      <c r="AA86" s="5" t="str">
        <f aca="false">IF(SUM(V86:Z86)=0,"",SUM(V86:Z86))</f>
        <v/>
      </c>
      <c r="AB86" s="5" t="n">
        <f aca="false">IF(G86&lt;&gt;"",IF(MAX(U86,AA86)=0,0,MAX(U86,AA86)),"")</f>
        <v>0</v>
      </c>
      <c r="AC86" s="19" t="n">
        <f aca="false">AC85</f>
        <v>21</v>
      </c>
      <c r="AD86" s="20" t="str">
        <f aca="false">AD85</f>
        <v>Semantic-aware Searching Over Encrypted Data </v>
      </c>
    </row>
    <row r="87" customFormat="false" ht="15.75" hidden="false" customHeight="false" outlineLevel="0" collapsed="false">
      <c r="A87" s="0" t="n">
        <v>84</v>
      </c>
      <c r="B87" s="19" t="n">
        <f aca="false">B86</f>
        <v>21</v>
      </c>
      <c r="C87" s="20" t="str">
        <f aca="false">C86</f>
        <v>Semantic-aware Searching Over Encrypted Data </v>
      </c>
      <c r="D87" s="19" t="str">
        <f aca="false">D86</f>
        <v>No</v>
      </c>
      <c r="E87" s="20" t="str">
        <f aca="false">E86</f>
        <v>Soumil Kumar</v>
      </c>
      <c r="F87" s="5" t="s">
        <v>290</v>
      </c>
      <c r="G87" s="5" t="n">
        <v>500091532</v>
      </c>
      <c r="H87" s="5" t="s">
        <v>291</v>
      </c>
      <c r="I87" s="21" t="e">
        <f aca="false">I86</f>
        <v>#REF!</v>
      </c>
      <c r="J87" s="19" t="str">
        <f aca="false">IF(G87&lt;&gt;"",CONCATENATE(G87,"@stu.upes.ac.in"),"")</f>
        <v>500091532@stu.upes.ac.in</v>
      </c>
      <c r="K87" s="5" t="s">
        <v>292</v>
      </c>
      <c r="L87" s="20" t="str">
        <f aca="false">L86</f>
        <v>Dr. Nayantara Kotoky</v>
      </c>
      <c r="M87" s="21"/>
      <c r="P87" s="21"/>
      <c r="Q87" s="21"/>
      <c r="R87" s="21"/>
      <c r="S87" s="21"/>
      <c r="T87" s="21"/>
      <c r="U87" s="5" t="str">
        <f aca="false">IF(SUM(P87:T87)=0,"",SUM(P87:T87))</f>
        <v/>
      </c>
      <c r="V87" s="21"/>
      <c r="W87" s="21"/>
      <c r="X87" s="21"/>
      <c r="Y87" s="21"/>
      <c r="Z87" s="21"/>
      <c r="AA87" s="5" t="str">
        <f aca="false">IF(SUM(V87:Z87)=0,"",SUM(V87:Z87))</f>
        <v/>
      </c>
      <c r="AB87" s="5" t="n">
        <f aca="false">IF(G87&lt;&gt;"",IF(MAX(U87,AA87)=0,0,MAX(U87,AA87)),"")</f>
        <v>0</v>
      </c>
      <c r="AC87" s="19" t="n">
        <f aca="false">AC86</f>
        <v>21</v>
      </c>
      <c r="AD87" s="20" t="str">
        <f aca="false">AD86</f>
        <v>Semantic-aware Searching Over Encrypted Data </v>
      </c>
    </row>
    <row r="88" customFormat="false" ht="15" hidden="false" customHeight="true" outlineLevel="0" collapsed="false">
      <c r="A88" s="0" t="n">
        <v>85</v>
      </c>
      <c r="B88" s="19" t="n">
        <v>22</v>
      </c>
      <c r="C88" s="20" t="s">
        <v>293</v>
      </c>
      <c r="D88" s="19" t="s">
        <v>230</v>
      </c>
      <c r="E88" s="20" t="s">
        <v>294</v>
      </c>
      <c r="F88" s="5" t="s">
        <v>294</v>
      </c>
      <c r="G88" s="5" t="n">
        <v>500096507</v>
      </c>
      <c r="H88" s="5" t="s">
        <v>295</v>
      </c>
      <c r="I88" s="21" t="e">
        <f aca="false">#REF!</f>
        <v>#REF!</v>
      </c>
      <c r="J88" s="19" t="str">
        <f aca="false">IF(G88&lt;&gt;"",CONCATENATE(G88,"@stu.upes.ac.in"),"")</f>
        <v>500096507@stu.upes.ac.in</v>
      </c>
      <c r="K88" s="5" t="s">
        <v>133</v>
      </c>
      <c r="L88" s="20" t="s">
        <v>233</v>
      </c>
      <c r="M88" s="24"/>
      <c r="N88" s="22" t="s">
        <v>296</v>
      </c>
      <c r="O88" s="18"/>
      <c r="P88" s="21" t="n">
        <v>3</v>
      </c>
      <c r="Q88" s="21" t="n">
        <v>3</v>
      </c>
      <c r="R88" s="21" t="n">
        <v>3</v>
      </c>
      <c r="S88" s="21" t="n">
        <v>4</v>
      </c>
      <c r="T88" s="21" t="n">
        <v>4</v>
      </c>
      <c r="U88" s="5" t="n">
        <f aca="false">IF(SUM(P88:T88)=0,"",SUM(P88:T88))</f>
        <v>17</v>
      </c>
      <c r="V88" s="21" t="n">
        <v>3</v>
      </c>
      <c r="W88" s="21" t="n">
        <v>4</v>
      </c>
      <c r="X88" s="21" t="n">
        <v>3</v>
      </c>
      <c r="Y88" s="21" t="n">
        <v>4</v>
      </c>
      <c r="Z88" s="21" t="n">
        <v>4</v>
      </c>
      <c r="AA88" s="5" t="n">
        <f aca="false">IF(SUM(V88:Z88)=0,"",SUM(V88:Z88))</f>
        <v>18</v>
      </c>
      <c r="AB88" s="5" t="n">
        <f aca="false">IF(G88&lt;&gt;"",IF(MAX(U88,AA88)=0,0,MAX(U88,AA88)),"")</f>
        <v>18</v>
      </c>
      <c r="AC88" s="19" t="n">
        <v>22</v>
      </c>
      <c r="AD88" s="20" t="s">
        <v>293</v>
      </c>
    </row>
    <row r="89" customFormat="false" ht="15" hidden="false" customHeight="true" outlineLevel="0" collapsed="false">
      <c r="A89" s="0" t="n">
        <v>86</v>
      </c>
      <c r="B89" s="19" t="n">
        <f aca="false">B88</f>
        <v>22</v>
      </c>
      <c r="C89" s="20" t="str">
        <f aca="false">C88</f>
        <v>CloudEasy</v>
      </c>
      <c r="D89" s="19" t="str">
        <f aca="false">D88</f>
        <v>No</v>
      </c>
      <c r="E89" s="20" t="str">
        <f aca="false">E88</f>
        <v>Nirmol Kainth</v>
      </c>
      <c r="F89" s="5" t="s">
        <v>297</v>
      </c>
      <c r="G89" s="5" t="n">
        <v>500096495</v>
      </c>
      <c r="H89" s="5" t="s">
        <v>298</v>
      </c>
      <c r="I89" s="21" t="e">
        <f aca="false">I88</f>
        <v>#REF!</v>
      </c>
      <c r="J89" s="19" t="str">
        <f aca="false">IF(G89&lt;&gt;"",CONCATENATE(G89,"@stu.upes.ac.in"),"")</f>
        <v>500096495@stu.upes.ac.in</v>
      </c>
      <c r="K89" s="5" t="s">
        <v>133</v>
      </c>
      <c r="L89" s="20" t="str">
        <f aca="false">L88</f>
        <v>Dr. Swati Rastogi</v>
      </c>
      <c r="M89" s="24"/>
      <c r="N89" s="5" t="s">
        <v>258</v>
      </c>
      <c r="O89" s="26" t="s">
        <v>299</v>
      </c>
      <c r="P89" s="21" t="n">
        <v>3</v>
      </c>
      <c r="Q89" s="21" t="n">
        <v>3</v>
      </c>
      <c r="R89" s="21" t="n">
        <v>3</v>
      </c>
      <c r="S89" s="21" t="n">
        <v>4</v>
      </c>
      <c r="T89" s="21" t="n">
        <v>4</v>
      </c>
      <c r="U89" s="5" t="n">
        <f aca="false">IF(SUM(P89:T89)=0,"",SUM(P89:T89))</f>
        <v>17</v>
      </c>
      <c r="V89" s="21" t="n">
        <v>4</v>
      </c>
      <c r="W89" s="21" t="n">
        <v>4</v>
      </c>
      <c r="X89" s="21" t="n">
        <v>3</v>
      </c>
      <c r="Y89" s="21" t="n">
        <v>3</v>
      </c>
      <c r="Z89" s="21" t="n">
        <v>3</v>
      </c>
      <c r="AA89" s="5" t="n">
        <f aca="false">IF(SUM(V89:Z89)=0,"",SUM(V89:Z89))</f>
        <v>17</v>
      </c>
      <c r="AB89" s="5" t="n">
        <f aca="false">IF(G89&lt;&gt;"",IF(MAX(U89,AA89)=0,0,MAX(U89,AA89)),"")</f>
        <v>17</v>
      </c>
      <c r="AC89" s="19" t="n">
        <f aca="false">AC88</f>
        <v>22</v>
      </c>
      <c r="AD89" s="20" t="str">
        <f aca="false">AD88</f>
        <v>CloudEasy</v>
      </c>
    </row>
    <row r="90" customFormat="false" ht="15" hidden="false" customHeight="true" outlineLevel="0" collapsed="false">
      <c r="A90" s="0" t="n">
        <v>87</v>
      </c>
      <c r="B90" s="19"/>
      <c r="C90" s="20"/>
      <c r="D90" s="19"/>
      <c r="E90" s="20"/>
      <c r="F90" s="5"/>
      <c r="G90" s="5"/>
      <c r="H90" s="5"/>
      <c r="I90" s="21"/>
      <c r="J90" s="19"/>
      <c r="K90" s="5"/>
      <c r="L90" s="20"/>
      <c r="M90" s="21"/>
      <c r="P90" s="21"/>
      <c r="Q90" s="21"/>
      <c r="R90" s="21"/>
      <c r="S90" s="21"/>
      <c r="T90" s="21"/>
      <c r="V90" s="21"/>
      <c r="W90" s="21"/>
      <c r="X90" s="21"/>
      <c r="Y90" s="21"/>
      <c r="Z90" s="21"/>
      <c r="AB90" s="5" t="str">
        <f aca="false">IF(G90&lt;&gt;"",IF(MAX(U90,AA90)=0,0,MAX(U90,AA90)),"")</f>
        <v/>
      </c>
      <c r="AC90" s="19"/>
      <c r="AD90" s="20"/>
    </row>
    <row r="91" customFormat="false" ht="15.75" hidden="false" customHeight="false" outlineLevel="0" collapsed="false">
      <c r="A91" s="0" t="n">
        <v>88</v>
      </c>
      <c r="B91" s="19"/>
      <c r="C91" s="20"/>
      <c r="D91" s="19"/>
      <c r="E91" s="20"/>
      <c r="F91" s="5"/>
      <c r="G91" s="5"/>
      <c r="H91" s="5"/>
      <c r="I91" s="21"/>
      <c r="J91" s="19"/>
      <c r="K91" s="5"/>
      <c r="L91" s="20"/>
      <c r="M91" s="21"/>
      <c r="P91" s="21"/>
      <c r="Q91" s="21"/>
      <c r="R91" s="21"/>
      <c r="S91" s="21"/>
      <c r="T91" s="21"/>
      <c r="V91" s="21"/>
      <c r="W91" s="21"/>
      <c r="X91" s="21"/>
      <c r="Y91" s="21"/>
      <c r="Z91" s="21"/>
      <c r="AB91" s="5" t="str">
        <f aca="false">IF(G91&lt;&gt;"",IF(MAX(U91,AA91)=0,0,MAX(U91,AA91)),"")</f>
        <v/>
      </c>
      <c r="AC91" s="19"/>
      <c r="AD91" s="20"/>
    </row>
    <row r="92" customFormat="false" ht="15" hidden="false" customHeight="true" outlineLevel="0" collapsed="false">
      <c r="A92" s="0" t="n">
        <v>89</v>
      </c>
      <c r="B92" s="19" t="n">
        <v>23</v>
      </c>
      <c r="C92" s="38" t="s">
        <v>300</v>
      </c>
      <c r="D92" s="19" t="s">
        <v>230</v>
      </c>
      <c r="E92" s="38" t="s">
        <v>301</v>
      </c>
      <c r="F92" s="39" t="s">
        <v>301</v>
      </c>
      <c r="G92" s="39" t="n">
        <v>500091963</v>
      </c>
      <c r="H92" s="39" t="s">
        <v>302</v>
      </c>
      <c r="I92" s="40" t="e">
        <f aca="false">#REF!</f>
        <v>#REF!</v>
      </c>
      <c r="J92" s="19" t="str">
        <f aca="false">IF(G92&lt;&gt;"",CONCATENATE(G92,"@stu.upes.ac.in"),"")</f>
        <v>500091963@stu.upes.ac.in</v>
      </c>
      <c r="K92" s="39" t="s">
        <v>51</v>
      </c>
      <c r="L92" s="38" t="s">
        <v>303</v>
      </c>
      <c r="M92" s="41"/>
      <c r="N92" s="39" t="s">
        <v>304</v>
      </c>
      <c r="O92" s="42"/>
      <c r="P92" s="21"/>
      <c r="Q92" s="21"/>
      <c r="R92" s="21"/>
      <c r="S92" s="21"/>
      <c r="T92" s="21"/>
      <c r="U92" s="5" t="str">
        <f aca="false">IF(SUM(P92:T92)=0,"",SUM(P92:T92))</f>
        <v/>
      </c>
      <c r="V92" s="21"/>
      <c r="W92" s="21"/>
      <c r="X92" s="21"/>
      <c r="Y92" s="21"/>
      <c r="Z92" s="21"/>
      <c r="AA92" s="5" t="str">
        <f aca="false">IF(SUM(V92:Z92)=0,"",SUM(V92:Z92))</f>
        <v/>
      </c>
      <c r="AB92" s="5" t="n">
        <f aca="false">IF(G92&lt;&gt;"",IF(MAX(U92,AA92)=0,0,MAX(U92,AA92)),"")</f>
        <v>0</v>
      </c>
      <c r="AC92" s="19" t="n">
        <v>23</v>
      </c>
      <c r="AD92" s="38" t="s">
        <v>300</v>
      </c>
    </row>
    <row r="93" customFormat="false" ht="15" hidden="false" customHeight="true" outlineLevel="0" collapsed="false">
      <c r="A93" s="0" t="n">
        <v>90</v>
      </c>
      <c r="B93" s="19" t="n">
        <f aca="false">B92</f>
        <v>23</v>
      </c>
      <c r="C93" s="38" t="str">
        <f aca="false">C92</f>
        <v>Artisanvalley</v>
      </c>
      <c r="D93" s="19" t="str">
        <f aca="false">D92</f>
        <v>No</v>
      </c>
      <c r="E93" s="38" t="str">
        <f aca="false">E92</f>
        <v>Rishit garg</v>
      </c>
      <c r="F93" s="39" t="s">
        <v>305</v>
      </c>
      <c r="G93" s="39" t="n">
        <v>500091942</v>
      </c>
      <c r="H93" s="39" t="s">
        <v>306</v>
      </c>
      <c r="I93" s="40" t="e">
        <f aca="false">I92</f>
        <v>#REF!</v>
      </c>
      <c r="J93" s="19" t="str">
        <f aca="false">IF(G93&lt;&gt;"",CONCATENATE(G93,"@stu.upes.ac.in"),"")</f>
        <v>500091942@stu.upes.ac.in</v>
      </c>
      <c r="K93" s="39" t="s">
        <v>51</v>
      </c>
      <c r="L93" s="38" t="str">
        <f aca="false">L92</f>
        <v>Mr. Shresth Gupta</v>
      </c>
      <c r="M93" s="41"/>
      <c r="N93" s="39" t="s">
        <v>307</v>
      </c>
      <c r="O93" s="42"/>
      <c r="P93" s="21"/>
      <c r="Q93" s="21"/>
      <c r="R93" s="21"/>
      <c r="S93" s="21"/>
      <c r="T93" s="21"/>
      <c r="U93" s="5" t="str">
        <f aca="false">IF(SUM(P93:T93)=0,"",SUM(P93:T93))</f>
        <v/>
      </c>
      <c r="V93" s="21"/>
      <c r="W93" s="21"/>
      <c r="X93" s="21"/>
      <c r="Y93" s="21"/>
      <c r="Z93" s="21"/>
      <c r="AA93" s="5" t="str">
        <f aca="false">IF(SUM(V93:Z93)=0,"",SUM(V93:Z93))</f>
        <v/>
      </c>
      <c r="AB93" s="5" t="n">
        <f aca="false">IF(G93&lt;&gt;"",IF(MAX(U93,AA93)=0,0,MAX(U93,AA93)),"")</f>
        <v>0</v>
      </c>
      <c r="AC93" s="19" t="n">
        <f aca="false">AC92</f>
        <v>23</v>
      </c>
      <c r="AD93" s="38" t="str">
        <f aca="false">AD92</f>
        <v>Artisanvalley</v>
      </c>
    </row>
    <row r="94" customFormat="false" ht="15" hidden="false" customHeight="true" outlineLevel="0" collapsed="false">
      <c r="A94" s="0" t="n">
        <v>91</v>
      </c>
      <c r="B94" s="19" t="n">
        <f aca="false">B93</f>
        <v>23</v>
      </c>
      <c r="C94" s="38" t="str">
        <f aca="false">C93</f>
        <v>Artisanvalley</v>
      </c>
      <c r="D94" s="19" t="str">
        <f aca="false">D93</f>
        <v>No</v>
      </c>
      <c r="E94" s="38" t="str">
        <f aca="false">E93</f>
        <v>Rishit garg</v>
      </c>
      <c r="F94" s="39" t="s">
        <v>308</v>
      </c>
      <c r="G94" s="39" t="n">
        <v>500093653</v>
      </c>
      <c r="H94" s="39" t="s">
        <v>309</v>
      </c>
      <c r="I94" s="40" t="e">
        <f aca="false">I93</f>
        <v>#REF!</v>
      </c>
      <c r="J94" s="19" t="str">
        <f aca="false">IF(G94&lt;&gt;"",CONCATENATE(G94,"@stu.upes.ac.in"),"")</f>
        <v>500093653@stu.upes.ac.in</v>
      </c>
      <c r="K94" s="39" t="s">
        <v>148</v>
      </c>
      <c r="L94" s="38" t="str">
        <f aca="false">L93</f>
        <v>Mr. Shresth Gupta</v>
      </c>
      <c r="M94" s="40"/>
      <c r="N94" s="39"/>
      <c r="O94" s="39"/>
      <c r="P94" s="21"/>
      <c r="Q94" s="21"/>
      <c r="R94" s="21"/>
      <c r="S94" s="21"/>
      <c r="T94" s="21"/>
      <c r="U94" s="5" t="str">
        <f aca="false">IF(SUM(P94:T94)=0,"",SUM(P94:T94))</f>
        <v/>
      </c>
      <c r="V94" s="21"/>
      <c r="W94" s="21"/>
      <c r="X94" s="21"/>
      <c r="Y94" s="21"/>
      <c r="Z94" s="21"/>
      <c r="AA94" s="5" t="str">
        <f aca="false">IF(SUM(V94:Z94)=0,"",SUM(V94:Z94))</f>
        <v/>
      </c>
      <c r="AB94" s="5" t="n">
        <f aca="false">IF(G94&lt;&gt;"",IF(MAX(U94,AA94)=0,0,MAX(U94,AA94)),"")</f>
        <v>0</v>
      </c>
      <c r="AC94" s="19" t="n">
        <f aca="false">AC93</f>
        <v>23</v>
      </c>
      <c r="AD94" s="38" t="str">
        <f aca="false">AD93</f>
        <v>Artisanvalley</v>
      </c>
    </row>
    <row r="95" customFormat="false" ht="15.75" hidden="false" customHeight="false" outlineLevel="0" collapsed="false">
      <c r="A95" s="0" t="n">
        <v>92</v>
      </c>
      <c r="B95" s="19" t="n">
        <f aca="false">B94</f>
        <v>23</v>
      </c>
      <c r="C95" s="38" t="str">
        <f aca="false">C94</f>
        <v>Artisanvalley</v>
      </c>
      <c r="D95" s="19" t="str">
        <f aca="false">D94</f>
        <v>No</v>
      </c>
      <c r="E95" s="38" t="str">
        <f aca="false">E94</f>
        <v>Rishit garg</v>
      </c>
      <c r="F95" s="39" t="s">
        <v>310</v>
      </c>
      <c r="G95" s="39" t="n">
        <v>500094151</v>
      </c>
      <c r="H95" s="39" t="s">
        <v>311</v>
      </c>
      <c r="I95" s="40" t="e">
        <f aca="false">I94</f>
        <v>#REF!</v>
      </c>
      <c r="J95" s="19" t="str">
        <f aca="false">IF(G95&lt;&gt;"",CONCATENATE(G95,"@stu.upes.ac.in"),"")</f>
        <v>500094151@stu.upes.ac.in</v>
      </c>
      <c r="K95" s="39" t="s">
        <v>41</v>
      </c>
      <c r="L95" s="38" t="str">
        <f aca="false">L94</f>
        <v>Mr. Shresth Gupta</v>
      </c>
      <c r="M95" s="40"/>
      <c r="N95" s="39"/>
      <c r="O95" s="39"/>
      <c r="P95" s="21"/>
      <c r="Q95" s="21"/>
      <c r="R95" s="21"/>
      <c r="S95" s="21"/>
      <c r="T95" s="21"/>
      <c r="U95" s="5" t="str">
        <f aca="false">IF(SUM(P95:T95)=0,"",SUM(P95:T95))</f>
        <v/>
      </c>
      <c r="V95" s="21"/>
      <c r="W95" s="21"/>
      <c r="X95" s="21"/>
      <c r="Y95" s="21"/>
      <c r="Z95" s="21"/>
      <c r="AA95" s="5" t="str">
        <f aca="false">IF(SUM(V95:Z95)=0,"",SUM(V95:Z95))</f>
        <v/>
      </c>
      <c r="AB95" s="5" t="n">
        <f aca="false">IF(G95&lt;&gt;"",IF(MAX(U95,AA95)=0,0,MAX(U95,AA95)),"")</f>
        <v>0</v>
      </c>
      <c r="AC95" s="19" t="n">
        <f aca="false">AC94</f>
        <v>23</v>
      </c>
      <c r="AD95" s="38" t="str">
        <f aca="false">AD94</f>
        <v>Artisanvalley</v>
      </c>
    </row>
    <row r="96" customFormat="false" ht="15" hidden="false" customHeight="true" outlineLevel="0" collapsed="false">
      <c r="A96" s="0" t="n">
        <v>93</v>
      </c>
      <c r="B96" s="19" t="n">
        <v>24</v>
      </c>
      <c r="C96" s="20" t="s">
        <v>312</v>
      </c>
      <c r="D96" s="19" t="s">
        <v>230</v>
      </c>
      <c r="E96" s="20" t="s">
        <v>313</v>
      </c>
      <c r="F96" s="5" t="s">
        <v>314</v>
      </c>
      <c r="G96" s="5" t="n">
        <v>500095594</v>
      </c>
      <c r="H96" s="5" t="s">
        <v>315</v>
      </c>
      <c r="I96" s="21" t="n">
        <v>7991161369</v>
      </c>
      <c r="J96" s="19" t="str">
        <f aca="false">IF(G96&lt;&gt;"",CONCATENATE(G96,"@stu.upes.ac.in"),"")</f>
        <v>500095594@stu.upes.ac.in</v>
      </c>
      <c r="K96" s="5" t="s">
        <v>28</v>
      </c>
      <c r="L96" s="20" t="s">
        <v>79</v>
      </c>
      <c r="M96" s="43" t="s">
        <v>316</v>
      </c>
      <c r="N96" s="5" t="s">
        <v>202</v>
      </c>
      <c r="O96" s="18"/>
      <c r="P96" s="21" t="n">
        <v>3</v>
      </c>
      <c r="Q96" s="21" t="n">
        <v>3</v>
      </c>
      <c r="R96" s="21" t="n">
        <v>3</v>
      </c>
      <c r="S96" s="21" t="n">
        <v>3</v>
      </c>
      <c r="T96" s="21" t="n">
        <v>3</v>
      </c>
      <c r="U96" s="5" t="n">
        <f aca="false">IF(SUM(P96:T96)=0,"",SUM(P96:T96))</f>
        <v>15</v>
      </c>
      <c r="V96" s="21"/>
      <c r="W96" s="21"/>
      <c r="X96" s="21"/>
      <c r="Y96" s="21"/>
      <c r="Z96" s="21"/>
      <c r="AA96" s="5" t="str">
        <f aca="false">IF(SUM(V96:Z96)=0,"",SUM(V96:Z96))</f>
        <v/>
      </c>
      <c r="AB96" s="5" t="n">
        <f aca="false">IF(G96&lt;&gt;"",IF(MAX(U96,AA96)=0,0,MAX(U96,AA96)),"")</f>
        <v>15</v>
      </c>
      <c r="AC96" s="19" t="n">
        <v>24</v>
      </c>
      <c r="AD96" s="20" t="s">
        <v>312</v>
      </c>
    </row>
    <row r="97" customFormat="false" ht="15" hidden="false" customHeight="true" outlineLevel="0" collapsed="false">
      <c r="A97" s="0" t="n">
        <v>94</v>
      </c>
      <c r="B97" s="19" t="n">
        <f aca="false">B96</f>
        <v>24</v>
      </c>
      <c r="C97" s="20" t="str">
        <f aca="false">C96</f>
        <v>MultiGen AI: Your All-in-one AI content creation Hub</v>
      </c>
      <c r="D97" s="19" t="str">
        <f aca="false">D96</f>
        <v>No</v>
      </c>
      <c r="E97" s="20" t="str">
        <f aca="false">E96</f>
        <v>Shubhi Dixit</v>
      </c>
      <c r="F97" s="5" t="s">
        <v>317</v>
      </c>
      <c r="G97" s="5" t="n">
        <v>500095616</v>
      </c>
      <c r="H97" s="5" t="s">
        <v>318</v>
      </c>
      <c r="I97" s="21" t="n">
        <v>9113106085</v>
      </c>
      <c r="J97" s="19" t="str">
        <f aca="false">IF(G97&lt;&gt;"",CONCATENATE(G97,"@stu.upes.ac.in"),"")</f>
        <v>500095616@stu.upes.ac.in</v>
      </c>
      <c r="K97" s="5" t="s">
        <v>28</v>
      </c>
      <c r="L97" s="20" t="str">
        <f aca="false">L96</f>
        <v>Dr. Avita Katal</v>
      </c>
      <c r="M97" s="43"/>
      <c r="N97" s="5" t="s">
        <v>319</v>
      </c>
      <c r="O97" s="18"/>
      <c r="P97" s="21" t="n">
        <v>3</v>
      </c>
      <c r="Q97" s="21" t="n">
        <v>3</v>
      </c>
      <c r="R97" s="21" t="n">
        <v>3</v>
      </c>
      <c r="S97" s="21" t="n">
        <v>3</v>
      </c>
      <c r="T97" s="21" t="n">
        <v>3</v>
      </c>
      <c r="U97" s="5" t="n">
        <f aca="false">IF(SUM(P97:T97)=0,"",SUM(P97:T97))</f>
        <v>15</v>
      </c>
      <c r="V97" s="21"/>
      <c r="W97" s="21"/>
      <c r="X97" s="21"/>
      <c r="Y97" s="21"/>
      <c r="Z97" s="21"/>
      <c r="AA97" s="5" t="str">
        <f aca="false">IF(SUM(V97:Z97)=0,"",SUM(V97:Z97))</f>
        <v/>
      </c>
      <c r="AB97" s="5" t="n">
        <f aca="false">IF(G97&lt;&gt;"",IF(MAX(U97,AA97)=0,0,MAX(U97,AA97)),"")</f>
        <v>15</v>
      </c>
      <c r="AC97" s="19" t="n">
        <f aca="false">AC96</f>
        <v>24</v>
      </c>
      <c r="AD97" s="20" t="str">
        <f aca="false">AD96</f>
        <v>MultiGen AI: Your All-in-one AI content creation Hub</v>
      </c>
    </row>
    <row r="98" customFormat="false" ht="15" hidden="false" customHeight="true" outlineLevel="0" collapsed="false">
      <c r="A98" s="0" t="n">
        <v>95</v>
      </c>
      <c r="B98" s="19" t="n">
        <f aca="false">B97</f>
        <v>24</v>
      </c>
      <c r="C98" s="20" t="str">
        <f aca="false">C97</f>
        <v>MultiGen AI: Your All-in-one AI content creation Hub</v>
      </c>
      <c r="D98" s="19" t="str">
        <f aca="false">D97</f>
        <v>No</v>
      </c>
      <c r="E98" s="20" t="str">
        <f aca="false">E97</f>
        <v>Shubhi Dixit</v>
      </c>
      <c r="F98" s="5" t="s">
        <v>320</v>
      </c>
      <c r="G98" s="5" t="n">
        <v>500096448</v>
      </c>
      <c r="H98" s="5" t="s">
        <v>321</v>
      </c>
      <c r="I98" s="21" t="n">
        <v>9339279360</v>
      </c>
      <c r="J98" s="19" t="str">
        <f aca="false">IF(G98&lt;&gt;"",CONCATENATE(G98,"@stu.upes.ac.in"),"")</f>
        <v>500096448@stu.upes.ac.in</v>
      </c>
      <c r="K98" s="5" t="s">
        <v>133</v>
      </c>
      <c r="L98" s="20" t="str">
        <f aca="false">L97</f>
        <v>Dr. Avita Katal</v>
      </c>
      <c r="M98" s="43"/>
      <c r="P98" s="21" t="n">
        <v>3</v>
      </c>
      <c r="Q98" s="21" t="n">
        <v>3</v>
      </c>
      <c r="R98" s="21" t="n">
        <v>3</v>
      </c>
      <c r="S98" s="21" t="n">
        <v>3</v>
      </c>
      <c r="T98" s="21" t="n">
        <v>3</v>
      </c>
      <c r="U98" s="5" t="n">
        <f aca="false">IF(SUM(P98:T98)=0,"",SUM(P98:T98))</f>
        <v>15</v>
      </c>
      <c r="V98" s="21"/>
      <c r="W98" s="21"/>
      <c r="X98" s="21"/>
      <c r="Y98" s="21"/>
      <c r="Z98" s="21"/>
      <c r="AA98" s="5" t="str">
        <f aca="false">IF(SUM(V98:Z98)=0,"",SUM(V98:Z98))</f>
        <v/>
      </c>
      <c r="AB98" s="5" t="n">
        <f aca="false">IF(G98&lt;&gt;"",IF(MAX(U98,AA98)=0,0,MAX(U98,AA98)),"")</f>
        <v>15</v>
      </c>
      <c r="AC98" s="19" t="n">
        <f aca="false">AC97</f>
        <v>24</v>
      </c>
      <c r="AD98" s="20" t="str">
        <f aca="false">AD97</f>
        <v>MultiGen AI: Your All-in-one AI content creation Hub</v>
      </c>
    </row>
    <row r="99" customFormat="false" ht="15.75" hidden="false" customHeight="false" outlineLevel="0" collapsed="false">
      <c r="A99" s="0" t="n">
        <v>96</v>
      </c>
      <c r="B99" s="19" t="n">
        <f aca="false">B98</f>
        <v>24</v>
      </c>
      <c r="C99" s="20" t="str">
        <f aca="false">C98</f>
        <v>MultiGen AI: Your All-in-one AI content creation Hub</v>
      </c>
      <c r="D99" s="19" t="str">
        <f aca="false">D98</f>
        <v>No</v>
      </c>
      <c r="E99" s="20" t="str">
        <f aca="false">E98</f>
        <v>Shubhi Dixit</v>
      </c>
      <c r="F99" s="5" t="s">
        <v>313</v>
      </c>
      <c r="G99" s="5" t="n">
        <v>500094571</v>
      </c>
      <c r="H99" s="5" t="s">
        <v>322</v>
      </c>
      <c r="I99" s="21" t="n">
        <v>9343815519</v>
      </c>
      <c r="J99" s="19" t="str">
        <f aca="false">IF(G99&lt;&gt;"",CONCATENATE(G99,"@stu.upes.ac.in"),"")</f>
        <v>500094571@stu.upes.ac.in</v>
      </c>
      <c r="K99" s="5" t="s">
        <v>28</v>
      </c>
      <c r="L99" s="20" t="str">
        <f aca="false">L98</f>
        <v>Dr. Avita Katal</v>
      </c>
      <c r="M99" s="43"/>
      <c r="P99" s="21" t="n">
        <v>3</v>
      </c>
      <c r="Q99" s="21" t="n">
        <v>3</v>
      </c>
      <c r="R99" s="21" t="n">
        <v>3</v>
      </c>
      <c r="S99" s="21" t="n">
        <v>3</v>
      </c>
      <c r="T99" s="21" t="n">
        <v>3</v>
      </c>
      <c r="U99" s="5" t="n">
        <f aca="false">IF(SUM(P99:T99)=0,"",SUM(P99:T99))</f>
        <v>15</v>
      </c>
      <c r="V99" s="21"/>
      <c r="W99" s="21"/>
      <c r="X99" s="21"/>
      <c r="Y99" s="21"/>
      <c r="Z99" s="21"/>
      <c r="AA99" s="5" t="str">
        <f aca="false">IF(SUM(V99:Z99)=0,"",SUM(V99:Z99))</f>
        <v/>
      </c>
      <c r="AB99" s="5" t="n">
        <f aca="false">IF(G99&lt;&gt;"",IF(MAX(U99,AA99)=0,0,MAX(U99,AA99)),"")</f>
        <v>15</v>
      </c>
      <c r="AC99" s="19" t="n">
        <f aca="false">AC98</f>
        <v>24</v>
      </c>
      <c r="AD99" s="20" t="str">
        <f aca="false">AD98</f>
        <v>MultiGen AI: Your All-in-one AI content creation Hub</v>
      </c>
    </row>
    <row r="100" customFormat="false" ht="15" hidden="false" customHeight="true" outlineLevel="0" collapsed="false">
      <c r="A100" s="0" t="n">
        <v>97</v>
      </c>
      <c r="B100" s="19" t="n">
        <v>25</v>
      </c>
      <c r="C100" s="44" t="s">
        <v>323</v>
      </c>
      <c r="D100" s="19" t="s">
        <v>230</v>
      </c>
      <c r="E100" s="20" t="s">
        <v>324</v>
      </c>
      <c r="F100" s="5" t="s">
        <v>324</v>
      </c>
      <c r="G100" s="5" t="n">
        <v>500094103</v>
      </c>
      <c r="H100" s="5" t="s">
        <v>325</v>
      </c>
      <c r="I100" s="21" t="n">
        <v>6262035650</v>
      </c>
      <c r="J100" s="19" t="str">
        <f aca="false">IF(G100&lt;&gt;"",CONCATENATE(G100,"@stu.upes.ac.in"),"")</f>
        <v>500094103@stu.upes.ac.in</v>
      </c>
      <c r="K100" s="5" t="s">
        <v>126</v>
      </c>
      <c r="L100" s="20" t="s">
        <v>326</v>
      </c>
      <c r="M100" s="21"/>
      <c r="N100" s="22" t="s">
        <v>273</v>
      </c>
      <c r="P100" s="21"/>
      <c r="Q100" s="21"/>
      <c r="R100" s="21"/>
      <c r="S100" s="21"/>
      <c r="T100" s="21"/>
      <c r="U100" s="5" t="str">
        <f aca="false">IF(SUM(P100:T100)=0,"",SUM(P100:T100))</f>
        <v/>
      </c>
      <c r="V100" s="21"/>
      <c r="W100" s="21"/>
      <c r="X100" s="21"/>
      <c r="Y100" s="21"/>
      <c r="Z100" s="21"/>
      <c r="AA100" s="5" t="str">
        <f aca="false">IF(SUM(V100:Z100)=0,"",SUM(V100:Z100))</f>
        <v/>
      </c>
      <c r="AB100" s="5" t="n">
        <f aca="false">IF(G100&lt;&gt;"",IF(MAX(U100,AA100)=0,0,MAX(U100,AA100)),"")</f>
        <v>0</v>
      </c>
      <c r="AC100" s="19" t="n">
        <v>25</v>
      </c>
      <c r="AD100" s="44" t="s">
        <v>323</v>
      </c>
    </row>
    <row r="101" customFormat="false" ht="15" hidden="false" customHeight="true" outlineLevel="0" collapsed="false">
      <c r="A101" s="0" t="n">
        <v>98</v>
      </c>
      <c r="B101" s="19" t="n">
        <f aca="false">B100</f>
        <v>25</v>
      </c>
      <c r="C101" s="44" t="str">
        <f aca="false">C100</f>
        <v>Vital Wave:Telemonitoring ECG and PPG with cloud analytics</v>
      </c>
      <c r="D101" s="19" t="str">
        <f aca="false">D100</f>
        <v>No</v>
      </c>
      <c r="E101" s="20" t="str">
        <f aca="false">E100</f>
        <v>Anishka Sinha</v>
      </c>
      <c r="F101" s="5" t="s">
        <v>327</v>
      </c>
      <c r="G101" s="5" t="n">
        <v>500092154</v>
      </c>
      <c r="H101" s="5" t="s">
        <v>328</v>
      </c>
      <c r="I101" s="21" t="n">
        <v>9520024449</v>
      </c>
      <c r="J101" s="19" t="str">
        <f aca="false">IF(G101&lt;&gt;"",CONCATENATE(G101,"@stu.upes.ac.in"),"")</f>
        <v>500092154@stu.upes.ac.in</v>
      </c>
      <c r="K101" s="5" t="s">
        <v>329</v>
      </c>
      <c r="L101" s="20" t="str">
        <f aca="false">L100</f>
        <v>Dr. Shresth Gupta</v>
      </c>
      <c r="M101" s="21"/>
      <c r="N101" s="22" t="s">
        <v>163</v>
      </c>
      <c r="P101" s="21"/>
      <c r="Q101" s="21"/>
      <c r="R101" s="21"/>
      <c r="S101" s="21"/>
      <c r="T101" s="21"/>
      <c r="U101" s="5" t="str">
        <f aca="false">IF(SUM(P101:T101)=0,"",SUM(P101:T101))</f>
        <v/>
      </c>
      <c r="V101" s="21"/>
      <c r="W101" s="21"/>
      <c r="X101" s="21"/>
      <c r="Y101" s="21"/>
      <c r="Z101" s="21"/>
      <c r="AA101" s="5" t="str">
        <f aca="false">IF(SUM(V101:Z101)=0,"",SUM(V101:Z101))</f>
        <v/>
      </c>
      <c r="AB101" s="5" t="n">
        <f aca="false">IF(G101&lt;&gt;"",IF(MAX(U101,AA101)=0,0,MAX(U101,AA101)),"")</f>
        <v>0</v>
      </c>
      <c r="AC101" s="19" t="n">
        <f aca="false">AC100</f>
        <v>25</v>
      </c>
      <c r="AD101" s="44" t="str">
        <f aca="false">AD100</f>
        <v>Vital Wave:Telemonitoring ECG and PPG with cloud analytics</v>
      </c>
    </row>
    <row r="102" customFormat="false" ht="15" hidden="false" customHeight="true" outlineLevel="0" collapsed="false">
      <c r="A102" s="0" t="n">
        <v>99</v>
      </c>
      <c r="B102" s="19" t="n">
        <f aca="false">B101</f>
        <v>25</v>
      </c>
      <c r="C102" s="44" t="str">
        <f aca="false">C101</f>
        <v>Vital Wave:Telemonitoring ECG and PPG with cloud analytics</v>
      </c>
      <c r="D102" s="19" t="str">
        <f aca="false">D101</f>
        <v>No</v>
      </c>
      <c r="E102" s="20" t="str">
        <f aca="false">E101</f>
        <v>Anishka Sinha</v>
      </c>
      <c r="F102" s="5" t="s">
        <v>330</v>
      </c>
      <c r="G102" s="5" t="n">
        <v>500094135</v>
      </c>
      <c r="H102" s="5" t="s">
        <v>331</v>
      </c>
      <c r="I102" s="21" t="n">
        <v>9084047529</v>
      </c>
      <c r="J102" s="19" t="str">
        <f aca="false">IF(G102&lt;&gt;"",CONCATENATE(G102,"@stu.upes.ac.in"),"")</f>
        <v>500094135@stu.upes.ac.in</v>
      </c>
      <c r="K102" s="5" t="s">
        <v>126</v>
      </c>
      <c r="L102" s="20" t="str">
        <f aca="false">L101</f>
        <v>Dr. Shresth Gupta</v>
      </c>
      <c r="M102" s="21"/>
      <c r="P102" s="21"/>
      <c r="Q102" s="21"/>
      <c r="R102" s="21"/>
      <c r="S102" s="21"/>
      <c r="T102" s="21"/>
      <c r="U102" s="5" t="str">
        <f aca="false">IF(SUM(P102:T102)=0,"",SUM(P102:T102))</f>
        <v/>
      </c>
      <c r="V102" s="21"/>
      <c r="W102" s="21"/>
      <c r="X102" s="21"/>
      <c r="Y102" s="21"/>
      <c r="Z102" s="21"/>
      <c r="AA102" s="5" t="str">
        <f aca="false">IF(SUM(V102:Z102)=0,"",SUM(V102:Z102))</f>
        <v/>
      </c>
      <c r="AB102" s="5" t="n">
        <f aca="false">IF(G102&lt;&gt;"",IF(MAX(U102,AA102)=0,0,MAX(U102,AA102)),"")</f>
        <v>0</v>
      </c>
      <c r="AC102" s="19" t="n">
        <f aca="false">AC101</f>
        <v>25</v>
      </c>
      <c r="AD102" s="44" t="str">
        <f aca="false">AD101</f>
        <v>Vital Wave:Telemonitoring ECG and PPG with cloud analytics</v>
      </c>
    </row>
    <row r="103" customFormat="false" ht="15.75" hidden="false" customHeight="false" outlineLevel="0" collapsed="false">
      <c r="A103" s="0" t="n">
        <v>100</v>
      </c>
      <c r="B103" s="19"/>
      <c r="C103" s="44"/>
      <c r="D103" s="19"/>
      <c r="E103" s="20"/>
      <c r="F103" s="5"/>
      <c r="G103" s="5"/>
      <c r="H103" s="5"/>
      <c r="I103" s="21"/>
      <c r="J103" s="19"/>
      <c r="K103" s="5"/>
      <c r="L103" s="20"/>
      <c r="M103" s="21"/>
      <c r="P103" s="21"/>
      <c r="Q103" s="21"/>
      <c r="R103" s="21"/>
      <c r="S103" s="21"/>
      <c r="T103" s="21"/>
      <c r="V103" s="21"/>
      <c r="W103" s="21"/>
      <c r="X103" s="21"/>
      <c r="Y103" s="21"/>
      <c r="Z103" s="21"/>
      <c r="AB103" s="5" t="str">
        <f aca="false">IF(G103&lt;&gt;"",IF(MAX(U103,AA103)=0,0,MAX(U103,AA103)),"")</f>
        <v/>
      </c>
      <c r="AC103" s="19"/>
      <c r="AD103" s="44"/>
    </row>
    <row r="104" customFormat="false" ht="15" hidden="false" customHeight="true" outlineLevel="0" collapsed="false">
      <c r="A104" s="0" t="n">
        <v>101</v>
      </c>
      <c r="B104" s="19" t="n">
        <v>26</v>
      </c>
      <c r="C104" s="30" t="s">
        <v>332</v>
      </c>
      <c r="D104" s="19" t="s">
        <v>230</v>
      </c>
      <c r="E104" s="30" t="s">
        <v>333</v>
      </c>
      <c r="F104" s="31" t="s">
        <v>333</v>
      </c>
      <c r="G104" s="31" t="n">
        <v>500094049</v>
      </c>
      <c r="H104" s="31" t="s">
        <v>334</v>
      </c>
      <c r="I104" s="32" t="e">
        <f aca="false">#REF!</f>
        <v>#REF!</v>
      </c>
      <c r="J104" s="19" t="str">
        <f aca="false">IF(G104&lt;&gt;"",CONCATENATE(G104,"@stu.upes.ac.in"),"")</f>
        <v>500094049@stu.upes.ac.in</v>
      </c>
      <c r="K104" s="5" t="s">
        <v>41</v>
      </c>
      <c r="L104" s="30" t="s">
        <v>272</v>
      </c>
      <c r="M104" s="32"/>
      <c r="N104" s="22" t="s">
        <v>149</v>
      </c>
      <c r="O104" s="31"/>
      <c r="P104" s="21" t="n">
        <v>3.5</v>
      </c>
      <c r="Q104" s="21" t="n">
        <v>3.5</v>
      </c>
      <c r="R104" s="5" t="n">
        <v>3.25</v>
      </c>
      <c r="S104" s="21" t="n">
        <v>3.25</v>
      </c>
      <c r="T104" s="21" t="n">
        <v>3</v>
      </c>
      <c r="U104" s="5" t="n">
        <f aca="false">IF(SUM(P104:T104)=0,"",SUM(P104:T104))</f>
        <v>16.5</v>
      </c>
      <c r="V104" s="21"/>
      <c r="W104" s="21"/>
      <c r="X104" s="21"/>
      <c r="Y104" s="21"/>
      <c r="Z104" s="21"/>
      <c r="AA104" s="5" t="str">
        <f aca="false">IF(SUM(V104:Z104)=0,"",SUM(V104:Z104))</f>
        <v/>
      </c>
      <c r="AB104" s="5" t="n">
        <f aca="false">IF(G104&lt;&gt;"",IF(MAX(U104,AA104)=0,0,MAX(U104,AA104)),"")</f>
        <v>16.5</v>
      </c>
      <c r="AC104" s="19" t="n">
        <v>26</v>
      </c>
      <c r="AD104" s="30" t="s">
        <v>332</v>
      </c>
    </row>
    <row r="105" customFormat="false" ht="15" hidden="false" customHeight="true" outlineLevel="0" collapsed="false">
      <c r="A105" s="0" t="n">
        <v>102</v>
      </c>
      <c r="B105" s="19" t="n">
        <f aca="false">B104</f>
        <v>26</v>
      </c>
      <c r="C105" s="30" t="str">
        <f aca="false">C104</f>
        <v>Athlete Edge</v>
      </c>
      <c r="D105" s="19" t="str">
        <f aca="false">D104</f>
        <v>No</v>
      </c>
      <c r="E105" s="30" t="str">
        <f aca="false">E104</f>
        <v>Divay Sethi</v>
      </c>
      <c r="F105" s="31" t="s">
        <v>335</v>
      </c>
      <c r="G105" s="31" t="n">
        <v>500095629</v>
      </c>
      <c r="H105" s="31" t="s">
        <v>336</v>
      </c>
      <c r="I105" s="32" t="e">
        <f aca="false">I104</f>
        <v>#REF!</v>
      </c>
      <c r="J105" s="19" t="str">
        <f aca="false">IF(G105&lt;&gt;"",CONCATENATE(G105,"@stu.upes.ac.in"),"")</f>
        <v>500095629@stu.upes.ac.in</v>
      </c>
      <c r="K105" s="5" t="s">
        <v>28</v>
      </c>
      <c r="L105" s="30" t="str">
        <f aca="false">L104</f>
        <v>Ms. Arundhati tarafdar</v>
      </c>
      <c r="M105" s="32"/>
      <c r="N105" s="22" t="s">
        <v>192</v>
      </c>
      <c r="O105" s="31"/>
      <c r="P105" s="21" t="n">
        <v>3.5</v>
      </c>
      <c r="Q105" s="21" t="n">
        <v>3.5</v>
      </c>
      <c r="R105" s="21" t="n">
        <v>3.25</v>
      </c>
      <c r="S105" s="21" t="n">
        <v>3.25</v>
      </c>
      <c r="T105" s="21" t="n">
        <v>3</v>
      </c>
      <c r="U105" s="5" t="n">
        <f aca="false">IF(SUM(P105:T105)=0,"",SUM(P105:T105))</f>
        <v>16.5</v>
      </c>
      <c r="V105" s="21"/>
      <c r="W105" s="21"/>
      <c r="X105" s="21"/>
      <c r="Y105" s="21"/>
      <c r="Z105" s="21"/>
      <c r="AA105" s="5" t="str">
        <f aca="false">IF(SUM(V105:Z105)=0,"",SUM(V105:Z105))</f>
        <v/>
      </c>
      <c r="AB105" s="5" t="n">
        <f aca="false">IF(G105&lt;&gt;"",IF(MAX(U105,AA105)=0,0,MAX(U105,AA105)),"")</f>
        <v>16.5</v>
      </c>
      <c r="AC105" s="19" t="n">
        <f aca="false">AC104</f>
        <v>26</v>
      </c>
      <c r="AD105" s="30" t="str">
        <f aca="false">AD104</f>
        <v>Athlete Edge</v>
      </c>
    </row>
    <row r="106" customFormat="false" ht="15" hidden="false" customHeight="true" outlineLevel="0" collapsed="false">
      <c r="A106" s="0" t="n">
        <v>103</v>
      </c>
      <c r="B106" s="19" t="n">
        <f aca="false">B105</f>
        <v>26</v>
      </c>
      <c r="C106" s="30" t="str">
        <f aca="false">C105</f>
        <v>Athlete Edge</v>
      </c>
      <c r="D106" s="19" t="str">
        <f aca="false">D105</f>
        <v>No</v>
      </c>
      <c r="E106" s="30" t="str">
        <f aca="false">E105</f>
        <v>Divay Sethi</v>
      </c>
      <c r="F106" s="31" t="s">
        <v>337</v>
      </c>
      <c r="G106" s="31" t="n">
        <v>500094799</v>
      </c>
      <c r="H106" s="31" t="s">
        <v>338</v>
      </c>
      <c r="I106" s="32" t="e">
        <f aca="false">I105</f>
        <v>#REF!</v>
      </c>
      <c r="J106" s="19" t="str">
        <f aca="false">IF(G106&lt;&gt;"",CONCATENATE(G106,"@stu.upes.ac.in"),"")</f>
        <v>500094799@stu.upes.ac.in</v>
      </c>
      <c r="K106" s="5" t="s">
        <v>28</v>
      </c>
      <c r="L106" s="30" t="str">
        <f aca="false">L105</f>
        <v>Ms. Arundhati tarafdar</v>
      </c>
      <c r="M106" s="32"/>
      <c r="N106" s="31"/>
      <c r="O106" s="31"/>
      <c r="P106" s="21" t="n">
        <v>3.5</v>
      </c>
      <c r="Q106" s="21" t="n">
        <v>3.5</v>
      </c>
      <c r="R106" s="21" t="n">
        <v>3.25</v>
      </c>
      <c r="S106" s="21" t="n">
        <v>3.25</v>
      </c>
      <c r="T106" s="21" t="n">
        <v>3</v>
      </c>
      <c r="U106" s="5" t="n">
        <f aca="false">IF(SUM(P106:T106)=0,"",SUM(P106:T106))</f>
        <v>16.5</v>
      </c>
      <c r="V106" s="21"/>
      <c r="W106" s="21"/>
      <c r="X106" s="21"/>
      <c r="Y106" s="21"/>
      <c r="Z106" s="21"/>
      <c r="AA106" s="5" t="str">
        <f aca="false">IF(SUM(V106:Z106)=0,"",SUM(V106:Z106))</f>
        <v/>
      </c>
      <c r="AB106" s="5" t="n">
        <f aca="false">IF(G106&lt;&gt;"",IF(MAX(U106,AA106)=0,0,MAX(U106,AA106)),"")</f>
        <v>16.5</v>
      </c>
      <c r="AC106" s="19" t="n">
        <f aca="false">AC105</f>
        <v>26</v>
      </c>
      <c r="AD106" s="30" t="str">
        <f aca="false">AD105</f>
        <v>Athlete Edge</v>
      </c>
    </row>
    <row r="107" customFormat="false" ht="15.75" hidden="false" customHeight="false" outlineLevel="0" collapsed="false">
      <c r="A107" s="0" t="n">
        <v>104</v>
      </c>
      <c r="B107" s="19" t="n">
        <f aca="false">B106</f>
        <v>26</v>
      </c>
      <c r="C107" s="30" t="str">
        <f aca="false">C106</f>
        <v>Athlete Edge</v>
      </c>
      <c r="D107" s="19" t="str">
        <f aca="false">D106</f>
        <v>No</v>
      </c>
      <c r="E107" s="30" t="str">
        <f aca="false">E106</f>
        <v>Divay Sethi</v>
      </c>
      <c r="F107" s="31" t="s">
        <v>339</v>
      </c>
      <c r="G107" s="31" t="n">
        <v>500094657</v>
      </c>
      <c r="H107" s="31" t="s">
        <v>340</v>
      </c>
      <c r="I107" s="32" t="e">
        <f aca="false">I106</f>
        <v>#REF!</v>
      </c>
      <c r="J107" s="19" t="str">
        <f aca="false">IF(G107&lt;&gt;"",CONCATENATE(G107,"@stu.upes.ac.in"),"")</f>
        <v>500094657@stu.upes.ac.in</v>
      </c>
      <c r="K107" s="5" t="s">
        <v>28</v>
      </c>
      <c r="L107" s="30" t="str">
        <f aca="false">L106</f>
        <v>Ms. Arundhati tarafdar</v>
      </c>
      <c r="M107" s="32"/>
      <c r="N107" s="31"/>
      <c r="O107" s="31"/>
      <c r="P107" s="21" t="n">
        <v>3.5</v>
      </c>
      <c r="Q107" s="21" t="n">
        <v>3.5</v>
      </c>
      <c r="R107" s="21" t="n">
        <v>3.25</v>
      </c>
      <c r="S107" s="21" t="n">
        <v>3.25</v>
      </c>
      <c r="T107" s="21" t="n">
        <v>3</v>
      </c>
      <c r="U107" s="5" t="n">
        <f aca="false">IF(SUM(P107:T107)=0,"",SUM(P107:T107))</f>
        <v>16.5</v>
      </c>
      <c r="V107" s="21"/>
      <c r="W107" s="21"/>
      <c r="X107" s="21"/>
      <c r="Y107" s="21"/>
      <c r="Z107" s="21"/>
      <c r="AA107" s="5" t="str">
        <f aca="false">IF(SUM(V107:Z107)=0,"",SUM(V107:Z107))</f>
        <v/>
      </c>
      <c r="AB107" s="5" t="n">
        <f aca="false">IF(G107&lt;&gt;"",IF(MAX(U107,AA107)=0,0,MAX(U107,AA107)),"")</f>
        <v>16.5</v>
      </c>
      <c r="AC107" s="19" t="n">
        <f aca="false">AC106</f>
        <v>26</v>
      </c>
      <c r="AD107" s="30" t="str">
        <f aca="false">AD106</f>
        <v>Athlete Edge</v>
      </c>
    </row>
    <row r="108" customFormat="false" ht="15" hidden="false" customHeight="true" outlineLevel="0" collapsed="false">
      <c r="A108" s="0" t="n">
        <v>105</v>
      </c>
      <c r="B108" s="19" t="n">
        <v>27</v>
      </c>
      <c r="C108" s="19" t="s">
        <v>341</v>
      </c>
      <c r="D108" s="19" t="s">
        <v>230</v>
      </c>
      <c r="E108" s="19" t="s">
        <v>342</v>
      </c>
      <c r="F108" s="45" t="s">
        <v>343</v>
      </c>
      <c r="G108" s="1" t="n">
        <v>500096351</v>
      </c>
      <c r="H108" s="1" t="s">
        <v>344</v>
      </c>
      <c r="I108" s="4" t="e">
        <f aca="false">#REF!</f>
        <v>#REF!</v>
      </c>
      <c r="J108" s="19" t="str">
        <f aca="false">IF(G108&lt;&gt;"",CONCATENATE(G108,"@stu.upes.ac.in"),"")</f>
        <v>500096351@stu.upes.ac.in</v>
      </c>
      <c r="K108" s="1" t="s">
        <v>105</v>
      </c>
      <c r="L108" s="19" t="s">
        <v>345</v>
      </c>
      <c r="M108" s="21"/>
      <c r="N108" s="5" t="s">
        <v>244</v>
      </c>
      <c r="P108" s="21" t="n">
        <v>3</v>
      </c>
      <c r="Q108" s="21" t="n">
        <v>3</v>
      </c>
      <c r="R108" s="5" t="n">
        <v>3</v>
      </c>
      <c r="S108" s="21" t="n">
        <v>3</v>
      </c>
      <c r="T108" s="21" t="n">
        <v>3</v>
      </c>
      <c r="U108" s="5" t="n">
        <f aca="false">IF(SUM(P108:T108)=0,"",SUM(P108:T108))</f>
        <v>15</v>
      </c>
      <c r="V108" s="21"/>
      <c r="W108" s="21"/>
      <c r="X108" s="21"/>
      <c r="Y108" s="21"/>
      <c r="Z108" s="21"/>
      <c r="AA108" s="5" t="str">
        <f aca="false">IF(SUM(V108:Z108)=0,"",SUM(V108:Z108))</f>
        <v/>
      </c>
      <c r="AB108" s="5" t="n">
        <f aca="false">IF(G108&lt;&gt;"",IF(MAX(U108,AA108)=0,0,MAX(U108,AA108)),"")</f>
        <v>15</v>
      </c>
      <c r="AC108" s="19" t="n">
        <v>27</v>
      </c>
      <c r="AD108" s="19" t="s">
        <v>341</v>
      </c>
    </row>
    <row r="109" customFormat="false" ht="15" hidden="false" customHeight="true" outlineLevel="0" collapsed="false">
      <c r="A109" s="0" t="n">
        <v>106</v>
      </c>
      <c r="B109" s="19" t="n">
        <f aca="false">B108</f>
        <v>27</v>
      </c>
      <c r="C109" s="19" t="str">
        <f aca="false">C108</f>
        <v>Autonomous Vehicle Simulation Using Carla</v>
      </c>
      <c r="D109" s="19" t="str">
        <f aca="false">D108</f>
        <v>No</v>
      </c>
      <c r="E109" s="19" t="str">
        <f aca="false">E108</f>
        <v>Atin Anant</v>
      </c>
      <c r="F109" s="1" t="s">
        <v>346</v>
      </c>
      <c r="G109" s="1" t="n">
        <v>500096554</v>
      </c>
      <c r="H109" s="1" t="s">
        <v>347</v>
      </c>
      <c r="I109" s="4" t="e">
        <f aca="false">I108</f>
        <v>#REF!</v>
      </c>
      <c r="J109" s="19" t="str">
        <f aca="false">IF(G109&lt;&gt;"",CONCATENATE(G109,"@stu.upes.ac.in"),"")</f>
        <v>500096554@stu.upes.ac.in</v>
      </c>
      <c r="K109" s="1" t="s">
        <v>105</v>
      </c>
      <c r="L109" s="19" t="str">
        <f aca="false">L108</f>
        <v>Dr. Shahina Anwarul</v>
      </c>
      <c r="M109" s="21"/>
      <c r="N109" s="46" t="s">
        <v>202</v>
      </c>
      <c r="P109" s="21" t="n">
        <v>3</v>
      </c>
      <c r="Q109" s="21" t="n">
        <v>3</v>
      </c>
      <c r="R109" s="21" t="n">
        <v>3</v>
      </c>
      <c r="S109" s="21" t="n">
        <v>3</v>
      </c>
      <c r="T109" s="21" t="n">
        <v>3</v>
      </c>
      <c r="U109" s="5" t="n">
        <f aca="false">IF(SUM(P109:T109)=0,"",SUM(P109:T109))</f>
        <v>15</v>
      </c>
      <c r="V109" s="21"/>
      <c r="W109" s="21"/>
      <c r="X109" s="21"/>
      <c r="Y109" s="21"/>
      <c r="Z109" s="21"/>
      <c r="AA109" s="5" t="str">
        <f aca="false">IF(SUM(V109:Z109)=0,"",SUM(V109:Z109))</f>
        <v/>
      </c>
      <c r="AB109" s="5" t="n">
        <f aca="false">IF(G109&lt;&gt;"",IF(MAX(U109,AA109)=0,0,MAX(U109,AA109)),"")</f>
        <v>15</v>
      </c>
      <c r="AC109" s="19" t="n">
        <f aca="false">AC108</f>
        <v>27</v>
      </c>
      <c r="AD109" s="19" t="str">
        <f aca="false">AD108</f>
        <v>Autonomous Vehicle Simulation Using Carla</v>
      </c>
    </row>
    <row r="110" customFormat="false" ht="15" hidden="false" customHeight="true" outlineLevel="0" collapsed="false">
      <c r="A110" s="0" t="n">
        <v>107</v>
      </c>
      <c r="B110" s="19" t="n">
        <f aca="false">B109</f>
        <v>27</v>
      </c>
      <c r="C110" s="19" t="str">
        <f aca="false">C109</f>
        <v>Autonomous Vehicle Simulation Using Carla</v>
      </c>
      <c r="D110" s="19" t="str">
        <f aca="false">D109</f>
        <v>No</v>
      </c>
      <c r="E110" s="19" t="str">
        <f aca="false">E109</f>
        <v>Atin Anant</v>
      </c>
      <c r="F110" s="1" t="s">
        <v>342</v>
      </c>
      <c r="G110" s="1" t="n">
        <v>500093013</v>
      </c>
      <c r="H110" s="1" t="s">
        <v>348</v>
      </c>
      <c r="I110" s="4" t="e">
        <f aca="false">I109</f>
        <v>#REF!</v>
      </c>
      <c r="J110" s="19" t="str">
        <f aca="false">IF(G110&lt;&gt;"",CONCATENATE(G110,"@stu.upes.ac.in"),"")</f>
        <v>500093013@stu.upes.ac.in</v>
      </c>
      <c r="K110" s="1" t="s">
        <v>51</v>
      </c>
      <c r="L110" s="19" t="str">
        <f aca="false">L109</f>
        <v>Dr. Shahina Anwarul</v>
      </c>
      <c r="M110" s="21"/>
      <c r="P110" s="21" t="n">
        <v>3</v>
      </c>
      <c r="Q110" s="21" t="n">
        <v>3</v>
      </c>
      <c r="R110" s="21" t="n">
        <v>3</v>
      </c>
      <c r="S110" s="21" t="n">
        <v>3</v>
      </c>
      <c r="T110" s="21" t="n">
        <v>3</v>
      </c>
      <c r="U110" s="5" t="n">
        <f aca="false">IF(SUM(P110:T110)=0,"",SUM(P110:T110))</f>
        <v>15</v>
      </c>
      <c r="V110" s="21"/>
      <c r="W110" s="21"/>
      <c r="X110" s="21"/>
      <c r="Y110" s="21"/>
      <c r="Z110" s="21"/>
      <c r="AA110" s="5" t="str">
        <f aca="false">IF(SUM(V110:Z110)=0,"",SUM(V110:Z110))</f>
        <v/>
      </c>
      <c r="AB110" s="5" t="n">
        <f aca="false">IF(G110&lt;&gt;"",IF(MAX(U110,AA110)=0,0,MAX(U110,AA110)),"")</f>
        <v>15</v>
      </c>
      <c r="AC110" s="19" t="n">
        <f aca="false">AC109</f>
        <v>27</v>
      </c>
      <c r="AD110" s="19" t="str">
        <f aca="false">AD109</f>
        <v>Autonomous Vehicle Simulation Using Carla</v>
      </c>
    </row>
    <row r="111" customFormat="false" ht="15.75" hidden="false" customHeight="false" outlineLevel="0" collapsed="false">
      <c r="A111" s="0" t="n">
        <v>108</v>
      </c>
      <c r="B111" s="19"/>
      <c r="C111" s="19"/>
      <c r="D111" s="19"/>
      <c r="E111" s="19"/>
      <c r="J111" s="19"/>
      <c r="L111" s="19"/>
      <c r="M111" s="21"/>
      <c r="N111" s="21"/>
      <c r="O111" s="21"/>
      <c r="P111" s="21"/>
      <c r="Q111" s="21"/>
      <c r="V111" s="21"/>
      <c r="W111" s="21"/>
      <c r="X111" s="21"/>
      <c r="Y111" s="21"/>
      <c r="Z111" s="21"/>
      <c r="AB111" s="5" t="str">
        <f aca="false">IF(G111&lt;&gt;"",IF(MAX(U111,AA111)=0,0,MAX(U111,AA111)),"")</f>
        <v/>
      </c>
      <c r="AC111" s="19"/>
      <c r="AD111" s="19"/>
    </row>
    <row r="112" customFormat="false" ht="15" hidden="false" customHeight="true" outlineLevel="0" collapsed="false">
      <c r="A112" s="0" t="n">
        <v>109</v>
      </c>
      <c r="B112" s="19" t="n">
        <v>28</v>
      </c>
      <c r="C112" s="20" t="s">
        <v>349</v>
      </c>
      <c r="D112" s="19" t="s">
        <v>230</v>
      </c>
      <c r="E112" s="30" t="s">
        <v>350</v>
      </c>
      <c r="F112" s="5" t="s">
        <v>351</v>
      </c>
      <c r="G112" s="5" t="n">
        <v>500094702</v>
      </c>
      <c r="H112" s="5" t="s">
        <v>352</v>
      </c>
      <c r="I112" s="4" t="e">
        <f aca="false">#REF!</f>
        <v>#REF!</v>
      </c>
      <c r="J112" s="19" t="str">
        <f aca="false">IF(G112&lt;&gt;"",CONCATENATE(G112,"@stu.upes.ac.in"),"")</f>
        <v>500094702@stu.upes.ac.in</v>
      </c>
      <c r="K112" s="5" t="s">
        <v>242</v>
      </c>
      <c r="L112" s="20" t="s">
        <v>353</v>
      </c>
      <c r="M112" s="5"/>
      <c r="N112" s="5" t="s">
        <v>354</v>
      </c>
      <c r="P112" s="21" t="n">
        <v>3</v>
      </c>
      <c r="Q112" s="21" t="n">
        <v>2</v>
      </c>
      <c r="R112" s="21" t="n">
        <v>3</v>
      </c>
      <c r="S112" s="21" t="n">
        <v>2</v>
      </c>
      <c r="T112" s="21" t="n">
        <v>3</v>
      </c>
      <c r="U112" s="5" t="n">
        <f aca="false">IF(SUM(P112:T112)=0,"",SUM(P112:T112))</f>
        <v>13</v>
      </c>
      <c r="V112" s="21"/>
      <c r="W112" s="21"/>
      <c r="X112" s="21"/>
      <c r="Y112" s="21"/>
      <c r="Z112" s="21"/>
      <c r="AA112" s="5" t="str">
        <f aca="false">IF(SUM(V112:Z112)=0,"",SUM(V112:Z112))</f>
        <v/>
      </c>
      <c r="AB112" s="5" t="n">
        <f aca="false">IF(G112&lt;&gt;"",IF(MAX(U112,AA112)=0,0,MAX(U112,AA112)),"")</f>
        <v>13</v>
      </c>
      <c r="AC112" s="19" t="n">
        <v>28</v>
      </c>
      <c r="AD112" s="20" t="s">
        <v>349</v>
      </c>
    </row>
    <row r="113" customFormat="false" ht="15.75" hidden="false" customHeight="false" outlineLevel="0" collapsed="false">
      <c r="A113" s="0" t="n">
        <v>110</v>
      </c>
      <c r="B113" s="19" t="n">
        <f aca="false">B112</f>
        <v>28</v>
      </c>
      <c r="C113" s="20" t="str">
        <f aca="false">C112</f>
        <v>Cloud Based Rent Management System( Title was different during presentation)</v>
      </c>
      <c r="D113" s="19" t="str">
        <f aca="false">D112</f>
        <v>No</v>
      </c>
      <c r="E113" s="30" t="str">
        <f aca="false">E112</f>
        <v>Siddharth Rawat  </v>
      </c>
      <c r="F113" s="5" t="s">
        <v>355</v>
      </c>
      <c r="G113" s="5" t="n">
        <v>500094905</v>
      </c>
      <c r="H113" s="5" t="s">
        <v>356</v>
      </c>
      <c r="I113" s="4" t="e">
        <f aca="false">I112</f>
        <v>#REF!</v>
      </c>
      <c r="J113" s="19" t="str">
        <f aca="false">IF(G113&lt;&gt;"",CONCATENATE(G113,"@stu.upes.ac.in"),"")</f>
        <v>500094905@stu.upes.ac.in</v>
      </c>
      <c r="K113" s="5" t="s">
        <v>28</v>
      </c>
      <c r="L113" s="20" t="str">
        <f aca="false">L112</f>
        <v>Dr. Rohitesh Kumar</v>
      </c>
      <c r="M113" s="5"/>
      <c r="N113" s="1" t="s">
        <v>357</v>
      </c>
      <c r="P113" s="21" t="n">
        <v>3</v>
      </c>
      <c r="Q113" s="21" t="n">
        <v>2</v>
      </c>
      <c r="R113" s="21" t="n">
        <v>3</v>
      </c>
      <c r="S113" s="21" t="n">
        <v>2</v>
      </c>
      <c r="T113" s="21" t="n">
        <v>3</v>
      </c>
      <c r="U113" s="5" t="n">
        <f aca="false">IF(SUM(P113:T113)=0,"",SUM(P113:T113))</f>
        <v>13</v>
      </c>
      <c r="V113" s="21"/>
      <c r="W113" s="21"/>
      <c r="X113" s="21"/>
      <c r="Y113" s="21"/>
      <c r="Z113" s="21"/>
      <c r="AA113" s="5" t="str">
        <f aca="false">IF(SUM(V113:Z113)=0,"",SUM(V113:Z113))</f>
        <v/>
      </c>
      <c r="AB113" s="5" t="n">
        <f aca="false">IF(G113&lt;&gt;"",IF(MAX(U113,AA113)=0,0,MAX(U113,AA113)),"")</f>
        <v>13</v>
      </c>
      <c r="AC113" s="19" t="n">
        <f aca="false">AC112</f>
        <v>28</v>
      </c>
      <c r="AD113" s="20" t="str">
        <f aca="false">AD112</f>
        <v>Cloud Based Rent Management System( Title was different during presentation)</v>
      </c>
    </row>
    <row r="114" customFormat="false" ht="15.75" hidden="false" customHeight="false" outlineLevel="0" collapsed="false">
      <c r="A114" s="0" t="n">
        <v>111</v>
      </c>
      <c r="B114" s="19"/>
      <c r="C114" s="20"/>
      <c r="D114" s="19"/>
      <c r="E114" s="30"/>
      <c r="F114" s="5"/>
      <c r="G114" s="5"/>
      <c r="H114" s="5"/>
      <c r="J114" s="19"/>
      <c r="K114" s="5"/>
      <c r="L114" s="20"/>
      <c r="M114" s="5"/>
      <c r="P114" s="21"/>
      <c r="Q114" s="21"/>
      <c r="R114" s="21"/>
      <c r="S114" s="21"/>
      <c r="T114" s="21"/>
      <c r="V114" s="21"/>
      <c r="W114" s="21"/>
      <c r="X114" s="21"/>
      <c r="Y114" s="21"/>
      <c r="Z114" s="21"/>
      <c r="AB114" s="5" t="str">
        <f aca="false">IF(G114&lt;&gt;"",IF(MAX(U114,AA114)=0,0,MAX(U114,AA114)),"")</f>
        <v/>
      </c>
      <c r="AC114" s="19"/>
      <c r="AD114" s="20"/>
    </row>
    <row r="115" customFormat="false" ht="15.75" hidden="false" customHeight="false" outlineLevel="0" collapsed="false">
      <c r="A115" s="0" t="n">
        <v>112</v>
      </c>
      <c r="B115" s="19"/>
      <c r="C115" s="20"/>
      <c r="D115" s="19"/>
      <c r="E115" s="30"/>
      <c r="F115" s="5"/>
      <c r="G115" s="5"/>
      <c r="H115" s="5"/>
      <c r="J115" s="19"/>
      <c r="K115" s="5"/>
      <c r="L115" s="20"/>
      <c r="M115" s="5"/>
      <c r="P115" s="21"/>
      <c r="Q115" s="21"/>
      <c r="R115" s="21"/>
      <c r="S115" s="21"/>
      <c r="T115" s="21"/>
      <c r="V115" s="21"/>
      <c r="W115" s="21"/>
      <c r="X115" s="21"/>
      <c r="Y115" s="21"/>
      <c r="Z115" s="21"/>
      <c r="AB115" s="5" t="str">
        <f aca="false">IF(G115&lt;&gt;"",IF(MAX(U115,AA115)=0,0,MAX(U115,AA115)),"")</f>
        <v/>
      </c>
      <c r="AC115" s="19"/>
      <c r="AD115" s="20"/>
    </row>
    <row r="116" customFormat="false" ht="15" hidden="false" customHeight="true" outlineLevel="0" collapsed="false">
      <c r="A116" s="0" t="n">
        <v>113</v>
      </c>
      <c r="B116" s="19" t="n">
        <v>29</v>
      </c>
      <c r="C116" s="38" t="s">
        <v>358</v>
      </c>
      <c r="D116" s="19" t="s">
        <v>230</v>
      </c>
      <c r="E116" s="30" t="s">
        <v>359</v>
      </c>
      <c r="F116" s="39" t="s">
        <v>359</v>
      </c>
      <c r="G116" s="39" t="n">
        <v>500093644</v>
      </c>
      <c r="H116" s="39" t="s">
        <v>360</v>
      </c>
      <c r="I116" s="21" t="e">
        <f aca="false">#REF!</f>
        <v>#REF!</v>
      </c>
      <c r="J116" s="19" t="str">
        <f aca="false">IF(G116&lt;&gt;"",CONCATENATE(G116,"@stu.upes.ac.in"),"")</f>
        <v>500093644@stu.upes.ac.in</v>
      </c>
      <c r="K116" s="39" t="s">
        <v>361</v>
      </c>
      <c r="L116" s="38" t="s">
        <v>362</v>
      </c>
      <c r="M116" s="21"/>
      <c r="N116" s="5" t="s">
        <v>220</v>
      </c>
      <c r="P116" s="21"/>
      <c r="Q116" s="21"/>
      <c r="R116" s="21"/>
      <c r="S116" s="21"/>
      <c r="T116" s="21"/>
      <c r="U116" s="5" t="str">
        <f aca="false">IF(SUM(P116:T116)=0,"",SUM(P116:T116))</f>
        <v/>
      </c>
      <c r="V116" s="21"/>
      <c r="W116" s="21"/>
      <c r="X116" s="21"/>
      <c r="Y116" s="21"/>
      <c r="Z116" s="21"/>
      <c r="AA116" s="5" t="str">
        <f aca="false">IF(SUM(V116:Z116)=0,"",SUM(V116:Z116))</f>
        <v/>
      </c>
      <c r="AB116" s="5" t="n">
        <f aca="false">IF(G116&lt;&gt;"",IF(MAX(U116,AA116)=0,0,MAX(U116,AA116)),"")</f>
        <v>0</v>
      </c>
      <c r="AC116" s="19" t="n">
        <v>29</v>
      </c>
      <c r="AD116" s="38" t="s">
        <v>358</v>
      </c>
    </row>
    <row r="117" customFormat="false" ht="15" hidden="false" customHeight="true" outlineLevel="0" collapsed="false">
      <c r="A117" s="0" t="n">
        <v>114</v>
      </c>
      <c r="B117" s="19" t="n">
        <f aca="false">B116</f>
        <v>29</v>
      </c>
      <c r="C117" s="38" t="str">
        <f aca="false">C116</f>
        <v>scale safe s3 analysis</v>
      </c>
      <c r="D117" s="19" t="str">
        <f aca="false">D116</f>
        <v>No</v>
      </c>
      <c r="E117" s="30" t="str">
        <f aca="false">E116</f>
        <v>Bharat Singh Verma</v>
      </c>
      <c r="F117" s="39" t="s">
        <v>363</v>
      </c>
      <c r="G117" s="39" t="n">
        <v>500091999</v>
      </c>
      <c r="H117" s="39" t="s">
        <v>364</v>
      </c>
      <c r="I117" s="21" t="e">
        <f aca="false">I116</f>
        <v>#REF!</v>
      </c>
      <c r="J117" s="19" t="str">
        <f aca="false">IF(G117&lt;&gt;"",CONCATENATE(G117,"@stu.upes.ac.in"),"")</f>
        <v>500091999@stu.upes.ac.in</v>
      </c>
      <c r="K117" s="39" t="s">
        <v>365</v>
      </c>
      <c r="L117" s="38" t="str">
        <f aca="false">L116</f>
        <v>Bhavna kaushik</v>
      </c>
      <c r="M117" s="21"/>
      <c r="N117" s="5" t="s">
        <v>366</v>
      </c>
      <c r="P117" s="21"/>
      <c r="Q117" s="21"/>
      <c r="R117" s="21"/>
      <c r="S117" s="21"/>
      <c r="T117" s="21"/>
      <c r="U117" s="5" t="str">
        <f aca="false">IF(SUM(P117:T117)=0,"",SUM(P117:T117))</f>
        <v/>
      </c>
      <c r="V117" s="21"/>
      <c r="W117" s="21"/>
      <c r="X117" s="21"/>
      <c r="Y117" s="21"/>
      <c r="Z117" s="21"/>
      <c r="AA117" s="5" t="str">
        <f aca="false">IF(SUM(V117:Z117)=0,"",SUM(V117:Z117))</f>
        <v/>
      </c>
      <c r="AB117" s="5" t="n">
        <f aca="false">IF(G117&lt;&gt;"",IF(MAX(U117,AA117)=0,0,MAX(U117,AA117)),"")</f>
        <v>0</v>
      </c>
      <c r="AC117" s="19" t="n">
        <f aca="false">AC116</f>
        <v>29</v>
      </c>
      <c r="AD117" s="38" t="str">
        <f aca="false">AD116</f>
        <v>scale safe s3 analysis</v>
      </c>
    </row>
    <row r="118" customFormat="false" ht="15" hidden="false" customHeight="true" outlineLevel="0" collapsed="false">
      <c r="A118" s="0" t="n">
        <v>115</v>
      </c>
      <c r="B118" s="19" t="n">
        <f aca="false">B117</f>
        <v>29</v>
      </c>
      <c r="C118" s="38" t="str">
        <f aca="false">C117</f>
        <v>scale safe s3 analysis</v>
      </c>
      <c r="D118" s="19" t="str">
        <f aca="false">D117</f>
        <v>No</v>
      </c>
      <c r="E118" s="30" t="str">
        <f aca="false">E117</f>
        <v>Bharat Singh Verma</v>
      </c>
      <c r="F118" s="39" t="s">
        <v>367</v>
      </c>
      <c r="G118" s="39" t="n">
        <v>500092140</v>
      </c>
      <c r="H118" s="39" t="s">
        <v>368</v>
      </c>
      <c r="I118" s="21" t="e">
        <f aca="false">I117</f>
        <v>#REF!</v>
      </c>
      <c r="J118" s="19" t="str">
        <f aca="false">IF(G118&lt;&gt;"",CONCATENATE(G118,"@stu.upes.ac.in"),"")</f>
        <v>500092140@stu.upes.ac.in</v>
      </c>
      <c r="K118" s="39" t="s">
        <v>98</v>
      </c>
      <c r="L118" s="38" t="str">
        <f aca="false">L117</f>
        <v>Bhavna kaushik</v>
      </c>
      <c r="M118" s="21"/>
      <c r="P118" s="21"/>
      <c r="Q118" s="21"/>
      <c r="R118" s="21"/>
      <c r="S118" s="21"/>
      <c r="T118" s="21"/>
      <c r="U118" s="5" t="str">
        <f aca="false">IF(SUM(P118:T118)=0,"",SUM(P118:T118))</f>
        <v/>
      </c>
      <c r="V118" s="21"/>
      <c r="W118" s="21"/>
      <c r="X118" s="21"/>
      <c r="Y118" s="21"/>
      <c r="Z118" s="21"/>
      <c r="AA118" s="5" t="str">
        <f aca="false">IF(SUM(V118:Z118)=0,"",SUM(V118:Z118))</f>
        <v/>
      </c>
      <c r="AB118" s="5" t="n">
        <f aca="false">IF(G118&lt;&gt;"",IF(MAX(U118,AA118)=0,0,MAX(U118,AA118)),"")</f>
        <v>0</v>
      </c>
      <c r="AC118" s="19" t="n">
        <f aca="false">AC117</f>
        <v>29</v>
      </c>
      <c r="AD118" s="38" t="str">
        <f aca="false">AD117</f>
        <v>scale safe s3 analysis</v>
      </c>
    </row>
    <row r="119" customFormat="false" ht="15.75" hidden="false" customHeight="false" outlineLevel="0" collapsed="false">
      <c r="A119" s="0" t="n">
        <v>116</v>
      </c>
      <c r="B119" s="19" t="n">
        <f aca="false">B118</f>
        <v>29</v>
      </c>
      <c r="C119" s="38" t="str">
        <f aca="false">C118</f>
        <v>scale safe s3 analysis</v>
      </c>
      <c r="D119" s="19" t="str">
        <f aca="false">D118</f>
        <v>No</v>
      </c>
      <c r="E119" s="30" t="str">
        <f aca="false">E118</f>
        <v>Bharat Singh Verma</v>
      </c>
      <c r="F119" s="39" t="s">
        <v>369</v>
      </c>
      <c r="G119" s="39" t="n">
        <v>500095552</v>
      </c>
      <c r="H119" s="39" t="s">
        <v>370</v>
      </c>
      <c r="I119" s="21" t="e">
        <f aca="false">I118</f>
        <v>#REF!</v>
      </c>
      <c r="J119" s="19" t="str">
        <f aca="false">IF(G119&lt;&gt;"",CONCATENATE(G119,"@stu.upes.ac.in"),"")</f>
        <v>500095552@stu.upes.ac.in</v>
      </c>
      <c r="K119" s="39" t="s">
        <v>371</v>
      </c>
      <c r="L119" s="38" t="str">
        <f aca="false">L118</f>
        <v>Bhavna kaushik</v>
      </c>
      <c r="M119" s="21"/>
      <c r="P119" s="21"/>
      <c r="Q119" s="21"/>
      <c r="R119" s="21"/>
      <c r="S119" s="21"/>
      <c r="T119" s="21"/>
      <c r="U119" s="5" t="str">
        <f aca="false">IF(SUM(P119:T119)=0,"",SUM(P119:T119))</f>
        <v/>
      </c>
      <c r="V119" s="21"/>
      <c r="W119" s="21"/>
      <c r="X119" s="21"/>
      <c r="Y119" s="21"/>
      <c r="Z119" s="21"/>
      <c r="AA119" s="5" t="str">
        <f aca="false">IF(SUM(V119:Z119)=0,"",SUM(V119:Z119))</f>
        <v/>
      </c>
      <c r="AB119" s="5" t="n">
        <f aca="false">IF(G119&lt;&gt;"",IF(MAX(U119,AA119)=0,0,MAX(U119,AA119)),"")</f>
        <v>0</v>
      </c>
      <c r="AC119" s="19" t="n">
        <f aca="false">AC118</f>
        <v>29</v>
      </c>
      <c r="AD119" s="38" t="str">
        <f aca="false">AD118</f>
        <v>scale safe s3 analysis</v>
      </c>
    </row>
    <row r="120" customFormat="false" ht="15" hidden="false" customHeight="true" outlineLevel="0" collapsed="false">
      <c r="A120" s="0" t="n">
        <v>117</v>
      </c>
      <c r="B120" s="19" t="n">
        <v>30</v>
      </c>
      <c r="C120" s="20" t="s">
        <v>372</v>
      </c>
      <c r="D120" s="19" t="s">
        <v>230</v>
      </c>
      <c r="E120" s="30" t="s">
        <v>373</v>
      </c>
      <c r="F120" s="5" t="s">
        <v>373</v>
      </c>
      <c r="G120" s="5" t="n">
        <v>500090849</v>
      </c>
      <c r="H120" s="5" t="s">
        <v>374</v>
      </c>
      <c r="I120" s="21" t="e">
        <f aca="false">#REF!</f>
        <v>#REF!</v>
      </c>
      <c r="J120" s="19" t="str">
        <f aca="false">IF(G120&lt;&gt;"",CONCATENATE(G120,"@stu.upes.ac.in"),"")</f>
        <v>500090849@stu.upes.ac.in</v>
      </c>
      <c r="K120" s="5" t="s">
        <v>375</v>
      </c>
      <c r="L120" s="20" t="s">
        <v>376</v>
      </c>
      <c r="M120" s="5"/>
      <c r="N120" s="5" t="s">
        <v>235</v>
      </c>
      <c r="P120" s="21" t="n">
        <v>2</v>
      </c>
      <c r="Q120" s="21" t="n">
        <v>1</v>
      </c>
      <c r="R120" s="21" t="n">
        <v>1</v>
      </c>
      <c r="S120" s="21" t="n">
        <v>1</v>
      </c>
      <c r="T120" s="21" t="n">
        <v>1</v>
      </c>
      <c r="U120" s="5" t="n">
        <f aca="false">IF(SUM(P120:T120)=0,"",SUM(P120:T120))</f>
        <v>6</v>
      </c>
      <c r="V120" s="21"/>
      <c r="W120" s="21"/>
      <c r="X120" s="21"/>
      <c r="Y120" s="21"/>
      <c r="Z120" s="21"/>
      <c r="AA120" s="5" t="str">
        <f aca="false">IF(SUM(V120:Z120)=0,"",SUM(V120:Z120))</f>
        <v/>
      </c>
      <c r="AB120" s="5" t="n">
        <f aca="false">IF(G120&lt;&gt;"",IF(MAX(U120,AA120)=0,0,MAX(U120,AA120)),"")</f>
        <v>6</v>
      </c>
      <c r="AC120" s="19" t="n">
        <v>30</v>
      </c>
      <c r="AD120" s="20" t="s">
        <v>372</v>
      </c>
    </row>
    <row r="121" customFormat="false" ht="15" hidden="false" customHeight="true" outlineLevel="0" collapsed="false">
      <c r="A121" s="0" t="n">
        <v>118</v>
      </c>
      <c r="B121" s="19" t="n">
        <f aca="false">B120</f>
        <v>30</v>
      </c>
      <c r="C121" s="20" t="str">
        <f aca="false">C120</f>
        <v>Movie recommendation system </v>
      </c>
      <c r="D121" s="19" t="str">
        <f aca="false">D120</f>
        <v>No</v>
      </c>
      <c r="E121" s="30" t="str">
        <f aca="false">E120</f>
        <v>Divyaraj Singh</v>
      </c>
      <c r="F121" s="5" t="s">
        <v>377</v>
      </c>
      <c r="G121" s="5" t="n">
        <v>500095581</v>
      </c>
      <c r="H121" s="5" t="s">
        <v>378</v>
      </c>
      <c r="I121" s="21" t="e">
        <f aca="false">I120</f>
        <v>#REF!</v>
      </c>
      <c r="J121" s="19" t="str">
        <f aca="false">IF(G121&lt;&gt;"",CONCATENATE(G121,"@stu.upes.ac.in"),"")</f>
        <v>500095581@stu.upes.ac.in</v>
      </c>
      <c r="K121" s="5" t="s">
        <v>28</v>
      </c>
      <c r="L121" s="20" t="str">
        <f aca="false">L120</f>
        <v>Dr. Mentor Name</v>
      </c>
      <c r="M121" s="5"/>
      <c r="N121" s="22" t="s">
        <v>238</v>
      </c>
      <c r="P121" s="21" t="n">
        <v>2</v>
      </c>
      <c r="Q121" s="21" t="n">
        <v>1</v>
      </c>
      <c r="R121" s="21" t="n">
        <v>1</v>
      </c>
      <c r="S121" s="21" t="n">
        <v>1</v>
      </c>
      <c r="T121" s="21" t="n">
        <v>1</v>
      </c>
      <c r="U121" s="5" t="n">
        <f aca="false">IF(SUM(P121:T121)=0,"",SUM(P121:T121))</f>
        <v>6</v>
      </c>
      <c r="V121" s="21"/>
      <c r="W121" s="21"/>
      <c r="X121" s="21"/>
      <c r="Y121" s="21"/>
      <c r="Z121" s="21"/>
      <c r="AA121" s="5" t="str">
        <f aca="false">IF(SUM(V121:Z121)=0,"",SUM(V121:Z121))</f>
        <v/>
      </c>
      <c r="AB121" s="5" t="n">
        <f aca="false">IF(G121&lt;&gt;"",IF(MAX(U121,AA121)=0,0,MAX(U121,AA121)),"")</f>
        <v>6</v>
      </c>
      <c r="AC121" s="19" t="n">
        <f aca="false">AC120</f>
        <v>30</v>
      </c>
      <c r="AD121" s="20" t="str">
        <f aca="false">AD120</f>
        <v>Movie recommendation system </v>
      </c>
    </row>
    <row r="122" customFormat="false" ht="15" hidden="false" customHeight="true" outlineLevel="0" collapsed="false">
      <c r="A122" s="0" t="n">
        <v>119</v>
      </c>
      <c r="B122" s="19" t="n">
        <f aca="false">B121</f>
        <v>30</v>
      </c>
      <c r="C122" s="20" t="str">
        <f aca="false">C121</f>
        <v>Movie recommendation system </v>
      </c>
      <c r="D122" s="19" t="str">
        <f aca="false">D121</f>
        <v>No</v>
      </c>
      <c r="E122" s="30" t="str">
        <f aca="false">E121</f>
        <v>Divyaraj Singh</v>
      </c>
      <c r="F122" s="5" t="s">
        <v>379</v>
      </c>
      <c r="G122" s="5" t="n">
        <v>500091842</v>
      </c>
      <c r="H122" s="5" t="s">
        <v>380</v>
      </c>
      <c r="I122" s="21" t="e">
        <f aca="false">I121</f>
        <v>#REF!</v>
      </c>
      <c r="J122" s="19" t="str">
        <f aca="false">IF(G122&lt;&gt;"",CONCATENATE(G122,"@stu.upes.ac.in"),"")</f>
        <v>500091842@stu.upes.ac.in</v>
      </c>
      <c r="K122" s="5" t="s">
        <v>375</v>
      </c>
      <c r="L122" s="20" t="str">
        <f aca="false">L121</f>
        <v>Dr. Mentor Name</v>
      </c>
      <c r="M122" s="5"/>
      <c r="P122" s="21" t="n">
        <v>2</v>
      </c>
      <c r="Q122" s="21" t="n">
        <v>1</v>
      </c>
      <c r="R122" s="21" t="n">
        <v>1</v>
      </c>
      <c r="S122" s="21" t="n">
        <v>1</v>
      </c>
      <c r="T122" s="21" t="n">
        <v>1</v>
      </c>
      <c r="U122" s="5" t="n">
        <f aca="false">IF(SUM(P122:T122)=0,"",SUM(P122:T122))</f>
        <v>6</v>
      </c>
      <c r="V122" s="21"/>
      <c r="W122" s="21"/>
      <c r="X122" s="21"/>
      <c r="Y122" s="21"/>
      <c r="Z122" s="21"/>
      <c r="AA122" s="5" t="str">
        <f aca="false">IF(SUM(V122:Z122)=0,"",SUM(V122:Z122))</f>
        <v/>
      </c>
      <c r="AB122" s="5" t="n">
        <f aca="false">IF(G122&lt;&gt;"",IF(MAX(U122,AA122)=0,0,MAX(U122,AA122)),"")</f>
        <v>6</v>
      </c>
      <c r="AC122" s="19" t="n">
        <f aca="false">AC121</f>
        <v>30</v>
      </c>
      <c r="AD122" s="20" t="str">
        <f aca="false">AD121</f>
        <v>Movie recommendation system </v>
      </c>
    </row>
    <row r="123" customFormat="false" ht="15.75" hidden="false" customHeight="false" outlineLevel="0" collapsed="false">
      <c r="A123" s="0" t="n">
        <v>120</v>
      </c>
      <c r="B123" s="19" t="n">
        <f aca="false">B122</f>
        <v>30</v>
      </c>
      <c r="C123" s="20" t="str">
        <f aca="false">C122</f>
        <v>Movie recommendation system </v>
      </c>
      <c r="D123" s="19" t="str">
        <f aca="false">D122</f>
        <v>No</v>
      </c>
      <c r="E123" s="30" t="str">
        <f aca="false">E122</f>
        <v>Divyaraj Singh</v>
      </c>
      <c r="F123" s="5" t="s">
        <v>381</v>
      </c>
      <c r="G123" s="5" t="n">
        <v>500097356</v>
      </c>
      <c r="H123" s="5" t="s">
        <v>382</v>
      </c>
      <c r="I123" s="21" t="e">
        <f aca="false">I122</f>
        <v>#REF!</v>
      </c>
      <c r="J123" s="19" t="str">
        <f aca="false">IF(G123&lt;&gt;"",CONCATENATE(G123,"@stu.upes.ac.in"),"")</f>
        <v>500097356@stu.upes.ac.in</v>
      </c>
      <c r="K123" s="5" t="s">
        <v>375</v>
      </c>
      <c r="L123" s="20" t="str">
        <f aca="false">L122</f>
        <v>Dr. Mentor Name</v>
      </c>
      <c r="M123" s="5"/>
      <c r="P123" s="21" t="n">
        <v>2</v>
      </c>
      <c r="Q123" s="21" t="n">
        <v>1</v>
      </c>
      <c r="R123" s="21" t="n">
        <v>1</v>
      </c>
      <c r="S123" s="21" t="n">
        <v>1</v>
      </c>
      <c r="T123" s="21" t="n">
        <v>1</v>
      </c>
      <c r="U123" s="5" t="n">
        <f aca="false">IF(SUM(P123:T123)=0,"",SUM(P123:T123))</f>
        <v>6</v>
      </c>
      <c r="V123" s="21"/>
      <c r="W123" s="21"/>
      <c r="X123" s="21"/>
      <c r="Y123" s="21"/>
      <c r="Z123" s="21"/>
      <c r="AA123" s="5" t="str">
        <f aca="false">IF(SUM(V123:Z123)=0,"",SUM(V123:Z123))</f>
        <v/>
      </c>
      <c r="AB123" s="5" t="n">
        <f aca="false">IF(G123&lt;&gt;"",IF(MAX(U123,AA123)=0,0,MAX(U123,AA123)),"")</f>
        <v>6</v>
      </c>
      <c r="AC123" s="19" t="n">
        <f aca="false">AC122</f>
        <v>30</v>
      </c>
      <c r="AD123" s="20" t="str">
        <f aca="false">AD122</f>
        <v>Movie recommendation system </v>
      </c>
    </row>
    <row r="124" customFormat="false" ht="15" hidden="false" customHeight="true" outlineLevel="0" collapsed="false">
      <c r="A124" s="0" t="n">
        <v>121</v>
      </c>
      <c r="B124" s="47" t="n">
        <v>31</v>
      </c>
      <c r="C124" s="48" t="s">
        <v>383</v>
      </c>
      <c r="D124" s="47" t="s">
        <v>230</v>
      </c>
      <c r="E124" s="49" t="s">
        <v>384</v>
      </c>
      <c r="F124" s="21" t="s">
        <v>384</v>
      </c>
      <c r="G124" s="21" t="n">
        <v>500093923</v>
      </c>
      <c r="H124" s="21" t="s">
        <v>385</v>
      </c>
      <c r="I124" s="21" t="e">
        <f aca="false">#REF!</f>
        <v>#REF!</v>
      </c>
      <c r="J124" s="47" t="str">
        <f aca="false">IF(G124&lt;&gt;"",CONCATENATE(G124,"@stu.upes.ac.in"),"")</f>
        <v>500093923@stu.upes.ac.in</v>
      </c>
      <c r="K124" s="21" t="s">
        <v>126</v>
      </c>
      <c r="L124" s="49" t="s">
        <v>386</v>
      </c>
      <c r="M124" s="21"/>
      <c r="N124" s="28" t="s">
        <v>296</v>
      </c>
      <c r="P124" s="21"/>
      <c r="Q124" s="21"/>
      <c r="R124" s="21"/>
      <c r="S124" s="21"/>
      <c r="T124" s="21"/>
      <c r="U124" s="5" t="str">
        <f aca="false">IF(SUM(P124:T124)=0,"",SUM(P124:T124))</f>
        <v/>
      </c>
      <c r="V124" s="21" t="n">
        <v>3</v>
      </c>
      <c r="W124" s="21" t="n">
        <v>2</v>
      </c>
      <c r="X124" s="21" t="n">
        <v>2</v>
      </c>
      <c r="Y124" s="21" t="n">
        <v>2</v>
      </c>
      <c r="Z124" s="21" t="n">
        <v>4</v>
      </c>
      <c r="AA124" s="5" t="n">
        <f aca="false">IF(SUM(V124:Z124)=0,"",SUM(V124:Z124))</f>
        <v>13</v>
      </c>
      <c r="AB124" s="5" t="n">
        <f aca="false">IF(G124&lt;&gt;"",IF(MAX(U124,AA124)=0,0,MAX(U124,AA124)),"")</f>
        <v>13</v>
      </c>
      <c r="AC124" s="47" t="n">
        <v>31</v>
      </c>
      <c r="AD124" s="48" t="s">
        <v>383</v>
      </c>
    </row>
    <row r="125" customFormat="false" ht="15" hidden="false" customHeight="true" outlineLevel="0" collapsed="false">
      <c r="A125" s="0" t="n">
        <v>122</v>
      </c>
      <c r="B125" s="47" t="n">
        <f aca="false">B124</f>
        <v>31</v>
      </c>
      <c r="C125" s="48" t="str">
        <f aca="false">C124</f>
        <v>Personalized News Website</v>
      </c>
      <c r="D125" s="47" t="str">
        <f aca="false">D124</f>
        <v>No</v>
      </c>
      <c r="E125" s="49" t="str">
        <f aca="false">E124</f>
        <v>Bhoomi Tiwari</v>
      </c>
      <c r="F125" s="21" t="s">
        <v>387</v>
      </c>
      <c r="G125" s="21" t="n">
        <v>500094065</v>
      </c>
      <c r="H125" s="21" t="s">
        <v>388</v>
      </c>
      <c r="I125" s="21" t="e">
        <f aca="false">I124</f>
        <v>#REF!</v>
      </c>
      <c r="J125" s="47" t="str">
        <f aca="false">IF(G125&lt;&gt;"",CONCATENATE(G125,"@stu.upes.ac.in"),"")</f>
        <v>500094065@stu.upes.ac.in</v>
      </c>
      <c r="K125" s="21" t="s">
        <v>126</v>
      </c>
      <c r="L125" s="49" t="str">
        <f aca="false">L124</f>
        <v>Dr. Akashdeep Bhardwaj</v>
      </c>
      <c r="M125" s="21"/>
      <c r="N125" s="21" t="s">
        <v>389</v>
      </c>
      <c r="P125" s="21"/>
      <c r="Q125" s="21"/>
      <c r="R125" s="21"/>
      <c r="S125" s="21"/>
      <c r="T125" s="21"/>
      <c r="U125" s="5" t="str">
        <f aca="false">IF(SUM(P125:T125)=0,"",SUM(P125:T125))</f>
        <v/>
      </c>
      <c r="V125" s="21" t="n">
        <v>3</v>
      </c>
      <c r="W125" s="21" t="n">
        <v>2</v>
      </c>
      <c r="X125" s="21" t="n">
        <v>2</v>
      </c>
      <c r="Y125" s="21" t="n">
        <v>2</v>
      </c>
      <c r="Z125" s="21" t="n">
        <v>4</v>
      </c>
      <c r="AA125" s="5" t="n">
        <f aca="false">IF(SUM(V125:Z125)=0,"",SUM(V125:Z125))</f>
        <v>13</v>
      </c>
      <c r="AB125" s="5" t="n">
        <f aca="false">IF(G125&lt;&gt;"",IF(MAX(U125,AA125)=0,0,MAX(U125,AA125)),"")</f>
        <v>13</v>
      </c>
      <c r="AC125" s="47" t="n">
        <f aca="false">AC124</f>
        <v>31</v>
      </c>
      <c r="AD125" s="48" t="str">
        <f aca="false">AD124</f>
        <v>Personalized News Website</v>
      </c>
    </row>
    <row r="126" customFormat="false" ht="15" hidden="false" customHeight="true" outlineLevel="0" collapsed="false">
      <c r="A126" s="0" t="n">
        <v>123</v>
      </c>
      <c r="B126" s="47" t="n">
        <f aca="false">B125</f>
        <v>31</v>
      </c>
      <c r="C126" s="48" t="str">
        <f aca="false">C125</f>
        <v>Personalized News Website</v>
      </c>
      <c r="D126" s="47" t="str">
        <f aca="false">D125</f>
        <v>No</v>
      </c>
      <c r="E126" s="49" t="str">
        <f aca="false">E125</f>
        <v>Bhoomi Tiwari</v>
      </c>
      <c r="F126" s="21" t="s">
        <v>390</v>
      </c>
      <c r="G126" s="21" t="n">
        <v>500092984</v>
      </c>
      <c r="H126" s="21" t="s">
        <v>391</v>
      </c>
      <c r="I126" s="21" t="e">
        <f aca="false">I125</f>
        <v>#REF!</v>
      </c>
      <c r="J126" s="47" t="str">
        <f aca="false">IF(G126&lt;&gt;"",CONCATENATE(G126,"@stu.upes.ac.in"),"")</f>
        <v>500092984@stu.upes.ac.in</v>
      </c>
      <c r="K126" s="21" t="s">
        <v>126</v>
      </c>
      <c r="L126" s="49" t="str">
        <f aca="false">L125</f>
        <v>Dr. Akashdeep Bhardwaj</v>
      </c>
      <c r="M126" s="21"/>
      <c r="N126" s="21"/>
      <c r="P126" s="21"/>
      <c r="Q126" s="21"/>
      <c r="R126" s="21"/>
      <c r="S126" s="21"/>
      <c r="T126" s="21"/>
      <c r="U126" s="5" t="str">
        <f aca="false">IF(SUM(P126:T126)=0,"",SUM(P126:T126))</f>
        <v/>
      </c>
      <c r="V126" s="21" t="n">
        <v>3</v>
      </c>
      <c r="W126" s="21" t="n">
        <v>2</v>
      </c>
      <c r="X126" s="21" t="n">
        <v>2</v>
      </c>
      <c r="Y126" s="21" t="n">
        <v>2</v>
      </c>
      <c r="Z126" s="21" t="n">
        <v>4</v>
      </c>
      <c r="AA126" s="5" t="n">
        <f aca="false">IF(SUM(V126:Z126)=0,"",SUM(V126:Z126))</f>
        <v>13</v>
      </c>
      <c r="AB126" s="5" t="n">
        <f aca="false">IF(G126&lt;&gt;"",IF(MAX(U126,AA126)=0,0,MAX(U126,AA126)),"")</f>
        <v>13</v>
      </c>
      <c r="AC126" s="47" t="n">
        <f aca="false">AC125</f>
        <v>31</v>
      </c>
      <c r="AD126" s="48" t="str">
        <f aca="false">AD125</f>
        <v>Personalized News Website</v>
      </c>
    </row>
    <row r="127" customFormat="false" ht="15.75" hidden="false" customHeight="false" outlineLevel="0" collapsed="false">
      <c r="A127" s="0" t="n">
        <v>124</v>
      </c>
      <c r="B127" s="47"/>
      <c r="C127" s="48"/>
      <c r="D127" s="47"/>
      <c r="E127" s="49"/>
      <c r="F127" s="21"/>
      <c r="G127" s="21"/>
      <c r="H127" s="21"/>
      <c r="I127" s="21"/>
      <c r="J127" s="47"/>
      <c r="K127" s="21"/>
      <c r="L127" s="49"/>
      <c r="M127" s="21"/>
      <c r="N127" s="21"/>
      <c r="P127" s="21"/>
      <c r="Q127" s="21"/>
      <c r="R127" s="21"/>
      <c r="S127" s="21"/>
      <c r="T127" s="21"/>
      <c r="V127" s="21"/>
      <c r="W127" s="21"/>
      <c r="X127" s="21"/>
      <c r="Y127" s="21"/>
      <c r="Z127" s="21"/>
      <c r="AB127" s="5" t="str">
        <f aca="false">IF(G127&lt;&gt;"",IF(MAX(U127,AA127)=0,0,MAX(U127,AA127)),"")</f>
        <v/>
      </c>
      <c r="AC127" s="47"/>
      <c r="AD127" s="48"/>
    </row>
    <row r="128" customFormat="false" ht="15" hidden="false" customHeight="true" outlineLevel="0" collapsed="false">
      <c r="A128" s="0" t="n">
        <v>125</v>
      </c>
      <c r="B128" s="47" t="n">
        <v>32</v>
      </c>
      <c r="C128" s="48" t="s">
        <v>392</v>
      </c>
      <c r="D128" s="47" t="s">
        <v>230</v>
      </c>
      <c r="E128" s="49" t="s">
        <v>393</v>
      </c>
      <c r="F128" s="50" t="s">
        <v>393</v>
      </c>
      <c r="G128" s="21" t="n">
        <v>500096412</v>
      </c>
      <c r="H128" s="21" t="s">
        <v>394</v>
      </c>
      <c r="I128" s="21" t="e">
        <f aca="false">#REF!</f>
        <v>#REF!</v>
      </c>
      <c r="J128" s="47" t="str">
        <f aca="false">IF(G128&lt;&gt;"",CONCATENATE(G128,"@stu.upes.ac.in"),"")</f>
        <v>500096412@stu.upes.ac.in</v>
      </c>
      <c r="K128" s="21" t="e">
        <f aca="false">#REF!</f>
        <v>#REF!</v>
      </c>
      <c r="L128" s="49" t="s">
        <v>395</v>
      </c>
      <c r="M128" s="21"/>
      <c r="N128" s="18" t="s">
        <v>319</v>
      </c>
      <c r="P128" s="21"/>
      <c r="Q128" s="21"/>
      <c r="R128" s="21"/>
      <c r="S128" s="21"/>
      <c r="T128" s="21"/>
      <c r="U128" s="5" t="str">
        <f aca="false">IF(SUM(P128:T128)=0,"",SUM(P128:T128))</f>
        <v/>
      </c>
      <c r="V128" s="21" t="n">
        <v>2</v>
      </c>
      <c r="W128" s="21" t="n">
        <v>3</v>
      </c>
      <c r="X128" s="21" t="n">
        <v>2</v>
      </c>
      <c r="Y128" s="21" t="n">
        <v>3</v>
      </c>
      <c r="Z128" s="21" t="n">
        <v>2</v>
      </c>
      <c r="AA128" s="5" t="n">
        <f aca="false">IF(SUM(V128:Z128)=0,"",SUM(V128:Z128))</f>
        <v>12</v>
      </c>
      <c r="AB128" s="5" t="n">
        <f aca="false">IF(G128&lt;&gt;"",IF(MAX(U128,AA128)=0,0,MAX(U128,AA128)),"")</f>
        <v>12</v>
      </c>
      <c r="AC128" s="47" t="n">
        <v>32</v>
      </c>
      <c r="AD128" s="48" t="s">
        <v>392</v>
      </c>
    </row>
    <row r="129" customFormat="false" ht="15" hidden="false" customHeight="true" outlineLevel="0" collapsed="false">
      <c r="A129" s="0" t="n">
        <v>126</v>
      </c>
      <c r="B129" s="47" t="n">
        <f aca="false">B128</f>
        <v>32</v>
      </c>
      <c r="C129" s="48" t="str">
        <f aca="false">C128</f>
        <v>House Price Prediction Model</v>
      </c>
      <c r="D129" s="47" t="str">
        <f aca="false">D128</f>
        <v>No</v>
      </c>
      <c r="E129" s="49" t="str">
        <f aca="false">E128</f>
        <v>Shrey Gupta                  </v>
      </c>
      <c r="F129" s="50" t="s">
        <v>396</v>
      </c>
      <c r="G129" s="21" t="n">
        <v>500095439</v>
      </c>
      <c r="H129" s="21" t="s">
        <v>397</v>
      </c>
      <c r="I129" s="21" t="e">
        <f aca="false">I128</f>
        <v>#REF!</v>
      </c>
      <c r="J129" s="47" t="str">
        <f aca="false">IF(G129&lt;&gt;"",CONCATENATE(G129,"@stu.upes.ac.in"),"")</f>
        <v>500095439@stu.upes.ac.in</v>
      </c>
      <c r="K129" s="21" t="e">
        <f aca="false">K128</f>
        <v>#REF!</v>
      </c>
      <c r="L129" s="49" t="str">
        <f aca="false">L128</f>
        <v>Dr. Keshav Sinha</v>
      </c>
      <c r="M129" s="21"/>
      <c r="N129" s="28" t="s">
        <v>149</v>
      </c>
      <c r="P129" s="21"/>
      <c r="Q129" s="21"/>
      <c r="R129" s="21"/>
      <c r="S129" s="21"/>
      <c r="T129" s="21"/>
      <c r="U129" s="5" t="str">
        <f aca="false">IF(SUM(P129:T129)=0,"",SUM(P129:T129))</f>
        <v/>
      </c>
      <c r="V129" s="21" t="n">
        <v>2</v>
      </c>
      <c r="W129" s="21" t="n">
        <v>3</v>
      </c>
      <c r="X129" s="21" t="n">
        <v>2</v>
      </c>
      <c r="Y129" s="21" t="n">
        <v>3</v>
      </c>
      <c r="Z129" s="21" t="n">
        <v>2</v>
      </c>
      <c r="AA129" s="5" t="n">
        <f aca="false">IF(SUM(V129:Z129)=0,"",SUM(V129:Z129))</f>
        <v>12</v>
      </c>
      <c r="AB129" s="5" t="n">
        <f aca="false">IF(G129&lt;&gt;"",IF(MAX(U129,AA129)=0,0,MAX(U129,AA129)),"")</f>
        <v>12</v>
      </c>
      <c r="AC129" s="47" t="n">
        <f aca="false">AC128</f>
        <v>32</v>
      </c>
      <c r="AD129" s="48" t="str">
        <f aca="false">AD128</f>
        <v>House Price Prediction Model</v>
      </c>
    </row>
    <row r="130" customFormat="false" ht="15" hidden="false" customHeight="true" outlineLevel="0" collapsed="false">
      <c r="A130" s="0" t="n">
        <v>127</v>
      </c>
      <c r="B130" s="47" t="n">
        <f aca="false">B129</f>
        <v>32</v>
      </c>
      <c r="C130" s="48" t="str">
        <f aca="false">C129</f>
        <v>House Price Prediction Model</v>
      </c>
      <c r="D130" s="47" t="str">
        <f aca="false">D129</f>
        <v>No</v>
      </c>
      <c r="E130" s="49" t="str">
        <f aca="false">E129</f>
        <v>Shrey Gupta                  </v>
      </c>
      <c r="F130" s="50" t="s">
        <v>398</v>
      </c>
      <c r="G130" s="21" t="n">
        <v>500094152</v>
      </c>
      <c r="H130" s="21" t="s">
        <v>399</v>
      </c>
      <c r="I130" s="21" t="s">
        <v>400</v>
      </c>
      <c r="J130" s="47" t="str">
        <f aca="false">IF(G130&lt;&gt;"",CONCATENATE(G130,"@stu.upes.ac.in"),"")</f>
        <v>500094152@stu.upes.ac.in</v>
      </c>
      <c r="K130" s="21" t="e">
        <f aca="false">K129</f>
        <v>#REF!</v>
      </c>
      <c r="L130" s="49" t="str">
        <f aca="false">L129</f>
        <v>Dr. Keshav Sinha</v>
      </c>
      <c r="M130" s="21"/>
      <c r="N130" s="21"/>
      <c r="P130" s="21"/>
      <c r="Q130" s="21"/>
      <c r="R130" s="21"/>
      <c r="S130" s="21"/>
      <c r="T130" s="21"/>
      <c r="U130" s="5" t="str">
        <f aca="false">IF(SUM(P130:T130)=0,"",SUM(P130:T130))</f>
        <v/>
      </c>
      <c r="V130" s="21" t="n">
        <v>2</v>
      </c>
      <c r="W130" s="21" t="n">
        <v>3</v>
      </c>
      <c r="X130" s="21" t="n">
        <v>2</v>
      </c>
      <c r="Y130" s="21" t="n">
        <v>3</v>
      </c>
      <c r="Z130" s="21" t="n">
        <v>2</v>
      </c>
      <c r="AA130" s="5" t="n">
        <f aca="false">IF(SUM(V130:Z130)=0,"",SUM(V130:Z130))</f>
        <v>12</v>
      </c>
      <c r="AB130" s="5" t="n">
        <f aca="false">IF(G130&lt;&gt;"",IF(MAX(U130,AA130)=0,0,MAX(U130,AA130)),"")</f>
        <v>12</v>
      </c>
      <c r="AC130" s="47" t="n">
        <f aca="false">AC129</f>
        <v>32</v>
      </c>
      <c r="AD130" s="48" t="str">
        <f aca="false">AD129</f>
        <v>House Price Prediction Model</v>
      </c>
    </row>
    <row r="131" customFormat="false" ht="15.75" hidden="false" customHeight="false" outlineLevel="0" collapsed="false">
      <c r="A131" s="0" t="n">
        <v>128</v>
      </c>
      <c r="B131" s="47" t="n">
        <f aca="false">B130</f>
        <v>32</v>
      </c>
      <c r="C131" s="48" t="str">
        <f aca="false">C130</f>
        <v>House Price Prediction Model</v>
      </c>
      <c r="D131" s="47" t="str">
        <f aca="false">D130</f>
        <v>No</v>
      </c>
      <c r="E131" s="49" t="str">
        <f aca="false">E130</f>
        <v>Shrey Gupta                  </v>
      </c>
      <c r="F131" s="21" t="str">
        <f aca="false">F130</f>
        <v>Surya Subhey Verma  </v>
      </c>
      <c r="G131" s="21" t="n">
        <f aca="false">G130</f>
        <v>500094152</v>
      </c>
      <c r="H131" s="21" t="str">
        <f aca="false">H130</f>
        <v>R2142210797</v>
      </c>
      <c r="I131" s="21" t="str">
        <f aca="false">I130</f>
        <v>.</v>
      </c>
      <c r="J131" s="47" t="str">
        <f aca="false">IF(G131&lt;&gt;"",CONCATENATE(G131,"@stu.upes.ac.in"),"")</f>
        <v>500094152@stu.upes.ac.in</v>
      </c>
      <c r="K131" s="21" t="e">
        <f aca="false">K130</f>
        <v>#REF!</v>
      </c>
      <c r="L131" s="49" t="str">
        <f aca="false">L130</f>
        <v>Dr. Keshav Sinha</v>
      </c>
      <c r="M131" s="21"/>
      <c r="N131" s="21"/>
      <c r="P131" s="21"/>
      <c r="Q131" s="21"/>
      <c r="R131" s="21"/>
      <c r="S131" s="21"/>
      <c r="T131" s="21"/>
      <c r="U131" s="5" t="str">
        <f aca="false">IF(SUM(P131:T131)=0,"",SUM(P131:T131))</f>
        <v/>
      </c>
      <c r="V131" s="21"/>
      <c r="W131" s="21"/>
      <c r="X131" s="21"/>
      <c r="Y131" s="21"/>
      <c r="Z131" s="21"/>
      <c r="AA131" s="5" t="str">
        <f aca="false">IF(SUM(V131:Z131)=0,"",SUM(V131:Z131))</f>
        <v/>
      </c>
      <c r="AB131" s="5" t="n">
        <f aca="false">IF(G131&lt;&gt;"",IF(MAX(U131,AA131)=0,0,MAX(U131,AA131)),"")</f>
        <v>0</v>
      </c>
      <c r="AC131" s="47" t="n">
        <f aca="false">AC130</f>
        <v>32</v>
      </c>
      <c r="AD131" s="48" t="str">
        <f aca="false">AD130</f>
        <v>House Price Prediction Model</v>
      </c>
    </row>
    <row r="132" customFormat="false" ht="15" hidden="false" customHeight="true" outlineLevel="0" collapsed="false">
      <c r="A132" s="0" t="n">
        <v>129</v>
      </c>
      <c r="B132" s="47" t="n">
        <v>33</v>
      </c>
      <c r="C132" s="48" t="s">
        <v>401</v>
      </c>
      <c r="D132" s="47" t="s">
        <v>230</v>
      </c>
      <c r="E132" s="49" t="s">
        <v>402</v>
      </c>
      <c r="F132" s="21" t="s">
        <v>402</v>
      </c>
      <c r="G132" s="21" t="n">
        <v>500095574</v>
      </c>
      <c r="H132" s="21" t="s">
        <v>403</v>
      </c>
      <c r="I132" s="21" t="e">
        <f aca="false">#REF!</f>
        <v>#REF!</v>
      </c>
      <c r="J132" s="47" t="str">
        <f aca="false">IF(G132&lt;&gt;"",CONCATENATE(G132,"@stu.upes.ac.in"),"")</f>
        <v>500095574@stu.upes.ac.in</v>
      </c>
      <c r="K132" s="21" t="e">
        <f aca="false">#REF!</f>
        <v>#REF!</v>
      </c>
      <c r="L132" s="49" t="s">
        <v>404</v>
      </c>
      <c r="M132" s="21"/>
      <c r="N132" s="21" t="s">
        <v>65</v>
      </c>
      <c r="P132" s="21" t="n">
        <v>3</v>
      </c>
      <c r="Q132" s="21" t="n">
        <v>3</v>
      </c>
      <c r="R132" s="21" t="n">
        <v>2</v>
      </c>
      <c r="S132" s="21" t="n">
        <v>2</v>
      </c>
      <c r="T132" s="21" t="n">
        <v>2</v>
      </c>
      <c r="U132" s="5" t="n">
        <f aca="false">IF(SUM(P132:T132)=0,"",SUM(P132:T132))</f>
        <v>12</v>
      </c>
      <c r="V132" s="21"/>
      <c r="W132" s="21"/>
      <c r="X132" s="21"/>
      <c r="Y132" s="21"/>
      <c r="Z132" s="21"/>
      <c r="AA132" s="5" t="str">
        <f aca="false">IF(SUM(V132:Z132)=0,"",SUM(V132:Z132))</f>
        <v/>
      </c>
      <c r="AB132" s="5" t="n">
        <f aca="false">IF(G132&lt;&gt;"",IF(MAX(U132,AA132)=0,0,MAX(U132,AA132)),"")</f>
        <v>12</v>
      </c>
      <c r="AC132" s="47" t="n">
        <v>33</v>
      </c>
      <c r="AD132" s="48" t="s">
        <v>401</v>
      </c>
    </row>
    <row r="133" customFormat="false" ht="15" hidden="false" customHeight="true" outlineLevel="0" collapsed="false">
      <c r="A133" s="0" t="n">
        <v>130</v>
      </c>
      <c r="B133" s="47" t="n">
        <f aca="false">B132</f>
        <v>33</v>
      </c>
      <c r="C133" s="48" t="str">
        <f aca="false">C132</f>
        <v>Super Gear/e-commerce-yt</v>
      </c>
      <c r="D133" s="47" t="str">
        <f aca="false">D132</f>
        <v>No</v>
      </c>
      <c r="E133" s="49" t="str">
        <f aca="false">E132</f>
        <v>Mayank Agrawal</v>
      </c>
      <c r="F133" s="21" t="s">
        <v>405</v>
      </c>
      <c r="G133" s="21" t="n">
        <v>500091015</v>
      </c>
      <c r="H133" s="21" t="s">
        <v>406</v>
      </c>
      <c r="I133" s="21" t="e">
        <f aca="false">I132</f>
        <v>#REF!</v>
      </c>
      <c r="J133" s="47" t="str">
        <f aca="false">IF(G133&lt;&gt;"",CONCATENATE(G133,"@stu.upes.ac.in"),"")</f>
        <v>500091015@stu.upes.ac.in</v>
      </c>
      <c r="K133" s="21" t="e">
        <f aca="false">K132</f>
        <v>#REF!</v>
      </c>
      <c r="L133" s="49" t="str">
        <f aca="false">L132</f>
        <v>Dr. Pragya Katyayan</v>
      </c>
      <c r="M133" s="21"/>
      <c r="N133" s="21" t="s">
        <v>80</v>
      </c>
      <c r="P133" s="21" t="n">
        <v>3</v>
      </c>
      <c r="Q133" s="21" t="n">
        <v>3</v>
      </c>
      <c r="R133" s="21" t="n">
        <v>2</v>
      </c>
      <c r="S133" s="21" t="n">
        <v>2</v>
      </c>
      <c r="T133" s="21" t="n">
        <v>2</v>
      </c>
      <c r="U133" s="5" t="n">
        <f aca="false">IF(SUM(P133:T133)=0,"",SUM(P133:T133))</f>
        <v>12</v>
      </c>
      <c r="V133" s="21"/>
      <c r="W133" s="21"/>
      <c r="X133" s="21"/>
      <c r="Y133" s="21"/>
      <c r="Z133" s="21"/>
      <c r="AA133" s="5" t="str">
        <f aca="false">IF(SUM(V133:Z133)=0,"",SUM(V133:Z133))</f>
        <v/>
      </c>
      <c r="AB133" s="5" t="n">
        <f aca="false">IF(G133&lt;&gt;"",IF(MAX(U133,AA133)=0,0,MAX(U133,AA133)),"")</f>
        <v>12</v>
      </c>
      <c r="AC133" s="47" t="n">
        <f aca="false">AC132</f>
        <v>33</v>
      </c>
      <c r="AD133" s="48" t="str">
        <f aca="false">AD132</f>
        <v>Super Gear/e-commerce-yt</v>
      </c>
    </row>
    <row r="134" customFormat="false" ht="15" hidden="false" customHeight="true" outlineLevel="0" collapsed="false">
      <c r="A134" s="0" t="n">
        <v>131</v>
      </c>
      <c r="B134" s="47"/>
      <c r="C134" s="48"/>
      <c r="D134" s="47"/>
      <c r="E134" s="49"/>
      <c r="F134" s="21"/>
      <c r="G134" s="21"/>
      <c r="H134" s="21"/>
      <c r="I134" s="21"/>
      <c r="J134" s="47"/>
      <c r="K134" s="21"/>
      <c r="L134" s="49"/>
      <c r="M134" s="21"/>
      <c r="N134" s="21"/>
      <c r="P134" s="21"/>
      <c r="Q134" s="21"/>
      <c r="R134" s="21"/>
      <c r="S134" s="21"/>
      <c r="T134" s="21"/>
      <c r="V134" s="21"/>
      <c r="W134" s="21"/>
      <c r="X134" s="21"/>
      <c r="Y134" s="21"/>
      <c r="Z134" s="21"/>
      <c r="AB134" s="5" t="str">
        <f aca="false">IF(G134&lt;&gt;"",IF(MAX(U134,AA134)=0,0,MAX(U134,AA134)),"")</f>
        <v/>
      </c>
      <c r="AC134" s="47"/>
      <c r="AD134" s="48"/>
    </row>
    <row r="135" customFormat="false" ht="15.75" hidden="false" customHeight="false" outlineLevel="0" collapsed="false">
      <c r="A135" s="0" t="n">
        <v>132</v>
      </c>
      <c r="B135" s="47"/>
      <c r="C135" s="48"/>
      <c r="D135" s="47"/>
      <c r="E135" s="49"/>
      <c r="F135" s="21"/>
      <c r="G135" s="21"/>
      <c r="H135" s="21"/>
      <c r="I135" s="21"/>
      <c r="J135" s="47"/>
      <c r="K135" s="21"/>
      <c r="L135" s="49"/>
      <c r="M135" s="21"/>
      <c r="N135" s="21"/>
      <c r="P135" s="21"/>
      <c r="Q135" s="21"/>
      <c r="R135" s="21"/>
      <c r="S135" s="21"/>
      <c r="T135" s="21"/>
      <c r="V135" s="21"/>
      <c r="W135" s="21"/>
      <c r="X135" s="21"/>
      <c r="Y135" s="21"/>
      <c r="Z135" s="21"/>
      <c r="AB135" s="5" t="str">
        <f aca="false">IF(G135&lt;&gt;"",IF(MAX(U135,AA135)=0,0,MAX(U135,AA135)),"")</f>
        <v/>
      </c>
      <c r="AC135" s="47"/>
      <c r="AD135" s="48"/>
    </row>
    <row r="136" customFormat="false" ht="15" hidden="false" customHeight="true" outlineLevel="0" collapsed="false">
      <c r="A136" s="0" t="n">
        <v>133</v>
      </c>
      <c r="B136" s="47" t="n">
        <v>34</v>
      </c>
      <c r="C136" s="51" t="s">
        <v>407</v>
      </c>
      <c r="D136" s="47" t="s">
        <v>230</v>
      </c>
      <c r="E136" s="49" t="s">
        <v>408</v>
      </c>
      <c r="F136" s="21" t="s">
        <v>408</v>
      </c>
      <c r="G136" s="21" t="n">
        <v>500095554</v>
      </c>
      <c r="H136" s="21" t="s">
        <v>409</v>
      </c>
      <c r="I136" s="21" t="n">
        <v>7017805725</v>
      </c>
      <c r="J136" s="47" t="s">
        <v>410</v>
      </c>
      <c r="K136" s="21" t="s">
        <v>411</v>
      </c>
      <c r="L136" s="49" t="s">
        <v>412</v>
      </c>
      <c r="M136" s="21"/>
      <c r="N136" s="22" t="s">
        <v>273</v>
      </c>
      <c r="P136" s="21" t="n">
        <v>3</v>
      </c>
      <c r="Q136" s="21" t="n">
        <v>2</v>
      </c>
      <c r="R136" s="21" t="n">
        <v>3</v>
      </c>
      <c r="S136" s="21" t="n">
        <v>2</v>
      </c>
      <c r="T136" s="21" t="n">
        <v>2</v>
      </c>
      <c r="U136" s="5" t="n">
        <f aca="false">IF(SUM(P136:T136)=0,"",SUM(P136:T136))</f>
        <v>12</v>
      </c>
      <c r="V136" s="21"/>
      <c r="W136" s="21"/>
      <c r="X136" s="21"/>
      <c r="Y136" s="21"/>
      <c r="Z136" s="21"/>
      <c r="AA136" s="5" t="str">
        <f aca="false">IF(SUM(V136:Z136)=0,"",SUM(V136:Z136))</f>
        <v/>
      </c>
      <c r="AB136" s="5" t="n">
        <f aca="false">IF(G136&lt;&gt;"",IF(MAX(U136,AA136)=0,0,MAX(U136,AA136)),"")</f>
        <v>12</v>
      </c>
      <c r="AC136" s="47" t="n">
        <v>34</v>
      </c>
      <c r="AD136" s="51" t="s">
        <v>407</v>
      </c>
    </row>
    <row r="137" customFormat="false" ht="15" hidden="false" customHeight="true" outlineLevel="0" collapsed="false">
      <c r="A137" s="0" t="n">
        <v>134</v>
      </c>
      <c r="B137" s="47" t="n">
        <f aca="false">B136</f>
        <v>34</v>
      </c>
      <c r="C137" s="51" t="str">
        <f aca="false">C136</f>
        <v>Performance Evaluation of Various Database in Online Data Storage System</v>
      </c>
      <c r="D137" s="47" t="str">
        <f aca="false">D136</f>
        <v>No</v>
      </c>
      <c r="E137" s="49" t="str">
        <f aca="false">E136</f>
        <v>Shrijay Pratap Bisht </v>
      </c>
      <c r="F137" s="21" t="s">
        <v>413</v>
      </c>
      <c r="G137" s="21" t="n">
        <v>500096752</v>
      </c>
      <c r="H137" s="21" t="s">
        <v>414</v>
      </c>
      <c r="I137" s="21" t="n">
        <f aca="false">I136</f>
        <v>7017805725</v>
      </c>
      <c r="J137" s="47" t="s">
        <v>415</v>
      </c>
      <c r="K137" s="21" t="s">
        <v>416</v>
      </c>
      <c r="L137" s="49" t="str">
        <f aca="false">L136</f>
        <v>Dr. Shauryadeep Gupta</v>
      </c>
      <c r="M137" s="21"/>
      <c r="N137" s="22" t="s">
        <v>163</v>
      </c>
      <c r="P137" s="21" t="n">
        <v>0</v>
      </c>
      <c r="Q137" s="21" t="n">
        <v>0</v>
      </c>
      <c r="R137" s="21" t="n">
        <v>0</v>
      </c>
      <c r="S137" s="21" t="n">
        <v>0</v>
      </c>
      <c r="T137" s="21" t="n">
        <v>0</v>
      </c>
      <c r="U137" s="5" t="n">
        <v>0</v>
      </c>
      <c r="V137" s="21"/>
      <c r="W137" s="21"/>
      <c r="X137" s="21"/>
      <c r="Y137" s="21"/>
      <c r="Z137" s="21"/>
      <c r="AA137" s="5" t="str">
        <f aca="false">IF(SUM(V137:Z137)=0,"",SUM(V137:Z137))</f>
        <v/>
      </c>
      <c r="AB137" s="5" t="n">
        <f aca="false">IF(G137&lt;&gt;"",IF(MAX(U137,AA137)=0,0,MAX(U137,AA137)),"")</f>
        <v>0</v>
      </c>
      <c r="AC137" s="47" t="n">
        <f aca="false">AC136</f>
        <v>34</v>
      </c>
      <c r="AD137" s="51" t="str">
        <f aca="false">AD136</f>
        <v>Performance Evaluation of Various Database in Online Data Storage System</v>
      </c>
    </row>
    <row r="138" customFormat="false" ht="15" hidden="false" customHeight="true" outlineLevel="0" collapsed="false">
      <c r="A138" s="0" t="n">
        <v>135</v>
      </c>
      <c r="B138" s="47" t="n">
        <f aca="false">B137</f>
        <v>34</v>
      </c>
      <c r="C138" s="51" t="str">
        <f aca="false">C137</f>
        <v>Performance Evaluation of Various Database in Online Data Storage System</v>
      </c>
      <c r="D138" s="47" t="str">
        <f aca="false">D137</f>
        <v>No</v>
      </c>
      <c r="E138" s="49" t="str">
        <f aca="false">E137</f>
        <v>Shrijay Pratap Bisht </v>
      </c>
      <c r="F138" s="21" t="s">
        <v>417</v>
      </c>
      <c r="G138" s="21" t="n">
        <v>50009</v>
      </c>
      <c r="H138" s="21" t="s">
        <v>418</v>
      </c>
      <c r="I138" s="21" t="n">
        <f aca="false">I137</f>
        <v>7017805725</v>
      </c>
      <c r="J138" s="47" t="s">
        <v>419</v>
      </c>
      <c r="K138" s="21" t="s">
        <v>411</v>
      </c>
      <c r="L138" s="49" t="str">
        <f aca="false">L137</f>
        <v>Dr. Shauryadeep Gupta</v>
      </c>
      <c r="M138" s="21"/>
      <c r="N138" s="21"/>
      <c r="P138" s="21" t="n">
        <v>2</v>
      </c>
      <c r="Q138" s="21" t="n">
        <v>2</v>
      </c>
      <c r="R138" s="21" t="n">
        <v>3</v>
      </c>
      <c r="S138" s="21" t="n">
        <v>2</v>
      </c>
      <c r="T138" s="21" t="n">
        <v>1</v>
      </c>
      <c r="U138" s="5" t="n">
        <f aca="false">IF(SUM(P138:T138)=0,"",SUM(P138:T138))</f>
        <v>10</v>
      </c>
      <c r="V138" s="21"/>
      <c r="W138" s="21"/>
      <c r="X138" s="21"/>
      <c r="Y138" s="21"/>
      <c r="Z138" s="21"/>
      <c r="AA138" s="5" t="str">
        <f aca="false">IF(SUM(V138:Z138)=0,"",SUM(V138:Z138))</f>
        <v/>
      </c>
      <c r="AB138" s="5" t="n">
        <f aca="false">IF(G138&lt;&gt;"",IF(MAX(U138,AA138)=0,0,MAX(U138,AA138)),"")</f>
        <v>10</v>
      </c>
      <c r="AC138" s="47" t="n">
        <f aca="false">AC137</f>
        <v>34</v>
      </c>
      <c r="AD138" s="51" t="str">
        <f aca="false">AD137</f>
        <v>Performance Evaluation of Various Database in Online Data Storage System</v>
      </c>
    </row>
    <row r="139" customFormat="false" ht="15.75" hidden="false" customHeight="false" outlineLevel="0" collapsed="false">
      <c r="A139" s="0" t="n">
        <v>136</v>
      </c>
      <c r="B139" s="47" t="n">
        <f aca="false">B138</f>
        <v>34</v>
      </c>
      <c r="C139" s="51" t="str">
        <f aca="false">C138</f>
        <v>Performance Evaluation of Various Database in Online Data Storage System</v>
      </c>
      <c r="D139" s="47" t="str">
        <f aca="false">D138</f>
        <v>No</v>
      </c>
      <c r="E139" s="49" t="str">
        <f aca="false">E138</f>
        <v>Shrijay Pratap Bisht </v>
      </c>
      <c r="F139" s="21" t="s">
        <v>420</v>
      </c>
      <c r="G139" s="21" t="n">
        <v>50009</v>
      </c>
      <c r="H139" s="21" t="s">
        <v>421</v>
      </c>
      <c r="I139" s="21" t="n">
        <f aca="false">I138</f>
        <v>7017805725</v>
      </c>
      <c r="J139" s="47" t="s">
        <v>422</v>
      </c>
      <c r="K139" s="21" t="s">
        <v>423</v>
      </c>
      <c r="L139" s="49" t="str">
        <f aca="false">L138</f>
        <v>Dr. Shauryadeep Gupta</v>
      </c>
      <c r="M139" s="21"/>
      <c r="N139" s="21"/>
      <c r="P139" s="21" t="n">
        <v>1</v>
      </c>
      <c r="Q139" s="21" t="n">
        <v>2</v>
      </c>
      <c r="R139" s="21" t="n">
        <v>2</v>
      </c>
      <c r="S139" s="21" t="n">
        <v>2</v>
      </c>
      <c r="T139" s="21" t="n">
        <v>1</v>
      </c>
      <c r="U139" s="5" t="n">
        <f aca="false">IF(SUM(P139:T139)=0,"",SUM(P139:T139))</f>
        <v>8</v>
      </c>
      <c r="V139" s="21"/>
      <c r="W139" s="21"/>
      <c r="X139" s="21"/>
      <c r="Y139" s="21"/>
      <c r="Z139" s="21"/>
      <c r="AA139" s="5" t="str">
        <f aca="false">IF(SUM(V139:Z139)=0,"",SUM(V139:Z139))</f>
        <v/>
      </c>
      <c r="AB139" s="5" t="n">
        <f aca="false">IF(G139&lt;&gt;"",IF(MAX(U139,AA139)=0,0,MAX(U139,AA139)),"")</f>
        <v>8</v>
      </c>
      <c r="AC139" s="47" t="n">
        <f aca="false">AC138</f>
        <v>34</v>
      </c>
      <c r="AD139" s="51" t="str">
        <f aca="false">AD138</f>
        <v>Performance Evaluation of Various Database in Online Data Storage System</v>
      </c>
    </row>
    <row r="140" customFormat="false" ht="15" hidden="false" customHeight="true" outlineLevel="0" collapsed="false">
      <c r="A140" s="0" t="n">
        <v>137</v>
      </c>
      <c r="B140" s="47" t="n">
        <v>35</v>
      </c>
      <c r="C140" s="48" t="s">
        <v>424</v>
      </c>
      <c r="D140" s="47" t="s">
        <v>25</v>
      </c>
      <c r="E140" s="49" t="s">
        <v>425</v>
      </c>
      <c r="F140" s="21" t="s">
        <v>425</v>
      </c>
      <c r="G140" s="21" t="n">
        <v>500095919</v>
      </c>
      <c r="H140" s="21" t="s">
        <v>426</v>
      </c>
      <c r="I140" s="21" t="n">
        <v>8979731978</v>
      </c>
      <c r="J140" s="52" t="e">
        <f aca="false">#REF!</f>
        <v>#REF!</v>
      </c>
      <c r="K140" s="21" t="s">
        <v>427</v>
      </c>
      <c r="L140" s="49" t="s">
        <v>188</v>
      </c>
      <c r="M140" s="21"/>
      <c r="N140" s="21" t="s">
        <v>258</v>
      </c>
      <c r="O140" s="23" t="s">
        <v>299</v>
      </c>
      <c r="P140" s="21" t="n">
        <v>3</v>
      </c>
      <c r="Q140" s="21" t="n">
        <v>3</v>
      </c>
      <c r="R140" s="21" t="n">
        <v>3</v>
      </c>
      <c r="S140" s="21" t="n">
        <v>3</v>
      </c>
      <c r="T140" s="21" t="n">
        <v>3</v>
      </c>
      <c r="U140" s="5" t="n">
        <f aca="false">IF(SUM(P140:T140)=0,"",SUM(P140:T140))</f>
        <v>15</v>
      </c>
      <c r="V140" s="21"/>
      <c r="W140" s="21"/>
      <c r="X140" s="21"/>
      <c r="Y140" s="21"/>
      <c r="Z140" s="21"/>
      <c r="AA140" s="5" t="str">
        <f aca="false">IF(SUM(V140:Z140)=0,"",SUM(V140:Z140))</f>
        <v/>
      </c>
      <c r="AB140" s="5" t="n">
        <f aca="false">IF(G140&lt;&gt;"",IF(MAX(U140,AA140)=0,0,MAX(U140,AA140)),"")</f>
        <v>15</v>
      </c>
      <c r="AC140" s="47" t="n">
        <v>35</v>
      </c>
      <c r="AD140" s="48" t="s">
        <v>424</v>
      </c>
    </row>
    <row r="141" customFormat="false" ht="15" hidden="false" customHeight="true" outlineLevel="0" collapsed="false">
      <c r="A141" s="0" t="n">
        <v>138</v>
      </c>
      <c r="B141" s="47" t="n">
        <f aca="false">B140</f>
        <v>35</v>
      </c>
      <c r="C141" s="48" t="str">
        <f aca="false">C140</f>
        <v>InsightInk- Intelligent flashcards, quizes and notes generator</v>
      </c>
      <c r="D141" s="47" t="str">
        <f aca="false">D140</f>
        <v>Yes</v>
      </c>
      <c r="E141" s="49" t="str">
        <f aca="false">E140</f>
        <v>Nishant Popli</v>
      </c>
      <c r="F141" s="21" t="s">
        <v>428</v>
      </c>
      <c r="G141" s="21" t="n">
        <v>500095831</v>
      </c>
      <c r="H141" s="21" t="s">
        <v>429</v>
      </c>
      <c r="I141" s="21" t="n">
        <v>9548371065</v>
      </c>
      <c r="J141" s="53" t="e">
        <f aca="false">J140</f>
        <v>#REF!</v>
      </c>
      <c r="K141" s="21" t="s">
        <v>427</v>
      </c>
      <c r="L141" s="49" t="str">
        <f aca="false">L140</f>
        <v>Dr. Roohi Sille</v>
      </c>
      <c r="M141" s="21"/>
      <c r="N141" s="5" t="s">
        <v>93</v>
      </c>
      <c r="P141" s="21" t="n">
        <v>3</v>
      </c>
      <c r="Q141" s="21" t="n">
        <v>3</v>
      </c>
      <c r="R141" s="21" t="n">
        <v>3</v>
      </c>
      <c r="S141" s="21" t="n">
        <v>3</v>
      </c>
      <c r="T141" s="21" t="n">
        <v>3</v>
      </c>
      <c r="U141" s="5" t="n">
        <f aca="false">IF(SUM(P141:T141)=0,"",SUM(P141:T141))</f>
        <v>15</v>
      </c>
      <c r="V141" s="21"/>
      <c r="W141" s="21"/>
      <c r="X141" s="21"/>
      <c r="Y141" s="21"/>
      <c r="Z141" s="21"/>
      <c r="AA141" s="5" t="str">
        <f aca="false">IF(SUM(V141:Z141)=0,"",SUM(V141:Z141))</f>
        <v/>
      </c>
      <c r="AB141" s="5" t="n">
        <f aca="false">IF(G141&lt;&gt;"",IF(MAX(U141,AA141)=0,0,MAX(U141,AA141)),"")</f>
        <v>15</v>
      </c>
      <c r="AC141" s="47" t="n">
        <f aca="false">AC140</f>
        <v>35</v>
      </c>
      <c r="AD141" s="48" t="str">
        <f aca="false">AD140</f>
        <v>InsightInk- Intelligent flashcards, quizes and notes generator</v>
      </c>
    </row>
    <row r="142" customFormat="false" ht="15" hidden="false" customHeight="true" outlineLevel="0" collapsed="false">
      <c r="A142" s="0" t="n">
        <v>139</v>
      </c>
      <c r="B142" s="47" t="n">
        <f aca="false">B141</f>
        <v>35</v>
      </c>
      <c r="C142" s="48" t="str">
        <f aca="false">C141</f>
        <v>InsightInk- Intelligent flashcards, quizes and notes generator</v>
      </c>
      <c r="D142" s="47" t="str">
        <f aca="false">D141</f>
        <v>Yes</v>
      </c>
      <c r="E142" s="49" t="str">
        <f aca="false">E141</f>
        <v>Nishant Popli</v>
      </c>
      <c r="F142" s="21" t="s">
        <v>430</v>
      </c>
      <c r="G142" s="21" t="n">
        <v>500095834</v>
      </c>
      <c r="H142" s="21" t="s">
        <v>431</v>
      </c>
      <c r="I142" s="21" t="n">
        <v>8979557218</v>
      </c>
      <c r="J142" s="53" t="e">
        <f aca="false">J141</f>
        <v>#REF!</v>
      </c>
      <c r="K142" s="21" t="s">
        <v>427</v>
      </c>
      <c r="L142" s="49" t="str">
        <f aca="false">L141</f>
        <v>Dr. Roohi Sille</v>
      </c>
      <c r="M142" s="21"/>
      <c r="N142" s="21"/>
      <c r="P142" s="21" t="n">
        <v>3</v>
      </c>
      <c r="Q142" s="21" t="n">
        <v>3</v>
      </c>
      <c r="R142" s="21" t="n">
        <v>3</v>
      </c>
      <c r="S142" s="21" t="n">
        <v>3</v>
      </c>
      <c r="T142" s="21" t="n">
        <v>3</v>
      </c>
      <c r="U142" s="5" t="n">
        <f aca="false">IF(SUM(P142:T142)=0,"",SUM(P142:T142))</f>
        <v>15</v>
      </c>
      <c r="V142" s="21"/>
      <c r="W142" s="21"/>
      <c r="X142" s="21"/>
      <c r="Y142" s="21"/>
      <c r="Z142" s="21"/>
      <c r="AA142" s="5" t="str">
        <f aca="false">IF(SUM(V142:Z142)=0,"",SUM(V142:Z142))</f>
        <v/>
      </c>
      <c r="AB142" s="5" t="n">
        <f aca="false">IF(G142&lt;&gt;"",IF(MAX(U142,AA142)=0,0,MAX(U142,AA142)),"")</f>
        <v>15</v>
      </c>
      <c r="AC142" s="47" t="n">
        <f aca="false">AC141</f>
        <v>35</v>
      </c>
      <c r="AD142" s="48" t="str">
        <f aca="false">AD141</f>
        <v>InsightInk- Intelligent flashcards, quizes and notes generator</v>
      </c>
    </row>
    <row r="143" customFormat="false" ht="15.75" hidden="false" customHeight="false" outlineLevel="0" collapsed="false">
      <c r="A143" s="0" t="n">
        <v>140</v>
      </c>
      <c r="B143" s="47" t="n">
        <f aca="false">B142</f>
        <v>35</v>
      </c>
      <c r="C143" s="48" t="str">
        <f aca="false">C142</f>
        <v>InsightInk- Intelligent flashcards, quizes and notes generator</v>
      </c>
      <c r="D143" s="47" t="str">
        <f aca="false">D142</f>
        <v>Yes</v>
      </c>
      <c r="E143" s="49" t="str">
        <f aca="false">E142</f>
        <v>Nishant Popli</v>
      </c>
      <c r="F143" s="21" t="s">
        <v>432</v>
      </c>
      <c r="G143" s="21" t="n">
        <v>500091952</v>
      </c>
      <c r="H143" s="21" t="s">
        <v>433</v>
      </c>
      <c r="I143" s="21" t="n">
        <v>8630295352</v>
      </c>
      <c r="J143" s="54" t="e">
        <f aca="false">J142</f>
        <v>#REF!</v>
      </c>
      <c r="K143" s="21" t="s">
        <v>434</v>
      </c>
      <c r="L143" s="49" t="str">
        <f aca="false">L142</f>
        <v>Dr. Roohi Sille</v>
      </c>
      <c r="M143" s="21"/>
      <c r="N143" s="21"/>
      <c r="P143" s="21" t="n">
        <v>3</v>
      </c>
      <c r="Q143" s="21" t="n">
        <v>3</v>
      </c>
      <c r="R143" s="21" t="n">
        <v>3</v>
      </c>
      <c r="S143" s="21" t="n">
        <v>3</v>
      </c>
      <c r="T143" s="21" t="n">
        <v>3</v>
      </c>
      <c r="U143" s="5" t="n">
        <f aca="false">IF(SUM(P143:T143)=0,"",SUM(P143:T143))</f>
        <v>15</v>
      </c>
      <c r="V143" s="21"/>
      <c r="W143" s="21"/>
      <c r="X143" s="21"/>
      <c r="Y143" s="21"/>
      <c r="Z143" s="21"/>
      <c r="AA143" s="5" t="str">
        <f aca="false">IF(SUM(V143:Z143)=0,"",SUM(V143:Z143))</f>
        <v/>
      </c>
      <c r="AB143" s="5" t="n">
        <f aca="false">IF(G143&lt;&gt;"",IF(MAX(U143,AA143)=0,0,MAX(U143,AA143)),"")</f>
        <v>15</v>
      </c>
      <c r="AC143" s="47" t="n">
        <f aca="false">AC142</f>
        <v>35</v>
      </c>
      <c r="AD143" s="48" t="str">
        <f aca="false">AD142</f>
        <v>InsightInk- Intelligent flashcards, quizes and notes generator</v>
      </c>
    </row>
    <row r="144" customFormat="false" ht="14.25" hidden="false" customHeight="true" outlineLevel="0" collapsed="false">
      <c r="A144" s="0" t="n">
        <v>141</v>
      </c>
      <c r="B144" s="47" t="n">
        <v>36</v>
      </c>
      <c r="C144" s="48" t="s">
        <v>435</v>
      </c>
      <c r="D144" s="47" t="s">
        <v>230</v>
      </c>
      <c r="E144" s="49" t="s">
        <v>436</v>
      </c>
      <c r="F144" s="21" t="s">
        <v>436</v>
      </c>
      <c r="G144" s="21" t="n">
        <v>500095656</v>
      </c>
      <c r="H144" s="21" t="s">
        <v>437</v>
      </c>
      <c r="I144" s="21" t="n">
        <v>7037613665</v>
      </c>
      <c r="J144" s="21" t="str">
        <f aca="false">IF(G144&lt;&gt;"",CONCATENATE(G144,"@stu.upes.ac.in"),"")</f>
        <v>500095656@stu.upes.ac.in</v>
      </c>
      <c r="K144" s="21" t="s">
        <v>427</v>
      </c>
      <c r="L144" s="49" t="s">
        <v>438</v>
      </c>
      <c r="M144" s="21"/>
      <c r="N144" s="5" t="s">
        <v>248</v>
      </c>
      <c r="O144" s="21"/>
      <c r="V144" s="5" t="n">
        <v>2</v>
      </c>
      <c r="W144" s="5" t="n">
        <v>1</v>
      </c>
      <c r="X144" s="5" t="n">
        <v>2</v>
      </c>
      <c r="Y144" s="5" t="n">
        <v>3</v>
      </c>
      <c r="Z144" s="5" t="n">
        <v>3</v>
      </c>
      <c r="AA144" s="5" t="n">
        <v>11</v>
      </c>
      <c r="AB144" s="5" t="n">
        <f aca="false">IF(G144&lt;&gt;"",IF(MAX(U144,AA144)=0,0,MAX(U144,AA144)),"")</f>
        <v>11</v>
      </c>
      <c r="AC144" s="47" t="n">
        <v>36</v>
      </c>
      <c r="AD144" s="48" t="s">
        <v>435</v>
      </c>
    </row>
    <row r="145" customFormat="false" ht="15.75" hidden="false" customHeight="false" outlineLevel="0" collapsed="false">
      <c r="A145" s="0" t="n">
        <v>142</v>
      </c>
      <c r="B145" s="47" t="n">
        <f aca="false">B144</f>
        <v>36</v>
      </c>
      <c r="C145" s="48" t="str">
        <f aca="false">C144</f>
        <v>Job Career Guidance System </v>
      </c>
      <c r="D145" s="47" t="str">
        <f aca="false">D144</f>
        <v>No</v>
      </c>
      <c r="E145" s="49" t="str">
        <f aca="false">E144</f>
        <v>Anshika Saini</v>
      </c>
      <c r="F145" s="21" t="s">
        <v>439</v>
      </c>
      <c r="G145" s="21" t="n">
        <v>500096122</v>
      </c>
      <c r="H145" s="21" t="s">
        <v>440</v>
      </c>
      <c r="I145" s="21" t="n">
        <v>9461987837</v>
      </c>
      <c r="J145" s="21" t="str">
        <f aca="false">IF(G145&lt;&gt;"",CONCATENATE(G145,"@stu.upes.ac.in"),"")</f>
        <v>500096122@stu.upes.ac.in</v>
      </c>
      <c r="K145" s="21" t="s">
        <v>427</v>
      </c>
      <c r="L145" s="49" t="str">
        <f aca="false">L144</f>
        <v>Dr. Pankaj Dadure</v>
      </c>
      <c r="M145" s="21"/>
      <c r="N145" s="55" t="s">
        <v>258</v>
      </c>
      <c r="O145" s="21"/>
      <c r="V145" s="5" t="n">
        <v>2</v>
      </c>
      <c r="W145" s="5" t="n">
        <v>1</v>
      </c>
      <c r="X145" s="5" t="n">
        <v>2</v>
      </c>
      <c r="Y145" s="5" t="n">
        <v>3</v>
      </c>
      <c r="Z145" s="5" t="n">
        <v>3</v>
      </c>
      <c r="AA145" s="5" t="n">
        <v>11</v>
      </c>
      <c r="AB145" s="5" t="n">
        <f aca="false">IF(G145&lt;&gt;"",IF(MAX(U145,AA145)=0,0,MAX(U145,AA145)),"")</f>
        <v>11</v>
      </c>
      <c r="AC145" s="47" t="n">
        <f aca="false">AC144</f>
        <v>36</v>
      </c>
      <c r="AD145" s="48" t="str">
        <f aca="false">AD144</f>
        <v>Job Career Guidance System </v>
      </c>
    </row>
    <row r="146" customFormat="false" ht="15" hidden="false" customHeight="true" outlineLevel="0" collapsed="false">
      <c r="A146" s="0" t="n">
        <v>143</v>
      </c>
      <c r="B146" s="47" t="n">
        <f aca="false">B145</f>
        <v>36</v>
      </c>
      <c r="C146" s="48" t="str">
        <f aca="false">C145</f>
        <v>Job Career Guidance System </v>
      </c>
      <c r="D146" s="47" t="str">
        <f aca="false">D145</f>
        <v>No</v>
      </c>
      <c r="E146" s="49" t="str">
        <f aca="false">E145</f>
        <v>Anshika Saini</v>
      </c>
      <c r="F146" s="21" t="s">
        <v>441</v>
      </c>
      <c r="G146" s="21" t="n">
        <v>500096021</v>
      </c>
      <c r="H146" s="21" t="s">
        <v>442</v>
      </c>
      <c r="I146" s="21" t="n">
        <v>9548608807</v>
      </c>
      <c r="J146" s="21" t="str">
        <f aca="false">IF(G146&lt;&gt;"",CONCATENATE(G146,"@stu.upes.ac.in"),"")</f>
        <v>500096021@stu.upes.ac.in</v>
      </c>
      <c r="K146" s="21" t="s">
        <v>427</v>
      </c>
      <c r="L146" s="49" t="str">
        <f aca="false">L145</f>
        <v>Dr. Pankaj Dadure</v>
      </c>
      <c r="M146" s="21"/>
      <c r="O146" s="21"/>
      <c r="V146" s="5" t="n">
        <v>2</v>
      </c>
      <c r="W146" s="5" t="n">
        <v>1</v>
      </c>
      <c r="X146" s="5" t="n">
        <v>2</v>
      </c>
      <c r="Y146" s="5" t="n">
        <v>3</v>
      </c>
      <c r="Z146" s="5" t="n">
        <v>3</v>
      </c>
      <c r="AA146" s="5" t="n">
        <v>11</v>
      </c>
      <c r="AB146" s="5" t="n">
        <f aca="false">IF(G146&lt;&gt;"",IF(MAX(U146,AA146)=0,0,MAX(U146,AA146)),"")</f>
        <v>11</v>
      </c>
      <c r="AC146" s="47" t="n">
        <f aca="false">AC145</f>
        <v>36</v>
      </c>
      <c r="AD146" s="48" t="str">
        <f aca="false">AD145</f>
        <v>Job Career Guidance System </v>
      </c>
    </row>
    <row r="147" customFormat="false" ht="15.75" hidden="false" customHeight="false" outlineLevel="0" collapsed="false">
      <c r="A147" s="0" t="n">
        <v>144</v>
      </c>
      <c r="B147" s="47" t="n">
        <f aca="false">B146</f>
        <v>36</v>
      </c>
      <c r="C147" s="48" t="str">
        <f aca="false">C146</f>
        <v>Job Career Guidance System </v>
      </c>
      <c r="D147" s="47" t="str">
        <f aca="false">D146</f>
        <v>No</v>
      </c>
      <c r="E147" s="49" t="str">
        <f aca="false">E146</f>
        <v>Anshika Saini</v>
      </c>
      <c r="F147" s="21" t="s">
        <v>443</v>
      </c>
      <c r="G147" s="21" t="n">
        <v>500094922</v>
      </c>
      <c r="H147" s="21" t="s">
        <v>444</v>
      </c>
      <c r="I147" s="21" t="n">
        <v>9818837719</v>
      </c>
      <c r="J147" s="21" t="str">
        <f aca="false">IF(G147&lt;&gt;"",CONCATENATE(G147,"@stu.upes.ac.in"),"")</f>
        <v>500094922@stu.upes.ac.in</v>
      </c>
      <c r="K147" s="21" t="s">
        <v>445</v>
      </c>
      <c r="L147" s="49" t="str">
        <f aca="false">L146</f>
        <v>Dr. Pankaj Dadure</v>
      </c>
      <c r="M147" s="21"/>
      <c r="O147" s="21"/>
      <c r="V147" s="5" t="n">
        <v>2</v>
      </c>
      <c r="W147" s="5" t="n">
        <v>1</v>
      </c>
      <c r="X147" s="5" t="n">
        <v>2</v>
      </c>
      <c r="Y147" s="5" t="n">
        <v>3</v>
      </c>
      <c r="Z147" s="5" t="n">
        <v>3</v>
      </c>
      <c r="AA147" s="5" t="n">
        <v>11</v>
      </c>
      <c r="AB147" s="5" t="n">
        <f aca="false">IF(G147&lt;&gt;"",IF(MAX(U147,AA147)=0,0,MAX(U147,AA147)),"")</f>
        <v>11</v>
      </c>
      <c r="AC147" s="47" t="n">
        <f aca="false">AC146</f>
        <v>36</v>
      </c>
      <c r="AD147" s="48" t="str">
        <f aca="false">AD146</f>
        <v>Job Career Guidance System </v>
      </c>
    </row>
    <row r="148" customFormat="false" ht="14.25" hidden="false" customHeight="true" outlineLevel="0" collapsed="false">
      <c r="A148" s="0" t="n">
        <v>145</v>
      </c>
      <c r="B148" s="47" t="n">
        <v>37</v>
      </c>
      <c r="C148" s="48" t="s">
        <v>446</v>
      </c>
      <c r="D148" s="47" t="s">
        <v>447</v>
      </c>
      <c r="E148" s="49" t="s">
        <v>448</v>
      </c>
      <c r="F148" s="21" t="s">
        <v>448</v>
      </c>
      <c r="G148" s="21" t="n">
        <v>500096400</v>
      </c>
      <c r="H148" s="21" t="s">
        <v>449</v>
      </c>
      <c r="I148" s="21" t="n">
        <v>9872888251</v>
      </c>
      <c r="J148" s="56" t="s">
        <v>450</v>
      </c>
      <c r="K148" s="21" t="s">
        <v>427</v>
      </c>
      <c r="L148" s="49" t="s">
        <v>451</v>
      </c>
      <c r="M148" s="21"/>
      <c r="N148" s="22" t="s">
        <v>149</v>
      </c>
      <c r="O148" s="21"/>
      <c r="P148" s="5" t="n">
        <v>3.5</v>
      </c>
      <c r="Q148" s="5" t="n">
        <v>3</v>
      </c>
      <c r="R148" s="5" t="n">
        <v>2.5</v>
      </c>
      <c r="S148" s="5" t="n">
        <v>3</v>
      </c>
      <c r="T148" s="5" t="n">
        <v>4</v>
      </c>
      <c r="U148" s="5" t="n">
        <v>16</v>
      </c>
      <c r="AB148" s="5" t="n">
        <f aca="false">IF(G148&lt;&gt;"",IF(MAX(U148,AA148)=0,0,MAX(U148,AA148)),"")</f>
        <v>16</v>
      </c>
      <c r="AC148" s="47" t="n">
        <v>37</v>
      </c>
      <c r="AD148" s="48" t="s">
        <v>446</v>
      </c>
    </row>
    <row r="149" customFormat="false" ht="15" hidden="false" customHeight="true" outlineLevel="0" collapsed="false">
      <c r="A149" s="0" t="n">
        <v>146</v>
      </c>
      <c r="B149" s="47" t="n">
        <f aca="false">B148</f>
        <v>37</v>
      </c>
      <c r="C149" s="48" t="str">
        <f aca="false">C148</f>
        <v>Breathe Wise</v>
      </c>
      <c r="D149" s="47" t="str">
        <f aca="false">D148</f>
        <v>yes </v>
      </c>
      <c r="E149" s="49" t="str">
        <f aca="false">E148</f>
        <v>Chahat Mittal</v>
      </c>
      <c r="F149" s="21" t="s">
        <v>452</v>
      </c>
      <c r="G149" s="21" t="n">
        <v>500095937</v>
      </c>
      <c r="H149" s="21" t="s">
        <v>453</v>
      </c>
      <c r="I149" s="21" t="n">
        <v>8770283155</v>
      </c>
      <c r="J149" s="57" t="s">
        <v>454</v>
      </c>
      <c r="K149" s="21" t="str">
        <f aca="false">K148</f>
        <v>CCVT(B6 NH)</v>
      </c>
      <c r="L149" s="49" t="str">
        <f aca="false">L148</f>
        <v>Mr. Aryan </v>
      </c>
      <c r="M149" s="21"/>
      <c r="N149" s="22" t="s">
        <v>192</v>
      </c>
      <c r="O149" s="21"/>
      <c r="P149" s="5" t="n">
        <v>3.5</v>
      </c>
      <c r="Q149" s="5" t="n">
        <v>3</v>
      </c>
      <c r="R149" s="5" t="n">
        <v>2.5</v>
      </c>
      <c r="S149" s="5" t="n">
        <v>3</v>
      </c>
      <c r="T149" s="5" t="n">
        <v>4</v>
      </c>
      <c r="U149" s="5" t="n">
        <v>16</v>
      </c>
      <c r="AB149" s="5" t="n">
        <f aca="false">IF(G149&lt;&gt;"",IF(MAX(U149,AA149)=0,0,MAX(U149,AA149)),"")</f>
        <v>16</v>
      </c>
      <c r="AC149" s="47" t="n">
        <f aca="false">AC148</f>
        <v>37</v>
      </c>
      <c r="AD149" s="48" t="str">
        <f aca="false">AD148</f>
        <v>Breathe Wise</v>
      </c>
    </row>
    <row r="150" customFormat="false" ht="15" hidden="false" customHeight="true" outlineLevel="0" collapsed="false">
      <c r="A150" s="0" t="n">
        <v>147</v>
      </c>
      <c r="B150" s="47" t="n">
        <f aca="false">B149</f>
        <v>37</v>
      </c>
      <c r="C150" s="48" t="str">
        <f aca="false">C149</f>
        <v>Breathe Wise</v>
      </c>
      <c r="D150" s="47" t="str">
        <f aca="false">D149</f>
        <v>yes </v>
      </c>
      <c r="E150" s="49" t="str">
        <f aca="false">E149</f>
        <v>Chahat Mittal</v>
      </c>
      <c r="F150" s="21" t="s">
        <v>455</v>
      </c>
      <c r="G150" s="21" t="n">
        <v>500096346</v>
      </c>
      <c r="H150" s="21" t="s">
        <v>456</v>
      </c>
      <c r="I150" s="21" t="n">
        <v>9457094600</v>
      </c>
      <c r="J150" s="57" t="s">
        <v>457</v>
      </c>
      <c r="K150" s="21" t="s">
        <v>427</v>
      </c>
      <c r="L150" s="49" t="str">
        <f aca="false">L149</f>
        <v>Mr. Aryan </v>
      </c>
      <c r="M150" s="21"/>
      <c r="O150" s="21"/>
      <c r="P150" s="5" t="n">
        <v>3.5</v>
      </c>
      <c r="Q150" s="5" t="n">
        <v>3</v>
      </c>
      <c r="R150" s="5" t="n">
        <v>2.5</v>
      </c>
      <c r="S150" s="5" t="n">
        <v>3</v>
      </c>
      <c r="T150" s="5" t="n">
        <v>4</v>
      </c>
      <c r="U150" s="5" t="n">
        <v>16</v>
      </c>
      <c r="AB150" s="5" t="n">
        <f aca="false">IF(G150&lt;&gt;"",IF(MAX(U150,AA150)=0,0,MAX(U150,AA150)),"")</f>
        <v>16</v>
      </c>
      <c r="AC150" s="47" t="n">
        <f aca="false">AC149</f>
        <v>37</v>
      </c>
      <c r="AD150" s="48" t="str">
        <f aca="false">AD149</f>
        <v>Breathe Wise</v>
      </c>
    </row>
    <row r="151" customFormat="false" ht="15.75" hidden="false" customHeight="false" outlineLevel="0" collapsed="false">
      <c r="A151" s="0" t="n">
        <v>148</v>
      </c>
      <c r="B151" s="47" t="n">
        <f aca="false">B150</f>
        <v>37</v>
      </c>
      <c r="C151" s="48" t="str">
        <f aca="false">C150</f>
        <v>Breathe Wise</v>
      </c>
      <c r="D151" s="47" t="str">
        <f aca="false">D150</f>
        <v>yes </v>
      </c>
      <c r="E151" s="49" t="str">
        <f aca="false">E150</f>
        <v>Chahat Mittal</v>
      </c>
      <c r="F151" s="21" t="s">
        <v>417</v>
      </c>
      <c r="G151" s="21" t="n">
        <v>500096087</v>
      </c>
      <c r="H151" s="21" t="str">
        <f aca="false">H150</f>
        <v>R2142211073</v>
      </c>
      <c r="I151" s="21" t="n">
        <f aca="false">I150</f>
        <v>9457094600</v>
      </c>
      <c r="J151" s="54" t="str">
        <f aca="false">J150</f>
        <v>500096346@stu.upes.ac.in</v>
      </c>
      <c r="K151" s="21" t="str">
        <f aca="false">K150</f>
        <v>CCVT(B6 NH)</v>
      </c>
      <c r="L151" s="49" t="str">
        <f aca="false">L150</f>
        <v>Mr. Aryan </v>
      </c>
      <c r="M151" s="21"/>
      <c r="O151" s="21"/>
      <c r="P151" s="5" t="n">
        <v>3.5</v>
      </c>
      <c r="Q151" s="5" t="n">
        <v>3</v>
      </c>
      <c r="R151" s="5" t="n">
        <v>2.5</v>
      </c>
      <c r="S151" s="5" t="n">
        <v>3</v>
      </c>
      <c r="T151" s="5" t="n">
        <v>4</v>
      </c>
      <c r="U151" s="5" t="n">
        <v>16</v>
      </c>
      <c r="AB151" s="5" t="n">
        <f aca="false">IF(G151&lt;&gt;"",IF(MAX(U151,AA151)=0,0,MAX(U151,AA151)),"")</f>
        <v>16</v>
      </c>
      <c r="AC151" s="47" t="n">
        <f aca="false">AC150</f>
        <v>37</v>
      </c>
      <c r="AD151" s="48" t="str">
        <f aca="false">AD150</f>
        <v>Breathe Wise</v>
      </c>
    </row>
    <row r="152" customFormat="false" ht="14.25" hidden="false" customHeight="true" outlineLevel="0" collapsed="false">
      <c r="A152" s="0" t="n">
        <v>149</v>
      </c>
      <c r="B152" s="47" t="n">
        <v>38</v>
      </c>
      <c r="C152" s="48" t="s">
        <v>458</v>
      </c>
      <c r="D152" s="47" t="s">
        <v>459</v>
      </c>
      <c r="E152" s="49" t="s">
        <v>460</v>
      </c>
      <c r="F152" s="21" t="s">
        <v>461</v>
      </c>
      <c r="G152" s="21" t="n">
        <v>500094117</v>
      </c>
      <c r="H152" s="21" t="s">
        <v>462</v>
      </c>
      <c r="I152" s="21" t="n">
        <v>9518873244</v>
      </c>
      <c r="J152" s="58" t="s">
        <v>463</v>
      </c>
      <c r="K152" s="21" t="s">
        <v>126</v>
      </c>
      <c r="L152" s="49" t="s">
        <v>464</v>
      </c>
      <c r="M152" s="21"/>
      <c r="N152" s="5" t="s">
        <v>138</v>
      </c>
      <c r="O152" s="21"/>
      <c r="AB152" s="5" t="n">
        <f aca="false">IF(G152&lt;&gt;"",IF(MAX(U152,AA152)=0,0,MAX(U152,AA152)),"")</f>
        <v>0</v>
      </c>
      <c r="AC152" s="47" t="n">
        <v>38</v>
      </c>
      <c r="AD152" s="48" t="s">
        <v>458</v>
      </c>
    </row>
    <row r="153" customFormat="false" ht="15.75" hidden="false" customHeight="false" outlineLevel="0" collapsed="false">
      <c r="A153" s="0" t="n">
        <v>150</v>
      </c>
      <c r="B153" s="47" t="n">
        <f aca="false">B152</f>
        <v>38</v>
      </c>
      <c r="C153" s="48" t="str">
        <f aca="false">C152</f>
        <v>Advanced CAPTCHA Recognition </v>
      </c>
      <c r="D153" s="47" t="str">
        <f aca="false">D152</f>
        <v>no</v>
      </c>
      <c r="E153" s="49" t="str">
        <f aca="false">E152</f>
        <v>satvik dhyani</v>
      </c>
      <c r="F153" s="29" t="s">
        <v>465</v>
      </c>
      <c r="G153" s="21" t="n">
        <v>500093656</v>
      </c>
      <c r="H153" s="29" t="s">
        <v>466</v>
      </c>
      <c r="I153" s="21" t="n">
        <v>7078944420</v>
      </c>
      <c r="J153" s="58" t="s">
        <v>467</v>
      </c>
      <c r="K153" s="21" t="s">
        <v>126</v>
      </c>
      <c r="L153" s="49" t="str">
        <f aca="false">L152</f>
        <v>MR . RITESH KUMAR</v>
      </c>
      <c r="M153" s="21"/>
      <c r="N153" s="5" t="s">
        <v>93</v>
      </c>
      <c r="O153" s="21"/>
      <c r="AB153" s="5" t="n">
        <f aca="false">IF(G153&lt;&gt;"",IF(MAX(U153,AA153)=0,0,MAX(U153,AA153)),"")</f>
        <v>0</v>
      </c>
      <c r="AC153" s="47" t="n">
        <f aca="false">AC152</f>
        <v>38</v>
      </c>
      <c r="AD153" s="48" t="str">
        <f aca="false">AD152</f>
        <v>Advanced CAPTCHA Recognition </v>
      </c>
    </row>
    <row r="154" customFormat="false" ht="15" hidden="false" customHeight="true" outlineLevel="0" collapsed="false">
      <c r="A154" s="0" t="n">
        <v>151</v>
      </c>
      <c r="B154" s="47" t="n">
        <f aca="false">B153</f>
        <v>38</v>
      </c>
      <c r="C154" s="48" t="str">
        <f aca="false">C153</f>
        <v>Advanced CAPTCHA Recognition </v>
      </c>
      <c r="D154" s="47" t="str">
        <f aca="false">D153</f>
        <v>no</v>
      </c>
      <c r="E154" s="49" t="str">
        <f aca="false">E153</f>
        <v>satvik dhyani</v>
      </c>
      <c r="F154" s="29" t="s">
        <v>468</v>
      </c>
      <c r="G154" s="21" t="n">
        <v>500093651</v>
      </c>
      <c r="H154" s="29" t="s">
        <v>469</v>
      </c>
      <c r="I154" s="21" t="n">
        <v>7206919526</v>
      </c>
      <c r="J154" s="58" t="s">
        <v>470</v>
      </c>
      <c r="K154" s="21" t="s">
        <v>126</v>
      </c>
      <c r="L154" s="49" t="str">
        <f aca="false">L153</f>
        <v>MR . RITESH KUMAR</v>
      </c>
      <c r="M154" s="21"/>
      <c r="O154" s="21"/>
      <c r="AB154" s="5" t="n">
        <f aca="false">IF(G154&lt;&gt;"",IF(MAX(U154,AA154)=0,0,MAX(U154,AA154)),"")</f>
        <v>0</v>
      </c>
      <c r="AC154" s="47" t="n">
        <f aca="false">AC153</f>
        <v>38</v>
      </c>
      <c r="AD154" s="48" t="str">
        <f aca="false">AD153</f>
        <v>Advanced CAPTCHA Recognition </v>
      </c>
    </row>
    <row r="155" customFormat="false" ht="15" hidden="false" customHeight="true" outlineLevel="0" collapsed="false">
      <c r="A155" s="0" t="n">
        <v>152</v>
      </c>
      <c r="B155" s="47" t="n">
        <f aca="false">B154</f>
        <v>38</v>
      </c>
      <c r="C155" s="48" t="str">
        <f aca="false">C154</f>
        <v>Advanced CAPTCHA Recognition </v>
      </c>
      <c r="D155" s="47" t="str">
        <f aca="false">D154</f>
        <v>no</v>
      </c>
      <c r="E155" s="49" t="str">
        <f aca="false">E154</f>
        <v>satvik dhyani</v>
      </c>
      <c r="F155" s="21" t="s">
        <v>460</v>
      </c>
      <c r="G155" s="21" t="n">
        <v>500094036</v>
      </c>
      <c r="H155" s="29" t="s">
        <v>471</v>
      </c>
      <c r="I155" s="21" t="n">
        <v>9891772323</v>
      </c>
      <c r="J155" s="58" t="s">
        <v>472</v>
      </c>
      <c r="K155" s="21" t="s">
        <v>473</v>
      </c>
      <c r="L155" s="49" t="str">
        <f aca="false">L154</f>
        <v>MR . RITESH KUMAR</v>
      </c>
      <c r="M155" s="21"/>
      <c r="O155" s="21"/>
      <c r="AB155" s="5" t="n">
        <f aca="false">IF(G155&lt;&gt;"",IF(MAX(U155,AA155)=0,0,MAX(U155,AA155)),"")</f>
        <v>0</v>
      </c>
      <c r="AC155" s="47" t="n">
        <f aca="false">AC154</f>
        <v>38</v>
      </c>
      <c r="AD155" s="48" t="str">
        <f aca="false">AD154</f>
        <v>Advanced CAPTCHA Recognition </v>
      </c>
    </row>
    <row r="156" customFormat="false" ht="15.75" hidden="false" customHeight="true" outlineLevel="0" collapsed="false">
      <c r="A156" s="0" t="n">
        <v>153</v>
      </c>
      <c r="B156" s="47" t="n">
        <v>39</v>
      </c>
      <c r="C156" s="59" t="s">
        <v>474</v>
      </c>
      <c r="D156" s="47" t="s">
        <v>230</v>
      </c>
      <c r="E156" s="49" t="s">
        <v>475</v>
      </c>
      <c r="F156" s="21" t="s">
        <v>475</v>
      </c>
      <c r="G156" s="21" t="n">
        <v>500095382</v>
      </c>
      <c r="H156" s="21" t="s">
        <v>476</v>
      </c>
      <c r="I156" s="21" t="n">
        <v>9058297470</v>
      </c>
      <c r="J156" s="56" t="s">
        <v>477</v>
      </c>
      <c r="K156" s="21" t="s">
        <v>478</v>
      </c>
      <c r="L156" s="49" t="s">
        <v>479</v>
      </c>
      <c r="M156" s="21"/>
      <c r="N156" s="5" t="s">
        <v>480</v>
      </c>
      <c r="O156" s="21"/>
      <c r="AB156" s="5" t="n">
        <f aca="false">IF(G156&lt;&gt;"",IF(MAX(U156,AA156)=0,0,MAX(U156,AA156)),"")</f>
        <v>0</v>
      </c>
      <c r="AC156" s="47" t="n">
        <v>39</v>
      </c>
      <c r="AD156" s="59" t="s">
        <v>474</v>
      </c>
    </row>
    <row r="157" customFormat="false" ht="15.75" hidden="false" customHeight="false" outlineLevel="0" collapsed="false">
      <c r="A157" s="0" t="n">
        <v>154</v>
      </c>
      <c r="B157" s="47" t="n">
        <f aca="false">B156</f>
        <v>39</v>
      </c>
      <c r="C157" s="1" t="str">
        <f aca="false">C156</f>
        <v>HealthHub Connect</v>
      </c>
      <c r="D157" s="47" t="str">
        <f aca="false">D156</f>
        <v>No</v>
      </c>
      <c r="E157" s="49" t="str">
        <f aca="false">E156</f>
        <v>Damian D'mello</v>
      </c>
      <c r="F157" s="21" t="s">
        <v>335</v>
      </c>
      <c r="G157" s="21" t="n">
        <v>500095842</v>
      </c>
      <c r="H157" s="21" t="s">
        <v>481</v>
      </c>
      <c r="I157" s="21" t="n">
        <v>8958802845</v>
      </c>
      <c r="J157" s="57" t="s">
        <v>482</v>
      </c>
      <c r="K157" s="21" t="s">
        <v>483</v>
      </c>
      <c r="L157" s="49" t="str">
        <f aca="false">L156</f>
        <v>Mr. Manobendra</v>
      </c>
      <c r="M157" s="21"/>
      <c r="N157" s="5" t="s">
        <v>83</v>
      </c>
      <c r="O157" s="21"/>
      <c r="AB157" s="5" t="n">
        <f aca="false">IF(G157&lt;&gt;"",IF(MAX(U157,AA157)=0,0,MAX(U157,AA157)),"")</f>
        <v>0</v>
      </c>
      <c r="AC157" s="47" t="n">
        <f aca="false">AC156</f>
        <v>39</v>
      </c>
      <c r="AD157" s="1" t="str">
        <f aca="false">AD156</f>
        <v>HealthHub Connect</v>
      </c>
    </row>
    <row r="158" customFormat="false" ht="15" hidden="false" customHeight="true" outlineLevel="0" collapsed="false">
      <c r="A158" s="0" t="n">
        <v>155</v>
      </c>
      <c r="B158" s="47" t="n">
        <f aca="false">B157</f>
        <v>39</v>
      </c>
      <c r="C158" s="60" t="str">
        <f aca="false">C157</f>
        <v>HealthHub Connect</v>
      </c>
      <c r="D158" s="47" t="str">
        <f aca="false">D157</f>
        <v>No</v>
      </c>
      <c r="E158" s="49" t="str">
        <f aca="false">E157</f>
        <v>Damian D'mello</v>
      </c>
      <c r="F158" s="21" t="s">
        <v>484</v>
      </c>
      <c r="G158" s="21" t="n">
        <v>500095193</v>
      </c>
      <c r="H158" s="21" t="s">
        <v>485</v>
      </c>
      <c r="I158" s="21" t="n">
        <v>7427809726</v>
      </c>
      <c r="J158" s="57" t="s">
        <v>486</v>
      </c>
      <c r="K158" s="21" t="s">
        <v>478</v>
      </c>
      <c r="L158" s="49" t="str">
        <f aca="false">L157</f>
        <v>Mr. Manobendra</v>
      </c>
      <c r="M158" s="21"/>
      <c r="O158" s="21"/>
      <c r="AB158" s="5" t="n">
        <f aca="false">IF(G158&lt;&gt;"",IF(MAX(U158,AA158)=0,0,MAX(U158,AA158)),"")</f>
        <v>0</v>
      </c>
      <c r="AC158" s="47" t="n">
        <f aca="false">AC157</f>
        <v>39</v>
      </c>
      <c r="AD158" s="60" t="str">
        <f aca="false">AD157</f>
        <v>HealthHub Connect</v>
      </c>
    </row>
    <row r="159" customFormat="false" ht="15.75" hidden="false" customHeight="false" outlineLevel="0" collapsed="false">
      <c r="A159" s="0" t="n">
        <v>156</v>
      </c>
      <c r="B159" s="47"/>
      <c r="C159" s="61"/>
      <c r="D159" s="47"/>
      <c r="E159" s="49"/>
      <c r="F159" s="21"/>
      <c r="G159" s="21"/>
      <c r="H159" s="21"/>
      <c r="I159" s="21"/>
      <c r="J159" s="54"/>
      <c r="K159" s="21"/>
      <c r="L159" s="49"/>
      <c r="M159" s="21"/>
      <c r="O159" s="21"/>
      <c r="AC159" s="47"/>
      <c r="AD159" s="61"/>
    </row>
    <row r="160" customFormat="false" ht="15" hidden="false" customHeight="true" outlineLevel="0" collapsed="false">
      <c r="A160" s="0" t="n">
        <v>157</v>
      </c>
      <c r="B160" s="47" t="n">
        <v>40</v>
      </c>
      <c r="C160" s="62" t="e">
        <f aca="false">#REF!</f>
        <v>#REF!</v>
      </c>
      <c r="D160" s="47" t="e">
        <f aca="false">#REF!</f>
        <v>#REF!</v>
      </c>
      <c r="E160" s="49" t="s">
        <v>487</v>
      </c>
      <c r="F160" s="21" t="s">
        <v>487</v>
      </c>
      <c r="G160" s="21" t="n">
        <v>500090910</v>
      </c>
      <c r="H160" s="21" t="s">
        <v>488</v>
      </c>
      <c r="I160" s="21" t="n">
        <v>9076757559</v>
      </c>
      <c r="J160" s="56" t="s">
        <v>489</v>
      </c>
      <c r="K160" s="21" t="s">
        <v>490</v>
      </c>
      <c r="L160" s="49" t="s">
        <v>491</v>
      </c>
      <c r="M160" s="21"/>
      <c r="N160" s="63" t="s">
        <v>273</v>
      </c>
      <c r="O160" s="21"/>
      <c r="P160" s="5" t="s">
        <v>492</v>
      </c>
      <c r="Q160" s="5" t="s">
        <v>492</v>
      </c>
      <c r="R160" s="5" t="s">
        <v>492</v>
      </c>
      <c r="S160" s="5" t="s">
        <v>492</v>
      </c>
      <c r="T160" s="5" t="s">
        <v>492</v>
      </c>
      <c r="U160" s="5" t="n">
        <v>0</v>
      </c>
      <c r="AB160" s="5" t="n">
        <f aca="false">IF(G160&lt;&gt;"",IF(MAX(U160,AA160)=0,0,MAX(U160,AA160)),"")</f>
        <v>0</v>
      </c>
      <c r="AC160" s="47" t="n">
        <v>40</v>
      </c>
      <c r="AD160" s="62" t="e">
        <f aca="false">#REF!</f>
        <v>#REF!</v>
      </c>
    </row>
    <row r="161" customFormat="false" ht="15" hidden="false" customHeight="true" outlineLevel="0" collapsed="false">
      <c r="A161" s="0" t="n">
        <v>158</v>
      </c>
      <c r="B161" s="47" t="n">
        <f aca="false">B160</f>
        <v>40</v>
      </c>
      <c r="C161" s="64" t="s">
        <v>493</v>
      </c>
      <c r="D161" s="47" t="e">
        <f aca="false">D160</f>
        <v>#REF!</v>
      </c>
      <c r="E161" s="49" t="str">
        <f aca="false">E160</f>
        <v>Astitva Yadav</v>
      </c>
      <c r="F161" s="21" t="s">
        <v>494</v>
      </c>
      <c r="G161" s="21" t="n">
        <v>500093617</v>
      </c>
      <c r="H161" s="21" t="s">
        <v>495</v>
      </c>
      <c r="I161" s="21" t="n">
        <v>9896384164</v>
      </c>
      <c r="J161" s="57" t="s">
        <v>496</v>
      </c>
      <c r="K161" s="21" t="s">
        <v>126</v>
      </c>
      <c r="L161" s="49" t="str">
        <f aca="false">L160</f>
        <v>Mr. P. Sendash Singh</v>
      </c>
      <c r="M161" s="21"/>
      <c r="N161" s="65" t="s">
        <v>277</v>
      </c>
      <c r="O161" s="21"/>
      <c r="P161" s="5" t="s">
        <v>492</v>
      </c>
      <c r="Q161" s="5" t="s">
        <v>492</v>
      </c>
      <c r="R161" s="5" t="s">
        <v>492</v>
      </c>
      <c r="S161" s="5" t="s">
        <v>492</v>
      </c>
      <c r="T161" s="5" t="s">
        <v>492</v>
      </c>
      <c r="U161" s="5" t="n">
        <v>0</v>
      </c>
      <c r="AB161" s="5" t="n">
        <f aca="false">IF(G161&lt;&gt;"",IF(MAX(U161,AA161)=0,0,MAX(U161,AA161)),"")</f>
        <v>0</v>
      </c>
      <c r="AC161" s="47" t="n">
        <f aca="false">AC160</f>
        <v>40</v>
      </c>
      <c r="AD161" s="64" t="s">
        <v>493</v>
      </c>
    </row>
    <row r="162" customFormat="false" ht="15" hidden="false" customHeight="true" outlineLevel="0" collapsed="false">
      <c r="A162" s="0" t="n">
        <v>159</v>
      </c>
      <c r="B162" s="47" t="n">
        <f aca="false">B161</f>
        <v>40</v>
      </c>
      <c r="C162" s="60" t="str">
        <f aca="false">C161</f>
        <v>Beacon </v>
      </c>
      <c r="D162" s="47" t="e">
        <f aca="false">D161</f>
        <v>#REF!</v>
      </c>
      <c r="E162" s="49" t="str">
        <f aca="false">E161</f>
        <v>Astitva Yadav</v>
      </c>
      <c r="F162" s="21" t="s">
        <v>497</v>
      </c>
      <c r="G162" s="21" t="n">
        <v>500094136</v>
      </c>
      <c r="H162" s="21" t="s">
        <v>498</v>
      </c>
      <c r="I162" s="21" t="n">
        <v>7056030397</v>
      </c>
      <c r="J162" s="57" t="s">
        <v>499</v>
      </c>
      <c r="K162" s="21" t="s">
        <v>126</v>
      </c>
      <c r="L162" s="49" t="str">
        <f aca="false">L161</f>
        <v>Mr. P. Sendash Singh</v>
      </c>
      <c r="M162" s="21"/>
      <c r="N162" s="65" t="s">
        <v>500</v>
      </c>
      <c r="O162" s="21"/>
      <c r="P162" s="5" t="s">
        <v>492</v>
      </c>
      <c r="Q162" s="5" t="s">
        <v>492</v>
      </c>
      <c r="R162" s="5" t="s">
        <v>492</v>
      </c>
      <c r="S162" s="5" t="s">
        <v>492</v>
      </c>
      <c r="T162" s="5" t="s">
        <v>492</v>
      </c>
      <c r="U162" s="5" t="n">
        <v>0</v>
      </c>
      <c r="AB162" s="5" t="n">
        <f aca="false">IF(G162&lt;&gt;"",IF(MAX(U162,AA162)=0,0,MAX(U162,AA162)),"")</f>
        <v>0</v>
      </c>
      <c r="AC162" s="47" t="n">
        <f aca="false">AC161</f>
        <v>40</v>
      </c>
      <c r="AD162" s="60" t="str">
        <f aca="false">AD161</f>
        <v>Beacon </v>
      </c>
    </row>
    <row r="163" customFormat="false" ht="15" hidden="false" customHeight="true" outlineLevel="0" collapsed="false">
      <c r="A163" s="0" t="n">
        <v>160</v>
      </c>
      <c r="B163" s="47" t="n">
        <f aca="false">B162</f>
        <v>40</v>
      </c>
      <c r="C163" s="61" t="str">
        <f aca="false">C162</f>
        <v>Beacon </v>
      </c>
      <c r="D163" s="47" t="e">
        <f aca="false">D162</f>
        <v>#REF!</v>
      </c>
      <c r="E163" s="49" t="str">
        <f aca="false">E162</f>
        <v>Astitva Yadav</v>
      </c>
      <c r="F163" s="21" t="s">
        <v>501</v>
      </c>
      <c r="G163" s="21" t="n">
        <v>500094125</v>
      </c>
      <c r="H163" s="21" t="s">
        <v>502</v>
      </c>
      <c r="I163" s="21" t="n">
        <v>7851834803</v>
      </c>
      <c r="J163" s="66" t="s">
        <v>503</v>
      </c>
      <c r="K163" s="21" t="s">
        <v>126</v>
      </c>
      <c r="L163" s="49" t="str">
        <f aca="false">L162</f>
        <v>Mr. P. Sendash Singh</v>
      </c>
      <c r="M163" s="21"/>
      <c r="N163" s="65" t="s">
        <v>500</v>
      </c>
      <c r="O163" s="21"/>
      <c r="P163" s="5" t="s">
        <v>492</v>
      </c>
      <c r="Q163" s="5" t="s">
        <v>492</v>
      </c>
      <c r="R163" s="5" t="s">
        <v>492</v>
      </c>
      <c r="S163" s="5" t="s">
        <v>492</v>
      </c>
      <c r="T163" s="5" t="s">
        <v>492</v>
      </c>
      <c r="U163" s="5" t="n">
        <v>0</v>
      </c>
      <c r="AB163" s="5" t="n">
        <f aca="false">IF(G163&lt;&gt;"",IF(MAX(U163,AA163)=0,0,MAX(U163,AA163)),"")</f>
        <v>0</v>
      </c>
      <c r="AC163" s="47" t="n">
        <f aca="false">AC162</f>
        <v>40</v>
      </c>
      <c r="AD163" s="61" t="str">
        <f aca="false">AD162</f>
        <v>Beacon </v>
      </c>
    </row>
    <row r="164" customFormat="false" ht="15.75" hidden="false" customHeight="false" outlineLevel="0" collapsed="false">
      <c r="A164" s="0" t="n">
        <v>171</v>
      </c>
      <c r="C164" s="1"/>
      <c r="D164" s="18"/>
      <c r="AB164" s="5" t="str">
        <f aca="false">IF(MAX(U164,AA164)=0,"",MAX(U164,AA164))</f>
        <v/>
      </c>
      <c r="AC164" s="18"/>
    </row>
    <row r="165" customFormat="false" ht="15.75" hidden="false" customHeight="false" outlineLevel="0" collapsed="false">
      <c r="A165" s="0" t="n">
        <v>172</v>
      </c>
      <c r="C165" s="1"/>
      <c r="AB165" s="5" t="str">
        <f aca="false">IF(MAX(U165,AA165)=0,"",MAX(U165,AA165))</f>
        <v/>
      </c>
    </row>
    <row r="166" customFormat="false" ht="15.75" hidden="false" customHeight="false" outlineLevel="0" collapsed="false">
      <c r="A166" s="0" t="n">
        <v>173</v>
      </c>
      <c r="C166" s="1"/>
      <c r="AB166" s="5" t="str">
        <f aca="false">IF(MAX(U166,AA166)=0,"",MAX(U166,AA166))</f>
        <v/>
      </c>
    </row>
  </sheetData>
  <autoFilter ref="A2:AMK166"/>
  <hyperlinks>
    <hyperlink ref="O5" r:id="rId2" display="soumik.maity@ddn.upes.ac.in"/>
    <hyperlink ref="O16" r:id="rId3" display="kshitijdeepak.kumre@ddn.upes.ac.in"/>
    <hyperlink ref="M33" r:id="rId4" display="achala.shakya@ddn.upes.ac.in"/>
    <hyperlink ref="O36" r:id="rId5" display="achala.shakya@ddn.upes.ac.in"/>
    <hyperlink ref="O77" r:id="rId6" display="mchugh@ddn.upes.ac.in"/>
    <hyperlink ref="O89" r:id="rId7" display="keshav.sinha@ddn.upes.ac.in"/>
    <hyperlink ref="M96" r:id="rId8" display="akatal@ddn.upes.ac.in"/>
    <hyperlink ref="O140" r:id="rId9" display="keshav.sinha@ddn.upes.ac.in"/>
    <hyperlink ref="J148" r:id="rId10" display="500096400@stu.upes.ac.in"/>
    <hyperlink ref="J149" r:id="rId11" display="500095937@stu.upes.ac.in"/>
    <hyperlink ref="J150" r:id="rId12" display="500096346@stu.upes.ac.in"/>
    <hyperlink ref="J152" r:id="rId13" display="500094117@stu.upes.ac.in"/>
    <hyperlink ref="J153" r:id="rId14" display="500093656@stu.upes.ac.in"/>
    <hyperlink ref="J154" r:id="rId15" display="500093651@stu.upes.ac.in"/>
    <hyperlink ref="J155" r:id="rId16" display="500094036@stu.upes.ac.in"/>
    <hyperlink ref="J156" r:id="rId17" display="500095382@stu.upes.ac.in"/>
    <hyperlink ref="J157" r:id="rId18" display="500095842@stu.upes.ac.in "/>
    <hyperlink ref="J158" r:id="rId19" display="500095193@stu.upes.ac.in"/>
    <hyperlink ref="J160" r:id="rId20" display="500090910@stu.upes.ac.in"/>
    <hyperlink ref="J161" r:id="rId21" display="500093617@stu.upes.ac.in"/>
    <hyperlink ref="J162" r:id="rId22" display="500094136@stu.upes.ac.in"/>
    <hyperlink ref="J163" r:id="rId23" display="500094125@stu.upes.ac.in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A17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3" topLeftCell="U138" activePane="bottomRight" state="frozen"/>
      <selection pane="topLeft" activeCell="A1" activeCellId="0" sqref="A1"/>
      <selection pane="topRight" activeCell="U1" activeCellId="0" sqref="U1"/>
      <selection pane="bottomLeft" activeCell="A138" activeCellId="0" sqref="A138"/>
      <selection pane="bottomRight" activeCell="G3" activeCellId="1" sqref="K2:K109 G3"/>
    </sheetView>
  </sheetViews>
  <sheetFormatPr defaultColWidth="9.00390625" defaultRowHeight="15.75" zeroHeight="false" outlineLevelRow="0" outlineLevelCol="0"/>
  <cols>
    <col collapsed="false" customWidth="true" hidden="false" outlineLevel="0" max="2" min="2" style="1" width="10.42"/>
    <col collapsed="false" customWidth="true" hidden="true" outlineLevel="0" max="3" min="3" style="2" width="22.57"/>
    <col collapsed="false" customWidth="true" hidden="true" outlineLevel="0" max="4" min="4" style="3" width="11.53"/>
    <col collapsed="false" customWidth="true" hidden="true" outlineLevel="0" max="5" min="5" style="1" width="18.42"/>
    <col collapsed="false" customWidth="true" hidden="false" outlineLevel="0" max="6" min="6" style="1" width="21.85"/>
    <col collapsed="false" customWidth="true" hidden="false" outlineLevel="0" max="7" min="7" style="1" width="19.42"/>
    <col collapsed="false" customWidth="true" hidden="false" outlineLevel="0" max="8" min="8" style="1" width="18.71"/>
    <col collapsed="false" customWidth="true" hidden="false" outlineLevel="0" max="10" min="9" style="4" width="18.71"/>
    <col collapsed="false" customWidth="true" hidden="false" outlineLevel="0" max="11" min="11" style="1" width="19.86"/>
    <col collapsed="false" customWidth="true" hidden="false" outlineLevel="0" max="12" min="12" style="1" width="30.71"/>
    <col collapsed="false" customWidth="true" hidden="false" outlineLevel="0" max="13" min="13" style="1" width="19.14"/>
    <col collapsed="false" customWidth="true" hidden="false" outlineLevel="0" max="14" min="14" style="5" width="36.15"/>
    <col collapsed="false" customWidth="true" hidden="false" outlineLevel="0" max="15" min="15" style="5" width="22.42"/>
    <col collapsed="false" customWidth="true" hidden="false" outlineLevel="0" max="26" min="16" style="5" width="16.43"/>
    <col collapsed="false" customWidth="true" hidden="false" outlineLevel="0" max="27" min="27" style="5" width="8.86"/>
    <col collapsed="false" customWidth="false" hidden="false" outlineLevel="0" max="1025" min="28" style="3" width="9"/>
  </cols>
  <sheetData>
    <row r="1" s="68" customFormat="true" ht="57" hidden="false" customHeight="true" outlineLevel="0" collapsed="false">
      <c r="A1" s="7"/>
      <c r="B1" s="67" t="s">
        <v>504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s="8" customFormat="true" ht="43.5" hidden="false" customHeight="true" outlineLevel="0" collapsed="false">
      <c r="A2" s="6"/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2" t="s">
        <v>8</v>
      </c>
      <c r="J2" s="12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1" t="s">
        <v>14</v>
      </c>
      <c r="P2" s="69" t="s">
        <v>15</v>
      </c>
      <c r="Q2" s="69"/>
      <c r="R2" s="69"/>
      <c r="S2" s="69"/>
      <c r="T2" s="69"/>
      <c r="U2" s="69"/>
      <c r="V2" s="69" t="s">
        <v>16</v>
      </c>
      <c r="W2" s="69"/>
      <c r="X2" s="69"/>
      <c r="Y2" s="69"/>
      <c r="Z2" s="69"/>
      <c r="AA2" s="69"/>
    </row>
    <row r="3" s="14" customFormat="true" ht="15.75" hidden="false" customHeight="false" outlineLevel="0" collapsed="false">
      <c r="A3" s="9"/>
      <c r="B3" s="15"/>
      <c r="C3" s="15"/>
      <c r="D3" s="16"/>
      <c r="E3" s="15"/>
      <c r="F3" s="15"/>
      <c r="G3" s="15"/>
      <c r="H3" s="15"/>
      <c r="I3" s="17"/>
      <c r="J3" s="17"/>
      <c r="K3" s="15"/>
      <c r="L3" s="15"/>
      <c r="M3" s="15"/>
      <c r="N3" s="16"/>
      <c r="O3" s="16"/>
      <c r="P3" s="16" t="s">
        <v>505</v>
      </c>
      <c r="Q3" s="16" t="s">
        <v>506</v>
      </c>
      <c r="R3" s="16" t="s">
        <v>507</v>
      </c>
      <c r="S3" s="16" t="s">
        <v>508</v>
      </c>
      <c r="T3" s="16" t="s">
        <v>22</v>
      </c>
      <c r="U3" s="16"/>
      <c r="V3" s="16" t="s">
        <v>505</v>
      </c>
      <c r="W3" s="16" t="s">
        <v>506</v>
      </c>
      <c r="X3" s="16" t="s">
        <v>507</v>
      </c>
      <c r="Y3" s="16" t="s">
        <v>508</v>
      </c>
      <c r="Z3" s="16" t="s">
        <v>22</v>
      </c>
      <c r="AA3" s="16" t="s">
        <v>509</v>
      </c>
    </row>
    <row r="4" customFormat="false" ht="15" hidden="false" customHeight="true" outlineLevel="0" collapsed="false">
      <c r="A4" s="0" t="n">
        <v>1</v>
      </c>
      <c r="B4" s="19" t="n">
        <v>1</v>
      </c>
      <c r="C4" s="20" t="s">
        <v>24</v>
      </c>
      <c r="D4" s="19" t="s">
        <v>25</v>
      </c>
      <c r="E4" s="20" t="s">
        <v>26</v>
      </c>
      <c r="F4" s="5" t="s">
        <v>26</v>
      </c>
      <c r="G4" s="5" t="n">
        <v>500094575</v>
      </c>
      <c r="H4" s="5" t="s">
        <v>27</v>
      </c>
      <c r="I4" s="21" t="n">
        <v>7453833007</v>
      </c>
      <c r="J4" s="19" t="str">
        <f aca="false">IF(G4&lt;&gt;"",CONCATENATE(G4,"@stu.upes.ac.in"),"")</f>
        <v>500094575@stu.upes.ac.in</v>
      </c>
      <c r="K4" s="5" t="s">
        <v>28</v>
      </c>
      <c r="L4" s="20" t="s">
        <v>29</v>
      </c>
      <c r="M4" s="21"/>
      <c r="N4" s="22" t="s">
        <v>30</v>
      </c>
      <c r="P4" s="21" t="n">
        <v>5</v>
      </c>
      <c r="Q4" s="21" t="n">
        <v>5</v>
      </c>
      <c r="R4" s="21" t="n">
        <v>5</v>
      </c>
      <c r="S4" s="21" t="n">
        <v>5</v>
      </c>
      <c r="T4" s="5" t="n">
        <f aca="false">IF(SUM(P4:S4)=0,"",SUM(P4:S4))</f>
        <v>20</v>
      </c>
      <c r="V4" s="21"/>
      <c r="W4" s="21"/>
      <c r="X4" s="21"/>
      <c r="Y4" s="21"/>
      <c r="AA4" s="5" t="n">
        <f aca="false">IF(G4&lt;&gt;"",IF(SUM(T4,Z4)=0,0,MAX(T4,Z4)),"")</f>
        <v>20</v>
      </c>
    </row>
    <row r="5" customFormat="false" ht="15" hidden="false" customHeight="true" outlineLevel="0" collapsed="false">
      <c r="A5" s="0" t="n">
        <v>2</v>
      </c>
      <c r="B5" s="19" t="n">
        <f aca="false">B4</f>
        <v>1</v>
      </c>
      <c r="C5" s="20" t="str">
        <f aca="false">C4</f>
        <v>Quill - A PDF Assistant</v>
      </c>
      <c r="D5" s="19" t="str">
        <f aca="false">D4</f>
        <v>Yes</v>
      </c>
      <c r="E5" s="20" t="str">
        <f aca="false">E4</f>
        <v>Divyanshu Singh</v>
      </c>
      <c r="F5" s="5" t="s">
        <v>31</v>
      </c>
      <c r="G5" s="5" t="n">
        <v>500094585</v>
      </c>
      <c r="H5" s="5" t="s">
        <v>32</v>
      </c>
      <c r="I5" s="21" t="n">
        <v>7520680158</v>
      </c>
      <c r="J5" s="19" t="str">
        <f aca="false">IF(G5&lt;&gt;"",CONCATENATE(G5,"@stu.upes.ac.in"),"")</f>
        <v>500094585@stu.upes.ac.in</v>
      </c>
      <c r="K5" s="5" t="s">
        <v>28</v>
      </c>
      <c r="L5" s="20" t="str">
        <f aca="false">L4</f>
        <v>Dr. Gaurav Bhardwaj</v>
      </c>
      <c r="M5" s="21"/>
      <c r="N5" s="22" t="s">
        <v>33</v>
      </c>
      <c r="O5" s="23" t="s">
        <v>34</v>
      </c>
      <c r="P5" s="21" t="n">
        <v>5</v>
      </c>
      <c r="Q5" s="21" t="n">
        <v>5</v>
      </c>
      <c r="R5" s="21" t="n">
        <v>5</v>
      </c>
      <c r="S5" s="21" t="n">
        <v>5</v>
      </c>
      <c r="T5" s="5" t="n">
        <f aca="false">IF(SUM(P5:S5)=0,"",SUM(P5:S5))</f>
        <v>20</v>
      </c>
      <c r="V5" s="21"/>
      <c r="W5" s="21"/>
      <c r="X5" s="21"/>
      <c r="Y5" s="21"/>
      <c r="Z5" s="5" t="str">
        <f aca="false">IF(SUM(V5:Y5)=0,"",SUM(V5:Y5))</f>
        <v/>
      </c>
      <c r="AA5" s="5" t="n">
        <f aca="false">IF(G5&lt;&gt;"",IF(SUM(T5,Z5)=0,0,MAX(T5,Z5)),"")</f>
        <v>20</v>
      </c>
    </row>
    <row r="6" customFormat="false" ht="15" hidden="false" customHeight="true" outlineLevel="0" collapsed="false">
      <c r="A6" s="0" t="n">
        <v>3</v>
      </c>
      <c r="B6" s="19" t="n">
        <f aca="false">B5</f>
        <v>1</v>
      </c>
      <c r="C6" s="20" t="str">
        <f aca="false">C5</f>
        <v>Quill - A PDF Assistant</v>
      </c>
      <c r="D6" s="19" t="str">
        <f aca="false">D5</f>
        <v>Yes</v>
      </c>
      <c r="E6" s="20" t="str">
        <f aca="false">E5</f>
        <v>Divyanshu Singh</v>
      </c>
      <c r="F6" s="5" t="s">
        <v>36</v>
      </c>
      <c r="G6" s="5" t="n">
        <v>500095429</v>
      </c>
      <c r="H6" s="5" t="s">
        <v>37</v>
      </c>
      <c r="I6" s="21" t="n">
        <v>6396771577</v>
      </c>
      <c r="J6" s="19" t="str">
        <f aca="false">IF(G6&lt;&gt;"",CONCATENATE(G6,"@stu.upes.ac.in"),"")</f>
        <v>500095429@stu.upes.ac.in</v>
      </c>
      <c r="K6" s="5" t="s">
        <v>28</v>
      </c>
      <c r="L6" s="20" t="str">
        <f aca="false">L5</f>
        <v>Dr. Gaurav Bhardwaj</v>
      </c>
      <c r="M6" s="21"/>
      <c r="P6" s="21" t="n">
        <v>5</v>
      </c>
      <c r="Q6" s="21" t="n">
        <v>5</v>
      </c>
      <c r="R6" s="21" t="n">
        <v>5</v>
      </c>
      <c r="S6" s="21" t="n">
        <v>5</v>
      </c>
      <c r="T6" s="5" t="n">
        <f aca="false">IF(SUM(P6:S6)=0,"",SUM(P6:S6))</f>
        <v>20</v>
      </c>
      <c r="V6" s="21"/>
      <c r="W6" s="21"/>
      <c r="X6" s="21"/>
      <c r="Y6" s="21"/>
      <c r="Z6" s="5" t="str">
        <f aca="false">IF(SUM(V6:Y6)=0,"",SUM(V6:Y6))</f>
        <v/>
      </c>
      <c r="AA6" s="5" t="n">
        <f aca="false">IF(G6&lt;&gt;"",IF(SUM(T6,Z6)=0,0,MAX(T6,Z6)),"")</f>
        <v>20</v>
      </c>
    </row>
    <row r="7" customFormat="false" ht="15" hidden="false" customHeight="true" outlineLevel="0" collapsed="false">
      <c r="A7" s="0" t="n">
        <v>4</v>
      </c>
      <c r="B7" s="19"/>
      <c r="C7" s="20"/>
      <c r="D7" s="19"/>
      <c r="E7" s="20"/>
      <c r="F7" s="5"/>
      <c r="G7" s="5"/>
      <c r="H7" s="5"/>
      <c r="I7" s="21"/>
      <c r="J7" s="19"/>
      <c r="K7" s="5"/>
      <c r="L7" s="20"/>
      <c r="M7" s="21"/>
      <c r="P7" s="21"/>
      <c r="Q7" s="21"/>
      <c r="R7" s="21"/>
      <c r="S7" s="21"/>
      <c r="V7" s="21"/>
      <c r="W7" s="21"/>
      <c r="X7" s="21"/>
      <c r="Y7" s="21"/>
      <c r="Z7" s="5" t="str">
        <f aca="false">IF(SUM(V7:Y7)=0,"",SUM(V7:Y7))</f>
        <v/>
      </c>
      <c r="AA7" s="5" t="str">
        <f aca="false">IF(G7&lt;&gt;"",IF(SUM(T7,Z7)=0,0,MAX(T7,Z7)),"")</f>
        <v/>
      </c>
    </row>
    <row r="8" customFormat="false" ht="15" hidden="false" customHeight="true" outlineLevel="0" collapsed="false">
      <c r="A8" s="0" t="n">
        <v>6</v>
      </c>
      <c r="B8" s="19" t="n">
        <v>2</v>
      </c>
      <c r="C8" s="20" t="s">
        <v>38</v>
      </c>
      <c r="D8" s="19" t="s">
        <v>25</v>
      </c>
      <c r="E8" s="20" t="s">
        <v>39</v>
      </c>
      <c r="F8" s="5" t="s">
        <v>39</v>
      </c>
      <c r="G8" s="5" t="n">
        <v>500094118</v>
      </c>
      <c r="H8" s="5" t="s">
        <v>40</v>
      </c>
      <c r="I8" s="21" t="n">
        <v>9027725622</v>
      </c>
      <c r="J8" s="19" t="str">
        <f aca="false">IF(G8&lt;&gt;"",CONCATENATE(G8,"@stu.upes.ac.in"),"")</f>
        <v>500094118@stu.upes.ac.in</v>
      </c>
      <c r="K8" s="5" t="s">
        <v>41</v>
      </c>
      <c r="L8" s="20" t="s">
        <v>42</v>
      </c>
      <c r="M8" s="21"/>
      <c r="N8" s="5" t="s">
        <v>43</v>
      </c>
      <c r="P8" s="21" t="n">
        <v>3</v>
      </c>
      <c r="Q8" s="21" t="n">
        <v>3</v>
      </c>
      <c r="R8" s="21" t="n">
        <v>3</v>
      </c>
      <c r="S8" s="21" t="n">
        <v>3</v>
      </c>
      <c r="T8" s="5" t="n">
        <f aca="false">IF(SUM(P8:S8)=0,"",SUM(P8:S8))</f>
        <v>12</v>
      </c>
      <c r="V8" s="21"/>
      <c r="W8" s="21"/>
      <c r="X8" s="21"/>
      <c r="Y8" s="21"/>
      <c r="Z8" s="5" t="str">
        <f aca="false">IF(SUM(V8:Y8)=0,"",SUM(V8:Y8))</f>
        <v/>
      </c>
      <c r="AA8" s="5" t="n">
        <f aca="false">IF(G8&lt;&gt;"",IF(SUM(T8,Z8)=0,0,MAX(T8,Z8)),"")</f>
        <v>12</v>
      </c>
    </row>
    <row r="9" customFormat="false" ht="15" hidden="false" customHeight="true" outlineLevel="0" collapsed="false">
      <c r="A9" s="0" t="n">
        <v>7</v>
      </c>
      <c r="B9" s="19" t="n">
        <f aca="false">B8</f>
        <v>2</v>
      </c>
      <c r="C9" s="20" t="str">
        <f aca="false">C8</f>
        <v>StreamNext: Discover, Share, Engage</v>
      </c>
      <c r="D9" s="19" t="str">
        <f aca="false">D8</f>
        <v>Yes</v>
      </c>
      <c r="E9" s="20" t="str">
        <f aca="false">E8</f>
        <v>Tushti Kulshreshtha</v>
      </c>
      <c r="F9" s="5" t="s">
        <v>44</v>
      </c>
      <c r="G9" s="5" t="n">
        <v>500094068</v>
      </c>
      <c r="H9" s="5" t="s">
        <v>45</v>
      </c>
      <c r="I9" s="21" t="n">
        <f aca="false">I8</f>
        <v>9027725622</v>
      </c>
      <c r="J9" s="19" t="str">
        <f aca="false">IF(G9&lt;&gt;"",CONCATENATE(G9,"@stu.upes.ac.in"),"")</f>
        <v>500094068@stu.upes.ac.in</v>
      </c>
      <c r="K9" s="5" t="s">
        <v>41</v>
      </c>
      <c r="L9" s="20" t="str">
        <f aca="false">L8</f>
        <v>Mrs. Bhavana Kaushik</v>
      </c>
      <c r="M9" s="25"/>
      <c r="N9" s="22" t="s">
        <v>46</v>
      </c>
      <c r="O9" s="3"/>
      <c r="P9" s="21" t="n">
        <v>3</v>
      </c>
      <c r="Q9" s="21" t="n">
        <v>3</v>
      </c>
      <c r="R9" s="21" t="n">
        <v>3</v>
      </c>
      <c r="S9" s="21" t="n">
        <v>3</v>
      </c>
      <c r="T9" s="5" t="n">
        <f aca="false">IF(SUM(P9:S9)=0,"",SUM(P9:S9))</f>
        <v>12</v>
      </c>
      <c r="V9" s="21"/>
      <c r="W9" s="21"/>
      <c r="X9" s="21"/>
      <c r="Y9" s="21"/>
      <c r="Z9" s="5" t="str">
        <f aca="false">IF(SUM(V9:Y9)=0,"",SUM(V9:Y9))</f>
        <v/>
      </c>
      <c r="AA9" s="5" t="n">
        <f aca="false">IF(G9&lt;&gt;"",IF(SUM(T9,Z9)=0,0,MAX(T9,Z9)),"")</f>
        <v>12</v>
      </c>
    </row>
    <row r="10" customFormat="false" ht="15" hidden="false" customHeight="true" outlineLevel="0" collapsed="false">
      <c r="A10" s="0" t="n">
        <v>8</v>
      </c>
      <c r="B10" s="19" t="n">
        <f aca="false">B9</f>
        <v>2</v>
      </c>
      <c r="C10" s="20" t="str">
        <f aca="false">C9</f>
        <v>StreamNext: Discover, Share, Engage</v>
      </c>
      <c r="D10" s="19" t="str">
        <f aca="false">D9</f>
        <v>Yes</v>
      </c>
      <c r="E10" s="20" t="str">
        <f aca="false">E9</f>
        <v>Tushti Kulshreshtha</v>
      </c>
      <c r="F10" s="5" t="s">
        <v>47</v>
      </c>
      <c r="G10" s="5" t="n">
        <v>500094459</v>
      </c>
      <c r="H10" s="5" t="s">
        <v>48</v>
      </c>
      <c r="I10" s="21" t="n">
        <f aca="false">I9</f>
        <v>9027725622</v>
      </c>
      <c r="J10" s="19" t="str">
        <f aca="false">IF(G10&lt;&gt;"",CONCATENATE(G10,"@stu.upes.ac.in"),"")</f>
        <v>500094459@stu.upes.ac.in</v>
      </c>
      <c r="K10" s="5" t="s">
        <v>41</v>
      </c>
      <c r="L10" s="20" t="str">
        <f aca="false">L9</f>
        <v>Mrs. Bhavana Kaushik</v>
      </c>
      <c r="M10" s="21"/>
      <c r="P10" s="21" t="n">
        <v>3</v>
      </c>
      <c r="Q10" s="21" t="n">
        <v>3</v>
      </c>
      <c r="R10" s="21" t="n">
        <v>3</v>
      </c>
      <c r="S10" s="21" t="n">
        <v>3</v>
      </c>
      <c r="T10" s="5" t="n">
        <f aca="false">IF(SUM(P10:S10)=0,"",SUM(P10:S10))</f>
        <v>12</v>
      </c>
      <c r="V10" s="21"/>
      <c r="W10" s="21"/>
      <c r="X10" s="21"/>
      <c r="Y10" s="21"/>
      <c r="Z10" s="5" t="str">
        <f aca="false">IF(SUM(V10:Y10)=0,"",SUM(V10:Y10))</f>
        <v/>
      </c>
      <c r="AA10" s="5" t="n">
        <f aca="false">IF(G10&lt;&gt;"",IF(SUM(T10,Z10)=0,0,MAX(T10,Z10)),"")</f>
        <v>12</v>
      </c>
    </row>
    <row r="11" customFormat="false" ht="15" hidden="false" customHeight="true" outlineLevel="0" collapsed="false">
      <c r="A11" s="0" t="n">
        <v>9</v>
      </c>
      <c r="B11" s="19" t="n">
        <f aca="false">B10</f>
        <v>2</v>
      </c>
      <c r="C11" s="20" t="str">
        <f aca="false">C10</f>
        <v>StreamNext: Discover, Share, Engage</v>
      </c>
      <c r="D11" s="19" t="str">
        <f aca="false">D10</f>
        <v>Yes</v>
      </c>
      <c r="E11" s="20" t="str">
        <f aca="false">E10</f>
        <v>Tushti Kulshreshtha</v>
      </c>
      <c r="F11" s="5" t="s">
        <v>49</v>
      </c>
      <c r="G11" s="5" t="n">
        <v>500091964</v>
      </c>
      <c r="H11" s="5" t="s">
        <v>50</v>
      </c>
      <c r="I11" s="21" t="n">
        <f aca="false">I10</f>
        <v>9027725622</v>
      </c>
      <c r="J11" s="19" t="str">
        <f aca="false">IF(G11&lt;&gt;"",CONCATENATE(G11,"@stu.upes.ac.in"),"")</f>
        <v>500091964@stu.upes.ac.in</v>
      </c>
      <c r="K11" s="5" t="s">
        <v>51</v>
      </c>
      <c r="L11" s="20" t="str">
        <f aca="false">L10</f>
        <v>Mrs. Bhavana Kaushik</v>
      </c>
      <c r="M11" s="21"/>
      <c r="P11" s="21" t="n">
        <v>3</v>
      </c>
      <c r="Q11" s="21" t="n">
        <v>3</v>
      </c>
      <c r="R11" s="21" t="n">
        <v>3</v>
      </c>
      <c r="S11" s="21" t="n">
        <v>3</v>
      </c>
      <c r="T11" s="5" t="n">
        <f aca="false">IF(SUM(P11:S11)=0,"",SUM(P11:S11))</f>
        <v>12</v>
      </c>
      <c r="V11" s="21"/>
      <c r="W11" s="21"/>
      <c r="X11" s="21"/>
      <c r="Y11" s="21"/>
      <c r="Z11" s="5" t="str">
        <f aca="false">IF(SUM(V11:Y11)=0,"",SUM(V11:Y11))</f>
        <v/>
      </c>
      <c r="AA11" s="5" t="n">
        <f aca="false">IF(G11&lt;&gt;"",IF(SUM(T11,Z11)=0,0,MAX(T11,Z11)),"")</f>
        <v>12</v>
      </c>
    </row>
    <row r="12" customFormat="false" ht="15" hidden="false" customHeight="true" outlineLevel="0" collapsed="false">
      <c r="A12" s="0" t="n">
        <v>11</v>
      </c>
      <c r="B12" s="19" t="n">
        <v>3</v>
      </c>
      <c r="C12" s="20" t="s">
        <v>52</v>
      </c>
      <c r="D12" s="19" t="s">
        <v>25</v>
      </c>
      <c r="E12" s="20" t="s">
        <v>53</v>
      </c>
      <c r="F12" s="5" t="s">
        <v>53</v>
      </c>
      <c r="G12" s="5" t="n">
        <v>500093418</v>
      </c>
      <c r="H12" s="5" t="s">
        <v>54</v>
      </c>
      <c r="I12" s="21" t="n">
        <v>7895741444</v>
      </c>
      <c r="J12" s="19" t="str">
        <f aca="false">IF(G12&lt;&gt;"",CONCATENATE(G12,"@stu.upes.ac.in"),"")</f>
        <v>500093418@stu.upes.ac.in</v>
      </c>
      <c r="K12" s="5" t="s">
        <v>55</v>
      </c>
      <c r="L12" s="20" t="s">
        <v>56</v>
      </c>
      <c r="M12" s="25"/>
      <c r="N12" s="5" t="s">
        <v>57</v>
      </c>
      <c r="O12" s="3"/>
      <c r="P12" s="21"/>
      <c r="Q12" s="21"/>
      <c r="R12" s="21"/>
      <c r="S12" s="21"/>
      <c r="T12" s="5" t="str">
        <f aca="false">IF(SUM(P12:S12)=0,"",SUM(P12:S12))</f>
        <v/>
      </c>
      <c r="V12" s="21" t="n">
        <v>3</v>
      </c>
      <c r="W12" s="21" t="n">
        <v>3</v>
      </c>
      <c r="X12" s="21" t="n">
        <v>3</v>
      </c>
      <c r="Y12" s="21" t="n">
        <v>3</v>
      </c>
      <c r="Z12" s="5" t="n">
        <f aca="false">IF(SUM(V12:Y12)=0,"",SUM(V12:Y12))</f>
        <v>12</v>
      </c>
      <c r="AA12" s="5" t="n">
        <f aca="false">IF(G12&lt;&gt;"",IF(SUM(T12,Z12)=0,0,MAX(T12,Z12)),"")</f>
        <v>12</v>
      </c>
    </row>
    <row r="13" customFormat="false" ht="15" hidden="false" customHeight="true" outlineLevel="0" collapsed="false">
      <c r="A13" s="0" t="n">
        <v>12</v>
      </c>
      <c r="B13" s="19" t="n">
        <f aca="false">B12</f>
        <v>3</v>
      </c>
      <c r="C13" s="20" t="str">
        <f aca="false">C12</f>
        <v>Online Judge Platform</v>
      </c>
      <c r="D13" s="19" t="str">
        <f aca="false">D12</f>
        <v>Yes</v>
      </c>
      <c r="E13" s="20" t="str">
        <f aca="false">E12</f>
        <v>Amulya Garg</v>
      </c>
      <c r="F13" s="5" t="s">
        <v>58</v>
      </c>
      <c r="G13" s="5" t="n">
        <v>500094170</v>
      </c>
      <c r="H13" s="5" t="s">
        <v>59</v>
      </c>
      <c r="I13" s="21" t="n">
        <v>6395576456</v>
      </c>
      <c r="J13" s="19" t="str">
        <f aca="false">IF(G13&lt;&gt;"",CONCATENATE(G13,"@stu.upes.ac.in"),"")</f>
        <v>500094170@stu.upes.ac.in</v>
      </c>
      <c r="K13" s="5" t="s">
        <v>55</v>
      </c>
      <c r="L13" s="20" t="str">
        <f aca="false">L12</f>
        <v>Dr. Kshitij Kumre</v>
      </c>
      <c r="M13" s="25"/>
      <c r="N13" s="22" t="s">
        <v>43</v>
      </c>
      <c r="O13" s="3"/>
      <c r="P13" s="21"/>
      <c r="Q13" s="21"/>
      <c r="R13" s="21"/>
      <c r="S13" s="21"/>
      <c r="T13" s="5" t="str">
        <f aca="false">IF(SUM(P13:S13)=0,"",SUM(P13:S13))</f>
        <v/>
      </c>
      <c r="V13" s="21" t="n">
        <v>3</v>
      </c>
      <c r="W13" s="21" t="n">
        <v>3</v>
      </c>
      <c r="X13" s="21" t="n">
        <v>3</v>
      </c>
      <c r="Y13" s="21" t="n">
        <v>3</v>
      </c>
      <c r="Z13" s="5" t="n">
        <f aca="false">IF(SUM(V13:Y13)=0,"",SUM(V13:Y13))</f>
        <v>12</v>
      </c>
      <c r="AA13" s="5" t="n">
        <f aca="false">IF(G13&lt;&gt;"",IF(SUM(T13,Z13)=0,0,MAX(T13,Z13)),"")</f>
        <v>12</v>
      </c>
    </row>
    <row r="14" customFormat="false" ht="15" hidden="false" customHeight="true" outlineLevel="0" collapsed="false">
      <c r="A14" s="0" t="n">
        <v>13</v>
      </c>
      <c r="B14" s="19"/>
      <c r="C14" s="20"/>
      <c r="D14" s="19"/>
      <c r="E14" s="20"/>
      <c r="F14" s="5"/>
      <c r="G14" s="5"/>
      <c r="H14" s="5"/>
      <c r="I14" s="21"/>
      <c r="J14" s="19"/>
      <c r="K14" s="5"/>
      <c r="L14" s="20"/>
      <c r="M14" s="21"/>
      <c r="P14" s="21"/>
      <c r="Q14" s="21"/>
      <c r="R14" s="21"/>
      <c r="S14" s="21"/>
      <c r="V14" s="21"/>
      <c r="W14" s="21"/>
      <c r="X14" s="21"/>
      <c r="Y14" s="21"/>
      <c r="AA14" s="5" t="str">
        <f aca="false">IF(G14&lt;&gt;"",IF(SUM(T14,Z14)=0,0,MAX(T14,Z14)),"")</f>
        <v/>
      </c>
    </row>
    <row r="15" customFormat="false" ht="15" hidden="false" customHeight="true" outlineLevel="0" collapsed="false">
      <c r="A15" s="0" t="n">
        <v>14</v>
      </c>
      <c r="B15" s="19"/>
      <c r="C15" s="20"/>
      <c r="D15" s="19"/>
      <c r="E15" s="20"/>
      <c r="F15" s="5"/>
      <c r="G15" s="5"/>
      <c r="H15" s="5"/>
      <c r="I15" s="21"/>
      <c r="J15" s="19"/>
      <c r="K15" s="5"/>
      <c r="L15" s="20"/>
      <c r="M15" s="21"/>
      <c r="P15" s="21"/>
      <c r="Q15" s="21"/>
      <c r="R15" s="21"/>
      <c r="S15" s="21"/>
      <c r="V15" s="21"/>
      <c r="W15" s="21"/>
      <c r="X15" s="21"/>
      <c r="Y15" s="21"/>
      <c r="AA15" s="5" t="str">
        <f aca="false">IF(G15&lt;&gt;"",IF(SUM(T15,Z15)=0,0,MAX(T15,Z15)),"")</f>
        <v/>
      </c>
    </row>
    <row r="16" s="5" customFormat="true" ht="15" hidden="false" customHeight="true" outlineLevel="0" collapsed="false">
      <c r="A16" s="5" t="n">
        <v>16</v>
      </c>
      <c r="B16" s="19" t="n">
        <v>4</v>
      </c>
      <c r="C16" s="20" t="s">
        <v>60</v>
      </c>
      <c r="D16" s="19" t="s">
        <v>25</v>
      </c>
      <c r="E16" s="20" t="s">
        <v>61</v>
      </c>
      <c r="F16" s="5" t="s">
        <v>61</v>
      </c>
      <c r="G16" s="5" t="n">
        <v>500096302</v>
      </c>
      <c r="H16" s="5" t="s">
        <v>62</v>
      </c>
      <c r="I16" s="21" t="e">
        <f aca="false">#REF!</f>
        <v>#REF!</v>
      </c>
      <c r="J16" s="19" t="str">
        <f aca="false">IF(G16&lt;&gt;"",CONCATENATE(G16,"@stu.upes.ac.in"),"")</f>
        <v>500096302@stu.upes.ac.in</v>
      </c>
      <c r="K16" s="5" t="s">
        <v>63</v>
      </c>
      <c r="L16" s="20" t="s">
        <v>64</v>
      </c>
      <c r="M16" s="25"/>
      <c r="N16" s="5" t="s">
        <v>65</v>
      </c>
      <c r="O16" s="26" t="s">
        <v>66</v>
      </c>
      <c r="P16" s="21" t="n">
        <v>1</v>
      </c>
      <c r="Q16" s="21" t="n">
        <v>2</v>
      </c>
      <c r="R16" s="21" t="n">
        <v>2</v>
      </c>
      <c r="S16" s="21" t="n">
        <v>4</v>
      </c>
      <c r="T16" s="5" t="n">
        <f aca="false">IF(SUM(P16:S16)=0,"",SUM(P16:S16))</f>
        <v>9</v>
      </c>
      <c r="V16" s="21" t="n">
        <v>1</v>
      </c>
      <c r="W16" s="21" t="n">
        <v>2</v>
      </c>
      <c r="X16" s="21" t="n">
        <v>2</v>
      </c>
      <c r="Y16" s="21" t="n">
        <v>4</v>
      </c>
      <c r="Z16" s="5" t="n">
        <f aca="false">IF(SUM(V16:Y16)=0,"",SUM(V16:Y16))</f>
        <v>9</v>
      </c>
      <c r="AA16" s="5" t="n">
        <f aca="false">IF(G16&lt;&gt;"",IF(SUM(T16,Z16)=0,0,MAX(T16,Z16)),"")</f>
        <v>9</v>
      </c>
    </row>
    <row r="17" s="5" customFormat="true" ht="15" hidden="false" customHeight="true" outlineLevel="0" collapsed="false">
      <c r="A17" s="5" t="n">
        <v>17</v>
      </c>
      <c r="B17" s="19" t="n">
        <f aca="false">B16</f>
        <v>4</v>
      </c>
      <c r="C17" s="20" t="str">
        <f aca="false">C16</f>
        <v>Cloud based text editing system with live tracking </v>
      </c>
      <c r="D17" s="19" t="str">
        <f aca="false">D16</f>
        <v>Yes</v>
      </c>
      <c r="E17" s="20" t="str">
        <f aca="false">E16</f>
        <v>Rohan Bakshi</v>
      </c>
      <c r="F17" s="5" t="s">
        <v>67</v>
      </c>
      <c r="G17" s="5" t="n">
        <v>500096132</v>
      </c>
      <c r="H17" s="5" t="s">
        <v>68</v>
      </c>
      <c r="I17" s="21" t="e">
        <f aca="false">I16</f>
        <v>#REF!</v>
      </c>
      <c r="J17" s="19" t="str">
        <f aca="false">IF(G17&lt;&gt;"",CONCATENATE(G17,"@stu.upes.ac.in"),"")</f>
        <v>500096132@stu.upes.ac.in</v>
      </c>
      <c r="K17" s="5" t="s">
        <v>63</v>
      </c>
      <c r="L17" s="20" t="str">
        <f aca="false">L16</f>
        <v>Dr. Alok Jhaldiyal</v>
      </c>
      <c r="M17" s="25"/>
      <c r="N17" s="22" t="s">
        <v>69</v>
      </c>
      <c r="O17" s="3"/>
      <c r="P17" s="21" t="n">
        <v>1</v>
      </c>
      <c r="Q17" s="21" t="n">
        <v>2</v>
      </c>
      <c r="R17" s="21" t="n">
        <v>2</v>
      </c>
      <c r="S17" s="21" t="n">
        <v>4</v>
      </c>
      <c r="T17" s="5" t="n">
        <f aca="false">IF(SUM(P17:S17)=0,"",SUM(P17:S17))</f>
        <v>9</v>
      </c>
      <c r="V17" s="21" t="n">
        <v>1</v>
      </c>
      <c r="W17" s="21" t="n">
        <v>2</v>
      </c>
      <c r="X17" s="21" t="n">
        <v>2</v>
      </c>
      <c r="Y17" s="21" t="n">
        <v>4</v>
      </c>
      <c r="Z17" s="5" t="n">
        <f aca="false">IF(SUM(V17:Y17)=0,"",SUM(V17:Y17))</f>
        <v>9</v>
      </c>
      <c r="AA17" s="5" t="n">
        <f aca="false">IF(G17&lt;&gt;"",IF(SUM(T17,Z17)=0,0,MAX(T17,Z17)),"")</f>
        <v>9</v>
      </c>
    </row>
    <row r="18" s="5" customFormat="true" ht="15" hidden="false" customHeight="true" outlineLevel="0" collapsed="false">
      <c r="A18" s="5" t="n">
        <v>18</v>
      </c>
      <c r="B18" s="19" t="n">
        <f aca="false">B17</f>
        <v>4</v>
      </c>
      <c r="C18" s="20" t="str">
        <f aca="false">C17</f>
        <v>Cloud based text editing system with live tracking </v>
      </c>
      <c r="D18" s="19" t="str">
        <f aca="false">D17</f>
        <v>Yes</v>
      </c>
      <c r="E18" s="20" t="str">
        <f aca="false">E17</f>
        <v>Rohan Bakshi</v>
      </c>
      <c r="F18" s="5" t="s">
        <v>70</v>
      </c>
      <c r="G18" s="5" t="n">
        <v>500095186</v>
      </c>
      <c r="H18" s="5" t="s">
        <v>71</v>
      </c>
      <c r="I18" s="21" t="e">
        <f aca="false">I17</f>
        <v>#REF!</v>
      </c>
      <c r="J18" s="19" t="str">
        <f aca="false">IF(G18&lt;&gt;"",CONCATENATE(G18,"@stu.upes.ac.in"),"")</f>
        <v>500095186@stu.upes.ac.in</v>
      </c>
      <c r="K18" s="5" t="s">
        <v>72</v>
      </c>
      <c r="L18" s="20" t="str">
        <f aca="false">L17</f>
        <v>Dr. Alok Jhaldiyal</v>
      </c>
      <c r="M18" s="21"/>
      <c r="P18" s="21" t="n">
        <v>1</v>
      </c>
      <c r="Q18" s="21" t="n">
        <v>2</v>
      </c>
      <c r="R18" s="21" t="n">
        <v>2</v>
      </c>
      <c r="S18" s="21" t="n">
        <v>4</v>
      </c>
      <c r="T18" s="5" t="n">
        <f aca="false">IF(SUM(P18:S18)=0,"",SUM(P18:S18))</f>
        <v>9</v>
      </c>
      <c r="V18" s="21" t="n">
        <v>1</v>
      </c>
      <c r="W18" s="21" t="n">
        <v>2</v>
      </c>
      <c r="X18" s="21" t="n">
        <v>2</v>
      </c>
      <c r="Y18" s="21" t="n">
        <v>4</v>
      </c>
      <c r="Z18" s="5" t="n">
        <f aca="false">IF(SUM(V18:Y18)=0,"",SUM(V18:Y18))</f>
        <v>9</v>
      </c>
      <c r="AA18" s="5" t="n">
        <f aca="false">IF(G18&lt;&gt;"",IF(SUM(T18,Z18)=0,0,MAX(T18,Z18)),"")</f>
        <v>9</v>
      </c>
    </row>
    <row r="19" s="5" customFormat="true" ht="15" hidden="false" customHeight="true" outlineLevel="0" collapsed="false">
      <c r="A19" s="5" t="n">
        <v>19</v>
      </c>
      <c r="B19" s="19" t="n">
        <f aca="false">B18</f>
        <v>4</v>
      </c>
      <c r="C19" s="20" t="str">
        <f aca="false">C18</f>
        <v>Cloud based text editing system with live tracking </v>
      </c>
      <c r="D19" s="19" t="str">
        <f aca="false">D18</f>
        <v>Yes</v>
      </c>
      <c r="E19" s="20" t="str">
        <f aca="false">E18</f>
        <v>Rohan Bakshi</v>
      </c>
      <c r="F19" s="5" t="s">
        <v>73</v>
      </c>
      <c r="G19" s="5" t="n">
        <v>500095673</v>
      </c>
      <c r="H19" s="5" t="s">
        <v>74</v>
      </c>
      <c r="I19" s="21" t="e">
        <f aca="false">I18</f>
        <v>#REF!</v>
      </c>
      <c r="J19" s="19" t="str">
        <f aca="false">IF(G19&lt;&gt;"",CONCATENATE(G19,"@stu.upes.ac.in"),"")</f>
        <v>500095673@stu.upes.ac.in</v>
      </c>
      <c r="K19" s="5" t="s">
        <v>63</v>
      </c>
      <c r="L19" s="20" t="str">
        <f aca="false">L18</f>
        <v>Dr. Alok Jhaldiyal</v>
      </c>
      <c r="M19" s="21"/>
      <c r="P19" s="21" t="n">
        <v>1</v>
      </c>
      <c r="Q19" s="21" t="n">
        <v>2</v>
      </c>
      <c r="R19" s="21" t="n">
        <v>2</v>
      </c>
      <c r="S19" s="21" t="n">
        <v>4</v>
      </c>
      <c r="T19" s="5" t="n">
        <f aca="false">IF(SUM(P19:S19)=0,"",SUM(P19:S19))</f>
        <v>9</v>
      </c>
      <c r="V19" s="21" t="n">
        <v>1</v>
      </c>
      <c r="W19" s="21" t="n">
        <v>2</v>
      </c>
      <c r="X19" s="21" t="n">
        <v>2</v>
      </c>
      <c r="Y19" s="21" t="n">
        <v>4</v>
      </c>
      <c r="Z19" s="5" t="n">
        <f aca="false">IF(SUM(V19:Y19)=0,"",SUM(V19:Y19))</f>
        <v>9</v>
      </c>
      <c r="AA19" s="5" t="n">
        <f aca="false">IF(G19&lt;&gt;"",IF(SUM(T19,Z19)=0,0,MAX(T19,Z19)),"")</f>
        <v>9</v>
      </c>
    </row>
    <row r="20" s="5" customFormat="true" ht="15" hidden="false" customHeight="true" outlineLevel="0" collapsed="false">
      <c r="A20" s="5" t="n">
        <v>21</v>
      </c>
      <c r="B20" s="19" t="n">
        <v>5</v>
      </c>
      <c r="C20" s="20" t="s">
        <v>75</v>
      </c>
      <c r="D20" s="19" t="s">
        <v>25</v>
      </c>
      <c r="E20" s="20" t="s">
        <v>76</v>
      </c>
      <c r="F20" s="5" t="s">
        <v>76</v>
      </c>
      <c r="G20" s="5" t="n">
        <v>500098097</v>
      </c>
      <c r="H20" s="5" t="s">
        <v>77</v>
      </c>
      <c r="I20" s="21" t="e">
        <f aca="false">#REF!</f>
        <v>#REF!</v>
      </c>
      <c r="J20" s="19" t="str">
        <f aca="false">IF(G20&lt;&gt;"",CONCATENATE(G20,"@stu.upes.ac.in"),"")</f>
        <v>500098097@stu.upes.ac.in</v>
      </c>
      <c r="K20" s="5" t="s">
        <v>78</v>
      </c>
      <c r="L20" s="20" t="s">
        <v>79</v>
      </c>
      <c r="M20" s="21"/>
      <c r="N20" s="5" t="s">
        <v>80</v>
      </c>
      <c r="P20" s="70"/>
      <c r="Q20" s="21"/>
      <c r="R20" s="21"/>
      <c r="S20" s="21"/>
      <c r="T20" s="5" t="str">
        <f aca="false">IF(SUM(P20:S20)=0,"",SUM(P20:S20))</f>
        <v/>
      </c>
      <c r="V20" s="21"/>
      <c r="W20" s="21"/>
      <c r="X20" s="21"/>
      <c r="Y20" s="21"/>
      <c r="Z20" s="5" t="str">
        <f aca="false">IF(SUM(V20:Y20)=0,"",SUM(V20:Y20))</f>
        <v/>
      </c>
      <c r="AA20" s="5" t="n">
        <f aca="false">IF(G20&lt;&gt;"",IF(SUM(T20,Z20)=0,0,MAX(T20,Z20)),"")</f>
        <v>0</v>
      </c>
    </row>
    <row r="21" s="5" customFormat="true" ht="15.75" hidden="false" customHeight="false" outlineLevel="0" collapsed="false">
      <c r="A21" s="5" t="n">
        <v>22</v>
      </c>
      <c r="B21" s="19" t="n">
        <f aca="false">B20</f>
        <v>5</v>
      </c>
      <c r="C21" s="20" t="str">
        <f aca="false">C20</f>
        <v>PrepPro</v>
      </c>
      <c r="D21" s="19" t="str">
        <f aca="false">D20</f>
        <v>Yes</v>
      </c>
      <c r="E21" s="20" t="str">
        <f aca="false">E20</f>
        <v>Ricky Makhija</v>
      </c>
      <c r="F21" s="5" t="s">
        <v>81</v>
      </c>
      <c r="G21" s="5" t="n">
        <v>500098115</v>
      </c>
      <c r="H21" s="5" t="s">
        <v>82</v>
      </c>
      <c r="I21" s="21" t="e">
        <f aca="false">I20</f>
        <v>#REF!</v>
      </c>
      <c r="J21" s="19" t="str">
        <f aca="false">IF(G21&lt;&gt;"",CONCATENATE(G21,"@stu.upes.ac.in"),"")</f>
        <v>500098115@stu.upes.ac.in</v>
      </c>
      <c r="K21" s="5" t="s">
        <v>78</v>
      </c>
      <c r="L21" s="20" t="str">
        <f aca="false">L20</f>
        <v>Dr. Avita Katal</v>
      </c>
      <c r="M21" s="21"/>
      <c r="N21" s="22" t="s">
        <v>83</v>
      </c>
      <c r="P21" s="70"/>
      <c r="Q21" s="21"/>
      <c r="R21" s="21"/>
      <c r="S21" s="21"/>
      <c r="T21" s="5" t="str">
        <f aca="false">IF(SUM(P21:S21)=0,"",SUM(P21:S21))</f>
        <v/>
      </c>
      <c r="V21" s="21"/>
      <c r="W21" s="21"/>
      <c r="X21" s="21"/>
      <c r="Y21" s="21"/>
      <c r="Z21" s="5" t="str">
        <f aca="false">IF(SUM(V21:Y21)=0,"",SUM(V21:Y21))</f>
        <v/>
      </c>
      <c r="AA21" s="5" t="n">
        <f aca="false">IF(G21&lt;&gt;"",IF(SUM(T21,Z21)=0,0,MAX(T21,Z21)),"")</f>
        <v>0</v>
      </c>
    </row>
    <row r="22" s="5" customFormat="true" ht="15" hidden="false" customHeight="true" outlineLevel="0" collapsed="false">
      <c r="A22" s="5" t="n">
        <v>23</v>
      </c>
      <c r="B22" s="19" t="n">
        <f aca="false">B21</f>
        <v>5</v>
      </c>
      <c r="C22" s="20" t="str">
        <f aca="false">C21</f>
        <v>PrepPro</v>
      </c>
      <c r="D22" s="19" t="str">
        <f aca="false">D21</f>
        <v>Yes</v>
      </c>
      <c r="E22" s="20" t="str">
        <f aca="false">E21</f>
        <v>Ricky Makhija</v>
      </c>
      <c r="F22" s="5" t="s">
        <v>84</v>
      </c>
      <c r="G22" s="5" t="n">
        <v>500095576</v>
      </c>
      <c r="H22" s="5" t="s">
        <v>85</v>
      </c>
      <c r="I22" s="21" t="e">
        <f aca="false">I21</f>
        <v>#REF!</v>
      </c>
      <c r="J22" s="19" t="str">
        <f aca="false">IF(G22&lt;&gt;"",CONCATENATE(G22,"@stu.upes.ac.in"),"")</f>
        <v>500095576@stu.upes.ac.in</v>
      </c>
      <c r="K22" s="5" t="s">
        <v>86</v>
      </c>
      <c r="L22" s="20" t="str">
        <f aca="false">L21</f>
        <v>Dr. Avita Katal</v>
      </c>
      <c r="M22" s="21"/>
      <c r="P22" s="21"/>
      <c r="Q22" s="21"/>
      <c r="R22" s="21"/>
      <c r="S22" s="21"/>
      <c r="T22" s="5" t="str">
        <f aca="false">IF(SUM(P22:S22)=0,"",SUM(P22:S22))</f>
        <v/>
      </c>
      <c r="V22" s="21"/>
      <c r="W22" s="21"/>
      <c r="X22" s="21"/>
      <c r="Y22" s="21"/>
      <c r="Z22" s="5" t="str">
        <f aca="false">IF(SUM(V22:Y22)=0,"",SUM(V22:Y22))</f>
        <v/>
      </c>
      <c r="AA22" s="5" t="n">
        <f aca="false">IF(G22&lt;&gt;"",IF(SUM(T22,Z22)=0,0,MAX(T22,Z22)),"")</f>
        <v>0</v>
      </c>
    </row>
    <row r="23" s="5" customFormat="true" ht="15" hidden="false" customHeight="true" outlineLevel="0" collapsed="false">
      <c r="A23" s="5" t="n">
        <v>24</v>
      </c>
      <c r="B23" s="19" t="n">
        <f aca="false">B22</f>
        <v>5</v>
      </c>
      <c r="C23" s="20" t="str">
        <f aca="false">C22</f>
        <v>PrepPro</v>
      </c>
      <c r="D23" s="19" t="str">
        <f aca="false">D22</f>
        <v>Yes</v>
      </c>
      <c r="E23" s="20" t="str">
        <f aca="false">E22</f>
        <v>Ricky Makhija</v>
      </c>
      <c r="F23" s="5" t="s">
        <v>87</v>
      </c>
      <c r="G23" s="5" t="n">
        <v>500095374</v>
      </c>
      <c r="H23" s="5" t="s">
        <v>88</v>
      </c>
      <c r="I23" s="21" t="e">
        <f aca="false">I22</f>
        <v>#REF!</v>
      </c>
      <c r="J23" s="19" t="str">
        <f aca="false">IF(G23&lt;&gt;"",CONCATENATE(G23,"@stu.upes.ac.in"),"")</f>
        <v>500095374@stu.upes.ac.in</v>
      </c>
      <c r="K23" s="5" t="s">
        <v>86</v>
      </c>
      <c r="L23" s="20" t="str">
        <f aca="false">L22</f>
        <v>Dr. Avita Katal</v>
      </c>
      <c r="M23" s="21"/>
      <c r="P23" s="21"/>
      <c r="Q23" s="21"/>
      <c r="R23" s="21"/>
      <c r="S23" s="21"/>
      <c r="T23" s="5" t="str">
        <f aca="false">IF(SUM(P23:S23)=0,"",SUM(P23:S23))</f>
        <v/>
      </c>
      <c r="V23" s="21"/>
      <c r="W23" s="21"/>
      <c r="X23" s="21"/>
      <c r="Y23" s="21"/>
      <c r="Z23" s="5" t="str">
        <f aca="false">IF(SUM(V23:Y23)=0,"",SUM(V23:Y23))</f>
        <v/>
      </c>
      <c r="AA23" s="5" t="n">
        <f aca="false">IF(G23&lt;&gt;"",IF(SUM(T23,Z23)=0,0,MAX(T23,Z23)),"")</f>
        <v>0</v>
      </c>
    </row>
    <row r="24" s="5" customFormat="true" ht="15.75" hidden="false" customHeight="true" outlineLevel="0" collapsed="false">
      <c r="A24" s="5" t="n">
        <v>26</v>
      </c>
      <c r="B24" s="19" t="n">
        <v>6</v>
      </c>
      <c r="C24" s="20" t="s">
        <v>89</v>
      </c>
      <c r="D24" s="19" t="s">
        <v>25</v>
      </c>
      <c r="E24" s="20" t="s">
        <v>90</v>
      </c>
      <c r="F24" s="5" t="s">
        <v>90</v>
      </c>
      <c r="G24" s="5" t="n">
        <v>500094583</v>
      </c>
      <c r="H24" s="5" t="s">
        <v>91</v>
      </c>
      <c r="I24" s="21" t="e">
        <f aca="false">#REF!</f>
        <v>#REF!</v>
      </c>
      <c r="J24" s="19" t="str">
        <f aca="false">IF(G24&lt;&gt;"",CONCATENATE(G24,"@stu.upes.ac.in"),"")</f>
        <v>500094583@stu.upes.ac.in</v>
      </c>
      <c r="K24" s="5" t="s">
        <v>28</v>
      </c>
      <c r="L24" s="20" t="s">
        <v>92</v>
      </c>
      <c r="M24" s="21"/>
      <c r="N24" s="5" t="s">
        <v>93</v>
      </c>
      <c r="P24" s="70" t="n">
        <v>4</v>
      </c>
      <c r="Q24" s="21" t="n">
        <v>3</v>
      </c>
      <c r="R24" s="21" t="n">
        <v>3</v>
      </c>
      <c r="S24" s="21" t="n">
        <v>2</v>
      </c>
      <c r="T24" s="5" t="n">
        <f aca="false">IF(SUM(P24:S24)=0,"",SUM(P24:S24))</f>
        <v>12</v>
      </c>
      <c r="V24" s="70" t="n">
        <v>4</v>
      </c>
      <c r="W24" s="21" t="n">
        <v>3</v>
      </c>
      <c r="X24" s="21" t="n">
        <v>3</v>
      </c>
      <c r="Y24" s="21" t="n">
        <v>2</v>
      </c>
      <c r="Z24" s="5" t="n">
        <f aca="false">IF(SUM(V24:Y24)=0,"",SUM(V24:Y24))</f>
        <v>12</v>
      </c>
      <c r="AA24" s="5" t="n">
        <f aca="false">IF(G24&lt;&gt;"",IF(SUM(T24,Z24)=0,0,MAX(T24,Z24)),"")</f>
        <v>12</v>
      </c>
    </row>
    <row r="25" s="5" customFormat="true" ht="15" hidden="false" customHeight="true" outlineLevel="0" collapsed="false">
      <c r="A25" s="5" t="n">
        <v>27</v>
      </c>
      <c r="B25" s="19" t="n">
        <f aca="false">B24</f>
        <v>6</v>
      </c>
      <c r="C25" s="20" t="str">
        <f aca="false">C24</f>
        <v>CloudQuest: Your Gateway to Cloud &amp; DevOps</v>
      </c>
      <c r="D25" s="19" t="str">
        <f aca="false">D24</f>
        <v>Yes</v>
      </c>
      <c r="E25" s="20" t="str">
        <f aca="false">E24</f>
        <v>Manvi Singh</v>
      </c>
      <c r="F25" s="5" t="s">
        <v>94</v>
      </c>
      <c r="G25" s="5" t="n">
        <v>500095011</v>
      </c>
      <c r="H25" s="5" t="s">
        <v>95</v>
      </c>
      <c r="I25" s="21" t="e">
        <f aca="false">I24</f>
        <v>#REF!</v>
      </c>
      <c r="J25" s="19" t="str">
        <f aca="false">IF(G25&lt;&gt;"",CONCATENATE(G25,"@stu.upes.ac.in"),"")</f>
        <v>500095011@stu.upes.ac.in</v>
      </c>
      <c r="K25" s="5" t="s">
        <v>28</v>
      </c>
      <c r="L25" s="20" t="str">
        <f aca="false">L24</f>
        <v>Sandeep Pratap Singh</v>
      </c>
      <c r="M25" s="25"/>
      <c r="N25" s="22" t="s">
        <v>83</v>
      </c>
      <c r="O25" s="71"/>
      <c r="P25" s="21" t="n">
        <v>4</v>
      </c>
      <c r="Q25" s="21" t="n">
        <v>3</v>
      </c>
      <c r="R25" s="21" t="n">
        <v>3</v>
      </c>
      <c r="S25" s="21" t="n">
        <v>2</v>
      </c>
      <c r="T25" s="5" t="n">
        <f aca="false">IF(SUM(P25:S25)=0,"",SUM(P25:S25))</f>
        <v>12</v>
      </c>
      <c r="V25" s="21" t="n">
        <v>4</v>
      </c>
      <c r="W25" s="21" t="n">
        <v>3</v>
      </c>
      <c r="X25" s="21" t="n">
        <v>3</v>
      </c>
      <c r="Y25" s="21" t="n">
        <v>2</v>
      </c>
      <c r="Z25" s="5" t="n">
        <f aca="false">IF(SUM(V25:Y25)=0,"",SUM(V25:Y25))</f>
        <v>12</v>
      </c>
      <c r="AA25" s="5" t="n">
        <f aca="false">IF(G25&lt;&gt;"",IF(SUM(T25,Z25)=0,0,MAX(T25,Z25)),"")</f>
        <v>12</v>
      </c>
    </row>
    <row r="26" s="5" customFormat="true" ht="15" hidden="false" customHeight="true" outlineLevel="0" collapsed="false">
      <c r="A26" s="5" t="n">
        <v>28</v>
      </c>
      <c r="B26" s="19" t="n">
        <f aca="false">B25</f>
        <v>6</v>
      </c>
      <c r="C26" s="20" t="str">
        <f aca="false">C25</f>
        <v>CloudQuest: Your Gateway to Cloud &amp; DevOps</v>
      </c>
      <c r="D26" s="19" t="str">
        <f aca="false">D25</f>
        <v>Yes</v>
      </c>
      <c r="E26" s="20" t="str">
        <f aca="false">E25</f>
        <v>Manvi Singh</v>
      </c>
      <c r="F26" s="5" t="s">
        <v>96</v>
      </c>
      <c r="G26" s="5" t="n">
        <v>500093657</v>
      </c>
      <c r="H26" s="5" t="s">
        <v>97</v>
      </c>
      <c r="I26" s="21" t="e">
        <f aca="false">I25</f>
        <v>#REF!</v>
      </c>
      <c r="J26" s="19" t="str">
        <f aca="false">IF(G26&lt;&gt;"",CONCATENATE(G26,"@stu.upes.ac.in"),"")</f>
        <v>500093657@stu.upes.ac.in</v>
      </c>
      <c r="K26" s="5" t="s">
        <v>98</v>
      </c>
      <c r="L26" s="20" t="str">
        <f aca="false">L25</f>
        <v>Sandeep Pratap Singh</v>
      </c>
      <c r="M26" s="21"/>
      <c r="O26" s="71"/>
      <c r="P26" s="21" t="n">
        <v>4</v>
      </c>
      <c r="Q26" s="21" t="n">
        <v>3</v>
      </c>
      <c r="R26" s="21" t="n">
        <v>3</v>
      </c>
      <c r="S26" s="21" t="n">
        <v>2</v>
      </c>
      <c r="T26" s="5" t="n">
        <f aca="false">IF(SUM(P26:S26)=0,"",SUM(P26:S26))</f>
        <v>12</v>
      </c>
      <c r="V26" s="21" t="n">
        <v>4</v>
      </c>
      <c r="W26" s="21" t="n">
        <v>3</v>
      </c>
      <c r="X26" s="21" t="n">
        <v>3</v>
      </c>
      <c r="Y26" s="21" t="n">
        <v>2</v>
      </c>
      <c r="Z26" s="5" t="n">
        <f aca="false">IF(SUM(V26:Y26)=0,"",SUM(V26:Y26))</f>
        <v>12</v>
      </c>
      <c r="AA26" s="5" t="n">
        <f aca="false">IF(G26&lt;&gt;"",IF(SUM(T26,Z26)=0,0,MAX(T26,Z26)),"")</f>
        <v>12</v>
      </c>
    </row>
    <row r="27" s="5" customFormat="true" ht="15" hidden="false" customHeight="true" outlineLevel="0" collapsed="false">
      <c r="A27" s="5" t="n">
        <v>29</v>
      </c>
      <c r="B27" s="19" t="n">
        <f aca="false">B26</f>
        <v>6</v>
      </c>
      <c r="C27" s="20" t="str">
        <f aca="false">C26</f>
        <v>CloudQuest: Your Gateway to Cloud &amp; DevOps</v>
      </c>
      <c r="D27" s="19" t="str">
        <f aca="false">D26</f>
        <v>Yes</v>
      </c>
      <c r="E27" s="20" t="str">
        <f aca="false">E26</f>
        <v>Manvi Singh</v>
      </c>
      <c r="F27" s="5" t="s">
        <v>99</v>
      </c>
      <c r="G27" s="5" t="n">
        <v>500093041</v>
      </c>
      <c r="H27" s="5" t="s">
        <v>100</v>
      </c>
      <c r="I27" s="21" t="e">
        <f aca="false">I26</f>
        <v>#REF!</v>
      </c>
      <c r="J27" s="19" t="str">
        <f aca="false">IF(G27&lt;&gt;"",CONCATENATE(G27,"@stu.upes.ac.in"),"")</f>
        <v>500093041@stu.upes.ac.in</v>
      </c>
      <c r="K27" s="5" t="s">
        <v>98</v>
      </c>
      <c r="L27" s="20" t="str">
        <f aca="false">L26</f>
        <v>Sandeep Pratap Singh</v>
      </c>
      <c r="M27" s="21"/>
      <c r="P27" s="21" t="n">
        <v>4</v>
      </c>
      <c r="Q27" s="21" t="n">
        <v>3</v>
      </c>
      <c r="R27" s="21" t="n">
        <v>3</v>
      </c>
      <c r="S27" s="21" t="n">
        <v>2</v>
      </c>
      <c r="T27" s="5" t="n">
        <f aca="false">IF(SUM(P27:S27)=0,"",SUM(P27:S27))</f>
        <v>12</v>
      </c>
      <c r="V27" s="21" t="n">
        <v>4</v>
      </c>
      <c r="W27" s="21" t="n">
        <v>3</v>
      </c>
      <c r="X27" s="21" t="n">
        <v>3</v>
      </c>
      <c r="Y27" s="21" t="n">
        <v>2</v>
      </c>
      <c r="Z27" s="5" t="n">
        <f aca="false">IF(SUM(V27:Y27)=0,"",SUM(V27:Y27))</f>
        <v>12</v>
      </c>
      <c r="AA27" s="5" t="n">
        <f aca="false">IF(G27&lt;&gt;"",IF(SUM(T27,Z27)=0,0,MAX(T27,Z27)),"")</f>
        <v>12</v>
      </c>
    </row>
    <row r="28" s="5" customFormat="true" ht="15" hidden="false" customHeight="true" outlineLevel="0" collapsed="false">
      <c r="A28" s="5" t="n">
        <v>31</v>
      </c>
      <c r="B28" s="19" t="n">
        <v>7</v>
      </c>
      <c r="C28" s="20" t="s">
        <v>101</v>
      </c>
      <c r="D28" s="19" t="s">
        <v>25</v>
      </c>
      <c r="E28" s="20" t="s">
        <v>102</v>
      </c>
      <c r="F28" s="5" t="s">
        <v>103</v>
      </c>
      <c r="G28" s="5" t="n">
        <v>500095651</v>
      </c>
      <c r="H28" s="5" t="s">
        <v>104</v>
      </c>
      <c r="I28" s="21" t="e">
        <f aca="false">#REF!</f>
        <v>#REF!</v>
      </c>
      <c r="J28" s="19" t="str">
        <f aca="false">IF(G28&lt;&gt;"",CONCATENATE(G28,"@stu.upes.ac.in"),"")</f>
        <v>500095651@stu.upes.ac.in</v>
      </c>
      <c r="K28" s="5" t="s">
        <v>105</v>
      </c>
      <c r="L28" s="20" t="s">
        <v>106</v>
      </c>
      <c r="M28" s="21"/>
      <c r="N28" s="22" t="s">
        <v>107</v>
      </c>
      <c r="P28" s="70" t="n">
        <v>4</v>
      </c>
      <c r="Q28" s="21" t="n">
        <v>4</v>
      </c>
      <c r="R28" s="21" t="n">
        <v>4</v>
      </c>
      <c r="S28" s="21" t="n">
        <v>4</v>
      </c>
      <c r="T28" s="5" t="n">
        <f aca="false">IF(SUM(P28:S28)=0,"",SUM(P28:S28))</f>
        <v>16</v>
      </c>
      <c r="V28" s="21"/>
      <c r="W28" s="21"/>
      <c r="X28" s="21"/>
      <c r="Y28" s="21"/>
      <c r="Z28" s="5" t="str">
        <f aca="false">IF(SUM(V28:Y28)=0,"",SUM(V28:Y28))</f>
        <v/>
      </c>
      <c r="AA28" s="5" t="n">
        <f aca="false">IF(G28&lt;&gt;"",IF(SUM(T28,Z28)=0,0,MAX(T28,Z28)),"")</f>
        <v>16</v>
      </c>
    </row>
    <row r="29" s="5" customFormat="true" ht="15" hidden="false" customHeight="true" outlineLevel="0" collapsed="false">
      <c r="A29" s="5" t="n">
        <v>32</v>
      </c>
      <c r="B29" s="19" t="n">
        <f aca="false">B28</f>
        <v>7</v>
      </c>
      <c r="C29" s="20" t="str">
        <f aca="false">C28</f>
        <v>Kim Joy's Magic Bakery </v>
      </c>
      <c r="D29" s="19" t="str">
        <f aca="false">D28</f>
        <v>Yes</v>
      </c>
      <c r="E29" s="20" t="str">
        <f aca="false">E28</f>
        <v>Priyanshu Tripathi</v>
      </c>
      <c r="F29" s="5" t="s">
        <v>102</v>
      </c>
      <c r="G29" s="5" t="n">
        <v>500091972</v>
      </c>
      <c r="H29" s="5" t="s">
        <v>108</v>
      </c>
      <c r="I29" s="21" t="e">
        <f aca="false">I28</f>
        <v>#REF!</v>
      </c>
      <c r="J29" s="19" t="str">
        <f aca="false">IF(G29&lt;&gt;"",CONCATENATE(G29,"@stu.upes.ac.in"),"")</f>
        <v>500091972@stu.upes.ac.in</v>
      </c>
      <c r="K29" s="5" t="s">
        <v>109</v>
      </c>
      <c r="L29" s="20" t="str">
        <f aca="false">L28</f>
        <v>Dr. Sanoj Kumar</v>
      </c>
      <c r="M29" s="25"/>
      <c r="N29" s="22" t="s">
        <v>110</v>
      </c>
      <c r="O29" s="3"/>
      <c r="P29" s="21" t="n">
        <v>4</v>
      </c>
      <c r="Q29" s="21" t="n">
        <v>4</v>
      </c>
      <c r="R29" s="21" t="n">
        <v>4</v>
      </c>
      <c r="S29" s="21" t="n">
        <v>3</v>
      </c>
      <c r="T29" s="5" t="n">
        <f aca="false">IF(SUM(P29:S29)=0,"",SUM(P29:S29))</f>
        <v>15</v>
      </c>
      <c r="V29" s="21"/>
      <c r="W29" s="21"/>
      <c r="X29" s="21"/>
      <c r="Y29" s="21"/>
      <c r="Z29" s="5" t="str">
        <f aca="false">IF(SUM(V29:Y29)=0,"",SUM(V29:Y29))</f>
        <v/>
      </c>
      <c r="AA29" s="5" t="n">
        <f aca="false">IF(G29&lt;&gt;"",IF(SUM(T29,Z29)=0,0,MAX(T29,Z29)),"")</f>
        <v>15</v>
      </c>
    </row>
    <row r="30" s="5" customFormat="true" ht="15" hidden="false" customHeight="true" outlineLevel="0" collapsed="false">
      <c r="A30" s="5" t="n">
        <v>33</v>
      </c>
      <c r="B30" s="19" t="n">
        <f aca="false">B29</f>
        <v>7</v>
      </c>
      <c r="C30" s="20" t="str">
        <f aca="false">C29</f>
        <v>Kim Joy's Magic Bakery </v>
      </c>
      <c r="D30" s="19" t="str">
        <f aca="false">D29</f>
        <v>Yes</v>
      </c>
      <c r="E30" s="20" t="str">
        <f aca="false">E29</f>
        <v>Priyanshu Tripathi</v>
      </c>
      <c r="F30" s="5" t="s">
        <v>111</v>
      </c>
      <c r="G30" s="5" t="n">
        <v>500095925</v>
      </c>
      <c r="H30" s="5" t="s">
        <v>112</v>
      </c>
      <c r="I30" s="21" t="e">
        <f aca="false">I29</f>
        <v>#REF!</v>
      </c>
      <c r="J30" s="19" t="str">
        <f aca="false">IF(G30&lt;&gt;"",CONCATENATE(G30,"@stu.upes.ac.in"),"")</f>
        <v>500095925@stu.upes.ac.in</v>
      </c>
      <c r="K30" s="5" t="s">
        <v>105</v>
      </c>
      <c r="L30" s="20" t="str">
        <f aca="false">L29</f>
        <v>Dr. Sanoj Kumar</v>
      </c>
      <c r="M30" s="21"/>
      <c r="P30" s="21" t="n">
        <v>3</v>
      </c>
      <c r="Q30" s="21" t="n">
        <v>4</v>
      </c>
      <c r="R30" s="21" t="n">
        <v>4</v>
      </c>
      <c r="S30" s="21" t="n">
        <v>3</v>
      </c>
      <c r="T30" s="5" t="n">
        <f aca="false">IF(SUM(P30:S30)=0,"",SUM(P30:S30))</f>
        <v>14</v>
      </c>
      <c r="V30" s="21"/>
      <c r="W30" s="21"/>
      <c r="X30" s="21"/>
      <c r="Y30" s="21"/>
      <c r="Z30" s="5" t="str">
        <f aca="false">IF(SUM(V30:Y30)=0,"",SUM(V30:Y30))</f>
        <v/>
      </c>
      <c r="AA30" s="5" t="n">
        <f aca="false">IF(G30&lt;&gt;"",IF(SUM(T30,Z30)=0,0,MAX(T30,Z30)),"")</f>
        <v>14</v>
      </c>
    </row>
    <row r="31" s="5" customFormat="true" ht="15" hidden="false" customHeight="true" outlineLevel="0" collapsed="false">
      <c r="A31" s="5" t="n">
        <v>34</v>
      </c>
      <c r="B31" s="19" t="n">
        <f aca="false">B30</f>
        <v>7</v>
      </c>
      <c r="C31" s="20" t="str">
        <f aca="false">C30</f>
        <v>Kim Joy's Magic Bakery </v>
      </c>
      <c r="D31" s="19" t="str">
        <f aca="false">D30</f>
        <v>Yes</v>
      </c>
      <c r="E31" s="20" t="str">
        <f aca="false">E30</f>
        <v>Priyanshu Tripathi</v>
      </c>
      <c r="F31" s="5" t="s">
        <v>113</v>
      </c>
      <c r="G31" s="5" t="n">
        <v>500096088</v>
      </c>
      <c r="H31" s="5" t="s">
        <v>114</v>
      </c>
      <c r="I31" s="21" t="e">
        <f aca="false">I30</f>
        <v>#REF!</v>
      </c>
      <c r="J31" s="19" t="str">
        <f aca="false">IF(G31&lt;&gt;"",CONCATENATE(G31,"@stu.upes.ac.in"),"")</f>
        <v>500096088@stu.upes.ac.in</v>
      </c>
      <c r="K31" s="5" t="s">
        <v>105</v>
      </c>
      <c r="L31" s="20" t="str">
        <f aca="false">L30</f>
        <v>Dr. Sanoj Kumar</v>
      </c>
      <c r="M31" s="21"/>
      <c r="P31" s="21" t="n">
        <v>4</v>
      </c>
      <c r="Q31" s="21" t="n">
        <v>4</v>
      </c>
      <c r="R31" s="21" t="n">
        <v>4</v>
      </c>
      <c r="S31" s="21" t="n">
        <v>4</v>
      </c>
      <c r="T31" s="5" t="n">
        <f aca="false">IF(SUM(P31:S31)=0,"",SUM(P31:S31))</f>
        <v>16</v>
      </c>
      <c r="V31" s="21"/>
      <c r="W31" s="21"/>
      <c r="X31" s="21"/>
      <c r="Y31" s="21"/>
      <c r="Z31" s="5" t="str">
        <f aca="false">IF(SUM(V31:Y31)=0,"",SUM(V31:Y31))</f>
        <v/>
      </c>
      <c r="AA31" s="5" t="n">
        <f aca="false">IF(G31&lt;&gt;"",IF(SUM(T31,Z31)=0,0,MAX(T31,Z31)),"")</f>
        <v>16</v>
      </c>
    </row>
    <row r="32" s="5" customFormat="true" ht="15" hidden="false" customHeight="true" outlineLevel="0" collapsed="false">
      <c r="A32" s="5" t="n">
        <v>36</v>
      </c>
      <c r="B32" s="19" t="n">
        <v>8</v>
      </c>
      <c r="C32" s="20" t="s">
        <v>115</v>
      </c>
      <c r="D32" s="19" t="s">
        <v>25</v>
      </c>
      <c r="E32" s="20" t="s">
        <v>116</v>
      </c>
      <c r="F32" s="5" t="s">
        <v>117</v>
      </c>
      <c r="G32" s="5" t="n">
        <v>500092989</v>
      </c>
      <c r="H32" s="5" t="s">
        <v>118</v>
      </c>
      <c r="I32" s="21" t="e">
        <f aca="false">#REF!</f>
        <v>#REF!</v>
      </c>
      <c r="J32" s="19" t="str">
        <f aca="false">IF(G32&lt;&gt;"",CONCATENATE(G32,"@stu.upes.ac.in"),"")</f>
        <v>500092989@stu.upes.ac.in</v>
      </c>
      <c r="K32" s="5" t="s">
        <v>119</v>
      </c>
      <c r="L32" s="20" t="s">
        <v>120</v>
      </c>
      <c r="M32" s="25"/>
      <c r="N32" s="5" t="s">
        <v>121</v>
      </c>
      <c r="O32" s="3"/>
      <c r="P32" s="21" t="n">
        <v>3</v>
      </c>
      <c r="Q32" s="21" t="n">
        <v>3</v>
      </c>
      <c r="R32" s="21" t="n">
        <v>3</v>
      </c>
      <c r="S32" s="21" t="n">
        <v>3</v>
      </c>
      <c r="T32" s="21" t="n">
        <v>12</v>
      </c>
      <c r="V32" s="21"/>
      <c r="W32" s="21"/>
      <c r="X32" s="21"/>
      <c r="Y32" s="21"/>
      <c r="Z32" s="5" t="str">
        <f aca="false">IF(SUM(V32:Y32)=0,"",SUM(V32:Y32))</f>
        <v/>
      </c>
      <c r="AA32" s="5" t="n">
        <f aca="false">IF(G32&lt;&gt;"",IF(SUM(T32,Z32)=0,0,MAX(T32,Z32)),"")</f>
        <v>12</v>
      </c>
    </row>
    <row r="33" s="5" customFormat="true" ht="15" hidden="false" customHeight="true" outlineLevel="0" collapsed="false">
      <c r="A33" s="5" t="n">
        <v>37</v>
      </c>
      <c r="B33" s="19" t="n">
        <f aca="false">B32</f>
        <v>8</v>
      </c>
      <c r="C33" s="20" t="str">
        <f aca="false">C32</f>
        <v>Nation Nexus : Keep Yourself Updated</v>
      </c>
      <c r="D33" s="19" t="str">
        <f aca="false">D32</f>
        <v>Yes</v>
      </c>
      <c r="E33" s="20" t="str">
        <f aca="false">E32</f>
        <v>Vivek Patel</v>
      </c>
      <c r="F33" s="5" t="s">
        <v>122</v>
      </c>
      <c r="G33" s="5" t="n">
        <v>500094101</v>
      </c>
      <c r="H33" s="5" t="s">
        <v>123</v>
      </c>
      <c r="I33" s="21" t="e">
        <f aca="false">I32</f>
        <v>#REF!</v>
      </c>
      <c r="J33" s="19" t="str">
        <f aca="false">IF(G33&lt;&gt;"",CONCATENATE(G33,"@stu.upes.ac.in"),"")</f>
        <v>500094101@stu.upes.ac.in</v>
      </c>
      <c r="K33" s="5" t="s">
        <v>119</v>
      </c>
      <c r="L33" s="20" t="str">
        <f aca="false">L32</f>
        <v>Dr. Achala Shakya</v>
      </c>
      <c r="M33" s="26" t="s">
        <v>124</v>
      </c>
      <c r="N33" s="22" t="s">
        <v>33</v>
      </c>
      <c r="O33" s="72" t="s">
        <v>34</v>
      </c>
      <c r="P33" s="21" t="n">
        <v>3</v>
      </c>
      <c r="Q33" s="21" t="n">
        <v>3</v>
      </c>
      <c r="R33" s="21" t="n">
        <v>3</v>
      </c>
      <c r="S33" s="21" t="n">
        <v>3</v>
      </c>
      <c r="T33" s="5" t="n">
        <f aca="false">IF(SUM(P33:S33)=0,"",SUM(P33:S33))</f>
        <v>12</v>
      </c>
      <c r="V33" s="21"/>
      <c r="W33" s="21"/>
      <c r="X33" s="21"/>
      <c r="Y33" s="21"/>
      <c r="Z33" s="5" t="str">
        <f aca="false">IF(SUM(V33:Y33)=0,"",SUM(V33:Y33))</f>
        <v/>
      </c>
      <c r="AA33" s="5" t="n">
        <f aca="false">IF(G33&lt;&gt;"",IF(SUM(T33,Z33)=0,0,MAX(T33,Z33)),"")</f>
        <v>12</v>
      </c>
    </row>
    <row r="34" s="5" customFormat="true" ht="15" hidden="false" customHeight="true" outlineLevel="0" collapsed="false">
      <c r="A34" s="5" t="n">
        <v>38</v>
      </c>
      <c r="B34" s="19" t="n">
        <f aca="false">B33</f>
        <v>8</v>
      </c>
      <c r="C34" s="20" t="str">
        <f aca="false">C33</f>
        <v>Nation Nexus : Keep Yourself Updated</v>
      </c>
      <c r="D34" s="19" t="str">
        <f aca="false">D33</f>
        <v>Yes</v>
      </c>
      <c r="E34" s="20" t="str">
        <f aca="false">E33</f>
        <v>Vivek Patel</v>
      </c>
      <c r="F34" s="5" t="s">
        <v>116</v>
      </c>
      <c r="G34" s="5" t="n">
        <v>500094053</v>
      </c>
      <c r="H34" s="5" t="s">
        <v>125</v>
      </c>
      <c r="I34" s="21" t="e">
        <f aca="false">I33</f>
        <v>#REF!</v>
      </c>
      <c r="J34" s="19" t="str">
        <f aca="false">IF(G34&lt;&gt;"",CONCATENATE(G34,"@stu.upes.ac.in"),"")</f>
        <v>500094053@stu.upes.ac.in</v>
      </c>
      <c r="K34" s="5" t="s">
        <v>126</v>
      </c>
      <c r="L34" s="20" t="str">
        <f aca="false">L33</f>
        <v>Dr. Achala Shakya</v>
      </c>
      <c r="M34" s="21"/>
      <c r="P34" s="21" t="n">
        <v>3</v>
      </c>
      <c r="Q34" s="21" t="n">
        <v>3</v>
      </c>
      <c r="R34" s="21" t="n">
        <v>3</v>
      </c>
      <c r="S34" s="21" t="n">
        <v>3</v>
      </c>
      <c r="T34" s="5" t="n">
        <f aca="false">IF(SUM(P34:S34)=0,"",SUM(P34:S34))</f>
        <v>12</v>
      </c>
      <c r="V34" s="21"/>
      <c r="W34" s="21"/>
      <c r="X34" s="21"/>
      <c r="Y34" s="21"/>
      <c r="Z34" s="5" t="str">
        <f aca="false">IF(SUM(V34:Y34)=0,"",SUM(V34:Y34))</f>
        <v/>
      </c>
      <c r="AA34" s="5" t="n">
        <f aca="false">IF(G34&lt;&gt;"",IF(SUM(T34,Z34)=0,0,MAX(T34,Z34)),"")</f>
        <v>12</v>
      </c>
    </row>
    <row r="35" s="5" customFormat="true" ht="15" hidden="false" customHeight="true" outlineLevel="0" collapsed="false">
      <c r="A35" s="5" t="n">
        <v>39</v>
      </c>
      <c r="B35" s="19" t="n">
        <f aca="false">B34</f>
        <v>8</v>
      </c>
      <c r="C35" s="20" t="str">
        <f aca="false">C34</f>
        <v>Nation Nexus : Keep Yourself Updated</v>
      </c>
      <c r="D35" s="19" t="str">
        <f aca="false">D34</f>
        <v>Yes</v>
      </c>
      <c r="E35" s="20" t="str">
        <f aca="false">E34</f>
        <v>Vivek Patel</v>
      </c>
      <c r="F35" s="5" t="s">
        <v>127</v>
      </c>
      <c r="G35" s="5" t="n">
        <v>500094037</v>
      </c>
      <c r="H35" s="5" t="s">
        <v>128</v>
      </c>
      <c r="I35" s="21" t="e">
        <f aca="false">I34</f>
        <v>#REF!</v>
      </c>
      <c r="J35" s="19" t="str">
        <f aca="false">IF(G35&lt;&gt;"",CONCATENATE(G35,"@stu.upes.ac.in"),"")</f>
        <v>500094037@stu.upes.ac.in</v>
      </c>
      <c r="K35" s="5" t="s">
        <v>126</v>
      </c>
      <c r="L35" s="20" t="str">
        <f aca="false">L34</f>
        <v>Dr. Achala Shakya</v>
      </c>
      <c r="M35" s="21"/>
      <c r="P35" s="21" t="n">
        <v>3</v>
      </c>
      <c r="Q35" s="21" t="n">
        <v>3</v>
      </c>
      <c r="R35" s="21" t="n">
        <v>3</v>
      </c>
      <c r="S35" s="21" t="n">
        <v>3</v>
      </c>
      <c r="T35" s="5" t="n">
        <f aca="false">IF(SUM(P35:S35)=0,"",SUM(P35:S35))</f>
        <v>12</v>
      </c>
      <c r="V35" s="21"/>
      <c r="W35" s="21"/>
      <c r="X35" s="21"/>
      <c r="Y35" s="21"/>
      <c r="Z35" s="5" t="str">
        <f aca="false">IF(SUM(V35:Y35)=0,"",SUM(V35:Y35))</f>
        <v/>
      </c>
      <c r="AA35" s="5" t="n">
        <f aca="false">IF(G35&lt;&gt;"",IF(SUM(T35,Z35)=0,0,MAX(T35,Z35)),"")</f>
        <v>12</v>
      </c>
    </row>
    <row r="36" s="5" customFormat="true" ht="15" hidden="false" customHeight="true" outlineLevel="0" collapsed="false">
      <c r="A36" s="5" t="n">
        <v>41</v>
      </c>
      <c r="B36" s="19" t="n">
        <v>9</v>
      </c>
      <c r="C36" s="20" t="s">
        <v>129</v>
      </c>
      <c r="D36" s="19" t="s">
        <v>25</v>
      </c>
      <c r="E36" s="20" t="s">
        <v>130</v>
      </c>
      <c r="F36" s="5" t="s">
        <v>131</v>
      </c>
      <c r="G36" s="5" t="n">
        <v>500095633</v>
      </c>
      <c r="H36" s="5" t="s">
        <v>132</v>
      </c>
      <c r="I36" s="21" t="e">
        <f aca="false">#REF!</f>
        <v>#REF!</v>
      </c>
      <c r="J36" s="19" t="str">
        <f aca="false">IF(G36&lt;&gt;"",CONCATENATE(G36,"@stu.upes.ac.in"),"")</f>
        <v>500095633@stu.upes.ac.in</v>
      </c>
      <c r="K36" s="5" t="s">
        <v>133</v>
      </c>
      <c r="L36" s="20" t="s">
        <v>134</v>
      </c>
      <c r="M36" s="25"/>
      <c r="N36" s="5" t="s">
        <v>135</v>
      </c>
      <c r="O36" s="26" t="s">
        <v>124</v>
      </c>
      <c r="P36" s="21" t="n">
        <v>3</v>
      </c>
      <c r="Q36" s="21" t="n">
        <v>4</v>
      </c>
      <c r="R36" s="21" t="n">
        <v>3</v>
      </c>
      <c r="S36" s="21" t="n">
        <v>4</v>
      </c>
      <c r="T36" s="5" t="n">
        <f aca="false">IF(SUM(P36:S36)=0,"",SUM(P36:S36))</f>
        <v>14</v>
      </c>
      <c r="V36" s="21"/>
      <c r="W36" s="21"/>
      <c r="X36" s="21"/>
      <c r="Y36" s="21"/>
      <c r="Z36" s="5" t="str">
        <f aca="false">IF(SUM(V36:Y36)=0,"",SUM(V36:Y36))</f>
        <v/>
      </c>
      <c r="AA36" s="5" t="n">
        <f aca="false">IF(G36&lt;&gt;"",IF(SUM(T36,Z36)=0,0,MAX(T36,Z36)),"")</f>
        <v>14</v>
      </c>
    </row>
    <row r="37" s="5" customFormat="true" ht="15" hidden="false" customHeight="true" outlineLevel="0" collapsed="false">
      <c r="A37" s="5" t="n">
        <v>42</v>
      </c>
      <c r="B37" s="19" t="n">
        <f aca="false">B36</f>
        <v>9</v>
      </c>
      <c r="C37" s="20" t="str">
        <f aca="false">C36</f>
        <v>Next basket grocery app</v>
      </c>
      <c r="D37" s="19" t="str">
        <f aca="false">D36</f>
        <v>Yes</v>
      </c>
      <c r="E37" s="20" t="str">
        <f aca="false">E36</f>
        <v>Riya Gupta</v>
      </c>
      <c r="F37" s="5" t="s">
        <v>136</v>
      </c>
      <c r="G37" s="5" t="n">
        <v>500096244</v>
      </c>
      <c r="H37" s="5" t="s">
        <v>137</v>
      </c>
      <c r="I37" s="21" t="e">
        <f aca="false">I36</f>
        <v>#REF!</v>
      </c>
      <c r="J37" s="19" t="str">
        <f aca="false">IF(G37&lt;&gt;"",CONCATENATE(G37,"@stu.upes.ac.in"),"")</f>
        <v>500096244@stu.upes.ac.in</v>
      </c>
      <c r="K37" s="5" t="s">
        <v>133</v>
      </c>
      <c r="L37" s="20" t="str">
        <f aca="false">L36</f>
        <v>Kaushilender Kumar Sinha</v>
      </c>
      <c r="M37" s="25"/>
      <c r="N37" s="5" t="s">
        <v>138</v>
      </c>
      <c r="O37" s="26"/>
      <c r="P37" s="21" t="n">
        <v>3</v>
      </c>
      <c r="Q37" s="21" t="n">
        <v>4</v>
      </c>
      <c r="R37" s="21" t="n">
        <v>3</v>
      </c>
      <c r="S37" s="21" t="n">
        <v>4</v>
      </c>
      <c r="T37" s="5" t="n">
        <f aca="false">IF(SUM(P37:S37)=0,"",SUM(P37:S37))</f>
        <v>14</v>
      </c>
      <c r="V37" s="21"/>
      <c r="W37" s="21"/>
      <c r="X37" s="21"/>
      <c r="Y37" s="21"/>
      <c r="Z37" s="5" t="str">
        <f aca="false">IF(SUM(V37:Y37)=0,"",SUM(V37:Y37))</f>
        <v/>
      </c>
      <c r="AA37" s="5" t="n">
        <f aca="false">IF(G37&lt;&gt;"",IF(SUM(T37,Z37)=0,0,MAX(T37,Z37)),"")</f>
        <v>14</v>
      </c>
    </row>
    <row r="38" s="5" customFormat="true" ht="15" hidden="false" customHeight="true" outlineLevel="0" collapsed="false">
      <c r="A38" s="5" t="n">
        <v>43</v>
      </c>
      <c r="B38" s="19" t="n">
        <f aca="false">B37</f>
        <v>9</v>
      </c>
      <c r="C38" s="20" t="str">
        <f aca="false">C37</f>
        <v>Next basket grocery app</v>
      </c>
      <c r="D38" s="19" t="str">
        <f aca="false">D37</f>
        <v>Yes</v>
      </c>
      <c r="E38" s="20" t="str">
        <f aca="false">E37</f>
        <v>Riya Gupta</v>
      </c>
      <c r="F38" s="5" t="s">
        <v>130</v>
      </c>
      <c r="G38" s="5" t="n">
        <v>500095057</v>
      </c>
      <c r="H38" s="5" t="s">
        <v>139</v>
      </c>
      <c r="I38" s="21" t="e">
        <f aca="false">I37</f>
        <v>#REF!</v>
      </c>
      <c r="J38" s="19" t="str">
        <f aca="false">IF(G38&lt;&gt;"",CONCATENATE(G38,"@stu.upes.ac.in"),"")</f>
        <v>500095057@stu.upes.ac.in</v>
      </c>
      <c r="K38" s="5" t="s">
        <v>28</v>
      </c>
      <c r="L38" s="20" t="str">
        <f aca="false">L37</f>
        <v>Kaushilender Kumar Sinha</v>
      </c>
      <c r="M38" s="21"/>
      <c r="P38" s="21" t="n">
        <v>3</v>
      </c>
      <c r="Q38" s="21" t="n">
        <v>4</v>
      </c>
      <c r="R38" s="21" t="n">
        <v>3</v>
      </c>
      <c r="S38" s="21" t="n">
        <v>4</v>
      </c>
      <c r="T38" s="5" t="n">
        <f aca="false">IF(SUM(P38:S38)=0,"",SUM(P38:S38))</f>
        <v>14</v>
      </c>
      <c r="V38" s="21"/>
      <c r="W38" s="21"/>
      <c r="X38" s="21"/>
      <c r="Y38" s="21"/>
      <c r="Z38" s="5" t="str">
        <f aca="false">IF(SUM(V38:Y38)=0,"",SUM(V38:Y38))</f>
        <v/>
      </c>
      <c r="AA38" s="5" t="n">
        <f aca="false">IF(G38&lt;&gt;"",IF(SUM(T38,Z38)=0,0,MAX(T38,Z38)),"")</f>
        <v>14</v>
      </c>
    </row>
    <row r="39" s="5" customFormat="true" ht="15" hidden="false" customHeight="true" outlineLevel="0" collapsed="false">
      <c r="A39" s="5" t="n">
        <v>44</v>
      </c>
      <c r="B39" s="19" t="n">
        <f aca="false">B38</f>
        <v>9</v>
      </c>
      <c r="C39" s="20" t="str">
        <f aca="false">C38</f>
        <v>Next basket grocery app</v>
      </c>
      <c r="D39" s="19" t="str">
        <f aca="false">D38</f>
        <v>Yes</v>
      </c>
      <c r="E39" s="20" t="str">
        <f aca="false">E38</f>
        <v>Riya Gupta</v>
      </c>
      <c r="F39" s="5" t="s">
        <v>140</v>
      </c>
      <c r="G39" s="5" t="n">
        <v>500095603</v>
      </c>
      <c r="H39" s="5" t="s">
        <v>141</v>
      </c>
      <c r="I39" s="21" t="e">
        <f aca="false">I38</f>
        <v>#REF!</v>
      </c>
      <c r="J39" s="19" t="str">
        <f aca="false">IF(G39&lt;&gt;"",CONCATENATE(G39,"@stu.upes.ac.in"),"")</f>
        <v>500095603@stu.upes.ac.in</v>
      </c>
      <c r="K39" s="5" t="s">
        <v>28</v>
      </c>
      <c r="L39" s="20" t="str">
        <f aca="false">L38</f>
        <v>Kaushilender Kumar Sinha</v>
      </c>
      <c r="M39" s="21"/>
      <c r="P39" s="21" t="n">
        <v>3</v>
      </c>
      <c r="Q39" s="21" t="n">
        <v>4</v>
      </c>
      <c r="R39" s="21" t="n">
        <v>3</v>
      </c>
      <c r="S39" s="21" t="n">
        <v>4</v>
      </c>
      <c r="T39" s="5" t="n">
        <f aca="false">IF(SUM(P39:S39)=0,"",SUM(P39:S39))</f>
        <v>14</v>
      </c>
      <c r="V39" s="21"/>
      <c r="W39" s="21"/>
      <c r="X39" s="21"/>
      <c r="Y39" s="21"/>
      <c r="Z39" s="5" t="str">
        <f aca="false">IF(SUM(V39:Y39)=0,"",SUM(V39:Y39))</f>
        <v/>
      </c>
      <c r="AA39" s="5" t="n">
        <f aca="false">IF(G39&lt;&gt;"",IF(SUM(T39,Z39)=0,0,MAX(T39,Z39)),"")</f>
        <v>14</v>
      </c>
    </row>
    <row r="40" s="5" customFormat="true" ht="21.75" hidden="false" customHeight="true" outlineLevel="0" collapsed="false">
      <c r="A40" s="5" t="n">
        <v>46</v>
      </c>
      <c r="B40" s="19" t="n">
        <v>10</v>
      </c>
      <c r="C40" s="30" t="s">
        <v>142</v>
      </c>
      <c r="D40" s="19" t="s">
        <v>25</v>
      </c>
      <c r="E40" s="30" t="s">
        <v>143</v>
      </c>
      <c r="F40" s="31" t="s">
        <v>143</v>
      </c>
      <c r="G40" s="31" t="n">
        <v>500092047</v>
      </c>
      <c r="H40" s="31" t="s">
        <v>144</v>
      </c>
      <c r="I40" s="32" t="e">
        <f aca="false">#REF!</f>
        <v>#REF!</v>
      </c>
      <c r="J40" s="19" t="str">
        <f aca="false">IF(G40&lt;&gt;"",CONCATENATE(G40,"@stu.upes.ac.in"),"")</f>
        <v>500092047@stu.upes.ac.in</v>
      </c>
      <c r="K40" s="31" t="s">
        <v>109</v>
      </c>
      <c r="L40" s="30" t="s">
        <v>145</v>
      </c>
      <c r="M40" s="73"/>
      <c r="N40" s="31" t="s">
        <v>134</v>
      </c>
      <c r="O40" s="74"/>
      <c r="T40" s="5" t="str">
        <f aca="false">IF(SUM(P40:S40)=0,"",SUM(P40:S40))</f>
        <v/>
      </c>
      <c r="V40" s="21" t="n">
        <v>3</v>
      </c>
      <c r="W40" s="21" t="n">
        <v>4</v>
      </c>
      <c r="X40" s="21" t="n">
        <v>4</v>
      </c>
      <c r="Y40" s="21" t="n">
        <v>3</v>
      </c>
      <c r="Z40" s="5" t="n">
        <f aca="false">IF(SUM(V40:Y40)=0,"",SUM(V40:Y40))</f>
        <v>14</v>
      </c>
      <c r="AA40" s="5" t="n">
        <f aca="false">IF(G40&lt;&gt;"",IF(SUM(T40,Z40)=0,0,MAX(T40,Z40)),"")</f>
        <v>14</v>
      </c>
    </row>
    <row r="41" s="5" customFormat="true" ht="15" hidden="false" customHeight="true" outlineLevel="0" collapsed="false">
      <c r="A41" s="5" t="n">
        <v>47</v>
      </c>
      <c r="B41" s="19" t="n">
        <f aca="false">B40</f>
        <v>10</v>
      </c>
      <c r="C41" s="30" t="str">
        <f aca="false">C40</f>
        <v>Self Healing Infrastructure</v>
      </c>
      <c r="D41" s="19" t="str">
        <f aca="false">D40</f>
        <v>Yes</v>
      </c>
      <c r="E41" s="30" t="str">
        <f aca="false">E40</f>
        <v>Saksham Rana</v>
      </c>
      <c r="F41" s="31" t="s">
        <v>146</v>
      </c>
      <c r="G41" s="31" t="n">
        <v>500093629</v>
      </c>
      <c r="H41" s="31" t="s">
        <v>147</v>
      </c>
      <c r="I41" s="32" t="e">
        <f aca="false">I40</f>
        <v>#REF!</v>
      </c>
      <c r="J41" s="19" t="str">
        <f aca="false">IF(G41&lt;&gt;"",CONCATENATE(G41,"@stu.upes.ac.in"),"")</f>
        <v>500093629@stu.upes.ac.in</v>
      </c>
      <c r="K41" s="31" t="s">
        <v>148</v>
      </c>
      <c r="L41" s="30" t="str">
        <f aca="false">L40</f>
        <v>Dr. SHRESTH GUPTA</v>
      </c>
      <c r="M41" s="73"/>
      <c r="N41" s="22" t="s">
        <v>149</v>
      </c>
      <c r="O41" s="74"/>
      <c r="T41" s="5" t="str">
        <f aca="false">IF(SUM(P41:S41)=0,"",SUM(P41:S41))</f>
        <v/>
      </c>
      <c r="V41" s="21" t="n">
        <v>3</v>
      </c>
      <c r="W41" s="21" t="n">
        <v>4</v>
      </c>
      <c r="X41" s="21" t="n">
        <v>4</v>
      </c>
      <c r="Y41" s="21" t="n">
        <v>3</v>
      </c>
      <c r="Z41" s="5" t="n">
        <f aca="false">IF(SUM(V41:Y41)=0,"",SUM(V41:Y41))</f>
        <v>14</v>
      </c>
      <c r="AA41" s="5" t="n">
        <f aca="false">IF(G41&lt;&gt;"",IF(SUM(T41,Z41)=0,0,MAX(T41,Z41)),"")</f>
        <v>14</v>
      </c>
    </row>
    <row r="42" s="5" customFormat="true" ht="15" hidden="false" customHeight="true" outlineLevel="0" collapsed="false">
      <c r="A42" s="5" t="n">
        <v>48</v>
      </c>
      <c r="B42" s="19" t="n">
        <f aca="false">B41</f>
        <v>10</v>
      </c>
      <c r="C42" s="30" t="str">
        <f aca="false">C41</f>
        <v>Self Healing Infrastructure</v>
      </c>
      <c r="D42" s="19" t="str">
        <f aca="false">D41</f>
        <v>Yes</v>
      </c>
      <c r="E42" s="30" t="str">
        <f aca="false">E41</f>
        <v>Saksham Rana</v>
      </c>
      <c r="F42" s="31" t="s">
        <v>150</v>
      </c>
      <c r="G42" s="31" t="n">
        <v>500091983</v>
      </c>
      <c r="H42" s="31" t="s">
        <v>151</v>
      </c>
      <c r="I42" s="32" t="e">
        <f aca="false">I41</f>
        <v>#REF!</v>
      </c>
      <c r="J42" s="19" t="str">
        <f aca="false">IF(G42&lt;&gt;"",CONCATENATE(G42,"@stu.upes.ac.in"),"")</f>
        <v>500091983@stu.upes.ac.in</v>
      </c>
      <c r="K42" s="31" t="s">
        <v>109</v>
      </c>
      <c r="L42" s="30" t="str">
        <f aca="false">L41</f>
        <v>Dr. SHRESTH GUPTA</v>
      </c>
      <c r="M42" s="32"/>
      <c r="N42" s="31"/>
      <c r="O42" s="31"/>
      <c r="T42" s="5" t="str">
        <f aca="false">IF(SUM(P42:S42)=0,"",SUM(P42:S42))</f>
        <v/>
      </c>
      <c r="V42" s="21" t="n">
        <v>3</v>
      </c>
      <c r="W42" s="21" t="n">
        <v>4</v>
      </c>
      <c r="X42" s="21" t="n">
        <v>4</v>
      </c>
      <c r="Y42" s="21" t="n">
        <v>3</v>
      </c>
      <c r="Z42" s="5" t="n">
        <f aca="false">IF(SUM(V42:Y42)=0,"",SUM(V42:Y42))</f>
        <v>14</v>
      </c>
      <c r="AA42" s="5" t="n">
        <f aca="false">IF(G42&lt;&gt;"",IF(SUM(T42,Z42)=0,0,MAX(T42,Z42)),"")</f>
        <v>14</v>
      </c>
    </row>
    <row r="43" s="5" customFormat="true" ht="15" hidden="false" customHeight="true" outlineLevel="0" collapsed="false">
      <c r="A43" s="5" t="n">
        <v>49</v>
      </c>
      <c r="B43" s="19" t="n">
        <f aca="false">B42</f>
        <v>10</v>
      </c>
      <c r="C43" s="30" t="str">
        <f aca="false">C42</f>
        <v>Self Healing Infrastructure</v>
      </c>
      <c r="D43" s="19" t="str">
        <f aca="false">D42</f>
        <v>Yes</v>
      </c>
      <c r="E43" s="30" t="str">
        <f aca="false">E42</f>
        <v>Saksham Rana</v>
      </c>
      <c r="F43" s="31" t="s">
        <v>152</v>
      </c>
      <c r="G43" s="31" t="n">
        <v>500092003</v>
      </c>
      <c r="H43" s="31" t="s">
        <v>153</v>
      </c>
      <c r="I43" s="32" t="e">
        <f aca="false">I42</f>
        <v>#REF!</v>
      </c>
      <c r="J43" s="19" t="str">
        <f aca="false">IF(G43&lt;&gt;"",CONCATENATE(G43,"@stu.upes.ac.in"),"")</f>
        <v>500092003@stu.upes.ac.in</v>
      </c>
      <c r="K43" s="31" t="s">
        <v>109</v>
      </c>
      <c r="L43" s="30" t="str">
        <f aca="false">L42</f>
        <v>Dr. SHRESTH GUPTA</v>
      </c>
      <c r="M43" s="32"/>
      <c r="N43" s="31"/>
      <c r="O43" s="31"/>
      <c r="T43" s="5" t="str">
        <f aca="false">IF(SUM(P43:S43)=0,"",SUM(P43:S43))</f>
        <v/>
      </c>
      <c r="V43" s="21" t="n">
        <v>3</v>
      </c>
      <c r="W43" s="21" t="n">
        <v>4</v>
      </c>
      <c r="X43" s="21" t="n">
        <v>4</v>
      </c>
      <c r="Y43" s="21" t="n">
        <v>3</v>
      </c>
      <c r="Z43" s="5" t="n">
        <f aca="false">IF(SUM(V43:Y43)=0,"",SUM(V43:Y43))</f>
        <v>14</v>
      </c>
      <c r="AA43" s="5" t="n">
        <f aca="false">IF(G43&lt;&gt;"",IF(SUM(T43,Z43)=0,0,MAX(T43,Z43)),"")</f>
        <v>14</v>
      </c>
    </row>
    <row r="44" s="5" customFormat="true" ht="15" hidden="false" customHeight="true" outlineLevel="0" collapsed="false">
      <c r="A44" s="5" t="n">
        <v>51</v>
      </c>
      <c r="B44" s="19" t="n">
        <v>11</v>
      </c>
      <c r="C44" s="20" t="s">
        <v>154</v>
      </c>
      <c r="D44" s="19" t="s">
        <v>25</v>
      </c>
      <c r="E44" s="20" t="s">
        <v>155</v>
      </c>
      <c r="F44" s="5" t="s">
        <v>156</v>
      </c>
      <c r="G44" s="5" t="n">
        <v>500094566</v>
      </c>
      <c r="H44" s="5" t="s">
        <v>157</v>
      </c>
      <c r="I44" s="21" t="e">
        <f aca="false">#REF!</f>
        <v>#REF!</v>
      </c>
      <c r="J44" s="19" t="str">
        <f aca="false">IF(G44&lt;&gt;"",CONCATENATE(G44,"@stu.upes.ac.in"),"")</f>
        <v>500094566@stu.upes.ac.in</v>
      </c>
      <c r="K44" s="5" t="s">
        <v>28</v>
      </c>
      <c r="L44" s="20" t="s">
        <v>158</v>
      </c>
      <c r="M44" s="25"/>
      <c r="N44" s="5" t="s">
        <v>159</v>
      </c>
      <c r="O44" s="3"/>
      <c r="P44" s="21"/>
      <c r="Q44" s="21"/>
      <c r="R44" s="21"/>
      <c r="S44" s="21"/>
      <c r="T44" s="5" t="str">
        <f aca="false">IF(SUM(P44:S44)=0,"",SUM(P44:S44))</f>
        <v/>
      </c>
      <c r="V44" s="21"/>
      <c r="W44" s="21"/>
      <c r="X44" s="21"/>
      <c r="Y44" s="21"/>
      <c r="Z44" s="5" t="str">
        <f aca="false">IF(SUM(V44:Y44)=0,"",SUM(V44:Y44))</f>
        <v/>
      </c>
      <c r="AA44" s="5" t="n">
        <f aca="false">IF(G44&lt;&gt;"",IF(SUM(T44,Z44)=0,0,MAX(T44,Z44)),"")</f>
        <v>0</v>
      </c>
    </row>
    <row r="45" s="5" customFormat="true" ht="15" hidden="false" customHeight="true" outlineLevel="0" collapsed="false">
      <c r="A45" s="5" t="n">
        <v>52</v>
      </c>
      <c r="B45" s="19" t="n">
        <f aca="false">B44</f>
        <v>11</v>
      </c>
      <c r="C45" s="20" t="str">
        <f aca="false">C44</f>
        <v>Phishing Detection using ml</v>
      </c>
      <c r="D45" s="19" t="str">
        <f aca="false">D44</f>
        <v>Yes</v>
      </c>
      <c r="E45" s="20" t="str">
        <f aca="false">E44</f>
        <v>Saanvi Chaudhary,Ronak Todi,Sarang R.</v>
      </c>
      <c r="F45" s="5" t="s">
        <v>160</v>
      </c>
      <c r="G45" s="5" t="n">
        <v>500094826</v>
      </c>
      <c r="H45" s="5" t="s">
        <v>161</v>
      </c>
      <c r="I45" s="21" t="e">
        <f aca="false">I44</f>
        <v>#REF!</v>
      </c>
      <c r="J45" s="19" t="str">
        <f aca="false">IF(G45&lt;&gt;"",CONCATENATE(G45,"@stu.upes.ac.in"),"")</f>
        <v>500094826@stu.upes.ac.in</v>
      </c>
      <c r="K45" s="5" t="s">
        <v>162</v>
      </c>
      <c r="L45" s="20" t="str">
        <f aca="false">L44</f>
        <v>Dr. Alok Aggarwal</v>
      </c>
      <c r="M45" s="25"/>
      <c r="N45" s="5" t="s">
        <v>163</v>
      </c>
      <c r="O45" s="3"/>
      <c r="P45" s="21"/>
      <c r="Q45" s="21"/>
      <c r="R45" s="21"/>
      <c r="S45" s="21"/>
      <c r="T45" s="5" t="str">
        <f aca="false">IF(SUM(P45:S45)=0,"",SUM(P45:S45))</f>
        <v/>
      </c>
      <c r="V45" s="21"/>
      <c r="W45" s="21"/>
      <c r="X45" s="21"/>
      <c r="Y45" s="21"/>
      <c r="Z45" s="5" t="str">
        <f aca="false">IF(SUM(V45:Y45)=0,"",SUM(V45:Y45))</f>
        <v/>
      </c>
      <c r="AA45" s="5" t="n">
        <f aca="false">IF(G45&lt;&gt;"",IF(SUM(T45,Z45)=0,0,MAX(T45,Z45)),"")</f>
        <v>0</v>
      </c>
    </row>
    <row r="46" s="5" customFormat="true" ht="15" hidden="false" customHeight="true" outlineLevel="0" collapsed="false">
      <c r="A46" s="5" t="n">
        <v>53</v>
      </c>
      <c r="B46" s="19" t="n">
        <f aca="false">B45</f>
        <v>11</v>
      </c>
      <c r="C46" s="20" t="str">
        <f aca="false">C45</f>
        <v>Phishing Detection using ml</v>
      </c>
      <c r="D46" s="19" t="str">
        <f aca="false">D45</f>
        <v>Yes</v>
      </c>
      <c r="E46" s="20" t="str">
        <f aca="false">E45</f>
        <v>Saanvi Chaudhary,Ronak Todi,Sarang R.</v>
      </c>
      <c r="F46" s="5" t="s">
        <v>164</v>
      </c>
      <c r="G46" s="5" t="n">
        <v>500095669</v>
      </c>
      <c r="H46" s="5" t="s">
        <v>165</v>
      </c>
      <c r="I46" s="21" t="e">
        <f aca="false">I45</f>
        <v>#REF!</v>
      </c>
      <c r="J46" s="19" t="str">
        <f aca="false">IF(G46&lt;&gt;"",CONCATENATE(G46,"@stu.upes.ac.in"),"")</f>
        <v>500095669@stu.upes.ac.in</v>
      </c>
      <c r="K46" s="5" t="s">
        <v>162</v>
      </c>
      <c r="L46" s="20" t="str">
        <f aca="false">L45</f>
        <v>Dr. Alok Aggarwal</v>
      </c>
      <c r="M46" s="21"/>
      <c r="P46" s="21"/>
      <c r="Q46" s="21"/>
      <c r="R46" s="21"/>
      <c r="S46" s="21"/>
      <c r="T46" s="5" t="str">
        <f aca="false">IF(SUM(P46:S46)=0,"",SUM(P46:S46))</f>
        <v/>
      </c>
      <c r="V46" s="21"/>
      <c r="W46" s="21"/>
      <c r="X46" s="21"/>
      <c r="Y46" s="21"/>
      <c r="Z46" s="5" t="str">
        <f aca="false">IF(SUM(V46:Y46)=0,"",SUM(V46:Y46))</f>
        <v/>
      </c>
      <c r="AA46" s="5" t="n">
        <f aca="false">IF(G46&lt;&gt;"",IF(SUM(T46,Z46)=0,0,MAX(T46,Z46)),"")</f>
        <v>0</v>
      </c>
    </row>
    <row r="47" s="5" customFormat="true" ht="15" hidden="false" customHeight="true" outlineLevel="0" collapsed="false">
      <c r="A47" s="5" t="n">
        <v>54</v>
      </c>
      <c r="B47" s="19" t="n">
        <f aca="false">B46</f>
        <v>11</v>
      </c>
      <c r="C47" s="20" t="str">
        <f aca="false">C46</f>
        <v>Phishing Detection using ml</v>
      </c>
      <c r="D47" s="19" t="str">
        <f aca="false">D46</f>
        <v>Yes</v>
      </c>
      <c r="E47" s="20" t="str">
        <f aca="false">E46</f>
        <v>Saanvi Chaudhary,Ronak Todi,Sarang R.</v>
      </c>
      <c r="F47" s="5" t="s">
        <v>166</v>
      </c>
      <c r="G47" s="5" t="n">
        <v>500094790</v>
      </c>
      <c r="H47" s="5" t="s">
        <v>167</v>
      </c>
      <c r="I47" s="21" t="e">
        <f aca="false">I46</f>
        <v>#REF!</v>
      </c>
      <c r="J47" s="19" t="str">
        <f aca="false">IF(G47&lt;&gt;"",CONCATENATE(G47,"@stu.upes.ac.in"),"")</f>
        <v>500094790@stu.upes.ac.in</v>
      </c>
      <c r="K47" s="5" t="s">
        <v>168</v>
      </c>
      <c r="L47" s="20" t="str">
        <f aca="false">L46</f>
        <v>Dr. Alok Aggarwal</v>
      </c>
      <c r="M47" s="21"/>
      <c r="P47" s="21"/>
      <c r="Q47" s="21"/>
      <c r="R47" s="21"/>
      <c r="S47" s="21"/>
      <c r="T47" s="5" t="str">
        <f aca="false">IF(SUM(P47:S47)=0,"",SUM(P47:S47))</f>
        <v/>
      </c>
      <c r="V47" s="21"/>
      <c r="W47" s="21"/>
      <c r="X47" s="21"/>
      <c r="Y47" s="21"/>
      <c r="Z47" s="5" t="str">
        <f aca="false">IF(SUM(V47:Y47)=0,"",SUM(V47:Y47))</f>
        <v/>
      </c>
      <c r="AA47" s="5" t="n">
        <f aca="false">IF(G47&lt;&gt;"",IF(SUM(T47,Z47)=0,0,MAX(T47,Z47)),"")</f>
        <v>0</v>
      </c>
    </row>
    <row r="48" s="5" customFormat="true" ht="15" hidden="false" customHeight="true" outlineLevel="0" collapsed="false">
      <c r="A48" s="5" t="n">
        <v>56</v>
      </c>
      <c r="B48" s="19" t="n">
        <v>12</v>
      </c>
      <c r="C48" s="20" t="s">
        <v>169</v>
      </c>
      <c r="D48" s="19" t="s">
        <v>25</v>
      </c>
      <c r="E48" s="20" t="s">
        <v>170</v>
      </c>
      <c r="F48" s="5" t="s">
        <v>170</v>
      </c>
      <c r="G48" s="5" t="n">
        <v>500096086</v>
      </c>
      <c r="H48" s="5" t="s">
        <v>171</v>
      </c>
      <c r="I48" s="21" t="e">
        <f aca="false">#REF!</f>
        <v>#REF!</v>
      </c>
      <c r="J48" s="19" t="str">
        <f aca="false">IF(G48&lt;&gt;"",CONCATENATE(G48,"@stu.upes.ac.in"),"")</f>
        <v>500096086@stu.upes.ac.in</v>
      </c>
      <c r="K48" s="5" t="s">
        <v>172</v>
      </c>
      <c r="L48" s="20" t="s">
        <v>173</v>
      </c>
      <c r="M48" s="25"/>
      <c r="N48" s="5" t="s">
        <v>174</v>
      </c>
      <c r="O48" s="3"/>
      <c r="P48" s="21" t="n">
        <v>4</v>
      </c>
      <c r="Q48" s="21" t="n">
        <v>4</v>
      </c>
      <c r="R48" s="21" t="n">
        <v>5</v>
      </c>
      <c r="S48" s="21" t="n">
        <v>4</v>
      </c>
      <c r="T48" s="5" t="n">
        <f aca="false">IF(SUM(P48:S48)=0,"",SUM(P48:S48))</f>
        <v>17</v>
      </c>
      <c r="V48" s="21"/>
      <c r="W48" s="21"/>
      <c r="X48" s="21"/>
      <c r="Y48" s="21"/>
      <c r="Z48" s="5" t="str">
        <f aca="false">IF(SUM(V48:Y48)=0,"",SUM(V48:Y48))</f>
        <v/>
      </c>
      <c r="AA48" s="5" t="n">
        <f aca="false">IF(G48&lt;&gt;"",IF(SUM(T48,Z48)=0,0,MAX(T48,Z48)),"")</f>
        <v>17</v>
      </c>
    </row>
    <row r="49" s="5" customFormat="true" ht="15" hidden="false" customHeight="true" outlineLevel="0" collapsed="false">
      <c r="A49" s="5" t="n">
        <v>57</v>
      </c>
      <c r="B49" s="19" t="n">
        <f aca="false">B48</f>
        <v>12</v>
      </c>
      <c r="C49" s="20" t="str">
        <f aca="false">C48</f>
        <v>Cloud health AI</v>
      </c>
      <c r="D49" s="19" t="str">
        <f aca="false">D48</f>
        <v>Yes</v>
      </c>
      <c r="E49" s="20" t="str">
        <f aca="false">E48</f>
        <v>Prince rana</v>
      </c>
      <c r="F49" s="5" t="s">
        <v>175</v>
      </c>
      <c r="G49" s="5" t="n">
        <v>500096258</v>
      </c>
      <c r="H49" s="5" t="s">
        <v>176</v>
      </c>
      <c r="I49" s="21" t="e">
        <f aca="false">I48</f>
        <v>#REF!</v>
      </c>
      <c r="J49" s="19" t="str">
        <f aca="false">IF(G49&lt;&gt;"",CONCATENATE(G49,"@stu.upes.ac.in"),"")</f>
        <v>500096258@stu.upes.ac.in</v>
      </c>
      <c r="K49" s="5" t="s">
        <v>172</v>
      </c>
      <c r="L49" s="20" t="str">
        <f aca="false">L48</f>
        <v>Dr. Ram kumar </v>
      </c>
      <c r="M49" s="25"/>
      <c r="N49" s="5" t="s">
        <v>177</v>
      </c>
      <c r="O49" s="3"/>
      <c r="P49" s="21" t="n">
        <v>4</v>
      </c>
      <c r="Q49" s="21" t="n">
        <v>4</v>
      </c>
      <c r="R49" s="21" t="n">
        <v>5</v>
      </c>
      <c r="S49" s="21" t="n">
        <v>4</v>
      </c>
      <c r="T49" s="5" t="n">
        <f aca="false">IF(SUM(P49:S49)=0,"",SUM(P49:S49))</f>
        <v>17</v>
      </c>
      <c r="V49" s="21"/>
      <c r="W49" s="21"/>
      <c r="X49" s="21"/>
      <c r="Y49" s="21"/>
      <c r="Z49" s="5" t="str">
        <f aca="false">IF(SUM(V49:Y49)=0,"",SUM(V49:Y49))</f>
        <v/>
      </c>
      <c r="AA49" s="5" t="n">
        <f aca="false">IF(G49&lt;&gt;"",IF(SUM(T49,Z49)=0,0,MAX(T49,Z49)),"")</f>
        <v>17</v>
      </c>
    </row>
    <row r="50" s="5" customFormat="true" ht="15" hidden="false" customHeight="true" outlineLevel="0" collapsed="false">
      <c r="A50" s="5" t="n">
        <v>58</v>
      </c>
      <c r="B50" s="19" t="n">
        <f aca="false">B49</f>
        <v>12</v>
      </c>
      <c r="C50" s="20" t="str">
        <f aca="false">C49</f>
        <v>Cloud health AI</v>
      </c>
      <c r="D50" s="19" t="str">
        <f aca="false">D49</f>
        <v>Yes</v>
      </c>
      <c r="E50" s="20" t="str">
        <f aca="false">E49</f>
        <v>Prince rana</v>
      </c>
      <c r="F50" s="5" t="s">
        <v>178</v>
      </c>
      <c r="G50" s="5" t="n">
        <v>500095565</v>
      </c>
      <c r="H50" s="5" t="s">
        <v>179</v>
      </c>
      <c r="I50" s="21" t="e">
        <f aca="false">I49</f>
        <v>#REF!</v>
      </c>
      <c r="J50" s="19" t="str">
        <f aca="false">IF(G50&lt;&gt;"",CONCATENATE(G50,"@stu.upes.ac.in"),"")</f>
        <v>500095565@stu.upes.ac.in</v>
      </c>
      <c r="K50" s="5" t="s">
        <v>180</v>
      </c>
      <c r="L50" s="20" t="str">
        <f aca="false">L49</f>
        <v>Dr. Ram kumar </v>
      </c>
      <c r="M50" s="21"/>
      <c r="P50" s="21" t="n">
        <v>4</v>
      </c>
      <c r="Q50" s="21" t="n">
        <v>4</v>
      </c>
      <c r="R50" s="21" t="n">
        <v>5</v>
      </c>
      <c r="S50" s="21" t="n">
        <v>4</v>
      </c>
      <c r="T50" s="5" t="n">
        <f aca="false">IF(SUM(P50:S50)=0,"",SUM(P50:S50))</f>
        <v>17</v>
      </c>
      <c r="V50" s="21"/>
      <c r="W50" s="21"/>
      <c r="X50" s="21"/>
      <c r="Y50" s="21"/>
      <c r="Z50" s="5" t="str">
        <f aca="false">IF(SUM(V50:Y50)=0,"",SUM(V50:Y50))</f>
        <v/>
      </c>
      <c r="AA50" s="5" t="n">
        <f aca="false">IF(G50&lt;&gt;"",IF(SUM(T50,Z50)=0,0,MAX(T50,Z50)),"")</f>
        <v>17</v>
      </c>
    </row>
    <row r="51" s="5" customFormat="true" ht="15" hidden="false" customHeight="true" outlineLevel="0" collapsed="false">
      <c r="A51" s="5" t="n">
        <v>59</v>
      </c>
      <c r="B51" s="19" t="n">
        <f aca="false">B50</f>
        <v>12</v>
      </c>
      <c r="C51" s="20" t="str">
        <f aca="false">C50</f>
        <v>Cloud health AI</v>
      </c>
      <c r="D51" s="19" t="str">
        <f aca="false">D50</f>
        <v>Yes</v>
      </c>
      <c r="E51" s="20" t="str">
        <f aca="false">E50</f>
        <v>Prince rana</v>
      </c>
      <c r="F51" s="5" t="s">
        <v>181</v>
      </c>
      <c r="G51" s="5" t="n">
        <v>500093981</v>
      </c>
      <c r="H51" s="5" t="s">
        <v>182</v>
      </c>
      <c r="I51" s="21" t="e">
        <f aca="false">I50</f>
        <v>#REF!</v>
      </c>
      <c r="J51" s="19" t="str">
        <f aca="false">IF(G51&lt;&gt;"",CONCATENATE(G51,"@stu.upes.ac.in"),"")</f>
        <v>500093981@stu.upes.ac.in</v>
      </c>
      <c r="K51" s="5" t="s">
        <v>183</v>
      </c>
      <c r="L51" s="20" t="str">
        <f aca="false">L50</f>
        <v>Dr. Ram kumar </v>
      </c>
      <c r="M51" s="21"/>
      <c r="P51" s="21" t="n">
        <v>4</v>
      </c>
      <c r="Q51" s="21" t="n">
        <v>4</v>
      </c>
      <c r="R51" s="21" t="n">
        <v>5</v>
      </c>
      <c r="S51" s="21" t="n">
        <v>4</v>
      </c>
      <c r="T51" s="5" t="n">
        <f aca="false">IF(SUM(P51:S51)=0,"",SUM(P51:S51))</f>
        <v>17</v>
      </c>
      <c r="V51" s="21"/>
      <c r="W51" s="21"/>
      <c r="X51" s="21"/>
      <c r="Y51" s="21"/>
      <c r="Z51" s="5" t="str">
        <f aca="false">IF(SUM(V51:Y51)=0,"",SUM(V51:Y51))</f>
        <v/>
      </c>
      <c r="AA51" s="5" t="n">
        <f aca="false">IF(G51&lt;&gt;"",IF(SUM(T51,Z51)=0,0,MAX(T51,Z51)),"")</f>
        <v>17</v>
      </c>
    </row>
    <row r="52" s="5" customFormat="true" ht="15.75" hidden="false" customHeight="true" outlineLevel="0" collapsed="false">
      <c r="A52" s="5" t="n">
        <v>61</v>
      </c>
      <c r="B52" s="19" t="n">
        <v>13</v>
      </c>
      <c r="C52" s="19" t="s">
        <v>184</v>
      </c>
      <c r="D52" s="19" t="s">
        <v>25</v>
      </c>
      <c r="E52" s="19" t="s">
        <v>185</v>
      </c>
      <c r="F52" s="1" t="s">
        <v>186</v>
      </c>
      <c r="G52" s="1" t="n">
        <v>500095932</v>
      </c>
      <c r="H52" s="1" t="s">
        <v>187</v>
      </c>
      <c r="I52" s="4" t="e">
        <f aca="false">#REF!</f>
        <v>#REF!</v>
      </c>
      <c r="J52" s="19" t="str">
        <f aca="false">IF(G52&lt;&gt;"",CONCATENATE(G52,"@stu.upes.ac.in"),"")</f>
        <v>500095932@stu.upes.ac.in</v>
      </c>
      <c r="K52" s="1" t="s">
        <v>105</v>
      </c>
      <c r="L52" s="19" t="s">
        <v>188</v>
      </c>
      <c r="M52" s="75"/>
      <c r="N52" s="1" t="s">
        <v>189</v>
      </c>
      <c r="O52" s="76"/>
      <c r="P52" s="21" t="n">
        <v>4.5</v>
      </c>
      <c r="Q52" s="21" t="n">
        <v>4.25</v>
      </c>
      <c r="R52" s="21" t="n">
        <v>4.5</v>
      </c>
      <c r="S52" s="21" t="n">
        <v>4.25</v>
      </c>
      <c r="T52" s="5" t="n">
        <f aca="false">IF(SUM(P52:S52)=0,"",SUM(P52:S52))</f>
        <v>17.5</v>
      </c>
      <c r="V52" s="21"/>
      <c r="W52" s="21"/>
      <c r="X52" s="21"/>
      <c r="Y52" s="21"/>
      <c r="Z52" s="5" t="str">
        <f aca="false">IF(SUM(V52:Y52)=0,"",SUM(V52:Y52))</f>
        <v/>
      </c>
      <c r="AA52" s="5" t="n">
        <f aca="false">IF(G52&lt;&gt;"",IF(SUM(T52,Z52)=0,0,MAX(T52,Z52)),"")</f>
        <v>17.5</v>
      </c>
    </row>
    <row r="53" s="5" customFormat="true" ht="15.75" hidden="false" customHeight="false" outlineLevel="0" collapsed="false">
      <c r="A53" s="5" t="n">
        <v>62</v>
      </c>
      <c r="B53" s="19" t="n">
        <f aca="false">B52</f>
        <v>13</v>
      </c>
      <c r="C53" s="19" t="str">
        <f aca="false">C52</f>
        <v>Web App for Heart Disease Prediction</v>
      </c>
      <c r="D53" s="19" t="str">
        <f aca="false">D52</f>
        <v>Yes</v>
      </c>
      <c r="E53" s="19" t="str">
        <f aca="false">E52</f>
        <v>Shiv Kumar Choudhary</v>
      </c>
      <c r="F53" s="1" t="s">
        <v>190</v>
      </c>
      <c r="G53" s="1" t="n">
        <v>500096616</v>
      </c>
      <c r="H53" s="1" t="s">
        <v>191</v>
      </c>
      <c r="I53" s="4" t="e">
        <f aca="false">I52</f>
        <v>#REF!</v>
      </c>
      <c r="J53" s="19" t="str">
        <f aca="false">IF(G53&lt;&gt;"",CONCATENATE(G53,"@stu.upes.ac.in"),"")</f>
        <v>500096616@stu.upes.ac.in</v>
      </c>
      <c r="K53" s="1" t="s">
        <v>105</v>
      </c>
      <c r="L53" s="19" t="str">
        <f aca="false">L52</f>
        <v>Dr. Roohi Sille</v>
      </c>
      <c r="M53" s="75"/>
      <c r="N53" s="22" t="s">
        <v>192</v>
      </c>
      <c r="O53" s="76"/>
      <c r="P53" s="21" t="n">
        <v>4.5</v>
      </c>
      <c r="Q53" s="21" t="n">
        <v>4.25</v>
      </c>
      <c r="R53" s="21" t="n">
        <v>4.5</v>
      </c>
      <c r="S53" s="21" t="n">
        <v>4.25</v>
      </c>
      <c r="T53" s="5" t="n">
        <f aca="false">IF(SUM(P53:S53)=0,"",SUM(P53:S53))</f>
        <v>17.5</v>
      </c>
      <c r="V53" s="21"/>
      <c r="W53" s="21"/>
      <c r="X53" s="21"/>
      <c r="Y53" s="21"/>
      <c r="Z53" s="5" t="str">
        <f aca="false">IF(SUM(V53:Y53)=0,"",SUM(V53:Y53))</f>
        <v/>
      </c>
      <c r="AA53" s="5" t="n">
        <f aca="false">IF(G53&lt;&gt;"",IF(SUM(T53,Z53)=0,0,MAX(T53,Z53)),"")</f>
        <v>17.5</v>
      </c>
    </row>
    <row r="54" s="5" customFormat="true" ht="15.75" hidden="false" customHeight="false" outlineLevel="0" collapsed="false">
      <c r="A54" s="5" t="n">
        <v>63</v>
      </c>
      <c r="B54" s="19" t="n">
        <f aca="false">B53</f>
        <v>13</v>
      </c>
      <c r="C54" s="19" t="str">
        <f aca="false">C53</f>
        <v>Web App for Heart Disease Prediction</v>
      </c>
      <c r="D54" s="19" t="str">
        <f aca="false">D53</f>
        <v>Yes</v>
      </c>
      <c r="E54" s="19" t="str">
        <f aca="false">E53</f>
        <v>Shiv Kumar Choudhary</v>
      </c>
      <c r="F54" s="1" t="s">
        <v>185</v>
      </c>
      <c r="G54" s="1" t="n">
        <v>500093011</v>
      </c>
      <c r="H54" s="1" t="s">
        <v>193</v>
      </c>
      <c r="I54" s="4" t="e">
        <f aca="false">I53</f>
        <v>#REF!</v>
      </c>
      <c r="J54" s="19" t="str">
        <f aca="false">IF(G54&lt;&gt;"",CONCATENATE(G54,"@stu.upes.ac.in"),"")</f>
        <v>500093011@stu.upes.ac.in</v>
      </c>
      <c r="K54" s="1" t="s">
        <v>51</v>
      </c>
      <c r="L54" s="19" t="str">
        <f aca="false">L53</f>
        <v>Dr. Roohi Sille</v>
      </c>
      <c r="M54" s="4"/>
      <c r="N54" s="1"/>
      <c r="O54" s="1"/>
      <c r="P54" s="21" t="n">
        <v>4.5</v>
      </c>
      <c r="Q54" s="21" t="n">
        <v>4.25</v>
      </c>
      <c r="R54" s="21" t="n">
        <v>4.5</v>
      </c>
      <c r="S54" s="21" t="n">
        <v>4.25</v>
      </c>
      <c r="T54" s="5" t="n">
        <f aca="false">IF(SUM(P54:S54)=0,"",SUM(P54:S54))</f>
        <v>17.5</v>
      </c>
      <c r="V54" s="21"/>
      <c r="W54" s="21"/>
      <c r="X54" s="21"/>
      <c r="Y54" s="21"/>
      <c r="Z54" s="5" t="str">
        <f aca="false">IF(SUM(V54:Y54)=0,"",SUM(V54:Y54))</f>
        <v/>
      </c>
      <c r="AA54" s="5" t="n">
        <f aca="false">IF(G54&lt;&gt;"",IF(SUM(T54,Z54)=0,0,MAX(T54,Z54)),"")</f>
        <v>17.5</v>
      </c>
    </row>
    <row r="55" s="5" customFormat="true" ht="15.75" hidden="false" customHeight="false" outlineLevel="0" collapsed="false">
      <c r="A55" s="5" t="n">
        <v>64</v>
      </c>
      <c r="B55" s="19" t="n">
        <f aca="false">B54</f>
        <v>13</v>
      </c>
      <c r="C55" s="19" t="str">
        <f aca="false">C54</f>
        <v>Web App for Heart Disease Prediction</v>
      </c>
      <c r="D55" s="19" t="str">
        <f aca="false">D54</f>
        <v>Yes</v>
      </c>
      <c r="E55" s="19" t="str">
        <f aca="false">E54</f>
        <v>Shiv Kumar Choudhary</v>
      </c>
      <c r="F55" s="1" t="s">
        <v>195</v>
      </c>
      <c r="G55" s="1" t="n">
        <v>500092015</v>
      </c>
      <c r="H55" s="1" t="s">
        <v>196</v>
      </c>
      <c r="I55" s="4" t="e">
        <f aca="false">I54</f>
        <v>#REF!</v>
      </c>
      <c r="J55" s="19" t="str">
        <f aca="false">IF(G55&lt;&gt;"",CONCATENATE(G55,"@stu.upes.ac.in"),"")</f>
        <v>500092015@stu.upes.ac.in</v>
      </c>
      <c r="K55" s="1" t="s">
        <v>51</v>
      </c>
      <c r="L55" s="19" t="str">
        <f aca="false">L54</f>
        <v>Dr. Roohi Sille</v>
      </c>
      <c r="M55" s="4"/>
      <c r="N55" s="1"/>
      <c r="O55" s="1"/>
      <c r="P55" s="21" t="n">
        <v>4.5</v>
      </c>
      <c r="Q55" s="21" t="n">
        <v>4.25</v>
      </c>
      <c r="R55" s="21" t="n">
        <v>4.5</v>
      </c>
      <c r="S55" s="21" t="n">
        <v>4.25</v>
      </c>
      <c r="T55" s="5" t="n">
        <f aca="false">IF(SUM(P55:S55)=0,"",SUM(P55:S55))</f>
        <v>17.5</v>
      </c>
      <c r="V55" s="21"/>
      <c r="W55" s="21"/>
      <c r="X55" s="21"/>
      <c r="Y55" s="21"/>
      <c r="Z55" s="5" t="str">
        <f aca="false">IF(SUM(V55:Y55)=0,"",SUM(V55:Y55))</f>
        <v/>
      </c>
      <c r="AA55" s="5" t="n">
        <f aca="false">IF(G55&lt;&gt;"",IF(SUM(T55,Z55)=0,0,MAX(T55,Z55)),"")</f>
        <v>17.5</v>
      </c>
    </row>
    <row r="56" s="5" customFormat="true" ht="15" hidden="false" customHeight="true" outlineLevel="0" collapsed="false">
      <c r="A56" s="5" t="n">
        <v>66</v>
      </c>
      <c r="B56" s="19" t="n">
        <v>14</v>
      </c>
      <c r="C56" s="20" t="s">
        <v>197</v>
      </c>
      <c r="D56" s="19" t="s">
        <v>25</v>
      </c>
      <c r="E56" s="20" t="s">
        <v>198</v>
      </c>
      <c r="F56" s="5" t="s">
        <v>199</v>
      </c>
      <c r="G56" s="5" t="n">
        <v>500093449</v>
      </c>
      <c r="H56" s="5" t="s">
        <v>200</v>
      </c>
      <c r="I56" s="21" t="e">
        <f aca="false">#REF!</f>
        <v>#REF!</v>
      </c>
      <c r="J56" s="19" t="str">
        <f aca="false">IF(G56&lt;&gt;"",CONCATENATE(G56,"@stu.upes.ac.in"),"")</f>
        <v>500093449@stu.upes.ac.in</v>
      </c>
      <c r="K56" s="5" t="s">
        <v>41</v>
      </c>
      <c r="L56" s="20" t="s">
        <v>201</v>
      </c>
      <c r="M56" s="25"/>
      <c r="N56" s="5" t="s">
        <v>202</v>
      </c>
      <c r="O56" s="3"/>
      <c r="P56" s="21" t="n">
        <v>3</v>
      </c>
      <c r="Q56" s="21" t="n">
        <v>3</v>
      </c>
      <c r="R56" s="21" t="n">
        <v>3</v>
      </c>
      <c r="S56" s="21" t="n">
        <v>3</v>
      </c>
      <c r="T56" s="5" t="n">
        <f aca="false">IF(SUM(P56:S56)=0,"",SUM(P56:S56))</f>
        <v>12</v>
      </c>
      <c r="V56" s="21"/>
      <c r="W56" s="21"/>
      <c r="X56" s="21"/>
      <c r="Y56" s="21"/>
      <c r="Z56" s="5" t="str">
        <f aca="false">IF(SUM(V56:Y56)=0,"",SUM(V56:Y56))</f>
        <v/>
      </c>
      <c r="AA56" s="5" t="n">
        <f aca="false">IF(G56&lt;&gt;"",IF(SUM(T56,Z56)=0,0,MAX(T56,Z56)),"")</f>
        <v>12</v>
      </c>
    </row>
    <row r="57" s="5" customFormat="true" ht="15" hidden="false" customHeight="true" outlineLevel="0" collapsed="false">
      <c r="A57" s="5" t="n">
        <v>67</v>
      </c>
      <c r="B57" s="19" t="n">
        <f aca="false">B56</f>
        <v>14</v>
      </c>
      <c r="C57" s="20" t="str">
        <f aca="false">C56</f>
        <v>Task Orchestration using Microservices</v>
      </c>
      <c r="D57" s="19" t="str">
        <f aca="false">D56</f>
        <v>Yes</v>
      </c>
      <c r="E57" s="20" t="str">
        <f aca="false">E56</f>
        <v>Abhishek Aggarwal and Prakhar Sirvastav </v>
      </c>
      <c r="F57" s="5" t="s">
        <v>203</v>
      </c>
      <c r="G57" s="5" t="n">
        <v>500092183</v>
      </c>
      <c r="H57" s="5" t="s">
        <v>204</v>
      </c>
      <c r="I57" s="21" t="e">
        <f aca="false">I56</f>
        <v>#REF!</v>
      </c>
      <c r="J57" s="19" t="str">
        <f aca="false">IF(G57&lt;&gt;"",CONCATENATE(G57,"@stu.upes.ac.in"),"")</f>
        <v>500092183@stu.upes.ac.in</v>
      </c>
      <c r="K57" s="5" t="s">
        <v>51</v>
      </c>
      <c r="L57" s="20" t="str">
        <f aca="false">L56</f>
        <v>DR.Shresth Gupta </v>
      </c>
      <c r="M57" s="25"/>
      <c r="N57" s="22" t="s">
        <v>205</v>
      </c>
      <c r="O57" s="3"/>
      <c r="P57" s="21" t="n">
        <v>3</v>
      </c>
      <c r="Q57" s="21" t="n">
        <v>3</v>
      </c>
      <c r="R57" s="21" t="n">
        <v>3</v>
      </c>
      <c r="S57" s="21" t="n">
        <v>3</v>
      </c>
      <c r="T57" s="5" t="n">
        <f aca="false">IF(SUM(P57:S57)=0,"",SUM(P57:S57))</f>
        <v>12</v>
      </c>
      <c r="V57" s="21"/>
      <c r="W57" s="21"/>
      <c r="X57" s="21"/>
      <c r="Y57" s="21"/>
      <c r="Z57" s="5" t="str">
        <f aca="false">IF(SUM(V57:Y57)=0,"",SUM(V57:Y57))</f>
        <v/>
      </c>
      <c r="AA57" s="5" t="n">
        <f aca="false">IF(G57&lt;&gt;"",IF(SUM(T57,Z57)=0,0,MAX(T57,Z57)),"")</f>
        <v>12</v>
      </c>
    </row>
    <row r="58" s="5" customFormat="true" ht="15" hidden="false" customHeight="true" outlineLevel="0" collapsed="false">
      <c r="A58" s="5" t="n">
        <v>68</v>
      </c>
      <c r="B58" s="19" t="n">
        <f aca="false">B57</f>
        <v>14</v>
      </c>
      <c r="C58" s="20" t="str">
        <f aca="false">C57</f>
        <v>Task Orchestration using Microservices</v>
      </c>
      <c r="D58" s="19" t="str">
        <f aca="false">D57</f>
        <v>Yes</v>
      </c>
      <c r="E58" s="20" t="str">
        <f aca="false">E57</f>
        <v>Abhishek Aggarwal and Prakhar Sirvastav </v>
      </c>
      <c r="F58" s="5" t="s">
        <v>206</v>
      </c>
      <c r="G58" s="5" t="n">
        <v>500092143</v>
      </c>
      <c r="H58" s="5" t="s">
        <v>207</v>
      </c>
      <c r="I58" s="21" t="e">
        <f aca="false">I57</f>
        <v>#REF!</v>
      </c>
      <c r="J58" s="19" t="str">
        <f aca="false">IF(G58&lt;&gt;"",CONCATENATE(G58,"@stu.upes.ac.in"),"")</f>
        <v>500092143@stu.upes.ac.in</v>
      </c>
      <c r="K58" s="5" t="s">
        <v>208</v>
      </c>
      <c r="L58" s="20" t="str">
        <f aca="false">L57</f>
        <v>DR.Shresth Gupta </v>
      </c>
      <c r="M58" s="21"/>
      <c r="P58" s="21" t="n">
        <v>3</v>
      </c>
      <c r="Q58" s="21" t="n">
        <v>3</v>
      </c>
      <c r="R58" s="21" t="n">
        <v>3</v>
      </c>
      <c r="S58" s="21" t="n">
        <v>3</v>
      </c>
      <c r="T58" s="5" t="n">
        <f aca="false">IF(SUM(P58:S58)=0,"",SUM(P58:S58))</f>
        <v>12</v>
      </c>
      <c r="V58" s="21"/>
      <c r="W58" s="21"/>
      <c r="X58" s="21"/>
      <c r="Y58" s="21"/>
      <c r="Z58" s="5" t="str">
        <f aca="false">IF(SUM(V58:Y58)=0,"",SUM(V58:Y58))</f>
        <v/>
      </c>
      <c r="AA58" s="5" t="n">
        <f aca="false">IF(G58&lt;&gt;"",IF(SUM(T58,Z58)=0,0,MAX(T58,Z58)),"")</f>
        <v>12</v>
      </c>
    </row>
    <row r="59" s="5" customFormat="true" ht="15" hidden="false" customHeight="true" outlineLevel="0" collapsed="false">
      <c r="A59" s="5" t="n">
        <v>69</v>
      </c>
      <c r="B59" s="19" t="n">
        <f aca="false">B58</f>
        <v>14</v>
      </c>
      <c r="C59" s="20" t="str">
        <f aca="false">C58</f>
        <v>Task Orchestration using Microservices</v>
      </c>
      <c r="D59" s="19" t="str">
        <f aca="false">D58</f>
        <v>Yes</v>
      </c>
      <c r="E59" s="20" t="str">
        <f aca="false">E58</f>
        <v>Abhishek Aggarwal and Prakhar Sirvastav </v>
      </c>
      <c r="F59" s="5" t="s">
        <v>209</v>
      </c>
      <c r="G59" s="5" t="n">
        <v>500090681</v>
      </c>
      <c r="H59" s="5" t="s">
        <v>210</v>
      </c>
      <c r="I59" s="21" t="e">
        <f aca="false">I58</f>
        <v>#REF!</v>
      </c>
      <c r="J59" s="19" t="str">
        <f aca="false">IF(G59&lt;&gt;"",CONCATENATE(G59,"@stu.upes.ac.in"),"")</f>
        <v>500090681@stu.upes.ac.in</v>
      </c>
      <c r="K59" s="5" t="s">
        <v>211</v>
      </c>
      <c r="L59" s="20" t="str">
        <f aca="false">L58</f>
        <v>DR.Shresth Gupta </v>
      </c>
      <c r="M59" s="21"/>
      <c r="P59" s="21" t="n">
        <v>3</v>
      </c>
      <c r="Q59" s="21" t="n">
        <v>3</v>
      </c>
      <c r="R59" s="21" t="n">
        <v>3</v>
      </c>
      <c r="S59" s="21" t="n">
        <v>3</v>
      </c>
      <c r="T59" s="5" t="n">
        <f aca="false">IF(SUM(P59:S59)=0,"",SUM(P59:S59))</f>
        <v>12</v>
      </c>
      <c r="V59" s="21"/>
      <c r="W59" s="21"/>
      <c r="X59" s="21"/>
      <c r="Y59" s="21"/>
      <c r="Z59" s="5" t="str">
        <f aca="false">IF(SUM(V59:Y59)=0,"",SUM(V59:Y59))</f>
        <v/>
      </c>
      <c r="AA59" s="5" t="n">
        <f aca="false">IF(G59&lt;&gt;"",IF(SUM(T59,Z59)=0,0,MAX(T59,Z59)),"")</f>
        <v>12</v>
      </c>
    </row>
    <row r="60" s="5" customFormat="true" ht="15" hidden="false" customHeight="true" outlineLevel="0" collapsed="false">
      <c r="A60" s="5" t="n">
        <v>71</v>
      </c>
      <c r="B60" s="19" t="n">
        <v>15</v>
      </c>
      <c r="C60" s="19" t="s">
        <v>212</v>
      </c>
      <c r="D60" s="19" t="s">
        <v>25</v>
      </c>
      <c r="E60" s="19" t="s">
        <v>213</v>
      </c>
      <c r="F60" s="1" t="s">
        <v>213</v>
      </c>
      <c r="G60" s="1" t="n">
        <v>500096591</v>
      </c>
      <c r="H60" s="1" t="s">
        <v>214</v>
      </c>
      <c r="I60" s="4" t="e">
        <f aca="false">#REF!</f>
        <v>#REF!</v>
      </c>
      <c r="J60" s="19" t="str">
        <f aca="false">IF(G60&lt;&gt;"",CONCATENATE(G60,"@stu.upes.ac.in"),"")</f>
        <v>500096591@stu.upes.ac.in</v>
      </c>
      <c r="K60" s="1" t="s">
        <v>105</v>
      </c>
      <c r="L60" s="19" t="s">
        <v>79</v>
      </c>
      <c r="M60" s="75"/>
      <c r="N60" s="1" t="s">
        <v>215</v>
      </c>
      <c r="O60" s="76"/>
      <c r="P60" s="21"/>
      <c r="Q60" s="21"/>
      <c r="R60" s="21"/>
      <c r="S60" s="21"/>
      <c r="T60" s="5" t="str">
        <f aca="false">IF(SUM(P60:S60)=0,"",SUM(P60:S60))</f>
        <v/>
      </c>
      <c r="V60" s="21"/>
      <c r="W60" s="21"/>
      <c r="X60" s="21"/>
      <c r="Y60" s="21"/>
      <c r="Z60" s="5" t="str">
        <f aca="false">IF(SUM(V60:Y60)=0,"",SUM(V60:Y60))</f>
        <v/>
      </c>
      <c r="AA60" s="5" t="n">
        <f aca="false">IF(G60&lt;&gt;"",IF(SUM(T60,Z60)=0,0,MAX(T60,Z60)),"")</f>
        <v>0</v>
      </c>
    </row>
    <row r="61" s="5" customFormat="true" ht="15.75" hidden="false" customHeight="false" outlineLevel="0" collapsed="false">
      <c r="A61" s="5" t="n">
        <v>72</v>
      </c>
      <c r="B61" s="19" t="n">
        <f aca="false">B60</f>
        <v>15</v>
      </c>
      <c r="C61" s="19" t="str">
        <f aca="false">C60</f>
        <v>Profspector: AI-Powered Professor Recommendation System</v>
      </c>
      <c r="D61" s="19" t="str">
        <f aca="false">D60</f>
        <v>Yes</v>
      </c>
      <c r="E61" s="19" t="str">
        <f aca="false">E60</f>
        <v>Chitra Sharma</v>
      </c>
      <c r="F61" s="1" t="s">
        <v>217</v>
      </c>
      <c r="G61" s="1" t="n">
        <v>500096908</v>
      </c>
      <c r="H61" s="1" t="s">
        <v>218</v>
      </c>
      <c r="I61" s="4" t="e">
        <f aca="false">I60</f>
        <v>#REF!</v>
      </c>
      <c r="J61" s="19" t="str">
        <f aca="false">IF(G61&lt;&gt;"",CONCATENATE(G61,"@stu.upes.ac.in"),"")</f>
        <v>500096908@stu.upes.ac.in</v>
      </c>
      <c r="K61" s="1" t="s">
        <v>219</v>
      </c>
      <c r="L61" s="19" t="str">
        <f aca="false">L60</f>
        <v>Dr. Avita Katal</v>
      </c>
      <c r="M61" s="75"/>
      <c r="N61" s="22" t="s">
        <v>220</v>
      </c>
      <c r="O61" s="76"/>
      <c r="P61" s="21"/>
      <c r="Q61" s="21"/>
      <c r="R61" s="21"/>
      <c r="S61" s="21"/>
      <c r="T61" s="5" t="str">
        <f aca="false">IF(SUM(P61:S61)=0,"",SUM(P61:S61))</f>
        <v/>
      </c>
      <c r="V61" s="21"/>
      <c r="W61" s="21"/>
      <c r="X61" s="21"/>
      <c r="Y61" s="21"/>
      <c r="Z61" s="5" t="str">
        <f aca="false">IF(SUM(V61:Y61)=0,"",SUM(V61:Y61))</f>
        <v/>
      </c>
      <c r="AA61" s="5" t="n">
        <f aca="false">IF(G61&lt;&gt;"",IF(SUM(T61,Z61)=0,0,MAX(T61,Z61)),"")</f>
        <v>0</v>
      </c>
    </row>
    <row r="62" s="5" customFormat="true" ht="15" hidden="false" customHeight="true" outlineLevel="0" collapsed="false">
      <c r="A62" s="5" t="n">
        <v>73</v>
      </c>
      <c r="B62" s="19"/>
      <c r="C62" s="19"/>
      <c r="D62" s="19"/>
      <c r="I62" s="21"/>
      <c r="J62" s="19"/>
      <c r="M62" s="21"/>
      <c r="P62" s="21"/>
      <c r="Q62" s="21"/>
      <c r="R62" s="21"/>
      <c r="S62" s="21"/>
      <c r="V62" s="21"/>
      <c r="W62" s="21"/>
      <c r="X62" s="21"/>
      <c r="Y62" s="21"/>
      <c r="AA62" s="5" t="str">
        <f aca="false">IF(G62&lt;&gt;"",IF(SUM(T62,Z62)=0,0,MAX(T62,Z62)),"")</f>
        <v/>
      </c>
    </row>
    <row r="63" s="5" customFormat="true" ht="15" hidden="false" customHeight="true" outlineLevel="0" collapsed="false">
      <c r="A63" s="5" t="n">
        <v>74</v>
      </c>
      <c r="B63" s="19"/>
      <c r="C63" s="19"/>
      <c r="D63" s="19"/>
      <c r="I63" s="21"/>
      <c r="J63" s="19"/>
      <c r="M63" s="21"/>
      <c r="P63" s="21"/>
      <c r="Q63" s="21"/>
      <c r="R63" s="21"/>
      <c r="S63" s="21"/>
      <c r="V63" s="21"/>
      <c r="W63" s="21"/>
      <c r="X63" s="21"/>
      <c r="Y63" s="21"/>
      <c r="AA63" s="5" t="str">
        <f aca="false">IF(G63&lt;&gt;"",IF(SUM(T63,Z63)=0,0,MAX(T63,Z63)),"")</f>
        <v/>
      </c>
    </row>
    <row r="64" s="5" customFormat="true" ht="15" hidden="false" customHeight="true" outlineLevel="0" collapsed="false">
      <c r="A64" s="5" t="n">
        <v>76</v>
      </c>
      <c r="B64" s="19" t="n">
        <v>16</v>
      </c>
      <c r="C64" s="20" t="s">
        <v>221</v>
      </c>
      <c r="D64" s="19" t="s">
        <v>25</v>
      </c>
      <c r="E64" s="20" t="s">
        <v>222</v>
      </c>
      <c r="F64" s="5" t="s">
        <v>222</v>
      </c>
      <c r="G64" s="5" t="n">
        <v>500094565</v>
      </c>
      <c r="H64" s="5" t="s">
        <v>223</v>
      </c>
      <c r="I64" s="21" t="e">
        <f aca="false">#REF!</f>
        <v>#REF!</v>
      </c>
      <c r="J64" s="19" t="str">
        <f aca="false">IF(G64&lt;&gt;"",CONCATENATE(G64,"@stu.upes.ac.in"),"")</f>
        <v>500094565@stu.upes.ac.in</v>
      </c>
      <c r="K64" s="5" t="s">
        <v>28</v>
      </c>
      <c r="L64" s="20" t="s">
        <v>224</v>
      </c>
      <c r="M64" s="25"/>
      <c r="N64" s="5" t="s">
        <v>225</v>
      </c>
      <c r="O64" s="3"/>
      <c r="Q64" s="21"/>
      <c r="R64" s="21"/>
      <c r="S64" s="21"/>
      <c r="T64" s="5" t="str">
        <f aca="false">IF(SUM(P64:S64)=0,"",SUM(P64:S64))</f>
        <v/>
      </c>
      <c r="V64" s="77" t="n">
        <v>2</v>
      </c>
      <c r="W64" s="21" t="n">
        <v>2</v>
      </c>
      <c r="X64" s="21" t="n">
        <v>2</v>
      </c>
      <c r="Y64" s="21" t="n">
        <v>2</v>
      </c>
      <c r="Z64" s="5" t="n">
        <v>6</v>
      </c>
      <c r="AA64" s="5" t="n">
        <f aca="false">IF(G64&lt;&gt;"",IF(SUM(T64,Z64)=0,0,MAX(T64,Z64)),"")</f>
        <v>6</v>
      </c>
    </row>
    <row r="65" s="5" customFormat="true" ht="15" hidden="false" customHeight="true" outlineLevel="0" collapsed="false">
      <c r="A65" s="5" t="n">
        <v>77</v>
      </c>
      <c r="B65" s="19" t="n">
        <f aca="false">B64</f>
        <v>16</v>
      </c>
      <c r="C65" s="20" t="str">
        <f aca="false">C64</f>
        <v>Cloud based E-commerce application</v>
      </c>
      <c r="D65" s="19" t="str">
        <f aca="false">D64</f>
        <v>Yes</v>
      </c>
      <c r="E65" s="20" t="str">
        <f aca="false">E64</f>
        <v>Aashika Gupta</v>
      </c>
      <c r="F65" s="5" t="s">
        <v>226</v>
      </c>
      <c r="G65" s="5" t="n">
        <v>500094775</v>
      </c>
      <c r="H65" s="5" t="s">
        <v>227</v>
      </c>
      <c r="I65" s="21" t="e">
        <f aca="false">I64</f>
        <v>#REF!</v>
      </c>
      <c r="J65" s="19" t="str">
        <f aca="false">IF(G65&lt;&gt;"",CONCATENATE(G65,"@stu.upes.ac.in"),"")</f>
        <v>500094775@stu.upes.ac.in</v>
      </c>
      <c r="K65" s="5" t="s">
        <v>28</v>
      </c>
      <c r="L65" s="20" t="str">
        <f aca="false">L64</f>
        <v>Dr. Mitali Chugh</v>
      </c>
      <c r="M65" s="21"/>
      <c r="N65" s="22" t="s">
        <v>228</v>
      </c>
      <c r="P65" s="21"/>
      <c r="Q65" s="21"/>
      <c r="R65" s="21"/>
      <c r="S65" s="21"/>
      <c r="T65" s="5" t="str">
        <f aca="false">IF(SUM(P65:S65)=0,"",SUM(P65:S65))</f>
        <v/>
      </c>
      <c r="V65" s="21" t="n">
        <v>4</v>
      </c>
      <c r="W65" s="21" t="n">
        <v>4</v>
      </c>
      <c r="X65" s="21" t="n">
        <v>3</v>
      </c>
      <c r="Y65" s="21" t="n">
        <v>4</v>
      </c>
      <c r="Z65" s="5" t="n">
        <f aca="false">IF(SUM(V65:Y65)=0,"",SUM(V65:Y65))</f>
        <v>15</v>
      </c>
      <c r="AA65" s="5" t="n">
        <f aca="false">IF(G65&lt;&gt;"",IF(SUM(T65,Z65)=0,0,MAX(T65,Z65)),"")</f>
        <v>15</v>
      </c>
    </row>
    <row r="66" s="5" customFormat="true" ht="15" hidden="false" customHeight="true" outlineLevel="0" collapsed="false">
      <c r="A66" s="5" t="n">
        <v>78</v>
      </c>
      <c r="B66" s="19"/>
      <c r="C66" s="20"/>
      <c r="D66" s="19"/>
      <c r="E66" s="20"/>
      <c r="I66" s="21"/>
      <c r="J66" s="19"/>
      <c r="L66" s="20"/>
      <c r="M66" s="21"/>
      <c r="P66" s="21"/>
      <c r="Q66" s="21"/>
      <c r="R66" s="21"/>
      <c r="S66" s="21"/>
      <c r="V66" s="21"/>
      <c r="W66" s="21"/>
      <c r="X66" s="21"/>
      <c r="Y66" s="21"/>
      <c r="AA66" s="5" t="str">
        <f aca="false">IF(G66&lt;&gt;"",IF(SUM(T66,Z66)=0,0,MAX(T66,Z66)),"")</f>
        <v/>
      </c>
    </row>
    <row r="67" s="5" customFormat="true" ht="15" hidden="false" customHeight="true" outlineLevel="0" collapsed="false">
      <c r="A67" s="5" t="n">
        <v>79</v>
      </c>
      <c r="B67" s="19"/>
      <c r="C67" s="20"/>
      <c r="D67" s="19"/>
      <c r="E67" s="20"/>
      <c r="I67" s="21"/>
      <c r="J67" s="19"/>
      <c r="L67" s="20"/>
      <c r="M67" s="21"/>
      <c r="P67" s="21"/>
      <c r="Q67" s="21"/>
      <c r="R67" s="21"/>
      <c r="S67" s="21"/>
      <c r="V67" s="21"/>
      <c r="W67" s="21"/>
      <c r="X67" s="21"/>
      <c r="Y67" s="21"/>
      <c r="AA67" s="5" t="str">
        <f aca="false">IF(G67&lt;&gt;"",IF(SUM(T67,Z67)=0,0,MAX(T67,Z67)),"")</f>
        <v/>
      </c>
    </row>
    <row r="68" s="5" customFormat="true" ht="15" hidden="false" customHeight="true" outlineLevel="0" collapsed="false">
      <c r="A68" s="5" t="n">
        <v>81</v>
      </c>
      <c r="B68" s="19" t="n">
        <v>17</v>
      </c>
      <c r="C68" s="20" t="s">
        <v>229</v>
      </c>
      <c r="D68" s="19" t="s">
        <v>230</v>
      </c>
      <c r="E68" s="20" t="s">
        <v>231</v>
      </c>
      <c r="F68" s="5" t="s">
        <v>231</v>
      </c>
      <c r="G68" s="5" t="n">
        <v>500095595</v>
      </c>
      <c r="H68" s="5" t="s">
        <v>232</v>
      </c>
      <c r="I68" s="21" t="n">
        <v>8630195446</v>
      </c>
      <c r="J68" s="19" t="str">
        <f aca="false">IF(G68&lt;&gt;"",CONCATENATE(G68,"@stu.upes.ac.in"),"")</f>
        <v>500095595@stu.upes.ac.in</v>
      </c>
      <c r="K68" s="5" t="s">
        <v>28</v>
      </c>
      <c r="L68" s="20" t="s">
        <v>233</v>
      </c>
      <c r="M68" s="25" t="s">
        <v>234</v>
      </c>
      <c r="N68" s="5" t="s">
        <v>235</v>
      </c>
      <c r="O68" s="3"/>
      <c r="P68" s="21"/>
      <c r="Q68" s="21"/>
      <c r="R68" s="21"/>
      <c r="S68" s="21"/>
      <c r="T68" s="5" t="str">
        <f aca="false">IF(SUM(P68:S68)=0,"",SUM(P68:S68))</f>
        <v/>
      </c>
      <c r="V68" s="21"/>
      <c r="W68" s="21"/>
      <c r="X68" s="21"/>
      <c r="Y68" s="21"/>
      <c r="Z68" s="5" t="str">
        <f aca="false">IF(SUM(V68:Y68)=0,"",SUM(V68:Y68))</f>
        <v/>
      </c>
      <c r="AA68" s="5" t="n">
        <f aca="false">IF(G68&lt;&gt;"",IF(SUM(T68,Z68)=0,0,MAX(T68,Z68)),"")</f>
        <v>0</v>
      </c>
    </row>
    <row r="69" s="5" customFormat="true" ht="15" hidden="false" customHeight="true" outlineLevel="0" collapsed="false">
      <c r="A69" s="5" t="n">
        <v>82</v>
      </c>
      <c r="B69" s="19" t="n">
        <f aca="false">B68</f>
        <v>17</v>
      </c>
      <c r="C69" s="20" t="str">
        <f aca="false">C68</f>
        <v>InterviBot: Ace Every Interview </v>
      </c>
      <c r="D69" s="19" t="str">
        <f aca="false">D68</f>
        <v>No</v>
      </c>
      <c r="E69" s="20" t="str">
        <f aca="false">E68</f>
        <v>Aryan Ranjan</v>
      </c>
      <c r="F69" s="5" t="s">
        <v>236</v>
      </c>
      <c r="G69" s="5" t="n">
        <v>500095624</v>
      </c>
      <c r="H69" s="5" t="s">
        <v>237</v>
      </c>
      <c r="I69" s="21" t="n">
        <v>9511592347</v>
      </c>
      <c r="J69" s="19" t="str">
        <f aca="false">IF(G69&lt;&gt;"",CONCATENATE(G69,"@stu.upes.ac.in"),"")</f>
        <v>500095624@stu.upes.ac.in</v>
      </c>
      <c r="K69" s="5" t="s">
        <v>28</v>
      </c>
      <c r="L69" s="20" t="str">
        <f aca="false">L68</f>
        <v>Dr. Swati Rastogi</v>
      </c>
      <c r="M69" s="25"/>
      <c r="N69" s="22" t="s">
        <v>238</v>
      </c>
      <c r="O69" s="3"/>
      <c r="P69" s="21"/>
      <c r="Q69" s="21"/>
      <c r="R69" s="21"/>
      <c r="S69" s="21"/>
      <c r="T69" s="5" t="str">
        <f aca="false">IF(SUM(P69:S69)=0,"",SUM(P69:S69))</f>
        <v/>
      </c>
      <c r="V69" s="21"/>
      <c r="W69" s="21"/>
      <c r="X69" s="21"/>
      <c r="Y69" s="21"/>
      <c r="Z69" s="5" t="str">
        <f aca="false">IF(SUM(V69:Y69)=0,"",SUM(V69:Y69))</f>
        <v/>
      </c>
      <c r="AA69" s="5" t="n">
        <f aca="false">IF(G69&lt;&gt;"",IF(SUM(T69,Z69)=0,0,MAX(T69,Z69)),"")</f>
        <v>0</v>
      </c>
    </row>
    <row r="70" s="5" customFormat="true" ht="15" hidden="false" customHeight="true" outlineLevel="0" collapsed="false">
      <c r="A70" s="5" t="n">
        <v>83</v>
      </c>
      <c r="B70" s="19"/>
      <c r="C70" s="20"/>
      <c r="D70" s="19"/>
      <c r="E70" s="20"/>
      <c r="I70" s="21"/>
      <c r="J70" s="19"/>
      <c r="L70" s="20"/>
      <c r="M70" s="21"/>
      <c r="P70" s="21"/>
      <c r="Q70" s="21"/>
      <c r="R70" s="21"/>
      <c r="S70" s="21"/>
      <c r="V70" s="21"/>
      <c r="W70" s="21"/>
      <c r="X70" s="21"/>
      <c r="Y70" s="21"/>
      <c r="AA70" s="5" t="str">
        <f aca="false">IF(G70&lt;&gt;"",IF(SUM(T70,Z70)=0,0,MAX(T70,Z70)),"")</f>
        <v/>
      </c>
    </row>
    <row r="71" s="5" customFormat="true" ht="15" hidden="false" customHeight="true" outlineLevel="0" collapsed="false">
      <c r="A71" s="5" t="n">
        <v>84</v>
      </c>
      <c r="B71" s="19"/>
      <c r="C71" s="20"/>
      <c r="D71" s="19"/>
      <c r="E71" s="20"/>
      <c r="I71" s="21"/>
      <c r="J71" s="19"/>
      <c r="L71" s="20"/>
      <c r="M71" s="21"/>
      <c r="P71" s="21"/>
      <c r="Q71" s="21"/>
      <c r="R71" s="21"/>
      <c r="S71" s="21"/>
      <c r="V71" s="21"/>
      <c r="W71" s="21"/>
      <c r="X71" s="21"/>
      <c r="Y71" s="21"/>
      <c r="AA71" s="5" t="str">
        <f aca="false">IF(G71&lt;&gt;"",IF(SUM(T71,Z71)=0,0,MAX(T71,Z71)),"")</f>
        <v/>
      </c>
    </row>
    <row r="72" s="5" customFormat="true" ht="30.75" hidden="false" customHeight="true" outlineLevel="0" collapsed="false">
      <c r="A72" s="5" t="n">
        <v>86</v>
      </c>
      <c r="B72" s="19" t="n">
        <v>18</v>
      </c>
      <c r="C72" s="20" t="s">
        <v>239</v>
      </c>
      <c r="D72" s="19" t="s">
        <v>230</v>
      </c>
      <c r="E72" s="20" t="s">
        <v>240</v>
      </c>
      <c r="F72" s="5" t="s">
        <v>240</v>
      </c>
      <c r="G72" s="5" t="n">
        <v>500095440</v>
      </c>
      <c r="H72" s="5" t="s">
        <v>241</v>
      </c>
      <c r="I72" s="21" t="n">
        <v>8950995671</v>
      </c>
      <c r="J72" s="19" t="str">
        <f aca="false">IF(G72&lt;&gt;"",CONCATENATE(G72,"@stu.upes.ac.in"),"")</f>
        <v>500095440@stu.upes.ac.in</v>
      </c>
      <c r="K72" s="5" t="s">
        <v>242</v>
      </c>
      <c r="L72" s="20" t="s">
        <v>243</v>
      </c>
      <c r="M72" s="25"/>
      <c r="N72" s="5" t="s">
        <v>244</v>
      </c>
      <c r="O72" s="3"/>
      <c r="P72" s="21" t="n">
        <v>3</v>
      </c>
      <c r="Q72" s="21" t="n">
        <v>3</v>
      </c>
      <c r="R72" s="21" t="n">
        <v>2</v>
      </c>
      <c r="S72" s="21" t="n">
        <v>3</v>
      </c>
      <c r="T72" s="5" t="n">
        <f aca="false">IF(SUM(P72:S72)=0,"",SUM(P72:S72))</f>
        <v>11</v>
      </c>
      <c r="V72" s="21"/>
      <c r="W72" s="21"/>
      <c r="X72" s="21"/>
      <c r="Y72" s="21"/>
      <c r="Z72" s="5" t="str">
        <f aca="false">IF(SUM(V72:Y72)=0,"",SUM(V72:Y72))</f>
        <v/>
      </c>
      <c r="AA72" s="5" t="n">
        <f aca="false">IF(G72&lt;&gt;"",IF(SUM(T72,Z72)=0,0,MAX(T72,Z72)),"")</f>
        <v>11</v>
      </c>
    </row>
    <row r="73" s="5" customFormat="true" ht="32.25" hidden="false" customHeight="true" outlineLevel="0" collapsed="false">
      <c r="A73" s="5" t="n">
        <v>87</v>
      </c>
      <c r="B73" s="19" t="n">
        <f aca="false">B72</f>
        <v>18</v>
      </c>
      <c r="C73" s="20" t="str">
        <f aca="false">C72</f>
        <v>NLP based- Meeting Summarizer</v>
      </c>
      <c r="D73" s="19" t="str">
        <f aca="false">D72</f>
        <v>No</v>
      </c>
      <c r="E73" s="20" t="str">
        <f aca="false">E72</f>
        <v>Asha Kadian</v>
      </c>
      <c r="F73" s="5" t="s">
        <v>245</v>
      </c>
      <c r="G73" s="5" t="n">
        <v>500091665</v>
      </c>
      <c r="H73" s="5" t="s">
        <v>246</v>
      </c>
      <c r="I73" s="21" t="n">
        <v>8295611648</v>
      </c>
      <c r="J73" s="19" t="str">
        <f aca="false">IF(G73&lt;&gt;"",CONCATENATE(G73,"@stu.upes.ac.in"),"")</f>
        <v>500091665@stu.upes.ac.in</v>
      </c>
      <c r="K73" s="5" t="s">
        <v>247</v>
      </c>
      <c r="L73" s="20" t="str">
        <f aca="false">L72</f>
        <v>Dr. Sachi</v>
      </c>
      <c r="M73" s="25"/>
      <c r="N73" s="5" t="s">
        <v>248</v>
      </c>
      <c r="O73" s="3"/>
      <c r="P73" s="21" t="n">
        <v>3</v>
      </c>
      <c r="Q73" s="21" t="n">
        <v>3</v>
      </c>
      <c r="R73" s="21" t="n">
        <v>2</v>
      </c>
      <c r="S73" s="21" t="n">
        <v>3</v>
      </c>
      <c r="T73" s="5" t="n">
        <f aca="false">IF(SUM(P73:S73)=0,"",SUM(P73:S73))</f>
        <v>11</v>
      </c>
      <c r="V73" s="21"/>
      <c r="W73" s="21"/>
      <c r="X73" s="21"/>
      <c r="Y73" s="21"/>
      <c r="Z73" s="5" t="str">
        <f aca="false">IF(SUM(V73:Y73)=0,"",SUM(V73:Y73))</f>
        <v/>
      </c>
      <c r="AA73" s="5" t="n">
        <f aca="false">IF(G73&lt;&gt;"",IF(SUM(T73,Z73)=0,0,MAX(T73,Z73)),"")</f>
        <v>11</v>
      </c>
    </row>
    <row r="74" s="5" customFormat="true" ht="15" hidden="false" customHeight="true" outlineLevel="0" collapsed="false">
      <c r="A74" s="5" t="n">
        <v>88</v>
      </c>
      <c r="B74" s="19" t="n">
        <f aca="false">B73</f>
        <v>18</v>
      </c>
      <c r="C74" s="20" t="str">
        <f aca="false">C73</f>
        <v>NLP based- Meeting Summarizer</v>
      </c>
      <c r="D74" s="19" t="str">
        <f aca="false">D73</f>
        <v>No</v>
      </c>
      <c r="E74" s="20" t="str">
        <f aca="false">E73</f>
        <v>Asha Kadian</v>
      </c>
      <c r="F74" s="5" t="s">
        <v>249</v>
      </c>
      <c r="G74" s="5" t="n">
        <v>500095291</v>
      </c>
      <c r="H74" s="5" t="s">
        <v>250</v>
      </c>
      <c r="I74" s="21" t="n">
        <v>8604419615</v>
      </c>
      <c r="J74" s="19" t="str">
        <f aca="false">IF(G74&lt;&gt;"",CONCATENATE(G74,"@stu.upes.ac.in"),"")</f>
        <v>500095291@stu.upes.ac.in</v>
      </c>
      <c r="K74" s="5" t="s">
        <v>242</v>
      </c>
      <c r="L74" s="20" t="str">
        <f aca="false">L73</f>
        <v>Dr. Sachi</v>
      </c>
      <c r="M74" s="21"/>
      <c r="P74" s="21" t="n">
        <v>3</v>
      </c>
      <c r="Q74" s="21" t="n">
        <v>3</v>
      </c>
      <c r="R74" s="21" t="n">
        <v>2</v>
      </c>
      <c r="S74" s="21" t="n">
        <v>3</v>
      </c>
      <c r="T74" s="5" t="n">
        <f aca="false">IF(SUM(P74:S74)=0,"",SUM(P74:S74))</f>
        <v>11</v>
      </c>
      <c r="V74" s="21"/>
      <c r="W74" s="21"/>
      <c r="X74" s="21"/>
      <c r="Y74" s="21"/>
      <c r="Z74" s="5" t="str">
        <f aca="false">IF(SUM(V74:Y74)=0,"",SUM(V74:Y74))</f>
        <v/>
      </c>
      <c r="AA74" s="5" t="n">
        <f aca="false">IF(G74&lt;&gt;"",IF(SUM(T74,Z74)=0,0,MAX(T74,Z74)),"")</f>
        <v>11</v>
      </c>
    </row>
    <row r="75" s="5" customFormat="true" ht="15" hidden="false" customHeight="true" outlineLevel="0" collapsed="false">
      <c r="A75" s="5" t="n">
        <v>89</v>
      </c>
      <c r="B75" s="19" t="n">
        <f aca="false">B74</f>
        <v>18</v>
      </c>
      <c r="C75" s="20" t="str">
        <f aca="false">C74</f>
        <v>NLP based- Meeting Summarizer</v>
      </c>
      <c r="D75" s="19" t="str">
        <f aca="false">D74</f>
        <v>No</v>
      </c>
      <c r="E75" s="20" t="str">
        <f aca="false">E74</f>
        <v>Asha Kadian</v>
      </c>
      <c r="F75" s="5" t="s">
        <v>251</v>
      </c>
      <c r="G75" s="5" t="n">
        <v>500094089</v>
      </c>
      <c r="H75" s="5" t="s">
        <v>252</v>
      </c>
      <c r="I75" s="21" t="n">
        <v>9313784625</v>
      </c>
      <c r="J75" s="19" t="str">
        <f aca="false">IF(G75&lt;&gt;"",CONCATENATE(G75,"@stu.upes.ac.in"),"")</f>
        <v>500094089@stu.upes.ac.in</v>
      </c>
      <c r="K75" s="5" t="s">
        <v>148</v>
      </c>
      <c r="L75" s="20" t="str">
        <f aca="false">L74</f>
        <v>Dr. Sachi</v>
      </c>
      <c r="M75" s="21"/>
      <c r="P75" s="21" t="n">
        <v>3</v>
      </c>
      <c r="Q75" s="21" t="n">
        <v>3</v>
      </c>
      <c r="R75" s="21" t="n">
        <v>2</v>
      </c>
      <c r="S75" s="21" t="n">
        <v>3</v>
      </c>
      <c r="T75" s="5" t="n">
        <f aca="false">IF(SUM(P75:S75)=0,"",SUM(P75:S75))</f>
        <v>11</v>
      </c>
      <c r="V75" s="21"/>
      <c r="W75" s="21"/>
      <c r="X75" s="21"/>
      <c r="Y75" s="21"/>
      <c r="Z75" s="5" t="str">
        <f aca="false">IF(SUM(V75:Y75)=0,"",SUM(V75:Y75))</f>
        <v/>
      </c>
      <c r="AA75" s="5" t="n">
        <f aca="false">IF(G75&lt;&gt;"",IF(SUM(T75,Z75)=0,0,MAX(T75,Z75)),"")</f>
        <v>11</v>
      </c>
    </row>
    <row r="76" s="5" customFormat="true" ht="15" hidden="false" customHeight="true" outlineLevel="0" collapsed="false">
      <c r="A76" s="5" t="n">
        <v>91</v>
      </c>
      <c r="B76" s="19" t="n">
        <v>19</v>
      </c>
      <c r="C76" s="20" t="s">
        <v>253</v>
      </c>
      <c r="D76" s="19" t="s">
        <v>230</v>
      </c>
      <c r="E76" s="20" t="s">
        <v>254</v>
      </c>
      <c r="F76" s="5" t="s">
        <v>254</v>
      </c>
      <c r="G76" s="5" t="n">
        <v>500095542</v>
      </c>
      <c r="H76" s="5" t="s">
        <v>255</v>
      </c>
      <c r="I76" s="21" t="e">
        <f aca="false">#REF!</f>
        <v>#REF!</v>
      </c>
      <c r="J76" s="19" t="str">
        <f aca="false">IF(G76&lt;&gt;"",CONCATENATE(G76,"@stu.upes.ac.in"),"")</f>
        <v>500095542@stu.upes.ac.in</v>
      </c>
      <c r="K76" s="5" t="s">
        <v>256</v>
      </c>
      <c r="L76" s="20" t="s">
        <v>257</v>
      </c>
      <c r="M76" s="25"/>
      <c r="N76" s="22" t="s">
        <v>258</v>
      </c>
      <c r="O76" s="3"/>
      <c r="P76" s="21" t="n">
        <v>1</v>
      </c>
      <c r="Q76" s="21" t="n">
        <v>1</v>
      </c>
      <c r="R76" s="21" t="n">
        <v>1</v>
      </c>
      <c r="S76" s="21" t="n">
        <v>1</v>
      </c>
      <c r="T76" s="5" t="n">
        <f aca="false">IF(SUM(P76:S76)=0,"",SUM(P76:S76))</f>
        <v>4</v>
      </c>
      <c r="U76" s="5" t="s">
        <v>510</v>
      </c>
      <c r="V76" s="21"/>
      <c r="W76" s="21"/>
      <c r="X76" s="21"/>
      <c r="Y76" s="21"/>
      <c r="Z76" s="5" t="str">
        <f aca="false">IF(SUM(V76:Y76)=0,"",SUM(V76:Y76))</f>
        <v/>
      </c>
      <c r="AA76" s="5" t="n">
        <f aca="false">IF(G76&lt;&gt;"",IF(SUM(T76,Z76)=0,0,MAX(T76,Z76)),"")</f>
        <v>4</v>
      </c>
    </row>
    <row r="77" s="5" customFormat="true" ht="15" hidden="false" customHeight="true" outlineLevel="0" collapsed="false">
      <c r="A77" s="5" t="n">
        <v>92</v>
      </c>
      <c r="B77" s="19" t="n">
        <f aca="false">B76</f>
        <v>19</v>
      </c>
      <c r="C77" s="20" t="str">
        <f aca="false">C76</f>
        <v>Drowsiness Detection System</v>
      </c>
      <c r="D77" s="19" t="str">
        <f aca="false">D76</f>
        <v>No</v>
      </c>
      <c r="E77" s="20" t="str">
        <f aca="false">E76</f>
        <v>Addya Pandey</v>
      </c>
      <c r="F77" s="5" t="s">
        <v>259</v>
      </c>
      <c r="G77" s="5" t="n">
        <v>500096288</v>
      </c>
      <c r="H77" s="5" t="s">
        <v>260</v>
      </c>
      <c r="I77" s="21" t="e">
        <f aca="false">I76</f>
        <v>#REF!</v>
      </c>
      <c r="J77" s="19" t="str">
        <f aca="false">IF(G77&lt;&gt;"",CONCATENATE(G77,"@stu.upes.ac.in"),"")</f>
        <v>500096288@stu.upes.ac.in</v>
      </c>
      <c r="K77" s="5" t="s">
        <v>261</v>
      </c>
      <c r="L77" s="20" t="str">
        <f aca="false">L76</f>
        <v>Dr. Khushboo Jain</v>
      </c>
      <c r="M77" s="21"/>
      <c r="N77" s="22" t="s">
        <v>215</v>
      </c>
      <c r="O77" s="23" t="s">
        <v>262</v>
      </c>
      <c r="P77" s="21" t="n">
        <v>4</v>
      </c>
      <c r="Q77" s="21" t="n">
        <v>4</v>
      </c>
      <c r="R77" s="21" t="n">
        <v>4</v>
      </c>
      <c r="S77" s="21" t="n">
        <v>4</v>
      </c>
      <c r="T77" s="5" t="n">
        <f aca="false">IF(SUM(P77:S77)=0,"",SUM(P77:S77))</f>
        <v>16</v>
      </c>
      <c r="V77" s="21"/>
      <c r="W77" s="21"/>
      <c r="X77" s="21"/>
      <c r="Y77" s="21"/>
      <c r="Z77" s="5" t="str">
        <f aca="false">IF(SUM(V77:Y77)=0,"",SUM(V77:Y77))</f>
        <v/>
      </c>
      <c r="AA77" s="5" t="n">
        <f aca="false">IF(G77&lt;&gt;"",IF(SUM(T77,Z77)=0,0,MAX(T77,Z77)),"")</f>
        <v>16</v>
      </c>
    </row>
    <row r="78" s="5" customFormat="true" ht="15" hidden="false" customHeight="true" outlineLevel="0" collapsed="false">
      <c r="A78" s="5" t="n">
        <v>93</v>
      </c>
      <c r="B78" s="19" t="n">
        <f aca="false">B77</f>
        <v>19</v>
      </c>
      <c r="C78" s="20" t="str">
        <f aca="false">C77</f>
        <v>Drowsiness Detection System</v>
      </c>
      <c r="D78" s="19" t="str">
        <f aca="false">D77</f>
        <v>No</v>
      </c>
      <c r="E78" s="20" t="str">
        <f aca="false">E77</f>
        <v>Addya Pandey</v>
      </c>
      <c r="F78" s="5" t="s">
        <v>263</v>
      </c>
      <c r="G78" s="5" t="n">
        <v>500091864</v>
      </c>
      <c r="H78" s="5" t="s">
        <v>264</v>
      </c>
      <c r="I78" s="21" t="e">
        <f aca="false">I77</f>
        <v>#REF!</v>
      </c>
      <c r="J78" s="19" t="str">
        <f aca="false">IF(G78&lt;&gt;"",CONCATENATE(G78,"@stu.upes.ac.in"),"")</f>
        <v>500091864@stu.upes.ac.in</v>
      </c>
      <c r="K78" s="5" t="s">
        <v>265</v>
      </c>
      <c r="L78" s="20" t="str">
        <f aca="false">L77</f>
        <v>Dr. Khushboo Jain</v>
      </c>
      <c r="M78" s="21"/>
      <c r="P78" s="21" t="n">
        <v>1</v>
      </c>
      <c r="Q78" s="21" t="n">
        <v>1</v>
      </c>
      <c r="R78" s="21" t="n">
        <v>1</v>
      </c>
      <c r="S78" s="21" t="n">
        <v>1</v>
      </c>
      <c r="T78" s="5" t="n">
        <f aca="false">IF(SUM(P78:S78)=0,"",SUM(P78:S78))</f>
        <v>4</v>
      </c>
      <c r="U78" s="78" t="s">
        <v>510</v>
      </c>
      <c r="V78" s="21"/>
      <c r="W78" s="21"/>
      <c r="X78" s="21"/>
      <c r="Y78" s="21"/>
      <c r="Z78" s="5" t="str">
        <f aca="false">IF(SUM(V78:Y78)=0,"",SUM(V78:Y78))</f>
        <v/>
      </c>
      <c r="AA78" s="5" t="n">
        <f aca="false">IF(G78&lt;&gt;"",IF(SUM(T78,Z78)=0,0,MAX(T78,Z78)),"")</f>
        <v>4</v>
      </c>
    </row>
    <row r="79" s="5" customFormat="true" ht="15" hidden="false" customHeight="true" outlineLevel="0" collapsed="false">
      <c r="A79" s="5" t="n">
        <v>94</v>
      </c>
      <c r="B79" s="19" t="n">
        <f aca="false">B78</f>
        <v>19</v>
      </c>
      <c r="C79" s="20" t="str">
        <f aca="false">C78</f>
        <v>Drowsiness Detection System</v>
      </c>
      <c r="D79" s="19" t="str">
        <f aca="false">D78</f>
        <v>No</v>
      </c>
      <c r="E79" s="20" t="str">
        <f aca="false">E78</f>
        <v>Addya Pandey</v>
      </c>
      <c r="F79" s="5" t="s">
        <v>266</v>
      </c>
      <c r="G79" s="5" t="n">
        <v>500091936</v>
      </c>
      <c r="H79" s="5" t="s">
        <v>267</v>
      </c>
      <c r="I79" s="21" t="e">
        <f aca="false">I78</f>
        <v>#REF!</v>
      </c>
      <c r="J79" s="19" t="str">
        <f aca="false">IF(G79&lt;&gt;"",CONCATENATE(G79,"@stu.upes.ac.in"),"")</f>
        <v>500091936@stu.upes.ac.in</v>
      </c>
      <c r="K79" s="5" t="s">
        <v>265</v>
      </c>
      <c r="L79" s="20" t="str">
        <f aca="false">L78</f>
        <v>Dr. Khushboo Jain</v>
      </c>
      <c r="M79" s="21"/>
      <c r="P79" s="21" t="n">
        <v>4</v>
      </c>
      <c r="Q79" s="21" t="n">
        <v>4</v>
      </c>
      <c r="R79" s="21" t="n">
        <v>4</v>
      </c>
      <c r="S79" s="21" t="n">
        <v>4</v>
      </c>
      <c r="T79" s="5" t="n">
        <f aca="false">IF(SUM(P79:S79)=0,"",SUM(P79:S79))</f>
        <v>16</v>
      </c>
      <c r="V79" s="21"/>
      <c r="W79" s="21"/>
      <c r="X79" s="21"/>
      <c r="Y79" s="21"/>
      <c r="Z79" s="5" t="str">
        <f aca="false">IF(SUM(V79:Y79)=0,"",SUM(V79:Y79))</f>
        <v/>
      </c>
      <c r="AA79" s="5" t="n">
        <f aca="false">IF(G79&lt;&gt;"",IF(SUM(T79,Z79)=0,0,MAX(T79,Z79)),"")</f>
        <v>16</v>
      </c>
    </row>
    <row r="80" s="5" customFormat="true" ht="15" hidden="false" customHeight="true" outlineLevel="0" collapsed="false">
      <c r="A80" s="5" t="n">
        <v>96</v>
      </c>
      <c r="B80" s="19" t="n">
        <v>20</v>
      </c>
      <c r="C80" s="20" t="s">
        <v>268</v>
      </c>
      <c r="D80" s="19" t="s">
        <v>230</v>
      </c>
      <c r="E80" s="20" t="s">
        <v>269</v>
      </c>
      <c r="F80" s="5" t="s">
        <v>270</v>
      </c>
      <c r="G80" s="5" t="n">
        <v>500095601</v>
      </c>
      <c r="H80" s="5" t="s">
        <v>271</v>
      </c>
      <c r="I80" s="21" t="e">
        <f aca="false">#REF!</f>
        <v>#REF!</v>
      </c>
      <c r="J80" s="19" t="str">
        <f aca="false">IF(G80&lt;&gt;"",CONCATENATE(G80,"@stu.upes.ac.in"),"")</f>
        <v>500095601@stu.upes.ac.in</v>
      </c>
      <c r="K80" s="5" t="s">
        <v>242</v>
      </c>
      <c r="L80" s="20" t="s">
        <v>272</v>
      </c>
      <c r="M80" s="25"/>
      <c r="N80" s="22" t="s">
        <v>273</v>
      </c>
      <c r="O80" s="3"/>
      <c r="P80" s="21" t="n">
        <v>2</v>
      </c>
      <c r="Q80" s="21" t="n">
        <v>2</v>
      </c>
      <c r="R80" s="21" t="n">
        <v>1</v>
      </c>
      <c r="S80" s="21" t="n">
        <v>1</v>
      </c>
      <c r="T80" s="5" t="n">
        <f aca="false">IF(SUM(P80:S80)=0,"",SUM(P80:S80))</f>
        <v>6</v>
      </c>
      <c r="V80" s="21"/>
      <c r="W80" s="21"/>
      <c r="X80" s="21"/>
      <c r="Y80" s="21"/>
      <c r="Z80" s="5" t="str">
        <f aca="false">IF(SUM(V80:Y80)=0,"",SUM(V80:Y80))</f>
        <v/>
      </c>
      <c r="AA80" s="5" t="n">
        <f aca="false">IF(G80&lt;&gt;"",IF(SUM(T80,Z80)=0,0,MAX(T80,Z80)),"")</f>
        <v>6</v>
      </c>
    </row>
    <row r="81" s="5" customFormat="true" ht="15" hidden="false" customHeight="true" outlineLevel="0" collapsed="false">
      <c r="A81" s="5" t="n">
        <v>97</v>
      </c>
      <c r="B81" s="19" t="n">
        <f aca="false">B80</f>
        <v>20</v>
      </c>
      <c r="C81" s="20" t="str">
        <f aca="false">C80</f>
        <v>Stack wise: Predeictive analysis with stacked LSTM networks</v>
      </c>
      <c r="D81" s="19" t="str">
        <f aca="false">D80</f>
        <v>No</v>
      </c>
      <c r="E81" s="20" t="str">
        <f aca="false">E80</f>
        <v>Charul Sharma</v>
      </c>
      <c r="F81" s="5" t="s">
        <v>274</v>
      </c>
      <c r="G81" s="5" t="n">
        <v>500097015</v>
      </c>
      <c r="H81" s="5" t="s">
        <v>275</v>
      </c>
      <c r="I81" s="21" t="e">
        <f aca="false">I80</f>
        <v>#REF!</v>
      </c>
      <c r="J81" s="19" t="str">
        <f aca="false">IF(G81&lt;&gt;"",CONCATENATE(G81,"@stu.upes.ac.in"),"")</f>
        <v>500097015@stu.upes.ac.in</v>
      </c>
      <c r="K81" s="5" t="s">
        <v>276</v>
      </c>
      <c r="L81" s="20" t="str">
        <f aca="false">L80</f>
        <v>Ms. Arundhati tarafdar</v>
      </c>
      <c r="M81" s="25"/>
      <c r="N81" s="22" t="s">
        <v>277</v>
      </c>
      <c r="O81" s="3"/>
      <c r="P81" s="21" t="n">
        <v>2</v>
      </c>
      <c r="Q81" s="21" t="n">
        <v>2</v>
      </c>
      <c r="R81" s="21" t="n">
        <v>1</v>
      </c>
      <c r="S81" s="21" t="n">
        <v>1</v>
      </c>
      <c r="T81" s="5" t="n">
        <f aca="false">IF(SUM(P81:S81)=0,"",SUM(P81:S81))</f>
        <v>6</v>
      </c>
      <c r="V81" s="21"/>
      <c r="W81" s="21"/>
      <c r="X81" s="21"/>
      <c r="Y81" s="21"/>
      <c r="Z81" s="5" t="str">
        <f aca="false">IF(SUM(V81:Y81)=0,"",SUM(V81:Y81))</f>
        <v/>
      </c>
      <c r="AA81" s="5" t="n">
        <f aca="false">IF(G81&lt;&gt;"",IF(SUM(T81,Z81)=0,0,MAX(T81,Z81)),"")</f>
        <v>6</v>
      </c>
    </row>
    <row r="82" s="5" customFormat="true" ht="15" hidden="false" customHeight="true" outlineLevel="0" collapsed="false">
      <c r="A82" s="5" t="n">
        <v>98</v>
      </c>
      <c r="B82" s="19" t="n">
        <f aca="false">B81</f>
        <v>20</v>
      </c>
      <c r="C82" s="20" t="str">
        <f aca="false">C81</f>
        <v>Stack wise: Predeictive analysis with stacked LSTM networks</v>
      </c>
      <c r="D82" s="19" t="str">
        <f aca="false">D81</f>
        <v>No</v>
      </c>
      <c r="E82" s="20" t="str">
        <f aca="false">E81</f>
        <v>Charul Sharma</v>
      </c>
      <c r="F82" s="5" t="s">
        <v>278</v>
      </c>
      <c r="G82" s="5" t="n">
        <v>500097151</v>
      </c>
      <c r="H82" s="5" t="s">
        <v>279</v>
      </c>
      <c r="I82" s="21" t="e">
        <f aca="false">I81</f>
        <v>#REF!</v>
      </c>
      <c r="J82" s="19" t="str">
        <f aca="false">IF(G82&lt;&gt;"",CONCATENATE(G82,"@stu.upes.ac.in"),"")</f>
        <v>500097151@stu.upes.ac.in</v>
      </c>
      <c r="K82" s="5" t="s">
        <v>276</v>
      </c>
      <c r="L82" s="20" t="str">
        <f aca="false">L81</f>
        <v>Ms. Arundhati tarafdar</v>
      </c>
      <c r="M82" s="21"/>
      <c r="P82" s="21" t="n">
        <v>2</v>
      </c>
      <c r="Q82" s="21" t="n">
        <v>2</v>
      </c>
      <c r="R82" s="21" t="n">
        <v>1</v>
      </c>
      <c r="S82" s="21" t="n">
        <v>1</v>
      </c>
      <c r="T82" s="5" t="n">
        <f aca="false">IF(SUM(P82:S82)=0,"",SUM(P82:S82))</f>
        <v>6</v>
      </c>
      <c r="V82" s="21"/>
      <c r="W82" s="21"/>
      <c r="X82" s="21"/>
      <c r="Y82" s="21"/>
      <c r="Z82" s="5" t="str">
        <f aca="false">IF(SUM(V82:Y82)=0,"",SUM(V82:Y82))</f>
        <v/>
      </c>
      <c r="AA82" s="5" t="n">
        <f aca="false">IF(G82&lt;&gt;"",IF(SUM(T82,Z82)=0,0,MAX(T82,Z82)),"")</f>
        <v>6</v>
      </c>
    </row>
    <row r="83" s="5" customFormat="true" ht="15" hidden="false" customHeight="true" outlineLevel="0" collapsed="false">
      <c r="A83" s="5" t="n">
        <v>99</v>
      </c>
      <c r="B83" s="19"/>
      <c r="C83" s="20"/>
      <c r="D83" s="19"/>
      <c r="E83" s="20"/>
      <c r="I83" s="21"/>
      <c r="J83" s="19"/>
      <c r="L83" s="20"/>
      <c r="M83" s="21"/>
      <c r="P83" s="21"/>
      <c r="Q83" s="21"/>
      <c r="R83" s="21"/>
      <c r="S83" s="21"/>
      <c r="V83" s="21"/>
      <c r="W83" s="21"/>
      <c r="X83" s="21"/>
      <c r="Y83" s="21"/>
      <c r="AA83" s="5" t="str">
        <f aca="false">IF(G83&lt;&gt;"",IF(SUM(T83,Z83)=0,0,MAX(T83,Z83)),"")</f>
        <v/>
      </c>
    </row>
    <row r="84" s="5" customFormat="true" ht="15" hidden="false" customHeight="true" outlineLevel="0" collapsed="false">
      <c r="A84" s="5" t="n">
        <v>101</v>
      </c>
      <c r="B84" s="19" t="n">
        <v>21</v>
      </c>
      <c r="C84" s="20" t="s">
        <v>280</v>
      </c>
      <c r="D84" s="19" t="s">
        <v>230</v>
      </c>
      <c r="E84" s="20" t="s">
        <v>281</v>
      </c>
      <c r="F84" s="5" t="s">
        <v>281</v>
      </c>
      <c r="G84" s="5" t="n">
        <v>500093916</v>
      </c>
      <c r="H84" s="5" t="s">
        <v>282</v>
      </c>
      <c r="I84" s="21" t="e">
        <f aca="false">#REF!</f>
        <v>#REF!</v>
      </c>
      <c r="J84" s="19" t="str">
        <f aca="false">IF(G84&lt;&gt;"",CONCATENATE(G84,"@stu.upes.ac.in"),"")</f>
        <v>500093916@stu.upes.ac.in</v>
      </c>
      <c r="K84" s="5" t="s">
        <v>148</v>
      </c>
      <c r="L84" s="20" t="s">
        <v>283</v>
      </c>
      <c r="M84" s="25"/>
      <c r="N84" s="22" t="s">
        <v>163</v>
      </c>
      <c r="O84" s="3"/>
      <c r="P84" s="21" t="n">
        <v>2</v>
      </c>
      <c r="Q84" s="21" t="n">
        <v>2</v>
      </c>
      <c r="R84" s="21" t="n">
        <v>1</v>
      </c>
      <c r="S84" s="21" t="n">
        <v>1</v>
      </c>
      <c r="T84" s="5" t="n">
        <f aca="false">IF(SUM(P84:S84)=0,"",SUM(P84:S84))</f>
        <v>6</v>
      </c>
      <c r="V84" s="21"/>
      <c r="W84" s="21"/>
      <c r="X84" s="21"/>
      <c r="Y84" s="21"/>
      <c r="Z84" s="5" t="str">
        <f aca="false">IF(SUM(V84:Y84)=0,"",SUM(V84:Y84))</f>
        <v/>
      </c>
      <c r="AA84" s="5" t="n">
        <f aca="false">IF(G84&lt;&gt;"",IF(SUM(T84,Z84)=0,0,MAX(T84,Z84)),"")</f>
        <v>6</v>
      </c>
    </row>
    <row r="85" s="5" customFormat="true" ht="15" hidden="false" customHeight="true" outlineLevel="0" collapsed="false">
      <c r="A85" s="5" t="n">
        <v>102</v>
      </c>
      <c r="B85" s="19" t="n">
        <f aca="false">B84</f>
        <v>21</v>
      </c>
      <c r="C85" s="20" t="str">
        <f aca="false">C84</f>
        <v>Semantic-aware Searching Over Encrypted Data </v>
      </c>
      <c r="D85" s="19" t="str">
        <f aca="false">D84</f>
        <v>No</v>
      </c>
      <c r="E85" s="20" t="str">
        <f aca="false">E84</f>
        <v>Soumil Kumar</v>
      </c>
      <c r="F85" s="5" t="s">
        <v>284</v>
      </c>
      <c r="G85" s="5" t="n">
        <v>500092144</v>
      </c>
      <c r="H85" s="5" t="s">
        <v>285</v>
      </c>
      <c r="I85" s="21" t="e">
        <f aca="false">I84</f>
        <v>#REF!</v>
      </c>
      <c r="J85" s="19" t="str">
        <f aca="false">IF(G85&lt;&gt;"",CONCATENATE(G85,"@stu.upes.ac.in"),"")</f>
        <v>500092144@stu.upes.ac.in</v>
      </c>
      <c r="K85" s="5" t="s">
        <v>109</v>
      </c>
      <c r="L85" s="20" t="str">
        <f aca="false">L84</f>
        <v>Dr. Nayantara Kotoky</v>
      </c>
      <c r="M85" s="25"/>
      <c r="N85" s="22" t="s">
        <v>286</v>
      </c>
      <c r="O85" s="3"/>
      <c r="P85" s="21" t="n">
        <v>2</v>
      </c>
      <c r="Q85" s="21" t="n">
        <v>2</v>
      </c>
      <c r="R85" s="21" t="n">
        <v>1</v>
      </c>
      <c r="S85" s="21" t="n">
        <v>1</v>
      </c>
      <c r="T85" s="5" t="n">
        <f aca="false">IF(SUM(P85:S85)=0,"",SUM(P85:S85))</f>
        <v>6</v>
      </c>
      <c r="V85" s="21"/>
      <c r="W85" s="21"/>
      <c r="X85" s="21"/>
      <c r="Y85" s="21"/>
      <c r="Z85" s="5" t="str">
        <f aca="false">IF(SUM(V85:Y85)=0,"",SUM(V85:Y85))</f>
        <v/>
      </c>
      <c r="AA85" s="5" t="n">
        <f aca="false">IF(G85&lt;&gt;"",IF(SUM(T85,Z85)=0,0,MAX(T85,Z85)),"")</f>
        <v>6</v>
      </c>
    </row>
    <row r="86" s="5" customFormat="true" ht="15" hidden="false" customHeight="true" outlineLevel="0" collapsed="false">
      <c r="A86" s="5" t="n">
        <v>103</v>
      </c>
      <c r="B86" s="19" t="n">
        <f aca="false">B85</f>
        <v>21</v>
      </c>
      <c r="C86" s="20" t="str">
        <f aca="false">C85</f>
        <v>Semantic-aware Searching Over Encrypted Data </v>
      </c>
      <c r="D86" s="19" t="str">
        <f aca="false">D85</f>
        <v>No</v>
      </c>
      <c r="E86" s="20" t="str">
        <f aca="false">E85</f>
        <v>Soumil Kumar</v>
      </c>
      <c r="F86" s="5" t="s">
        <v>287</v>
      </c>
      <c r="G86" s="5" t="n">
        <v>500091503</v>
      </c>
      <c r="H86" s="5" t="s">
        <v>288</v>
      </c>
      <c r="I86" s="21" t="e">
        <f aca="false">I85</f>
        <v>#REF!</v>
      </c>
      <c r="J86" s="19" t="str">
        <f aca="false">IF(G86&lt;&gt;"",CONCATENATE(G86,"@stu.upes.ac.in"),"")</f>
        <v>500091503@stu.upes.ac.in</v>
      </c>
      <c r="K86" s="5" t="s">
        <v>289</v>
      </c>
      <c r="L86" s="20" t="str">
        <f aca="false">L85</f>
        <v>Dr. Nayantara Kotoky</v>
      </c>
      <c r="M86" s="21"/>
      <c r="P86" s="21" t="n">
        <v>2</v>
      </c>
      <c r="Q86" s="21" t="n">
        <v>2</v>
      </c>
      <c r="R86" s="21" t="n">
        <v>1</v>
      </c>
      <c r="S86" s="21" t="n">
        <v>1</v>
      </c>
      <c r="T86" s="5" t="n">
        <f aca="false">IF(SUM(P86:S86)=0,"",SUM(P86:S86))</f>
        <v>6</v>
      </c>
      <c r="V86" s="21"/>
      <c r="W86" s="21"/>
      <c r="X86" s="21"/>
      <c r="Y86" s="21"/>
      <c r="Z86" s="5" t="str">
        <f aca="false">IF(SUM(V86:Y86)=0,"",SUM(V86:Y86))</f>
        <v/>
      </c>
      <c r="AA86" s="5" t="n">
        <f aca="false">IF(G86&lt;&gt;"",IF(SUM(T86,Z86)=0,0,MAX(T86,Z86)),"")</f>
        <v>6</v>
      </c>
    </row>
    <row r="87" s="5" customFormat="true" ht="15" hidden="false" customHeight="true" outlineLevel="0" collapsed="false">
      <c r="A87" s="5" t="n">
        <v>104</v>
      </c>
      <c r="B87" s="19" t="n">
        <f aca="false">B86</f>
        <v>21</v>
      </c>
      <c r="C87" s="20" t="str">
        <f aca="false">C86</f>
        <v>Semantic-aware Searching Over Encrypted Data </v>
      </c>
      <c r="D87" s="19" t="str">
        <f aca="false">D86</f>
        <v>No</v>
      </c>
      <c r="E87" s="20" t="str">
        <f aca="false">E86</f>
        <v>Soumil Kumar</v>
      </c>
      <c r="F87" s="5" t="s">
        <v>290</v>
      </c>
      <c r="G87" s="5" t="n">
        <v>500091532</v>
      </c>
      <c r="H87" s="5" t="s">
        <v>291</v>
      </c>
      <c r="I87" s="21" t="e">
        <f aca="false">I86</f>
        <v>#REF!</v>
      </c>
      <c r="J87" s="19" t="str">
        <f aca="false">IF(G87&lt;&gt;"",CONCATENATE(G87,"@stu.upes.ac.in"),"")</f>
        <v>500091532@stu.upes.ac.in</v>
      </c>
      <c r="K87" s="5" t="s">
        <v>292</v>
      </c>
      <c r="L87" s="20" t="str">
        <f aca="false">L86</f>
        <v>Dr. Nayantara Kotoky</v>
      </c>
      <c r="M87" s="21"/>
      <c r="P87" s="21" t="n">
        <v>2</v>
      </c>
      <c r="Q87" s="21" t="n">
        <v>2</v>
      </c>
      <c r="R87" s="21" t="n">
        <v>1</v>
      </c>
      <c r="S87" s="21" t="n">
        <v>1</v>
      </c>
      <c r="T87" s="5" t="n">
        <f aca="false">IF(SUM(P87:S87)=0,"",SUM(P87:S87))</f>
        <v>6</v>
      </c>
      <c r="V87" s="21"/>
      <c r="W87" s="21"/>
      <c r="X87" s="21"/>
      <c r="Y87" s="21"/>
      <c r="Z87" s="5" t="str">
        <f aca="false">IF(SUM(V87:Y87)=0,"",SUM(V87:Y87))</f>
        <v/>
      </c>
      <c r="AA87" s="5" t="n">
        <f aca="false">IF(G87&lt;&gt;"",IF(SUM(T87,Z87)=0,0,MAX(T87,Z87)),"")</f>
        <v>6</v>
      </c>
    </row>
    <row r="88" s="5" customFormat="true" ht="15" hidden="false" customHeight="true" outlineLevel="0" collapsed="false">
      <c r="A88" s="5" t="n">
        <v>106</v>
      </c>
      <c r="B88" s="19" t="n">
        <v>22</v>
      </c>
      <c r="C88" s="20" t="s">
        <v>293</v>
      </c>
      <c r="D88" s="19" t="s">
        <v>230</v>
      </c>
      <c r="E88" s="20" t="s">
        <v>294</v>
      </c>
      <c r="F88" s="5" t="s">
        <v>294</v>
      </c>
      <c r="G88" s="5" t="n">
        <v>500096507</v>
      </c>
      <c r="H88" s="5" t="s">
        <v>295</v>
      </c>
      <c r="I88" s="21" t="e">
        <f aca="false">#REF!</f>
        <v>#REF!</v>
      </c>
      <c r="J88" s="19" t="str">
        <f aca="false">IF(G88&lt;&gt;"",CONCATENATE(G88,"@stu.upes.ac.in"),"")</f>
        <v>500096507@stu.upes.ac.in</v>
      </c>
      <c r="K88" s="5" t="s">
        <v>133</v>
      </c>
      <c r="L88" s="20" t="s">
        <v>233</v>
      </c>
      <c r="M88" s="25"/>
      <c r="N88" s="22" t="s">
        <v>296</v>
      </c>
      <c r="O88" s="3"/>
      <c r="P88" s="21" t="n">
        <v>4</v>
      </c>
      <c r="Q88" s="21" t="n">
        <v>5</v>
      </c>
      <c r="R88" s="21" t="n">
        <v>4</v>
      </c>
      <c r="S88" s="21" t="n">
        <v>4</v>
      </c>
      <c r="T88" s="5" t="n">
        <f aca="false">IF(SUM(P88:S88)=0,"",SUM(P88:S88))</f>
        <v>17</v>
      </c>
      <c r="V88" s="21"/>
      <c r="W88" s="21"/>
      <c r="X88" s="21"/>
      <c r="Y88" s="21"/>
      <c r="Z88" s="5" t="str">
        <f aca="false">IF(SUM(V88:Y88)=0,"",SUM(V88:Y88))</f>
        <v/>
      </c>
      <c r="AA88" s="5" t="n">
        <f aca="false">IF(G88&lt;&gt;"",IF(SUM(T88,Z88)=0,0,MAX(T88,Z88)),"")</f>
        <v>17</v>
      </c>
    </row>
    <row r="89" s="5" customFormat="true" ht="15" hidden="false" customHeight="true" outlineLevel="0" collapsed="false">
      <c r="A89" s="5" t="n">
        <v>107</v>
      </c>
      <c r="B89" s="19" t="n">
        <f aca="false">B88</f>
        <v>22</v>
      </c>
      <c r="C89" s="20" t="str">
        <f aca="false">C88</f>
        <v>CloudEasy</v>
      </c>
      <c r="D89" s="19" t="str">
        <f aca="false">D88</f>
        <v>No</v>
      </c>
      <c r="E89" s="20" t="str">
        <f aca="false">E88</f>
        <v>Nirmol Kainth</v>
      </c>
      <c r="F89" s="5" t="s">
        <v>297</v>
      </c>
      <c r="G89" s="5" t="n">
        <v>500096495</v>
      </c>
      <c r="H89" s="5" t="s">
        <v>298</v>
      </c>
      <c r="I89" s="21" t="e">
        <f aca="false">I88</f>
        <v>#REF!</v>
      </c>
      <c r="J89" s="19" t="str">
        <f aca="false">IF(G89&lt;&gt;"",CONCATENATE(G89,"@stu.upes.ac.in"),"")</f>
        <v>500096495@stu.upes.ac.in</v>
      </c>
      <c r="K89" s="5" t="s">
        <v>133</v>
      </c>
      <c r="L89" s="20" t="str">
        <f aca="false">L88</f>
        <v>Dr. Swati Rastogi</v>
      </c>
      <c r="M89" s="25"/>
      <c r="N89" s="5" t="s">
        <v>258</v>
      </c>
      <c r="O89" s="26" t="s">
        <v>299</v>
      </c>
      <c r="P89" s="21" t="n">
        <v>4</v>
      </c>
      <c r="Q89" s="21" t="n">
        <v>5</v>
      </c>
      <c r="R89" s="21" t="n">
        <v>4</v>
      </c>
      <c r="S89" s="21" t="n">
        <v>4</v>
      </c>
      <c r="T89" s="5" t="n">
        <f aca="false">IF(SUM(P89:S89)=0,"",SUM(P89:S89))</f>
        <v>17</v>
      </c>
      <c r="V89" s="21"/>
      <c r="W89" s="21"/>
      <c r="X89" s="21"/>
      <c r="Y89" s="21"/>
      <c r="Z89" s="5" t="str">
        <f aca="false">IF(SUM(V89:Y89)=0,"",SUM(V89:Y89))</f>
        <v/>
      </c>
      <c r="AA89" s="5" t="n">
        <f aca="false">IF(G89&lt;&gt;"",IF(SUM(T89,Z89)=0,0,MAX(T89,Z89)),"")</f>
        <v>17</v>
      </c>
    </row>
    <row r="90" s="5" customFormat="true" ht="15" hidden="false" customHeight="true" outlineLevel="0" collapsed="false">
      <c r="A90" s="5" t="n">
        <v>108</v>
      </c>
      <c r="B90" s="19"/>
      <c r="C90" s="20"/>
      <c r="D90" s="19"/>
      <c r="E90" s="20"/>
      <c r="I90" s="21"/>
      <c r="J90" s="19"/>
      <c r="L90" s="20"/>
      <c r="M90" s="21"/>
      <c r="P90" s="21"/>
      <c r="Q90" s="21"/>
      <c r="R90" s="21"/>
      <c r="S90" s="21"/>
      <c r="V90" s="21"/>
      <c r="W90" s="21"/>
      <c r="X90" s="21"/>
      <c r="Y90" s="21"/>
      <c r="AA90" s="5" t="str">
        <f aca="false">IF(G90&lt;&gt;"",IF(SUM(T90,Z90)=0,0,MAX(T90,Z90)),"")</f>
        <v/>
      </c>
    </row>
    <row r="91" s="5" customFormat="true" ht="15" hidden="false" customHeight="true" outlineLevel="0" collapsed="false">
      <c r="A91" s="5" t="n">
        <v>109</v>
      </c>
      <c r="B91" s="19"/>
      <c r="C91" s="20"/>
      <c r="D91" s="19"/>
      <c r="E91" s="20"/>
      <c r="I91" s="21"/>
      <c r="J91" s="19"/>
      <c r="L91" s="20"/>
      <c r="M91" s="21"/>
      <c r="P91" s="21"/>
      <c r="Q91" s="21"/>
      <c r="R91" s="21"/>
      <c r="S91" s="21"/>
      <c r="V91" s="21"/>
      <c r="W91" s="21"/>
      <c r="X91" s="21"/>
      <c r="Y91" s="21"/>
      <c r="AA91" s="5" t="str">
        <f aca="false">IF(G91&lt;&gt;"",IF(SUM(T91,Z91)=0,0,MAX(T91,Z91)),"")</f>
        <v/>
      </c>
    </row>
    <row r="92" s="5" customFormat="true" ht="15" hidden="false" customHeight="true" outlineLevel="0" collapsed="false">
      <c r="A92" s="5" t="n">
        <v>111</v>
      </c>
      <c r="B92" s="19" t="n">
        <v>23</v>
      </c>
      <c r="C92" s="38" t="s">
        <v>300</v>
      </c>
      <c r="D92" s="19" t="s">
        <v>230</v>
      </c>
      <c r="E92" s="38" t="s">
        <v>301</v>
      </c>
      <c r="F92" s="39" t="s">
        <v>301</v>
      </c>
      <c r="G92" s="39" t="n">
        <v>500091963</v>
      </c>
      <c r="H92" s="39" t="s">
        <v>302</v>
      </c>
      <c r="I92" s="40" t="e">
        <f aca="false">#REF!</f>
        <v>#REF!</v>
      </c>
      <c r="J92" s="19" t="str">
        <f aca="false">IF(G92&lt;&gt;"",CONCATENATE(G92,"@stu.upes.ac.in"),"")</f>
        <v>500091963@stu.upes.ac.in</v>
      </c>
      <c r="K92" s="39" t="s">
        <v>51</v>
      </c>
      <c r="L92" s="38" t="s">
        <v>303</v>
      </c>
      <c r="M92" s="79"/>
      <c r="N92" s="39" t="s">
        <v>304</v>
      </c>
      <c r="O92" s="80"/>
      <c r="P92" s="21" t="n">
        <v>2</v>
      </c>
      <c r="Q92" s="21" t="n">
        <v>2</v>
      </c>
      <c r="R92" s="21" t="n">
        <v>1</v>
      </c>
      <c r="S92" s="21" t="n">
        <v>1</v>
      </c>
      <c r="T92" s="5" t="n">
        <f aca="false">IF(SUM(P92:S92)=0,"",SUM(P92:S92))</f>
        <v>6</v>
      </c>
      <c r="V92" s="21"/>
      <c r="W92" s="21"/>
      <c r="X92" s="21"/>
      <c r="Y92" s="21"/>
      <c r="Z92" s="5" t="str">
        <f aca="false">IF(SUM(V92:Y92)=0,"",SUM(V92:Y92))</f>
        <v/>
      </c>
      <c r="AA92" s="5" t="n">
        <f aca="false">IF(G92&lt;&gt;"",IF(SUM(T92,Z92)=0,0,MAX(T92,Z92)),"")</f>
        <v>6</v>
      </c>
    </row>
    <row r="93" s="5" customFormat="true" ht="15" hidden="false" customHeight="true" outlineLevel="0" collapsed="false">
      <c r="A93" s="5" t="n">
        <v>112</v>
      </c>
      <c r="B93" s="19" t="n">
        <f aca="false">B92</f>
        <v>23</v>
      </c>
      <c r="C93" s="38" t="str">
        <f aca="false">C92</f>
        <v>Artisanvalley</v>
      </c>
      <c r="D93" s="19" t="str">
        <f aca="false">D92</f>
        <v>No</v>
      </c>
      <c r="E93" s="38" t="str">
        <f aca="false">E92</f>
        <v>Rishit garg</v>
      </c>
      <c r="F93" s="39" t="s">
        <v>305</v>
      </c>
      <c r="G93" s="39" t="n">
        <v>500091942</v>
      </c>
      <c r="H93" s="39" t="s">
        <v>306</v>
      </c>
      <c r="I93" s="40" t="e">
        <f aca="false">I92</f>
        <v>#REF!</v>
      </c>
      <c r="J93" s="19" t="str">
        <f aca="false">IF(G93&lt;&gt;"",CONCATENATE(G93,"@stu.upes.ac.in"),"")</f>
        <v>500091942@stu.upes.ac.in</v>
      </c>
      <c r="K93" s="39" t="s">
        <v>51</v>
      </c>
      <c r="L93" s="38" t="str">
        <f aca="false">L92</f>
        <v>Mr. Shresth Gupta</v>
      </c>
      <c r="M93" s="79"/>
      <c r="N93" s="39" t="s">
        <v>307</v>
      </c>
      <c r="O93" s="80"/>
      <c r="P93" s="21" t="n">
        <v>2</v>
      </c>
      <c r="Q93" s="21" t="n">
        <v>2</v>
      </c>
      <c r="R93" s="21" t="n">
        <v>1</v>
      </c>
      <c r="S93" s="21" t="n">
        <v>1</v>
      </c>
      <c r="T93" s="5" t="n">
        <f aca="false">IF(SUM(P93:S93)=0,"",SUM(P93:S93))</f>
        <v>6</v>
      </c>
      <c r="V93" s="21"/>
      <c r="W93" s="21"/>
      <c r="X93" s="21"/>
      <c r="Y93" s="21"/>
      <c r="Z93" s="5" t="str">
        <f aca="false">IF(SUM(V93:Y93)=0,"",SUM(V93:Y93))</f>
        <v/>
      </c>
      <c r="AA93" s="5" t="n">
        <f aca="false">IF(G93&lt;&gt;"",IF(SUM(T93,Z93)=0,0,MAX(T93,Z93)),"")</f>
        <v>6</v>
      </c>
    </row>
    <row r="94" s="5" customFormat="true" ht="15" hidden="false" customHeight="true" outlineLevel="0" collapsed="false">
      <c r="A94" s="5" t="n">
        <v>113</v>
      </c>
      <c r="B94" s="19" t="n">
        <f aca="false">B93</f>
        <v>23</v>
      </c>
      <c r="C94" s="38" t="str">
        <f aca="false">C93</f>
        <v>Artisanvalley</v>
      </c>
      <c r="D94" s="19" t="str">
        <f aca="false">D93</f>
        <v>No</v>
      </c>
      <c r="E94" s="38" t="str">
        <f aca="false">E93</f>
        <v>Rishit garg</v>
      </c>
      <c r="F94" s="39" t="s">
        <v>308</v>
      </c>
      <c r="G94" s="39" t="n">
        <v>500093653</v>
      </c>
      <c r="H94" s="39" t="s">
        <v>309</v>
      </c>
      <c r="I94" s="40" t="e">
        <f aca="false">I93</f>
        <v>#REF!</v>
      </c>
      <c r="J94" s="19" t="str">
        <f aca="false">IF(G94&lt;&gt;"",CONCATENATE(G94,"@stu.upes.ac.in"),"")</f>
        <v>500093653@stu.upes.ac.in</v>
      </c>
      <c r="K94" s="39" t="s">
        <v>148</v>
      </c>
      <c r="L94" s="38" t="str">
        <f aca="false">L93</f>
        <v>Mr. Shresth Gupta</v>
      </c>
      <c r="M94" s="40"/>
      <c r="N94" s="39"/>
      <c r="O94" s="39"/>
      <c r="P94" s="21" t="n">
        <v>2</v>
      </c>
      <c r="Q94" s="21" t="n">
        <v>2</v>
      </c>
      <c r="R94" s="21" t="n">
        <v>1</v>
      </c>
      <c r="S94" s="21" t="n">
        <v>1</v>
      </c>
      <c r="T94" s="5" t="n">
        <f aca="false">IF(SUM(P94:S94)=0,"",SUM(P94:S94))</f>
        <v>6</v>
      </c>
      <c r="V94" s="21"/>
      <c r="W94" s="21"/>
      <c r="X94" s="21"/>
      <c r="Y94" s="21"/>
      <c r="Z94" s="5" t="str">
        <f aca="false">IF(SUM(V94:Y94)=0,"",SUM(V94:Y94))</f>
        <v/>
      </c>
      <c r="AA94" s="5" t="n">
        <f aca="false">IF(G94&lt;&gt;"",IF(SUM(T94,Z94)=0,0,MAX(T94,Z94)),"")</f>
        <v>6</v>
      </c>
    </row>
    <row r="95" s="5" customFormat="true" ht="15" hidden="false" customHeight="true" outlineLevel="0" collapsed="false">
      <c r="A95" s="5" t="n">
        <v>114</v>
      </c>
      <c r="B95" s="19" t="n">
        <f aca="false">B94</f>
        <v>23</v>
      </c>
      <c r="C95" s="38" t="str">
        <f aca="false">C94</f>
        <v>Artisanvalley</v>
      </c>
      <c r="D95" s="19" t="str">
        <f aca="false">D94</f>
        <v>No</v>
      </c>
      <c r="E95" s="38" t="str">
        <f aca="false">E94</f>
        <v>Rishit garg</v>
      </c>
      <c r="F95" s="39" t="s">
        <v>310</v>
      </c>
      <c r="G95" s="39" t="n">
        <v>500094151</v>
      </c>
      <c r="H95" s="39" t="s">
        <v>311</v>
      </c>
      <c r="I95" s="40" t="e">
        <f aca="false">I94</f>
        <v>#REF!</v>
      </c>
      <c r="J95" s="19" t="str">
        <f aca="false">IF(G95&lt;&gt;"",CONCATENATE(G95,"@stu.upes.ac.in"),"")</f>
        <v>500094151@stu.upes.ac.in</v>
      </c>
      <c r="K95" s="39" t="s">
        <v>41</v>
      </c>
      <c r="L95" s="38" t="str">
        <f aca="false">L94</f>
        <v>Mr. Shresth Gupta</v>
      </c>
      <c r="M95" s="40"/>
      <c r="N95" s="39"/>
      <c r="O95" s="39"/>
      <c r="P95" s="21" t="n">
        <v>2</v>
      </c>
      <c r="Q95" s="21" t="n">
        <v>2</v>
      </c>
      <c r="R95" s="21" t="n">
        <v>1</v>
      </c>
      <c r="S95" s="21" t="n">
        <v>1</v>
      </c>
      <c r="T95" s="5" t="n">
        <f aca="false">IF(SUM(P95:S95)=0,"",SUM(P95:S95))</f>
        <v>6</v>
      </c>
      <c r="V95" s="21"/>
      <c r="W95" s="21"/>
      <c r="X95" s="21"/>
      <c r="Y95" s="21"/>
      <c r="Z95" s="5" t="str">
        <f aca="false">IF(SUM(V95:Y95)=0,"",SUM(V95:Y95))</f>
        <v/>
      </c>
      <c r="AA95" s="5" t="n">
        <f aca="false">IF(G95&lt;&gt;"",IF(SUM(T95,Z95)=0,0,MAX(T95,Z95)),"")</f>
        <v>6</v>
      </c>
    </row>
    <row r="96" s="5" customFormat="true" ht="15" hidden="false" customHeight="true" outlineLevel="0" collapsed="false">
      <c r="A96" s="5" t="n">
        <v>116</v>
      </c>
      <c r="B96" s="19" t="n">
        <v>24</v>
      </c>
      <c r="C96" s="20" t="s">
        <v>312</v>
      </c>
      <c r="D96" s="19" t="s">
        <v>230</v>
      </c>
      <c r="E96" s="20" t="s">
        <v>313</v>
      </c>
      <c r="F96" s="5" t="s">
        <v>314</v>
      </c>
      <c r="G96" s="5" t="n">
        <v>500095594</v>
      </c>
      <c r="H96" s="5" t="s">
        <v>315</v>
      </c>
      <c r="I96" s="21" t="n">
        <v>7991161369</v>
      </c>
      <c r="J96" s="19" t="str">
        <f aca="false">IF(G96&lt;&gt;"",CONCATENATE(G96,"@stu.upes.ac.in"),"")</f>
        <v>500095594@stu.upes.ac.in</v>
      </c>
      <c r="K96" s="5" t="s">
        <v>28</v>
      </c>
      <c r="L96" s="20" t="s">
        <v>79</v>
      </c>
      <c r="M96" s="81" t="s">
        <v>316</v>
      </c>
      <c r="N96" s="5" t="s">
        <v>202</v>
      </c>
      <c r="O96" s="3"/>
      <c r="P96" s="21" t="n">
        <v>4</v>
      </c>
      <c r="Q96" s="21" t="n">
        <v>4</v>
      </c>
      <c r="R96" s="21" t="n">
        <v>4</v>
      </c>
      <c r="S96" s="21" t="n">
        <v>4</v>
      </c>
      <c r="T96" s="5" t="n">
        <f aca="false">IF(SUM(P96:S96)=0,"",SUM(P96:S96))</f>
        <v>16</v>
      </c>
      <c r="V96" s="21" t="n">
        <v>4</v>
      </c>
      <c r="W96" s="21" t="n">
        <v>4</v>
      </c>
      <c r="X96" s="21" t="n">
        <v>4</v>
      </c>
      <c r="Y96" s="21" t="n">
        <v>4</v>
      </c>
      <c r="Z96" s="5" t="n">
        <f aca="false">IF(SUM(V96:Y96)=0,"",SUM(V96:Y96))</f>
        <v>16</v>
      </c>
      <c r="AA96" s="5" t="n">
        <f aca="false">IF(G96&lt;&gt;"",IF(SUM(T96,Z96)=0,0,MAX(T96,Z96)),"")</f>
        <v>16</v>
      </c>
    </row>
    <row r="97" s="5" customFormat="true" ht="15" hidden="false" customHeight="true" outlineLevel="0" collapsed="false">
      <c r="A97" s="5" t="n">
        <v>117</v>
      </c>
      <c r="B97" s="19" t="n">
        <f aca="false">B96</f>
        <v>24</v>
      </c>
      <c r="C97" s="20" t="str">
        <f aca="false">C96</f>
        <v>MultiGen AI: Your All-in-one AI content creation Hub</v>
      </c>
      <c r="D97" s="19" t="str">
        <f aca="false">D96</f>
        <v>No</v>
      </c>
      <c r="E97" s="20" t="str">
        <f aca="false">E96</f>
        <v>Shubhi Dixit</v>
      </c>
      <c r="F97" s="5" t="s">
        <v>317</v>
      </c>
      <c r="G97" s="5" t="n">
        <v>500095616</v>
      </c>
      <c r="H97" s="5" t="s">
        <v>318</v>
      </c>
      <c r="I97" s="21" t="n">
        <v>9113106085</v>
      </c>
      <c r="J97" s="19" t="str">
        <f aca="false">IF(G97&lt;&gt;"",CONCATENATE(G97,"@stu.upes.ac.in"),"")</f>
        <v>500095616@stu.upes.ac.in</v>
      </c>
      <c r="K97" s="5" t="s">
        <v>28</v>
      </c>
      <c r="L97" s="20" t="str">
        <f aca="false">L96</f>
        <v>Dr. Avita Katal</v>
      </c>
      <c r="M97" s="81"/>
      <c r="N97" s="5" t="s">
        <v>319</v>
      </c>
      <c r="O97" s="3"/>
      <c r="P97" s="21" t="n">
        <v>4</v>
      </c>
      <c r="Q97" s="21" t="n">
        <v>4</v>
      </c>
      <c r="R97" s="21" t="n">
        <v>3</v>
      </c>
      <c r="S97" s="21" t="n">
        <v>4</v>
      </c>
      <c r="T97" s="5" t="n">
        <f aca="false">IF(SUM(P97:S97)=0,"",SUM(P97:S97))</f>
        <v>15</v>
      </c>
      <c r="V97" s="21" t="n">
        <v>4</v>
      </c>
      <c r="W97" s="21" t="n">
        <v>4</v>
      </c>
      <c r="X97" s="21" t="n">
        <v>3</v>
      </c>
      <c r="Y97" s="21" t="n">
        <v>4</v>
      </c>
      <c r="Z97" s="5" t="n">
        <f aca="false">IF(SUM(V97:Y97)=0,"",SUM(V97:Y97))</f>
        <v>15</v>
      </c>
      <c r="AA97" s="5" t="n">
        <f aca="false">IF(G97&lt;&gt;"",IF(SUM(T97,Z97)=0,0,MAX(T97,Z97)),"")</f>
        <v>15</v>
      </c>
    </row>
    <row r="98" s="5" customFormat="true" ht="15" hidden="false" customHeight="true" outlineLevel="0" collapsed="false">
      <c r="A98" s="5" t="n">
        <v>118</v>
      </c>
      <c r="B98" s="19" t="n">
        <f aca="false">B97</f>
        <v>24</v>
      </c>
      <c r="C98" s="20" t="str">
        <f aca="false">C97</f>
        <v>MultiGen AI: Your All-in-one AI content creation Hub</v>
      </c>
      <c r="D98" s="19" t="str">
        <f aca="false">D97</f>
        <v>No</v>
      </c>
      <c r="E98" s="20" t="str">
        <f aca="false">E97</f>
        <v>Shubhi Dixit</v>
      </c>
      <c r="F98" s="5" t="s">
        <v>320</v>
      </c>
      <c r="G98" s="5" t="n">
        <v>500096448</v>
      </c>
      <c r="H98" s="5" t="s">
        <v>321</v>
      </c>
      <c r="I98" s="21" t="n">
        <v>9339279360</v>
      </c>
      <c r="J98" s="19" t="str">
        <f aca="false">IF(G98&lt;&gt;"",CONCATENATE(G98,"@stu.upes.ac.in"),"")</f>
        <v>500096448@stu.upes.ac.in</v>
      </c>
      <c r="K98" s="5" t="s">
        <v>133</v>
      </c>
      <c r="L98" s="20" t="str">
        <f aca="false">L97</f>
        <v>Dr. Avita Katal</v>
      </c>
      <c r="M98" s="81"/>
      <c r="P98" s="21" t="n">
        <v>4</v>
      </c>
      <c r="Q98" s="21" t="n">
        <v>4</v>
      </c>
      <c r="R98" s="21" t="n">
        <v>4</v>
      </c>
      <c r="S98" s="21" t="n">
        <v>4</v>
      </c>
      <c r="T98" s="5" t="n">
        <f aca="false">IF(SUM(P98:S98)=0,"",SUM(P98:S98))</f>
        <v>16</v>
      </c>
      <c r="V98" s="21" t="n">
        <v>4</v>
      </c>
      <c r="W98" s="21" t="n">
        <v>4</v>
      </c>
      <c r="X98" s="21" t="n">
        <v>4</v>
      </c>
      <c r="Y98" s="21" t="n">
        <v>4</v>
      </c>
      <c r="Z98" s="5" t="n">
        <f aca="false">IF(SUM(V98:Y98)=0,"",SUM(V98:Y98))</f>
        <v>16</v>
      </c>
      <c r="AA98" s="5" t="n">
        <f aca="false">IF(G98&lt;&gt;"",IF(SUM(T98,Z98)=0,0,MAX(T98,Z98)),"")</f>
        <v>16</v>
      </c>
    </row>
    <row r="99" s="5" customFormat="true" ht="15" hidden="false" customHeight="true" outlineLevel="0" collapsed="false">
      <c r="A99" s="5" t="n">
        <v>119</v>
      </c>
      <c r="B99" s="19" t="n">
        <f aca="false">B98</f>
        <v>24</v>
      </c>
      <c r="C99" s="20" t="str">
        <f aca="false">C98</f>
        <v>MultiGen AI: Your All-in-one AI content creation Hub</v>
      </c>
      <c r="D99" s="19" t="str">
        <f aca="false">D98</f>
        <v>No</v>
      </c>
      <c r="E99" s="20" t="str">
        <f aca="false">E98</f>
        <v>Shubhi Dixit</v>
      </c>
      <c r="F99" s="5" t="s">
        <v>313</v>
      </c>
      <c r="G99" s="5" t="n">
        <v>500094571</v>
      </c>
      <c r="H99" s="5" t="s">
        <v>322</v>
      </c>
      <c r="I99" s="21" t="n">
        <v>9343815519</v>
      </c>
      <c r="J99" s="19" t="str">
        <f aca="false">IF(G99&lt;&gt;"",CONCATENATE(G99,"@stu.upes.ac.in"),"")</f>
        <v>500094571@stu.upes.ac.in</v>
      </c>
      <c r="K99" s="5" t="s">
        <v>28</v>
      </c>
      <c r="L99" s="20" t="str">
        <f aca="false">L98</f>
        <v>Dr. Avita Katal</v>
      </c>
      <c r="M99" s="81"/>
      <c r="P99" s="21" t="n">
        <v>4</v>
      </c>
      <c r="Q99" s="21" t="n">
        <v>4</v>
      </c>
      <c r="R99" s="21" t="n">
        <v>3</v>
      </c>
      <c r="S99" s="21" t="n">
        <v>4</v>
      </c>
      <c r="T99" s="5" t="n">
        <f aca="false">IF(SUM(P99:S99)=0,"",SUM(P99:S99))</f>
        <v>15</v>
      </c>
      <c r="V99" s="21" t="n">
        <v>4</v>
      </c>
      <c r="W99" s="21" t="n">
        <v>4</v>
      </c>
      <c r="X99" s="21" t="n">
        <v>3</v>
      </c>
      <c r="Y99" s="21" t="n">
        <v>4</v>
      </c>
      <c r="Z99" s="5" t="n">
        <f aca="false">IF(SUM(V99:Y99)=0,"",SUM(V99:Y99))</f>
        <v>15</v>
      </c>
      <c r="AA99" s="5" t="n">
        <f aca="false">IF(G99&lt;&gt;"",IF(SUM(T99,Z99)=0,0,MAX(T99,Z99)),"")</f>
        <v>15</v>
      </c>
    </row>
    <row r="100" s="5" customFormat="true" ht="15" hidden="false" customHeight="true" outlineLevel="0" collapsed="false">
      <c r="A100" s="5" t="n">
        <v>121</v>
      </c>
      <c r="B100" s="19" t="n">
        <v>25</v>
      </c>
      <c r="C100" s="44" t="s">
        <v>323</v>
      </c>
      <c r="D100" s="19" t="s">
        <v>230</v>
      </c>
      <c r="E100" s="20" t="s">
        <v>324</v>
      </c>
      <c r="F100" s="5" t="s">
        <v>324</v>
      </c>
      <c r="G100" s="5" t="n">
        <v>500094103</v>
      </c>
      <c r="H100" s="5" t="s">
        <v>325</v>
      </c>
      <c r="I100" s="21" t="n">
        <v>6262035650</v>
      </c>
      <c r="J100" s="19" t="str">
        <f aca="false">IF(G100&lt;&gt;"",CONCATENATE(G100,"@stu.upes.ac.in"),"")</f>
        <v>500094103@stu.upes.ac.in</v>
      </c>
      <c r="K100" s="5" t="s">
        <v>126</v>
      </c>
      <c r="L100" s="20" t="s">
        <v>326</v>
      </c>
      <c r="M100" s="21"/>
      <c r="N100" s="22" t="s">
        <v>273</v>
      </c>
      <c r="P100" s="21" t="n">
        <v>5</v>
      </c>
      <c r="Q100" s="21" t="n">
        <v>4</v>
      </c>
      <c r="R100" s="21" t="n">
        <v>4</v>
      </c>
      <c r="S100" s="21" t="n">
        <v>4</v>
      </c>
      <c r="T100" s="5" t="n">
        <f aca="false">IF(SUM(P100:S100)=0,"",SUM(P100:S100))</f>
        <v>17</v>
      </c>
      <c r="V100" s="21" t="n">
        <v>4</v>
      </c>
      <c r="W100" s="21" t="n">
        <v>5</v>
      </c>
      <c r="X100" s="21" t="n">
        <v>4</v>
      </c>
      <c r="Y100" s="21" t="n">
        <v>5</v>
      </c>
      <c r="Z100" s="5" t="n">
        <f aca="false">IF(SUM(V100:Y100)=0,"",SUM(V100:Y100))</f>
        <v>18</v>
      </c>
      <c r="AA100" s="5" t="n">
        <f aca="false">IF(G100&lt;&gt;"",IF(SUM(T100,Z100)=0,0,MAX(T100,Z100)),"")</f>
        <v>18</v>
      </c>
    </row>
    <row r="101" s="5" customFormat="true" ht="15" hidden="false" customHeight="true" outlineLevel="0" collapsed="false">
      <c r="A101" s="5" t="n">
        <v>122</v>
      </c>
      <c r="B101" s="19" t="n">
        <f aca="false">B100</f>
        <v>25</v>
      </c>
      <c r="C101" s="44" t="str">
        <f aca="false">C100</f>
        <v>Vital Wave:Telemonitoring ECG and PPG with cloud analytics</v>
      </c>
      <c r="D101" s="19" t="str">
        <f aca="false">D100</f>
        <v>No</v>
      </c>
      <c r="E101" s="20" t="str">
        <f aca="false">E100</f>
        <v>Anishka Sinha</v>
      </c>
      <c r="F101" s="5" t="s">
        <v>327</v>
      </c>
      <c r="G101" s="5" t="n">
        <v>500092154</v>
      </c>
      <c r="H101" s="5" t="s">
        <v>328</v>
      </c>
      <c r="I101" s="21" t="n">
        <v>9520024449</v>
      </c>
      <c r="J101" s="19" t="str">
        <f aca="false">IF(G101&lt;&gt;"",CONCATENATE(G101,"@stu.upes.ac.in"),"")</f>
        <v>500092154@stu.upes.ac.in</v>
      </c>
      <c r="K101" s="5" t="s">
        <v>329</v>
      </c>
      <c r="L101" s="20" t="str">
        <f aca="false">L100</f>
        <v>Dr. Shresth Gupta</v>
      </c>
      <c r="M101" s="21"/>
      <c r="N101" s="22" t="s">
        <v>163</v>
      </c>
      <c r="P101" s="21" t="n">
        <v>5</v>
      </c>
      <c r="Q101" s="21" t="n">
        <v>4</v>
      </c>
      <c r="R101" s="21" t="n">
        <v>4</v>
      </c>
      <c r="S101" s="21" t="n">
        <v>4</v>
      </c>
      <c r="T101" s="5" t="n">
        <f aca="false">IF(SUM(P101:S101)=0,"",SUM(P101:S101))</f>
        <v>17</v>
      </c>
      <c r="V101" s="21" t="n">
        <v>4</v>
      </c>
      <c r="W101" s="21" t="n">
        <v>5</v>
      </c>
      <c r="X101" s="21" t="n">
        <v>4</v>
      </c>
      <c r="Y101" s="21" t="n">
        <v>5</v>
      </c>
      <c r="Z101" s="5" t="n">
        <f aca="false">IF(SUM(V101:Y101)=0,"",SUM(V101:Y101))</f>
        <v>18</v>
      </c>
      <c r="AA101" s="5" t="n">
        <f aca="false">IF(G101&lt;&gt;"",IF(SUM(T101,Z101)=0,0,MAX(T101,Z101)),"")</f>
        <v>18</v>
      </c>
    </row>
    <row r="102" s="5" customFormat="true" ht="15" hidden="false" customHeight="true" outlineLevel="0" collapsed="false">
      <c r="A102" s="5" t="n">
        <v>123</v>
      </c>
      <c r="B102" s="19" t="n">
        <f aca="false">B101</f>
        <v>25</v>
      </c>
      <c r="C102" s="44" t="str">
        <f aca="false">C101</f>
        <v>Vital Wave:Telemonitoring ECG and PPG with cloud analytics</v>
      </c>
      <c r="D102" s="19" t="str">
        <f aca="false">D101</f>
        <v>No</v>
      </c>
      <c r="E102" s="20" t="str">
        <f aca="false">E101</f>
        <v>Anishka Sinha</v>
      </c>
      <c r="F102" s="5" t="s">
        <v>330</v>
      </c>
      <c r="G102" s="5" t="n">
        <v>500094135</v>
      </c>
      <c r="H102" s="5" t="s">
        <v>331</v>
      </c>
      <c r="I102" s="21" t="n">
        <v>9084047529</v>
      </c>
      <c r="J102" s="19" t="str">
        <f aca="false">IF(G102&lt;&gt;"",CONCATENATE(G102,"@stu.upes.ac.in"),"")</f>
        <v>500094135@stu.upes.ac.in</v>
      </c>
      <c r="K102" s="5" t="s">
        <v>126</v>
      </c>
      <c r="L102" s="20" t="str">
        <f aca="false">L101</f>
        <v>Dr. Shresth Gupta</v>
      </c>
      <c r="M102" s="21"/>
      <c r="P102" s="21" t="n">
        <v>5</v>
      </c>
      <c r="Q102" s="21" t="n">
        <v>4</v>
      </c>
      <c r="R102" s="21" t="n">
        <v>4</v>
      </c>
      <c r="S102" s="21" t="n">
        <v>4</v>
      </c>
      <c r="T102" s="5" t="n">
        <f aca="false">IF(SUM(P102:S102)=0,"",SUM(P102:S102))</f>
        <v>17</v>
      </c>
      <c r="V102" s="21" t="n">
        <v>4</v>
      </c>
      <c r="W102" s="21" t="n">
        <v>5</v>
      </c>
      <c r="X102" s="21" t="n">
        <v>4</v>
      </c>
      <c r="Y102" s="21" t="n">
        <v>5</v>
      </c>
      <c r="Z102" s="5" t="n">
        <f aca="false">IF(SUM(V102:Y102)=0,"",SUM(V102:Y102))</f>
        <v>18</v>
      </c>
      <c r="AA102" s="5" t="n">
        <f aca="false">IF(G102&lt;&gt;"",IF(SUM(T102,Z102)=0,0,MAX(T102,Z102)),"")</f>
        <v>18</v>
      </c>
    </row>
    <row r="103" s="5" customFormat="true" ht="15" hidden="false" customHeight="true" outlineLevel="0" collapsed="false">
      <c r="A103" s="5" t="n">
        <v>124</v>
      </c>
      <c r="B103" s="19"/>
      <c r="C103" s="44"/>
      <c r="D103" s="19"/>
      <c r="E103" s="20"/>
      <c r="I103" s="21"/>
      <c r="J103" s="19"/>
      <c r="L103" s="20"/>
      <c r="M103" s="21"/>
      <c r="P103" s="21"/>
      <c r="Q103" s="21"/>
      <c r="R103" s="21"/>
      <c r="S103" s="21"/>
      <c r="V103" s="21" t="n">
        <v>4</v>
      </c>
      <c r="W103" s="21" t="n">
        <v>5</v>
      </c>
      <c r="X103" s="21" t="n">
        <v>4</v>
      </c>
      <c r="Y103" s="21" t="n">
        <v>5</v>
      </c>
      <c r="Z103" s="5" t="n">
        <f aca="false">IF(SUM(V103:Y103)=0,"",SUM(V103:Y103))</f>
        <v>18</v>
      </c>
      <c r="AA103" s="5" t="str">
        <f aca="false">IF(G103&lt;&gt;"",IF(SUM(T103,Z103)=0,0,MAX(T103,Z103)),"")</f>
        <v/>
      </c>
    </row>
    <row r="104" s="5" customFormat="true" ht="15" hidden="false" customHeight="true" outlineLevel="0" collapsed="false">
      <c r="A104" s="5" t="n">
        <v>126</v>
      </c>
      <c r="B104" s="19" t="n">
        <v>26</v>
      </c>
      <c r="C104" s="30" t="s">
        <v>332</v>
      </c>
      <c r="D104" s="19" t="s">
        <v>230</v>
      </c>
      <c r="E104" s="30" t="s">
        <v>333</v>
      </c>
      <c r="F104" s="31" t="s">
        <v>333</v>
      </c>
      <c r="G104" s="31" t="n">
        <v>500094049</v>
      </c>
      <c r="H104" s="31" t="s">
        <v>334</v>
      </c>
      <c r="I104" s="32" t="e">
        <f aca="false">#REF!</f>
        <v>#REF!</v>
      </c>
      <c r="J104" s="19" t="str">
        <f aca="false">IF(G104&lt;&gt;"",CONCATENATE(G104,"@stu.upes.ac.in"),"")</f>
        <v>500094049@stu.upes.ac.in</v>
      </c>
      <c r="K104" s="5" t="s">
        <v>41</v>
      </c>
      <c r="L104" s="30" t="s">
        <v>272</v>
      </c>
      <c r="M104" s="32"/>
      <c r="N104" s="22" t="s">
        <v>149</v>
      </c>
      <c r="O104" s="31"/>
      <c r="P104" s="21" t="n">
        <v>4</v>
      </c>
      <c r="Q104" s="21" t="n">
        <v>4.5</v>
      </c>
      <c r="R104" s="5" t="n">
        <v>4.5</v>
      </c>
      <c r="S104" s="21" t="n">
        <v>4</v>
      </c>
      <c r="T104" s="5" t="n">
        <f aca="false">IF(SUM(P104:S104)=0,"",SUM(P104:S104))</f>
        <v>17</v>
      </c>
      <c r="V104" s="21"/>
      <c r="W104" s="21"/>
      <c r="X104" s="21"/>
      <c r="Y104" s="21"/>
      <c r="Z104" s="5" t="str">
        <f aca="false">IF(SUM(V104:Y104)=0,"",SUM(V104:Y104))</f>
        <v/>
      </c>
      <c r="AA104" s="5" t="n">
        <f aca="false">IF(G104&lt;&gt;"",IF(SUM(T104,Z104)=0,0,MAX(T104,Z104)),"")</f>
        <v>17</v>
      </c>
    </row>
    <row r="105" s="5" customFormat="true" ht="15" hidden="false" customHeight="true" outlineLevel="0" collapsed="false">
      <c r="A105" s="5" t="n">
        <v>127</v>
      </c>
      <c r="B105" s="19" t="n">
        <f aca="false">B104</f>
        <v>26</v>
      </c>
      <c r="C105" s="30" t="str">
        <f aca="false">C104</f>
        <v>Athlete Edge</v>
      </c>
      <c r="D105" s="19" t="str">
        <f aca="false">D104</f>
        <v>No</v>
      </c>
      <c r="E105" s="30" t="str">
        <f aca="false">E104</f>
        <v>Divay Sethi</v>
      </c>
      <c r="F105" s="31" t="s">
        <v>335</v>
      </c>
      <c r="G105" s="31" t="n">
        <v>500095629</v>
      </c>
      <c r="H105" s="31" t="s">
        <v>336</v>
      </c>
      <c r="I105" s="32" t="e">
        <f aca="false">I104</f>
        <v>#REF!</v>
      </c>
      <c r="J105" s="19" t="str">
        <f aca="false">IF(G105&lt;&gt;"",CONCATENATE(G105,"@stu.upes.ac.in"),"")</f>
        <v>500095629@stu.upes.ac.in</v>
      </c>
      <c r="K105" s="5" t="s">
        <v>28</v>
      </c>
      <c r="L105" s="30" t="str">
        <f aca="false">L104</f>
        <v>Ms. Arundhati tarafdar</v>
      </c>
      <c r="M105" s="32"/>
      <c r="N105" s="22" t="s">
        <v>192</v>
      </c>
      <c r="O105" s="31"/>
      <c r="P105" s="21" t="n">
        <v>4</v>
      </c>
      <c r="Q105" s="21" t="n">
        <v>4.5</v>
      </c>
      <c r="R105" s="21" t="n">
        <v>4.5</v>
      </c>
      <c r="S105" s="21" t="n">
        <v>4</v>
      </c>
      <c r="T105" s="5" t="n">
        <f aca="false">IF(SUM(P105:S105)=0,"",SUM(P105:S105))</f>
        <v>17</v>
      </c>
      <c r="V105" s="21"/>
      <c r="W105" s="21"/>
      <c r="X105" s="21"/>
      <c r="Y105" s="21"/>
      <c r="Z105" s="5" t="str">
        <f aca="false">IF(SUM(V105:Y105)=0,"",SUM(V105:Y105))</f>
        <v/>
      </c>
      <c r="AA105" s="5" t="n">
        <f aca="false">IF(G105&lt;&gt;"",IF(SUM(T105,Z105)=0,0,MAX(T105,Z105)),"")</f>
        <v>17</v>
      </c>
    </row>
    <row r="106" s="5" customFormat="true" ht="15" hidden="false" customHeight="true" outlineLevel="0" collapsed="false">
      <c r="A106" s="5" t="n">
        <v>128</v>
      </c>
      <c r="B106" s="19" t="n">
        <f aca="false">B105</f>
        <v>26</v>
      </c>
      <c r="C106" s="30" t="str">
        <f aca="false">C105</f>
        <v>Athlete Edge</v>
      </c>
      <c r="D106" s="19" t="str">
        <f aca="false">D105</f>
        <v>No</v>
      </c>
      <c r="E106" s="30" t="str">
        <f aca="false">E105</f>
        <v>Divay Sethi</v>
      </c>
      <c r="F106" s="31" t="s">
        <v>337</v>
      </c>
      <c r="G106" s="31" t="n">
        <v>500094799</v>
      </c>
      <c r="H106" s="31" t="s">
        <v>338</v>
      </c>
      <c r="I106" s="32" t="e">
        <f aca="false">I105</f>
        <v>#REF!</v>
      </c>
      <c r="J106" s="19" t="str">
        <f aca="false">IF(G106&lt;&gt;"",CONCATENATE(G106,"@stu.upes.ac.in"),"")</f>
        <v>500094799@stu.upes.ac.in</v>
      </c>
      <c r="K106" s="5" t="s">
        <v>28</v>
      </c>
      <c r="L106" s="30" t="str">
        <f aca="false">L105</f>
        <v>Ms. Arundhati tarafdar</v>
      </c>
      <c r="M106" s="32"/>
      <c r="N106" s="31"/>
      <c r="O106" s="31"/>
      <c r="P106" s="21" t="n">
        <v>4</v>
      </c>
      <c r="Q106" s="21" t="n">
        <v>4.5</v>
      </c>
      <c r="R106" s="21" t="n">
        <v>4.5</v>
      </c>
      <c r="S106" s="21" t="n">
        <v>4</v>
      </c>
      <c r="T106" s="5" t="n">
        <f aca="false">IF(SUM(P106:S106)=0,"",SUM(P106:S106))</f>
        <v>17</v>
      </c>
      <c r="V106" s="21"/>
      <c r="W106" s="21"/>
      <c r="X106" s="21"/>
      <c r="Y106" s="21"/>
      <c r="Z106" s="5" t="str">
        <f aca="false">IF(SUM(V106:Y106)=0,"",SUM(V106:Y106))</f>
        <v/>
      </c>
      <c r="AA106" s="5" t="n">
        <f aca="false">IF(G106&lt;&gt;"",IF(SUM(T106,Z106)=0,0,MAX(T106,Z106)),"")</f>
        <v>17</v>
      </c>
    </row>
    <row r="107" s="5" customFormat="true" ht="15" hidden="false" customHeight="true" outlineLevel="0" collapsed="false">
      <c r="A107" s="5" t="n">
        <v>129</v>
      </c>
      <c r="B107" s="19" t="n">
        <f aca="false">B106</f>
        <v>26</v>
      </c>
      <c r="C107" s="30" t="str">
        <f aca="false">C106</f>
        <v>Athlete Edge</v>
      </c>
      <c r="D107" s="19" t="str">
        <f aca="false">D106</f>
        <v>No</v>
      </c>
      <c r="E107" s="30" t="str">
        <f aca="false">E106</f>
        <v>Divay Sethi</v>
      </c>
      <c r="F107" s="31" t="s">
        <v>339</v>
      </c>
      <c r="G107" s="31" t="n">
        <v>500094657</v>
      </c>
      <c r="H107" s="31" t="s">
        <v>340</v>
      </c>
      <c r="I107" s="32" t="e">
        <f aca="false">I106</f>
        <v>#REF!</v>
      </c>
      <c r="J107" s="19" t="str">
        <f aca="false">IF(G107&lt;&gt;"",CONCATENATE(G107,"@stu.upes.ac.in"),"")</f>
        <v>500094657@stu.upes.ac.in</v>
      </c>
      <c r="K107" s="5" t="s">
        <v>28</v>
      </c>
      <c r="L107" s="30" t="str">
        <f aca="false">L106</f>
        <v>Ms. Arundhati tarafdar</v>
      </c>
      <c r="M107" s="32"/>
      <c r="N107" s="31"/>
      <c r="O107" s="31"/>
      <c r="P107" s="21" t="n">
        <v>4</v>
      </c>
      <c r="Q107" s="21" t="n">
        <v>4.5</v>
      </c>
      <c r="R107" s="21" t="n">
        <v>4.5</v>
      </c>
      <c r="S107" s="21" t="n">
        <v>4</v>
      </c>
      <c r="T107" s="5" t="n">
        <f aca="false">IF(SUM(P107:S107)=0,"",SUM(P107:S107))</f>
        <v>17</v>
      </c>
      <c r="V107" s="21"/>
      <c r="W107" s="21"/>
      <c r="X107" s="21"/>
      <c r="Y107" s="21"/>
      <c r="Z107" s="5" t="str">
        <f aca="false">IF(SUM(V107:Y107)=0,"",SUM(V107:Y107))</f>
        <v/>
      </c>
      <c r="AA107" s="5" t="n">
        <f aca="false">IF(G107&lt;&gt;"",IF(SUM(T107,Z107)=0,0,MAX(T107,Z107)),"")</f>
        <v>17</v>
      </c>
    </row>
    <row r="108" s="5" customFormat="true" ht="15" hidden="false" customHeight="true" outlineLevel="0" collapsed="false">
      <c r="A108" s="5" t="n">
        <v>131</v>
      </c>
      <c r="B108" s="19" t="n">
        <v>27</v>
      </c>
      <c r="C108" s="19" t="s">
        <v>341</v>
      </c>
      <c r="D108" s="19" t="s">
        <v>230</v>
      </c>
      <c r="E108" s="19" t="s">
        <v>342</v>
      </c>
      <c r="F108" s="45" t="s">
        <v>343</v>
      </c>
      <c r="G108" s="1" t="n">
        <v>500096351</v>
      </c>
      <c r="H108" s="1" t="s">
        <v>344</v>
      </c>
      <c r="I108" s="4" t="e">
        <f aca="false">#REF!</f>
        <v>#REF!</v>
      </c>
      <c r="J108" s="19" t="str">
        <f aca="false">IF(G108&lt;&gt;"",CONCATENATE(G108,"@stu.upes.ac.in"),"")</f>
        <v>500096351@stu.upes.ac.in</v>
      </c>
      <c r="K108" s="1" t="s">
        <v>105</v>
      </c>
      <c r="L108" s="19" t="s">
        <v>345</v>
      </c>
      <c r="M108" s="21"/>
      <c r="N108" s="5" t="s">
        <v>244</v>
      </c>
      <c r="P108" s="21" t="n">
        <v>4</v>
      </c>
      <c r="Q108" s="21" t="n">
        <v>4</v>
      </c>
      <c r="R108" s="5" t="n">
        <v>3</v>
      </c>
      <c r="S108" s="21" t="n">
        <v>4</v>
      </c>
      <c r="T108" s="5" t="n">
        <f aca="false">IF(SUM(P108:S108)=0,"",SUM(P108:S108))</f>
        <v>15</v>
      </c>
      <c r="V108" s="21"/>
      <c r="W108" s="21"/>
      <c r="X108" s="21"/>
      <c r="Y108" s="21"/>
      <c r="Z108" s="5" t="str">
        <f aca="false">IF(SUM(V108:Y108)=0,"",SUM(V108:Y108))</f>
        <v/>
      </c>
      <c r="AA108" s="5" t="n">
        <f aca="false">IF(G108&lt;&gt;"",IF(SUM(T108,Z108)=0,0,MAX(T108,Z108)),"")</f>
        <v>15</v>
      </c>
    </row>
    <row r="109" s="5" customFormat="true" ht="15" hidden="false" customHeight="true" outlineLevel="0" collapsed="false">
      <c r="A109" s="5" t="n">
        <v>132</v>
      </c>
      <c r="B109" s="19" t="n">
        <f aca="false">B108</f>
        <v>27</v>
      </c>
      <c r="C109" s="19" t="str">
        <f aca="false">C108</f>
        <v>Autonomous Vehicle Simulation Using Carla</v>
      </c>
      <c r="D109" s="19" t="str">
        <f aca="false">D108</f>
        <v>No</v>
      </c>
      <c r="E109" s="19" t="str">
        <f aca="false">E108</f>
        <v>Atin Anant</v>
      </c>
      <c r="F109" s="1" t="s">
        <v>346</v>
      </c>
      <c r="G109" s="1" t="n">
        <v>500096554</v>
      </c>
      <c r="H109" s="1" t="s">
        <v>347</v>
      </c>
      <c r="I109" s="4" t="e">
        <f aca="false">I108</f>
        <v>#REF!</v>
      </c>
      <c r="J109" s="19" t="str">
        <f aca="false">IF(G109&lt;&gt;"",CONCATENATE(G109,"@stu.upes.ac.in"),"")</f>
        <v>500096554@stu.upes.ac.in</v>
      </c>
      <c r="K109" s="1" t="s">
        <v>105</v>
      </c>
      <c r="L109" s="19" t="str">
        <f aca="false">L108</f>
        <v>Dr. Shahina Anwarul</v>
      </c>
      <c r="M109" s="21"/>
      <c r="N109" s="82" t="s">
        <v>202</v>
      </c>
      <c r="P109" s="21" t="n">
        <v>4</v>
      </c>
      <c r="Q109" s="21" t="n">
        <v>4</v>
      </c>
      <c r="R109" s="5" t="n">
        <v>3</v>
      </c>
      <c r="S109" s="21" t="n">
        <v>4</v>
      </c>
      <c r="T109" s="5" t="n">
        <f aca="false">IF(SUM(P109:S109)=0,"",SUM(P109:S109))</f>
        <v>15</v>
      </c>
      <c r="V109" s="21"/>
      <c r="W109" s="21"/>
      <c r="X109" s="21"/>
      <c r="Y109" s="21"/>
      <c r="Z109" s="5" t="str">
        <f aca="false">IF(SUM(V109:Y109)=0,"",SUM(V109:Y109))</f>
        <v/>
      </c>
      <c r="AA109" s="5" t="n">
        <f aca="false">IF(G109&lt;&gt;"",IF(SUM(T109,Z109)=0,0,MAX(T109,Z109)),"")</f>
        <v>15</v>
      </c>
    </row>
    <row r="110" s="5" customFormat="true" ht="15" hidden="false" customHeight="true" outlineLevel="0" collapsed="false">
      <c r="A110" s="5" t="n">
        <v>133</v>
      </c>
      <c r="B110" s="19" t="n">
        <f aca="false">B109</f>
        <v>27</v>
      </c>
      <c r="C110" s="19" t="str">
        <f aca="false">C109</f>
        <v>Autonomous Vehicle Simulation Using Carla</v>
      </c>
      <c r="D110" s="19" t="str">
        <f aca="false">D109</f>
        <v>No</v>
      </c>
      <c r="E110" s="19" t="str">
        <f aca="false">E109</f>
        <v>Atin Anant</v>
      </c>
      <c r="F110" s="1" t="s">
        <v>342</v>
      </c>
      <c r="G110" s="1" t="n">
        <v>500093013</v>
      </c>
      <c r="H110" s="1" t="s">
        <v>348</v>
      </c>
      <c r="I110" s="4" t="e">
        <f aca="false">I109</f>
        <v>#REF!</v>
      </c>
      <c r="J110" s="19" t="str">
        <f aca="false">IF(G110&lt;&gt;"",CONCATENATE(G110,"@stu.upes.ac.in"),"")</f>
        <v>500093013@stu.upes.ac.in</v>
      </c>
      <c r="K110" s="1" t="s">
        <v>51</v>
      </c>
      <c r="L110" s="19" t="str">
        <f aca="false">L109</f>
        <v>Dr. Shahina Anwarul</v>
      </c>
      <c r="M110" s="21"/>
      <c r="P110" s="21" t="n">
        <v>4</v>
      </c>
      <c r="Q110" s="21" t="n">
        <v>4</v>
      </c>
      <c r="R110" s="5" t="n">
        <v>3</v>
      </c>
      <c r="S110" s="21" t="n">
        <v>4</v>
      </c>
      <c r="T110" s="5" t="n">
        <f aca="false">IF(SUM(P110:S110)=0,"",SUM(P110:S110))</f>
        <v>15</v>
      </c>
      <c r="V110" s="21"/>
      <c r="W110" s="21"/>
      <c r="X110" s="21"/>
      <c r="Y110" s="21"/>
      <c r="Z110" s="5" t="str">
        <f aca="false">IF(SUM(V110:Y110)=0,"",SUM(V110:Y110))</f>
        <v/>
      </c>
      <c r="AA110" s="5" t="n">
        <f aca="false">IF(G110&lt;&gt;"",IF(SUM(T110,Z110)=0,0,MAX(T110,Z110)),"")</f>
        <v>15</v>
      </c>
    </row>
    <row r="111" s="5" customFormat="true" ht="15" hidden="false" customHeight="true" outlineLevel="0" collapsed="false">
      <c r="A111" s="5" t="n">
        <v>134</v>
      </c>
      <c r="B111" s="19"/>
      <c r="C111" s="19"/>
      <c r="D111" s="19"/>
      <c r="E111" s="19"/>
      <c r="F111" s="1"/>
      <c r="G111" s="1"/>
      <c r="H111" s="1"/>
      <c r="I111" s="4"/>
      <c r="J111" s="19"/>
      <c r="K111" s="1"/>
      <c r="L111" s="19"/>
      <c r="M111" s="21"/>
      <c r="N111" s="21"/>
      <c r="O111" s="21"/>
      <c r="P111" s="21"/>
      <c r="Q111" s="21"/>
      <c r="V111" s="21"/>
      <c r="W111" s="21"/>
      <c r="X111" s="21"/>
      <c r="Y111" s="21"/>
      <c r="AA111" s="5" t="str">
        <f aca="false">IF(G111&lt;&gt;"",IF(SUM(T111,Z111)=0,0,MAX(T111,Z111)),"")</f>
        <v/>
      </c>
    </row>
    <row r="112" s="5" customFormat="true" ht="15" hidden="false" customHeight="true" outlineLevel="0" collapsed="false">
      <c r="A112" s="5" t="n">
        <v>136</v>
      </c>
      <c r="B112" s="19" t="n">
        <v>28</v>
      </c>
      <c r="C112" s="20" t="s">
        <v>349</v>
      </c>
      <c r="D112" s="19" t="s">
        <v>230</v>
      </c>
      <c r="E112" s="30" t="s">
        <v>350</v>
      </c>
      <c r="F112" s="5" t="s">
        <v>351</v>
      </c>
      <c r="G112" s="5" t="n">
        <v>500094702</v>
      </c>
      <c r="H112" s="5" t="s">
        <v>352</v>
      </c>
      <c r="I112" s="4" t="e">
        <f aca="false">#REF!</f>
        <v>#REF!</v>
      </c>
      <c r="J112" s="19" t="str">
        <f aca="false">IF(G112&lt;&gt;"",CONCATENATE(G112,"@stu.upes.ac.in"),"")</f>
        <v>500094702@stu.upes.ac.in</v>
      </c>
      <c r="K112" s="5" t="s">
        <v>242</v>
      </c>
      <c r="L112" s="20" t="s">
        <v>353</v>
      </c>
      <c r="N112" s="5" t="s">
        <v>354</v>
      </c>
      <c r="P112" s="21" t="n">
        <v>4</v>
      </c>
      <c r="Q112" s="21" t="n">
        <v>4</v>
      </c>
      <c r="R112" s="21" t="n">
        <v>3</v>
      </c>
      <c r="S112" s="21" t="n">
        <v>3</v>
      </c>
      <c r="T112" s="5" t="n">
        <f aca="false">IF(SUM(P112:S112)=0,"",SUM(P112:S112))</f>
        <v>14</v>
      </c>
      <c r="V112" s="21"/>
      <c r="W112" s="21"/>
      <c r="X112" s="21"/>
      <c r="Y112" s="21"/>
      <c r="Z112" s="5" t="str">
        <f aca="false">IF(SUM(V112:Y112)=0,"",SUM(V112:Y112))</f>
        <v/>
      </c>
      <c r="AA112" s="5" t="n">
        <f aca="false">IF(G112&lt;&gt;"",IF(SUM(T112,Z112)=0,0,MAX(T112,Z112)),"")</f>
        <v>14</v>
      </c>
    </row>
    <row r="113" s="5" customFormat="true" ht="15.75" hidden="false" customHeight="false" outlineLevel="0" collapsed="false">
      <c r="A113" s="5" t="n">
        <v>137</v>
      </c>
      <c r="B113" s="19" t="n">
        <f aca="false">B112</f>
        <v>28</v>
      </c>
      <c r="C113" s="20" t="str">
        <f aca="false">C112</f>
        <v>Cloud Based Rent Management System( Title was different during presentation)</v>
      </c>
      <c r="D113" s="19" t="str">
        <f aca="false">D112</f>
        <v>No</v>
      </c>
      <c r="E113" s="30" t="str">
        <f aca="false">E112</f>
        <v>Siddharth Rawat  </v>
      </c>
      <c r="F113" s="5" t="s">
        <v>355</v>
      </c>
      <c r="G113" s="5" t="n">
        <v>500094905</v>
      </c>
      <c r="H113" s="5" t="s">
        <v>356</v>
      </c>
      <c r="I113" s="4" t="e">
        <f aca="false">I112</f>
        <v>#REF!</v>
      </c>
      <c r="J113" s="19" t="str">
        <f aca="false">IF(G113&lt;&gt;"",CONCATENATE(G113,"@stu.upes.ac.in"),"")</f>
        <v>500094905@stu.upes.ac.in</v>
      </c>
      <c r="K113" s="5" t="s">
        <v>28</v>
      </c>
      <c r="L113" s="20" t="str">
        <f aca="false">L112</f>
        <v>Dr. Rohitesh Kumar</v>
      </c>
      <c r="N113" s="1" t="s">
        <v>357</v>
      </c>
      <c r="P113" s="21" t="n">
        <v>2</v>
      </c>
      <c r="Q113" s="21" t="n">
        <v>2</v>
      </c>
      <c r="R113" s="21" t="n">
        <v>2</v>
      </c>
      <c r="S113" s="21" t="n">
        <v>2</v>
      </c>
      <c r="T113" s="5" t="n">
        <f aca="false">IF(SUM(P113:S113)=0,"",SUM(P113:S113))</f>
        <v>8</v>
      </c>
      <c r="V113" s="21"/>
      <c r="W113" s="21"/>
      <c r="X113" s="21"/>
      <c r="Y113" s="21"/>
      <c r="Z113" s="5" t="str">
        <f aca="false">IF(SUM(V113:Y113)=0,"",SUM(V113:Y113))</f>
        <v/>
      </c>
      <c r="AA113" s="5" t="n">
        <f aca="false">IF(G113&lt;&gt;"",IF(SUM(T113,Z113)=0,0,MAX(T113,Z113)),"")</f>
        <v>8</v>
      </c>
    </row>
    <row r="114" s="5" customFormat="true" ht="15.75" hidden="false" customHeight="false" outlineLevel="0" collapsed="false">
      <c r="A114" s="5" t="n">
        <v>138</v>
      </c>
      <c r="B114" s="19"/>
      <c r="C114" s="20"/>
      <c r="D114" s="19"/>
      <c r="E114" s="30"/>
      <c r="I114" s="4"/>
      <c r="J114" s="19"/>
      <c r="L114" s="20"/>
      <c r="P114" s="21"/>
      <c r="Q114" s="21"/>
      <c r="R114" s="21"/>
      <c r="S114" s="21"/>
      <c r="V114" s="21"/>
      <c r="W114" s="21"/>
      <c r="X114" s="21"/>
      <c r="Y114" s="21"/>
      <c r="AA114" s="5" t="str">
        <f aca="false">IF(G114&lt;&gt;"",IF(SUM(T114,Z114)=0,0,MAX(T114,Z114)),"")</f>
        <v/>
      </c>
    </row>
    <row r="115" s="5" customFormat="true" ht="15.75" hidden="false" customHeight="false" outlineLevel="0" collapsed="false">
      <c r="A115" s="5" t="n">
        <v>139</v>
      </c>
      <c r="B115" s="19"/>
      <c r="C115" s="20"/>
      <c r="D115" s="19"/>
      <c r="E115" s="30"/>
      <c r="I115" s="4"/>
      <c r="J115" s="19"/>
      <c r="L115" s="20"/>
      <c r="P115" s="21"/>
      <c r="Q115" s="21"/>
      <c r="R115" s="21"/>
      <c r="S115" s="21"/>
      <c r="V115" s="21"/>
      <c r="W115" s="21"/>
      <c r="X115" s="21"/>
      <c r="Y115" s="21"/>
      <c r="AA115" s="5" t="str">
        <f aca="false">IF(G115&lt;&gt;"",IF(SUM(T115,Z115)=0,0,MAX(T115,Z115)),"")</f>
        <v/>
      </c>
    </row>
    <row r="116" s="5" customFormat="true" ht="15" hidden="false" customHeight="true" outlineLevel="0" collapsed="false">
      <c r="A116" s="5" t="n">
        <v>141</v>
      </c>
      <c r="B116" s="19" t="n">
        <v>29</v>
      </c>
      <c r="C116" s="38" t="s">
        <v>358</v>
      </c>
      <c r="D116" s="19" t="s">
        <v>230</v>
      </c>
      <c r="E116" s="30" t="s">
        <v>359</v>
      </c>
      <c r="F116" s="39" t="s">
        <v>359</v>
      </c>
      <c r="G116" s="39" t="n">
        <v>500093644</v>
      </c>
      <c r="H116" s="39" t="s">
        <v>360</v>
      </c>
      <c r="I116" s="21" t="e">
        <f aca="false">#REF!</f>
        <v>#REF!</v>
      </c>
      <c r="J116" s="19" t="str">
        <f aca="false">IF(G116&lt;&gt;"",CONCATENATE(G116,"@stu.upes.ac.in"),"")</f>
        <v>500093644@stu.upes.ac.in</v>
      </c>
      <c r="K116" s="39" t="s">
        <v>361</v>
      </c>
      <c r="L116" s="38" t="s">
        <v>362</v>
      </c>
      <c r="M116" s="21"/>
      <c r="N116" s="5" t="s">
        <v>220</v>
      </c>
      <c r="P116" s="21"/>
      <c r="Q116" s="21"/>
      <c r="R116" s="21"/>
      <c r="S116" s="21"/>
      <c r="T116" s="5" t="str">
        <f aca="false">IF(SUM(P116:S116)=0,"",SUM(P116:S116))</f>
        <v/>
      </c>
      <c r="V116" s="21"/>
      <c r="W116" s="21"/>
      <c r="X116" s="21"/>
      <c r="Y116" s="21"/>
      <c r="Z116" s="5" t="str">
        <f aca="false">IF(SUM(V116:Y116)=0,"",SUM(V116:Y116))</f>
        <v/>
      </c>
      <c r="AA116" s="5" t="n">
        <f aca="false">IF(G116&lt;&gt;"",IF(SUM(T116,Z116)=0,0,MAX(T116,Z116)),"")</f>
        <v>0</v>
      </c>
    </row>
    <row r="117" s="5" customFormat="true" ht="15" hidden="false" customHeight="true" outlineLevel="0" collapsed="false">
      <c r="A117" s="5" t="n">
        <v>142</v>
      </c>
      <c r="B117" s="19" t="n">
        <f aca="false">B116</f>
        <v>29</v>
      </c>
      <c r="C117" s="38" t="str">
        <f aca="false">C116</f>
        <v>scale safe s3 analysis</v>
      </c>
      <c r="D117" s="19" t="str">
        <f aca="false">D116</f>
        <v>No</v>
      </c>
      <c r="E117" s="30" t="str">
        <f aca="false">E116</f>
        <v>Bharat Singh Verma</v>
      </c>
      <c r="F117" s="39" t="s">
        <v>363</v>
      </c>
      <c r="G117" s="39" t="n">
        <v>500091999</v>
      </c>
      <c r="H117" s="39" t="s">
        <v>364</v>
      </c>
      <c r="I117" s="21" t="e">
        <f aca="false">I116</f>
        <v>#REF!</v>
      </c>
      <c r="J117" s="19" t="str">
        <f aca="false">IF(G117&lt;&gt;"",CONCATENATE(G117,"@stu.upes.ac.in"),"")</f>
        <v>500091999@stu.upes.ac.in</v>
      </c>
      <c r="K117" s="39" t="s">
        <v>365</v>
      </c>
      <c r="L117" s="38" t="str">
        <f aca="false">L116</f>
        <v>Bhavna kaushik</v>
      </c>
      <c r="M117" s="21"/>
      <c r="N117" s="5" t="s">
        <v>366</v>
      </c>
      <c r="P117" s="21"/>
      <c r="Q117" s="21"/>
      <c r="R117" s="21"/>
      <c r="S117" s="21"/>
      <c r="T117" s="5" t="str">
        <f aca="false">IF(SUM(P117:S117)=0,"",SUM(P117:S117))</f>
        <v/>
      </c>
      <c r="V117" s="21"/>
      <c r="W117" s="21"/>
      <c r="X117" s="21"/>
      <c r="Y117" s="21"/>
      <c r="Z117" s="5" t="str">
        <f aca="false">IF(SUM(V117:Y117)=0,"",SUM(V117:Y117))</f>
        <v/>
      </c>
      <c r="AA117" s="5" t="n">
        <f aca="false">IF(G117&lt;&gt;"",IF(SUM(T117,Z117)=0,0,MAX(T117,Z117)),"")</f>
        <v>0</v>
      </c>
    </row>
    <row r="118" s="5" customFormat="true" ht="15" hidden="false" customHeight="true" outlineLevel="0" collapsed="false">
      <c r="A118" s="5" t="n">
        <v>143</v>
      </c>
      <c r="B118" s="19" t="n">
        <f aca="false">B117</f>
        <v>29</v>
      </c>
      <c r="C118" s="38" t="str">
        <f aca="false">C117</f>
        <v>scale safe s3 analysis</v>
      </c>
      <c r="D118" s="19" t="str">
        <f aca="false">D117</f>
        <v>No</v>
      </c>
      <c r="E118" s="30" t="str">
        <f aca="false">E117</f>
        <v>Bharat Singh Verma</v>
      </c>
      <c r="F118" s="39" t="s">
        <v>367</v>
      </c>
      <c r="G118" s="39" t="n">
        <v>500092140</v>
      </c>
      <c r="H118" s="39" t="s">
        <v>368</v>
      </c>
      <c r="I118" s="21" t="e">
        <f aca="false">I117</f>
        <v>#REF!</v>
      </c>
      <c r="J118" s="19" t="str">
        <f aca="false">IF(G118&lt;&gt;"",CONCATENATE(G118,"@stu.upes.ac.in"),"")</f>
        <v>500092140@stu.upes.ac.in</v>
      </c>
      <c r="K118" s="39" t="s">
        <v>98</v>
      </c>
      <c r="L118" s="38" t="str">
        <f aca="false">L117</f>
        <v>Bhavna kaushik</v>
      </c>
      <c r="M118" s="21"/>
      <c r="P118" s="21"/>
      <c r="Q118" s="21"/>
      <c r="R118" s="21"/>
      <c r="S118" s="21"/>
      <c r="T118" s="5" t="str">
        <f aca="false">IF(SUM(P118:S118)=0,"",SUM(P118:S118))</f>
        <v/>
      </c>
      <c r="V118" s="21"/>
      <c r="W118" s="21"/>
      <c r="X118" s="21"/>
      <c r="Y118" s="21"/>
      <c r="Z118" s="5" t="str">
        <f aca="false">IF(SUM(V118:Y118)=0,"",SUM(V118:Y118))</f>
        <v/>
      </c>
      <c r="AA118" s="5" t="n">
        <f aca="false">IF(G118&lt;&gt;"",IF(SUM(T118,Z118)=0,0,MAX(T118,Z118)),"")</f>
        <v>0</v>
      </c>
    </row>
    <row r="119" s="5" customFormat="true" ht="15" hidden="false" customHeight="true" outlineLevel="0" collapsed="false">
      <c r="A119" s="5" t="n">
        <v>144</v>
      </c>
      <c r="B119" s="19" t="n">
        <f aca="false">B118</f>
        <v>29</v>
      </c>
      <c r="C119" s="38" t="str">
        <f aca="false">C118</f>
        <v>scale safe s3 analysis</v>
      </c>
      <c r="D119" s="19" t="str">
        <f aca="false">D118</f>
        <v>No</v>
      </c>
      <c r="E119" s="30" t="str">
        <f aca="false">E118</f>
        <v>Bharat Singh Verma</v>
      </c>
      <c r="F119" s="39" t="s">
        <v>369</v>
      </c>
      <c r="G119" s="39" t="n">
        <v>500095552</v>
      </c>
      <c r="H119" s="39" t="s">
        <v>370</v>
      </c>
      <c r="I119" s="21" t="e">
        <f aca="false">I118</f>
        <v>#REF!</v>
      </c>
      <c r="J119" s="19" t="str">
        <f aca="false">IF(G119&lt;&gt;"",CONCATENATE(G119,"@stu.upes.ac.in"),"")</f>
        <v>500095552@stu.upes.ac.in</v>
      </c>
      <c r="K119" s="39" t="s">
        <v>371</v>
      </c>
      <c r="L119" s="38" t="str">
        <f aca="false">L118</f>
        <v>Bhavna kaushik</v>
      </c>
      <c r="M119" s="21"/>
      <c r="P119" s="21"/>
      <c r="Q119" s="21"/>
      <c r="R119" s="21"/>
      <c r="S119" s="21"/>
      <c r="T119" s="5" t="str">
        <f aca="false">IF(SUM(P119:S119)=0,"",SUM(P119:S119))</f>
        <v/>
      </c>
      <c r="V119" s="21"/>
      <c r="W119" s="21"/>
      <c r="X119" s="21"/>
      <c r="Y119" s="21"/>
      <c r="Z119" s="5" t="str">
        <f aca="false">IF(SUM(V119:Y119)=0,"",SUM(V119:Y119))</f>
        <v/>
      </c>
      <c r="AA119" s="5" t="n">
        <f aca="false">IF(G119&lt;&gt;"",IF(SUM(T119,Z119)=0,0,MAX(T119,Z119)),"")</f>
        <v>0</v>
      </c>
    </row>
    <row r="120" s="5" customFormat="true" ht="15" hidden="false" customHeight="true" outlineLevel="0" collapsed="false">
      <c r="A120" s="5" t="n">
        <v>146</v>
      </c>
      <c r="B120" s="19" t="n">
        <v>30</v>
      </c>
      <c r="C120" s="20" t="s">
        <v>372</v>
      </c>
      <c r="D120" s="19" t="s">
        <v>230</v>
      </c>
      <c r="E120" s="30" t="s">
        <v>373</v>
      </c>
      <c r="F120" s="5" t="s">
        <v>373</v>
      </c>
      <c r="G120" s="5" t="n">
        <v>500090849</v>
      </c>
      <c r="H120" s="5" t="s">
        <v>374</v>
      </c>
      <c r="I120" s="21" t="e">
        <f aca="false">#REF!</f>
        <v>#REF!</v>
      </c>
      <c r="J120" s="19" t="str">
        <f aca="false">IF(G120&lt;&gt;"",CONCATENATE(G120,"@stu.upes.ac.in"),"")</f>
        <v>500090849@stu.upes.ac.in</v>
      </c>
      <c r="K120" s="5" t="s">
        <v>375</v>
      </c>
      <c r="L120" s="20" t="s">
        <v>376</v>
      </c>
      <c r="N120" s="5" t="s">
        <v>235</v>
      </c>
      <c r="P120" s="21" t="n">
        <v>2</v>
      </c>
      <c r="Q120" s="21" t="n">
        <v>2</v>
      </c>
      <c r="R120" s="21" t="n">
        <v>1</v>
      </c>
      <c r="S120" s="21" t="n">
        <v>1</v>
      </c>
      <c r="T120" s="5" t="n">
        <f aca="false">IF(SUM(P120:S120)=0,"",SUM(P120:S120))</f>
        <v>6</v>
      </c>
      <c r="V120" s="21"/>
      <c r="W120" s="21"/>
      <c r="X120" s="21"/>
      <c r="Y120" s="21"/>
      <c r="Z120" s="5" t="str">
        <f aca="false">IF(SUM(V120:Y120)=0,"",SUM(V120:Y120))</f>
        <v/>
      </c>
      <c r="AA120" s="5" t="n">
        <f aca="false">IF(G120&lt;&gt;"",IF(SUM(T120,Z120)=0,0,MAX(T120,Z120)),"")</f>
        <v>6</v>
      </c>
    </row>
    <row r="121" s="5" customFormat="true" ht="15" hidden="false" customHeight="true" outlineLevel="0" collapsed="false">
      <c r="A121" s="5" t="n">
        <v>147</v>
      </c>
      <c r="B121" s="19" t="n">
        <f aca="false">B120</f>
        <v>30</v>
      </c>
      <c r="C121" s="20" t="str">
        <f aca="false">C120</f>
        <v>Movie recommendation system </v>
      </c>
      <c r="D121" s="19" t="str">
        <f aca="false">D120</f>
        <v>No</v>
      </c>
      <c r="E121" s="30" t="str">
        <f aca="false">E120</f>
        <v>Divyaraj Singh</v>
      </c>
      <c r="F121" s="5" t="s">
        <v>377</v>
      </c>
      <c r="G121" s="5" t="n">
        <v>500095581</v>
      </c>
      <c r="H121" s="5" t="s">
        <v>378</v>
      </c>
      <c r="I121" s="21" t="e">
        <f aca="false">I120</f>
        <v>#REF!</v>
      </c>
      <c r="J121" s="19" t="str">
        <f aca="false">IF(G121&lt;&gt;"",CONCATENATE(G121,"@stu.upes.ac.in"),"")</f>
        <v>500095581@stu.upes.ac.in</v>
      </c>
      <c r="K121" s="5" t="s">
        <v>28</v>
      </c>
      <c r="L121" s="20" t="str">
        <f aca="false">L120</f>
        <v>Dr. Mentor Name</v>
      </c>
      <c r="N121" s="22" t="s">
        <v>238</v>
      </c>
      <c r="P121" s="21" t="n">
        <v>2</v>
      </c>
      <c r="Q121" s="21" t="n">
        <v>2</v>
      </c>
      <c r="R121" s="21" t="n">
        <v>1</v>
      </c>
      <c r="S121" s="21" t="n">
        <v>1</v>
      </c>
      <c r="T121" s="5" t="n">
        <f aca="false">IF(SUM(P121:S121)=0,"",SUM(P121:S121))</f>
        <v>6</v>
      </c>
      <c r="V121" s="21"/>
      <c r="W121" s="21"/>
      <c r="X121" s="21"/>
      <c r="Y121" s="21"/>
      <c r="Z121" s="5" t="str">
        <f aca="false">IF(SUM(V121:Y121)=0,"",SUM(V121:Y121))</f>
        <v/>
      </c>
      <c r="AA121" s="5" t="n">
        <f aca="false">IF(G121&lt;&gt;"",IF(SUM(T121,Z121)=0,0,MAX(T121,Z121)),"")</f>
        <v>6</v>
      </c>
    </row>
    <row r="122" s="5" customFormat="true" ht="15" hidden="false" customHeight="true" outlineLevel="0" collapsed="false">
      <c r="A122" s="5" t="n">
        <v>148</v>
      </c>
      <c r="B122" s="19" t="n">
        <f aca="false">B121</f>
        <v>30</v>
      </c>
      <c r="C122" s="20" t="str">
        <f aca="false">C121</f>
        <v>Movie recommendation system </v>
      </c>
      <c r="D122" s="19" t="str">
        <f aca="false">D121</f>
        <v>No</v>
      </c>
      <c r="E122" s="30" t="str">
        <f aca="false">E121</f>
        <v>Divyaraj Singh</v>
      </c>
      <c r="F122" s="5" t="s">
        <v>379</v>
      </c>
      <c r="G122" s="5" t="n">
        <v>500091842</v>
      </c>
      <c r="H122" s="5" t="s">
        <v>380</v>
      </c>
      <c r="I122" s="21" t="e">
        <f aca="false">I121</f>
        <v>#REF!</v>
      </c>
      <c r="J122" s="19" t="str">
        <f aca="false">IF(G122&lt;&gt;"",CONCATENATE(G122,"@stu.upes.ac.in"),"")</f>
        <v>500091842@stu.upes.ac.in</v>
      </c>
      <c r="K122" s="5" t="s">
        <v>375</v>
      </c>
      <c r="L122" s="20" t="str">
        <f aca="false">L121</f>
        <v>Dr. Mentor Name</v>
      </c>
      <c r="P122" s="21" t="n">
        <v>2</v>
      </c>
      <c r="Q122" s="21" t="n">
        <v>2</v>
      </c>
      <c r="R122" s="21" t="n">
        <v>1</v>
      </c>
      <c r="S122" s="21" t="n">
        <v>1</v>
      </c>
      <c r="T122" s="5" t="n">
        <f aca="false">IF(SUM(P122:S122)=0,"",SUM(P122:S122))</f>
        <v>6</v>
      </c>
      <c r="V122" s="21"/>
      <c r="W122" s="21"/>
      <c r="X122" s="21"/>
      <c r="Y122" s="21"/>
      <c r="Z122" s="5" t="str">
        <f aca="false">IF(SUM(V122:Y122)=0,"",SUM(V122:Y122))</f>
        <v/>
      </c>
      <c r="AA122" s="5" t="n">
        <f aca="false">IF(G122&lt;&gt;"",IF(SUM(T122,Z122)=0,0,MAX(T122,Z122)),"")</f>
        <v>6</v>
      </c>
    </row>
    <row r="123" s="5" customFormat="true" ht="15" hidden="false" customHeight="true" outlineLevel="0" collapsed="false">
      <c r="A123" s="5" t="n">
        <v>149</v>
      </c>
      <c r="B123" s="19" t="n">
        <f aca="false">B122</f>
        <v>30</v>
      </c>
      <c r="C123" s="20" t="str">
        <f aca="false">C122</f>
        <v>Movie recommendation system </v>
      </c>
      <c r="D123" s="19" t="str">
        <f aca="false">D122</f>
        <v>No</v>
      </c>
      <c r="E123" s="30" t="str">
        <f aca="false">E122</f>
        <v>Divyaraj Singh</v>
      </c>
      <c r="F123" s="5" t="s">
        <v>381</v>
      </c>
      <c r="G123" s="5" t="n">
        <v>500097356</v>
      </c>
      <c r="H123" s="5" t="s">
        <v>382</v>
      </c>
      <c r="I123" s="21" t="e">
        <f aca="false">I122</f>
        <v>#REF!</v>
      </c>
      <c r="J123" s="19" t="str">
        <f aca="false">IF(G123&lt;&gt;"",CONCATENATE(G123,"@stu.upes.ac.in"),"")</f>
        <v>500097356@stu.upes.ac.in</v>
      </c>
      <c r="K123" s="5" t="s">
        <v>375</v>
      </c>
      <c r="L123" s="20" t="str">
        <f aca="false">L122</f>
        <v>Dr. Mentor Name</v>
      </c>
      <c r="P123" s="21" t="n">
        <v>2</v>
      </c>
      <c r="Q123" s="21" t="n">
        <v>2</v>
      </c>
      <c r="R123" s="21" t="n">
        <v>1</v>
      </c>
      <c r="S123" s="21" t="n">
        <v>1</v>
      </c>
      <c r="T123" s="5" t="n">
        <f aca="false">IF(SUM(P123:S123)=0,"",SUM(P123:S123))</f>
        <v>6</v>
      </c>
      <c r="V123" s="21"/>
      <c r="W123" s="21"/>
      <c r="X123" s="21"/>
      <c r="Y123" s="21"/>
      <c r="Z123" s="5" t="str">
        <f aca="false">IF(SUM(V123:Y123)=0,"",SUM(V123:Y123))</f>
        <v/>
      </c>
      <c r="AA123" s="5" t="n">
        <f aca="false">IF(G123&lt;&gt;"",IF(SUM(T123,Z123)=0,0,MAX(T123,Z123)),"")</f>
        <v>6</v>
      </c>
    </row>
    <row r="124" s="5" customFormat="true" ht="15" hidden="false" customHeight="true" outlineLevel="0" collapsed="false">
      <c r="A124" s="5" t="n">
        <v>151</v>
      </c>
      <c r="B124" s="47" t="n">
        <v>31</v>
      </c>
      <c r="C124" s="48" t="s">
        <v>383</v>
      </c>
      <c r="D124" s="47" t="s">
        <v>230</v>
      </c>
      <c r="E124" s="49" t="s">
        <v>384</v>
      </c>
      <c r="F124" s="21" t="s">
        <v>384</v>
      </c>
      <c r="G124" s="21" t="n">
        <v>500093923</v>
      </c>
      <c r="H124" s="21" t="s">
        <v>385</v>
      </c>
      <c r="I124" s="21" t="e">
        <f aca="false">#REF!</f>
        <v>#REF!</v>
      </c>
      <c r="J124" s="47" t="str">
        <f aca="false">IF(G124&lt;&gt;"",CONCATENATE(G124,"@stu.upes.ac.in"),"")</f>
        <v>500093923@stu.upes.ac.in</v>
      </c>
      <c r="K124" s="21" t="s">
        <v>126</v>
      </c>
      <c r="L124" s="49" t="s">
        <v>386</v>
      </c>
      <c r="M124" s="21"/>
      <c r="N124" s="71" t="s">
        <v>296</v>
      </c>
      <c r="P124" s="21" t="n">
        <v>4</v>
      </c>
      <c r="Q124" s="21" t="n">
        <v>5</v>
      </c>
      <c r="R124" s="21" t="n">
        <v>5</v>
      </c>
      <c r="S124" s="21" t="n">
        <v>5</v>
      </c>
      <c r="T124" s="5" t="n">
        <f aca="false">IF(SUM(P124:S124)=0,"",SUM(P124:S124))</f>
        <v>19</v>
      </c>
      <c r="V124" s="21"/>
      <c r="W124" s="21"/>
      <c r="X124" s="21"/>
      <c r="Y124" s="21"/>
      <c r="Z124" s="5" t="str">
        <f aca="false">IF(SUM(V124:Y124)=0,"",SUM(V124:Y124))</f>
        <v/>
      </c>
      <c r="AA124" s="5" t="n">
        <f aca="false">IF(G124&lt;&gt;"",IF(SUM(T124,Z124)=0,0,MAX(T124,Z124)),"")</f>
        <v>19</v>
      </c>
    </row>
    <row r="125" s="5" customFormat="true" ht="15" hidden="false" customHeight="true" outlineLevel="0" collapsed="false">
      <c r="A125" s="5" t="n">
        <v>152</v>
      </c>
      <c r="B125" s="47" t="n">
        <f aca="false">B124</f>
        <v>31</v>
      </c>
      <c r="C125" s="48" t="str">
        <f aca="false">C124</f>
        <v>Personalized News Website</v>
      </c>
      <c r="D125" s="47" t="str">
        <f aca="false">D124</f>
        <v>No</v>
      </c>
      <c r="E125" s="49" t="str">
        <f aca="false">E124</f>
        <v>Bhoomi Tiwari</v>
      </c>
      <c r="F125" s="21" t="s">
        <v>387</v>
      </c>
      <c r="G125" s="21" t="n">
        <v>500094065</v>
      </c>
      <c r="H125" s="21" t="s">
        <v>388</v>
      </c>
      <c r="I125" s="21" t="e">
        <f aca="false">I124</f>
        <v>#REF!</v>
      </c>
      <c r="J125" s="47" t="str">
        <f aca="false">IF(G125&lt;&gt;"",CONCATENATE(G125,"@stu.upes.ac.in"),"")</f>
        <v>500094065@stu.upes.ac.in</v>
      </c>
      <c r="K125" s="21" t="s">
        <v>126</v>
      </c>
      <c r="L125" s="49" t="str">
        <f aca="false">L124</f>
        <v>Dr. Akashdeep Bhardwaj</v>
      </c>
      <c r="M125" s="21"/>
      <c r="N125" s="21" t="s">
        <v>389</v>
      </c>
      <c r="P125" s="21" t="n">
        <v>4</v>
      </c>
      <c r="Q125" s="21" t="n">
        <v>5</v>
      </c>
      <c r="R125" s="21" t="n">
        <v>5</v>
      </c>
      <c r="S125" s="21" t="n">
        <v>5</v>
      </c>
      <c r="T125" s="5" t="n">
        <f aca="false">IF(SUM(P125:S125)=0,"",SUM(P125:S125))</f>
        <v>19</v>
      </c>
      <c r="V125" s="21"/>
      <c r="W125" s="21"/>
      <c r="X125" s="21"/>
      <c r="Y125" s="21"/>
      <c r="Z125" s="5" t="str">
        <f aca="false">IF(SUM(V125:Y125)=0,"",SUM(V125:Y125))</f>
        <v/>
      </c>
      <c r="AA125" s="5" t="n">
        <f aca="false">IF(G125&lt;&gt;"",IF(SUM(T125,Z125)=0,0,MAX(T125,Z125)),"")</f>
        <v>19</v>
      </c>
    </row>
    <row r="126" s="5" customFormat="true" ht="15" hidden="false" customHeight="true" outlineLevel="0" collapsed="false">
      <c r="A126" s="5" t="n">
        <v>153</v>
      </c>
      <c r="B126" s="47" t="n">
        <f aca="false">B125</f>
        <v>31</v>
      </c>
      <c r="C126" s="48" t="str">
        <f aca="false">C125</f>
        <v>Personalized News Website</v>
      </c>
      <c r="D126" s="47" t="str">
        <f aca="false">D125</f>
        <v>No</v>
      </c>
      <c r="E126" s="49" t="str">
        <f aca="false">E125</f>
        <v>Bhoomi Tiwari</v>
      </c>
      <c r="F126" s="21" t="s">
        <v>390</v>
      </c>
      <c r="G126" s="21" t="n">
        <v>500092984</v>
      </c>
      <c r="H126" s="21" t="s">
        <v>391</v>
      </c>
      <c r="I126" s="21" t="e">
        <f aca="false">I125</f>
        <v>#REF!</v>
      </c>
      <c r="J126" s="47" t="str">
        <f aca="false">IF(G126&lt;&gt;"",CONCATENATE(G126,"@stu.upes.ac.in"),"")</f>
        <v>500092984@stu.upes.ac.in</v>
      </c>
      <c r="K126" s="21" t="s">
        <v>126</v>
      </c>
      <c r="L126" s="49" t="str">
        <f aca="false">L125</f>
        <v>Dr. Akashdeep Bhardwaj</v>
      </c>
      <c r="M126" s="21"/>
      <c r="N126" s="21"/>
      <c r="P126" s="21" t="n">
        <v>4</v>
      </c>
      <c r="Q126" s="21" t="n">
        <v>5</v>
      </c>
      <c r="R126" s="21" t="n">
        <v>5</v>
      </c>
      <c r="S126" s="21" t="n">
        <v>5</v>
      </c>
      <c r="T126" s="5" t="n">
        <f aca="false">IF(SUM(P126:S126)=0,"",SUM(P126:S126))</f>
        <v>19</v>
      </c>
      <c r="V126" s="21"/>
      <c r="W126" s="21"/>
      <c r="X126" s="21"/>
      <c r="Y126" s="21"/>
      <c r="Z126" s="5" t="str">
        <f aca="false">IF(SUM(V126:Y126)=0,"",SUM(V126:Y126))</f>
        <v/>
      </c>
      <c r="AA126" s="5" t="n">
        <f aca="false">IF(G126&lt;&gt;"",IF(SUM(T126,Z126)=0,0,MAX(T126,Z126)),"")</f>
        <v>19</v>
      </c>
    </row>
    <row r="127" s="5" customFormat="true" ht="15" hidden="false" customHeight="true" outlineLevel="0" collapsed="false">
      <c r="A127" s="5" t="n">
        <v>154</v>
      </c>
      <c r="B127" s="47"/>
      <c r="C127" s="48"/>
      <c r="D127" s="47"/>
      <c r="E127" s="49"/>
      <c r="F127" s="21"/>
      <c r="G127" s="21"/>
      <c r="H127" s="21"/>
      <c r="I127" s="21"/>
      <c r="J127" s="47"/>
      <c r="K127" s="21"/>
      <c r="L127" s="49"/>
      <c r="M127" s="21"/>
      <c r="N127" s="21"/>
      <c r="P127" s="21"/>
      <c r="Q127" s="21"/>
      <c r="R127" s="21"/>
      <c r="S127" s="21"/>
      <c r="V127" s="21"/>
      <c r="W127" s="21"/>
      <c r="X127" s="21"/>
      <c r="Y127" s="21"/>
      <c r="AA127" s="5" t="str">
        <f aca="false">IF(G127&lt;&gt;"",IF(SUM(T127,Z127)=0,0,MAX(T127,Z127)),"")</f>
        <v/>
      </c>
    </row>
    <row r="128" s="5" customFormat="true" ht="15" hidden="false" customHeight="true" outlineLevel="0" collapsed="false">
      <c r="A128" s="5" t="n">
        <v>156</v>
      </c>
      <c r="B128" s="47" t="n">
        <v>32</v>
      </c>
      <c r="C128" s="48" t="s">
        <v>392</v>
      </c>
      <c r="D128" s="47" t="s">
        <v>230</v>
      </c>
      <c r="E128" s="49" t="s">
        <v>393</v>
      </c>
      <c r="F128" s="50" t="s">
        <v>393</v>
      </c>
      <c r="G128" s="21" t="n">
        <v>500096412</v>
      </c>
      <c r="H128" s="21" t="s">
        <v>394</v>
      </c>
      <c r="I128" s="21" t="e">
        <f aca="false">#REF!</f>
        <v>#REF!</v>
      </c>
      <c r="J128" s="47" t="str">
        <f aca="false">IF(G128&lt;&gt;"",CONCATENATE(G128,"@stu.upes.ac.in"),"")</f>
        <v>500096412@stu.upes.ac.in</v>
      </c>
      <c r="K128" s="21" t="e">
        <f aca="false">#REF!</f>
        <v>#REF!</v>
      </c>
      <c r="L128" s="49" t="s">
        <v>395</v>
      </c>
      <c r="M128" s="21"/>
      <c r="N128" s="3" t="s">
        <v>319</v>
      </c>
      <c r="P128" s="21"/>
      <c r="Q128" s="21"/>
      <c r="R128" s="21"/>
      <c r="S128" s="21"/>
      <c r="T128" s="5" t="str">
        <f aca="false">IF(SUM(P128:S128)=0,"",SUM(P128:S128))</f>
        <v/>
      </c>
      <c r="V128" s="21" t="n">
        <v>3</v>
      </c>
      <c r="W128" s="21" t="n">
        <v>3</v>
      </c>
      <c r="X128" s="21" t="n">
        <v>2</v>
      </c>
      <c r="Y128" s="21" t="n">
        <v>3</v>
      </c>
      <c r="Z128" s="5" t="n">
        <f aca="false">IF(SUM(V128:Y128)=0,"",SUM(V128:Y128))</f>
        <v>11</v>
      </c>
      <c r="AA128" s="5" t="n">
        <f aca="false">IF(G128&lt;&gt;"",IF(SUM(T128,Z128)=0,0,MAX(T128,Z128)),"")</f>
        <v>11</v>
      </c>
    </row>
    <row r="129" s="5" customFormat="true" ht="15" hidden="false" customHeight="true" outlineLevel="0" collapsed="false">
      <c r="A129" s="5" t="n">
        <v>157</v>
      </c>
      <c r="B129" s="47" t="n">
        <f aca="false">B128</f>
        <v>32</v>
      </c>
      <c r="C129" s="48" t="str">
        <f aca="false">C128</f>
        <v>House Price Prediction Model</v>
      </c>
      <c r="D129" s="47" t="str">
        <f aca="false">D128</f>
        <v>No</v>
      </c>
      <c r="E129" s="49" t="str">
        <f aca="false">E128</f>
        <v>Shrey Gupta                  </v>
      </c>
      <c r="F129" s="50" t="s">
        <v>396</v>
      </c>
      <c r="G129" s="21" t="n">
        <v>500095439</v>
      </c>
      <c r="H129" s="21" t="s">
        <v>397</v>
      </c>
      <c r="I129" s="21" t="e">
        <f aca="false">I128</f>
        <v>#REF!</v>
      </c>
      <c r="J129" s="47" t="str">
        <f aca="false">IF(G129&lt;&gt;"",CONCATENATE(G129,"@stu.upes.ac.in"),"")</f>
        <v>500095439@stu.upes.ac.in</v>
      </c>
      <c r="K129" s="21" t="e">
        <f aca="false">K128</f>
        <v>#REF!</v>
      </c>
      <c r="L129" s="49" t="str">
        <f aca="false">L128</f>
        <v>Dr. Keshav Sinha</v>
      </c>
      <c r="M129" s="21"/>
      <c r="N129" s="71" t="s">
        <v>149</v>
      </c>
      <c r="P129" s="21"/>
      <c r="Q129" s="21"/>
      <c r="R129" s="21"/>
      <c r="S129" s="21"/>
      <c r="T129" s="5" t="str">
        <f aca="false">IF(SUM(P129:S129)=0,"",SUM(P129:S129))</f>
        <v/>
      </c>
      <c r="V129" s="21" t="n">
        <v>3</v>
      </c>
      <c r="W129" s="21" t="n">
        <v>3</v>
      </c>
      <c r="X129" s="21" t="n">
        <v>2</v>
      </c>
      <c r="Y129" s="21" t="n">
        <v>3</v>
      </c>
      <c r="Z129" s="5" t="n">
        <f aca="false">IF(SUM(V129:Y129)=0,"",SUM(V129:Y129))</f>
        <v>11</v>
      </c>
      <c r="AA129" s="5" t="n">
        <f aca="false">IF(G129&lt;&gt;"",IF(SUM(T129,Z129)=0,0,MAX(T129,Z129)),"")</f>
        <v>11</v>
      </c>
    </row>
    <row r="130" s="5" customFormat="true" ht="15" hidden="false" customHeight="true" outlineLevel="0" collapsed="false">
      <c r="A130" s="5" t="n">
        <v>158</v>
      </c>
      <c r="B130" s="47" t="n">
        <f aca="false">B129</f>
        <v>32</v>
      </c>
      <c r="C130" s="48" t="str">
        <f aca="false">C129</f>
        <v>House Price Prediction Model</v>
      </c>
      <c r="D130" s="47" t="str">
        <f aca="false">D129</f>
        <v>No</v>
      </c>
      <c r="E130" s="49" t="str">
        <f aca="false">E129</f>
        <v>Shrey Gupta                  </v>
      </c>
      <c r="F130" s="50" t="s">
        <v>398</v>
      </c>
      <c r="G130" s="21" t="n">
        <v>500094152</v>
      </c>
      <c r="H130" s="21" t="s">
        <v>399</v>
      </c>
      <c r="I130" s="21" t="s">
        <v>400</v>
      </c>
      <c r="J130" s="47" t="str">
        <f aca="false">IF(G130&lt;&gt;"",CONCATENATE(G130,"@stu.upes.ac.in"),"")</f>
        <v>500094152@stu.upes.ac.in</v>
      </c>
      <c r="K130" s="21" t="e">
        <f aca="false">K129</f>
        <v>#REF!</v>
      </c>
      <c r="L130" s="49" t="str">
        <f aca="false">L129</f>
        <v>Dr. Keshav Sinha</v>
      </c>
      <c r="M130" s="21"/>
      <c r="N130" s="21"/>
      <c r="P130" s="21"/>
      <c r="Q130" s="21"/>
      <c r="R130" s="21"/>
      <c r="S130" s="21"/>
      <c r="T130" s="5" t="str">
        <f aca="false">IF(SUM(P130:S130)=0,"",SUM(P130:S130))</f>
        <v/>
      </c>
      <c r="V130" s="21" t="n">
        <v>3</v>
      </c>
      <c r="W130" s="21" t="n">
        <v>3</v>
      </c>
      <c r="X130" s="21" t="n">
        <v>2</v>
      </c>
      <c r="Y130" s="21" t="n">
        <v>3</v>
      </c>
      <c r="Z130" s="5" t="n">
        <f aca="false">IF(SUM(V130:Y130)=0,"",SUM(V130:Y130))</f>
        <v>11</v>
      </c>
      <c r="AA130" s="5" t="n">
        <f aca="false">IF(G130&lt;&gt;"",IF(SUM(T130,Z130)=0,0,MAX(T130,Z130)),"")</f>
        <v>11</v>
      </c>
    </row>
    <row r="131" s="5" customFormat="true" ht="15" hidden="false" customHeight="true" outlineLevel="0" collapsed="false">
      <c r="A131" s="5" t="n">
        <v>159</v>
      </c>
      <c r="B131" s="47"/>
      <c r="C131" s="48"/>
      <c r="D131" s="47"/>
      <c r="E131" s="49"/>
      <c r="F131" s="21"/>
      <c r="G131" s="21"/>
      <c r="H131" s="21"/>
      <c r="I131" s="21"/>
      <c r="J131" s="47"/>
      <c r="K131" s="21"/>
      <c r="L131" s="49"/>
      <c r="M131" s="21"/>
      <c r="N131" s="21"/>
      <c r="P131" s="21"/>
      <c r="Q131" s="21"/>
      <c r="R131" s="21"/>
      <c r="S131" s="21"/>
      <c r="V131" s="21"/>
      <c r="W131" s="21"/>
      <c r="X131" s="21"/>
      <c r="Y131" s="21"/>
      <c r="AA131" s="5" t="str">
        <f aca="false">IF(G131&lt;&gt;"",IF(SUM(T131,Z131)=0,0,MAX(T131,Z131)),"")</f>
        <v/>
      </c>
    </row>
    <row r="132" s="5" customFormat="true" ht="15" hidden="false" customHeight="true" outlineLevel="0" collapsed="false">
      <c r="A132" s="5" t="n">
        <v>161</v>
      </c>
      <c r="B132" s="47" t="n">
        <v>33</v>
      </c>
      <c r="C132" s="48" t="s">
        <v>401</v>
      </c>
      <c r="D132" s="47" t="s">
        <v>230</v>
      </c>
      <c r="E132" s="49" t="s">
        <v>402</v>
      </c>
      <c r="F132" s="21" t="s">
        <v>402</v>
      </c>
      <c r="G132" s="21" t="n">
        <v>500095574</v>
      </c>
      <c r="H132" s="21" t="s">
        <v>403</v>
      </c>
      <c r="I132" s="21" t="e">
        <f aca="false">#REF!</f>
        <v>#REF!</v>
      </c>
      <c r="J132" s="47" t="str">
        <f aca="false">IF(G132&lt;&gt;"",CONCATENATE(G132,"@stu.upes.ac.in"),"")</f>
        <v>500095574@stu.upes.ac.in</v>
      </c>
      <c r="K132" s="21" t="e">
        <f aca="false">#REF!</f>
        <v>#REF!</v>
      </c>
      <c r="L132" s="49" t="s">
        <v>404</v>
      </c>
      <c r="M132" s="21"/>
      <c r="N132" s="21" t="s">
        <v>65</v>
      </c>
      <c r="P132" s="21"/>
      <c r="Q132" s="21"/>
      <c r="R132" s="21"/>
      <c r="S132" s="21"/>
      <c r="T132" s="5" t="str">
        <f aca="false">IF(SUM(P132:S132)=0,"",SUM(P132:S132))</f>
        <v/>
      </c>
      <c r="V132" s="21"/>
      <c r="W132" s="21"/>
      <c r="X132" s="21"/>
      <c r="Y132" s="21"/>
      <c r="Z132" s="5" t="str">
        <f aca="false">IF(SUM(V132:Y132)=0,"",SUM(V132:Y132))</f>
        <v/>
      </c>
      <c r="AA132" s="5" t="n">
        <f aca="false">IF(G132&lt;&gt;"",IF(SUM(T132,Z132)=0,0,MAX(T132,Z132)),"")</f>
        <v>0</v>
      </c>
    </row>
    <row r="133" s="5" customFormat="true" ht="15" hidden="false" customHeight="true" outlineLevel="0" collapsed="false">
      <c r="A133" s="5" t="n">
        <v>162</v>
      </c>
      <c r="B133" s="47" t="n">
        <f aca="false">B132</f>
        <v>33</v>
      </c>
      <c r="C133" s="48" t="str">
        <f aca="false">C132</f>
        <v>Super Gear/e-commerce-yt</v>
      </c>
      <c r="D133" s="47" t="str">
        <f aca="false">D132</f>
        <v>No</v>
      </c>
      <c r="E133" s="49" t="str">
        <f aca="false">E132</f>
        <v>Mayank Agrawal</v>
      </c>
      <c r="F133" s="21" t="s">
        <v>405</v>
      </c>
      <c r="G133" s="21" t="n">
        <v>500091015</v>
      </c>
      <c r="H133" s="21" t="s">
        <v>406</v>
      </c>
      <c r="I133" s="21" t="e">
        <f aca="false">I132</f>
        <v>#REF!</v>
      </c>
      <c r="J133" s="47" t="str">
        <f aca="false">IF(G133&lt;&gt;"",CONCATENATE(G133,"@stu.upes.ac.in"),"")</f>
        <v>500091015@stu.upes.ac.in</v>
      </c>
      <c r="K133" s="21" t="e">
        <f aca="false">K132</f>
        <v>#REF!</v>
      </c>
      <c r="L133" s="49" t="str">
        <f aca="false">L132</f>
        <v>Dr. Pragya Katyayan</v>
      </c>
      <c r="M133" s="21"/>
      <c r="N133" s="21" t="s">
        <v>80</v>
      </c>
      <c r="P133" s="21"/>
      <c r="Q133" s="21"/>
      <c r="R133" s="21"/>
      <c r="S133" s="21"/>
      <c r="T133" s="5" t="str">
        <f aca="false">IF(SUM(P133:S133)=0,"",SUM(P133:S133))</f>
        <v/>
      </c>
      <c r="V133" s="21"/>
      <c r="W133" s="21"/>
      <c r="X133" s="21"/>
      <c r="Y133" s="21"/>
      <c r="Z133" s="5" t="str">
        <f aca="false">IF(SUM(V133:Y133)=0,"",SUM(V133:Y133))</f>
        <v/>
      </c>
      <c r="AA133" s="5" t="n">
        <f aca="false">IF(G133&lt;&gt;"",IF(SUM(T133,Z133)=0,0,MAX(T133,Z133)),"")</f>
        <v>0</v>
      </c>
    </row>
    <row r="134" s="5" customFormat="true" ht="15" hidden="false" customHeight="true" outlineLevel="0" collapsed="false">
      <c r="A134" s="5" t="n">
        <v>163</v>
      </c>
      <c r="B134" s="47"/>
      <c r="C134" s="48"/>
      <c r="D134" s="47"/>
      <c r="E134" s="49"/>
      <c r="F134" s="21"/>
      <c r="G134" s="21"/>
      <c r="H134" s="21"/>
      <c r="I134" s="21"/>
      <c r="J134" s="47"/>
      <c r="K134" s="21"/>
      <c r="L134" s="49"/>
      <c r="M134" s="21"/>
      <c r="N134" s="21"/>
      <c r="P134" s="21"/>
      <c r="Q134" s="21"/>
      <c r="R134" s="21"/>
      <c r="S134" s="21"/>
      <c r="V134" s="21"/>
      <c r="W134" s="21"/>
      <c r="X134" s="21"/>
      <c r="Y134" s="21"/>
      <c r="AA134" s="5" t="str">
        <f aca="false">IF(G134&lt;&gt;"",IF(SUM(T134,Z134)=0,0,MAX(T134,Z134)),"")</f>
        <v/>
      </c>
    </row>
    <row r="135" s="5" customFormat="true" ht="15" hidden="false" customHeight="true" outlineLevel="0" collapsed="false">
      <c r="A135" s="5" t="n">
        <v>164</v>
      </c>
      <c r="B135" s="47"/>
      <c r="C135" s="48"/>
      <c r="D135" s="47"/>
      <c r="E135" s="49"/>
      <c r="F135" s="21"/>
      <c r="G135" s="21"/>
      <c r="H135" s="21"/>
      <c r="I135" s="21"/>
      <c r="J135" s="47"/>
      <c r="K135" s="21"/>
      <c r="L135" s="49"/>
      <c r="M135" s="21"/>
      <c r="N135" s="21"/>
      <c r="P135" s="21"/>
      <c r="Q135" s="21"/>
      <c r="R135" s="21"/>
      <c r="S135" s="21"/>
      <c r="V135" s="21"/>
      <c r="W135" s="21"/>
      <c r="X135" s="21"/>
      <c r="Y135" s="21"/>
      <c r="AA135" s="5" t="str">
        <f aca="false">IF(G135&lt;&gt;"",IF(SUM(T135,Z135)=0,0,MAX(T135,Z135)),"")</f>
        <v/>
      </c>
    </row>
    <row r="136" s="5" customFormat="true" ht="15" hidden="false" customHeight="true" outlineLevel="0" collapsed="false">
      <c r="A136" s="5" t="n">
        <v>166</v>
      </c>
      <c r="B136" s="47" t="n">
        <v>34</v>
      </c>
      <c r="C136" s="51" t="s">
        <v>407</v>
      </c>
      <c r="D136" s="47" t="s">
        <v>230</v>
      </c>
      <c r="E136" s="49" t="s">
        <v>408</v>
      </c>
      <c r="F136" s="21" t="s">
        <v>408</v>
      </c>
      <c r="G136" s="21" t="n">
        <v>500095554</v>
      </c>
      <c r="H136" s="21" t="s">
        <v>409</v>
      </c>
      <c r="I136" s="21" t="n">
        <v>7017805725</v>
      </c>
      <c r="J136" s="47" t="s">
        <v>410</v>
      </c>
      <c r="K136" s="21" t="s">
        <v>411</v>
      </c>
      <c r="L136" s="49" t="s">
        <v>412</v>
      </c>
      <c r="M136" s="21"/>
      <c r="N136" s="22" t="s">
        <v>273</v>
      </c>
      <c r="P136" s="21" t="n">
        <v>4</v>
      </c>
      <c r="Q136" s="21" t="n">
        <v>3</v>
      </c>
      <c r="R136" s="21" t="n">
        <v>3</v>
      </c>
      <c r="S136" s="21" t="n">
        <v>4</v>
      </c>
      <c r="T136" s="5" t="n">
        <f aca="false">IF(SUM(P136:S136)=0,"",SUM(P136:S136))</f>
        <v>14</v>
      </c>
      <c r="V136" s="21"/>
      <c r="W136" s="21"/>
      <c r="X136" s="21"/>
      <c r="Y136" s="21"/>
      <c r="Z136" s="5" t="str">
        <f aca="false">IF(SUM(V136:Y136)=0,"",SUM(V136:Y136))</f>
        <v/>
      </c>
      <c r="AA136" s="5" t="n">
        <f aca="false">IF(G136&lt;&gt;"",IF(SUM(T136,Z136)=0,0,MAX(T136,Z136)),"")</f>
        <v>14</v>
      </c>
    </row>
    <row r="137" s="5" customFormat="true" ht="15" hidden="false" customHeight="true" outlineLevel="0" collapsed="false">
      <c r="A137" s="5" t="n">
        <v>167</v>
      </c>
      <c r="B137" s="47" t="n">
        <f aca="false">B136</f>
        <v>34</v>
      </c>
      <c r="C137" s="51" t="str">
        <f aca="false">C136</f>
        <v>Performance Evaluation of Various Database in Online Data Storage System</v>
      </c>
      <c r="D137" s="47" t="str">
        <f aca="false">D136</f>
        <v>No</v>
      </c>
      <c r="E137" s="49" t="str">
        <f aca="false">E136</f>
        <v>Shrijay Pratap Bisht </v>
      </c>
      <c r="F137" s="21" t="s">
        <v>413</v>
      </c>
      <c r="G137" s="21" t="n">
        <v>500096752</v>
      </c>
      <c r="H137" s="21" t="s">
        <v>414</v>
      </c>
      <c r="I137" s="21" t="n">
        <f aca="false">I136</f>
        <v>7017805725</v>
      </c>
      <c r="J137" s="47" t="s">
        <v>415</v>
      </c>
      <c r="K137" s="21" t="s">
        <v>416</v>
      </c>
      <c r="L137" s="49" t="str">
        <f aca="false">L136</f>
        <v>Dr. Shauryadeep Gupta</v>
      </c>
      <c r="M137" s="21"/>
      <c r="N137" s="22" t="s">
        <v>163</v>
      </c>
      <c r="P137" s="21" t="n">
        <v>4</v>
      </c>
      <c r="Q137" s="21" t="n">
        <v>3</v>
      </c>
      <c r="R137" s="21" t="n">
        <v>3</v>
      </c>
      <c r="S137" s="21" t="n">
        <v>4</v>
      </c>
      <c r="T137" s="5" t="n">
        <f aca="false">IF(SUM(P137:S137)=0,"",SUM(P137:S137))</f>
        <v>14</v>
      </c>
      <c r="V137" s="21"/>
      <c r="W137" s="21"/>
      <c r="X137" s="21"/>
      <c r="Y137" s="21"/>
      <c r="Z137" s="5" t="str">
        <f aca="false">IF(SUM(V137:Y137)=0,"",SUM(V137:Y137))</f>
        <v/>
      </c>
      <c r="AA137" s="5" t="n">
        <f aca="false">IF(G137&lt;&gt;"",IF(SUM(T137,Z137)=0,0,MAX(T137,Z137)),"")</f>
        <v>14</v>
      </c>
    </row>
    <row r="138" s="5" customFormat="true" ht="15" hidden="false" customHeight="true" outlineLevel="0" collapsed="false">
      <c r="A138" s="5" t="n">
        <v>168</v>
      </c>
      <c r="B138" s="47" t="n">
        <f aca="false">B137</f>
        <v>34</v>
      </c>
      <c r="C138" s="51" t="str">
        <f aca="false">C137</f>
        <v>Performance Evaluation of Various Database in Online Data Storage System</v>
      </c>
      <c r="D138" s="47" t="str">
        <f aca="false">D137</f>
        <v>No</v>
      </c>
      <c r="E138" s="49" t="str">
        <f aca="false">E137</f>
        <v>Shrijay Pratap Bisht </v>
      </c>
      <c r="F138" s="21" t="s">
        <v>417</v>
      </c>
      <c r="G138" s="21" t="n">
        <f aca="false">G137</f>
        <v>500096752</v>
      </c>
      <c r="H138" s="21" t="s">
        <v>418</v>
      </c>
      <c r="I138" s="21" t="n">
        <f aca="false">I137</f>
        <v>7017805725</v>
      </c>
      <c r="J138" s="47" t="s">
        <v>419</v>
      </c>
      <c r="K138" s="21" t="s">
        <v>411</v>
      </c>
      <c r="L138" s="49" t="str">
        <f aca="false">L137</f>
        <v>Dr. Shauryadeep Gupta</v>
      </c>
      <c r="M138" s="21"/>
      <c r="N138" s="21"/>
      <c r="P138" s="21" t="n">
        <v>4</v>
      </c>
      <c r="Q138" s="21" t="n">
        <v>3</v>
      </c>
      <c r="R138" s="21" t="n">
        <v>3</v>
      </c>
      <c r="S138" s="21" t="n">
        <v>4</v>
      </c>
      <c r="T138" s="5" t="n">
        <f aca="false">IF(SUM(P138:S138)=0,"",SUM(P138:S138))</f>
        <v>14</v>
      </c>
      <c r="V138" s="21"/>
      <c r="W138" s="21"/>
      <c r="X138" s="21"/>
      <c r="Y138" s="21"/>
      <c r="Z138" s="5" t="str">
        <f aca="false">IF(SUM(V138:Y138)=0,"",SUM(V138:Y138))</f>
        <v/>
      </c>
      <c r="AA138" s="5" t="n">
        <f aca="false">IF(G138&lt;&gt;"",IF(SUM(T138,Z138)=0,0,MAX(T138,Z138)),"")</f>
        <v>14</v>
      </c>
    </row>
    <row r="139" s="5" customFormat="true" ht="15" hidden="false" customHeight="true" outlineLevel="0" collapsed="false">
      <c r="A139" s="5" t="n">
        <v>169</v>
      </c>
      <c r="B139" s="47" t="n">
        <f aca="false">B138</f>
        <v>34</v>
      </c>
      <c r="C139" s="51" t="str">
        <f aca="false">C138</f>
        <v>Performance Evaluation of Various Database in Online Data Storage System</v>
      </c>
      <c r="D139" s="47" t="str">
        <f aca="false">D138</f>
        <v>No</v>
      </c>
      <c r="E139" s="49" t="str">
        <f aca="false">E138</f>
        <v>Shrijay Pratap Bisht </v>
      </c>
      <c r="F139" s="21" t="s">
        <v>420</v>
      </c>
      <c r="G139" s="21" t="n">
        <f aca="false">G138</f>
        <v>500096752</v>
      </c>
      <c r="H139" s="21" t="s">
        <v>421</v>
      </c>
      <c r="I139" s="21" t="n">
        <f aca="false">I138</f>
        <v>7017805725</v>
      </c>
      <c r="J139" s="47" t="s">
        <v>422</v>
      </c>
      <c r="K139" s="21" t="s">
        <v>423</v>
      </c>
      <c r="L139" s="49" t="str">
        <f aca="false">L138</f>
        <v>Dr. Shauryadeep Gupta</v>
      </c>
      <c r="M139" s="21"/>
      <c r="N139" s="21"/>
      <c r="P139" s="21" t="n">
        <v>4</v>
      </c>
      <c r="Q139" s="21" t="n">
        <v>3</v>
      </c>
      <c r="R139" s="21" t="n">
        <v>3</v>
      </c>
      <c r="S139" s="21" t="n">
        <v>4</v>
      </c>
      <c r="T139" s="5" t="n">
        <f aca="false">IF(SUM(P139:S139)=0,"",SUM(P139:S139))</f>
        <v>14</v>
      </c>
      <c r="V139" s="21"/>
      <c r="W139" s="21"/>
      <c r="X139" s="21"/>
      <c r="Y139" s="21"/>
      <c r="Z139" s="5" t="str">
        <f aca="false">IF(SUM(V139:Y139)=0,"",SUM(V139:Y139))</f>
        <v/>
      </c>
      <c r="AA139" s="5" t="n">
        <f aca="false">IF(G139&lt;&gt;"",IF(SUM(T139,Z139)=0,0,MAX(T139,Z139)),"")</f>
        <v>14</v>
      </c>
    </row>
    <row r="140" s="5" customFormat="true" ht="15" hidden="false" customHeight="true" outlineLevel="0" collapsed="false">
      <c r="A140" s="5" t="n">
        <v>171</v>
      </c>
      <c r="B140" s="47" t="n">
        <v>35</v>
      </c>
      <c r="C140" s="48" t="s">
        <v>424</v>
      </c>
      <c r="D140" s="47" t="s">
        <v>25</v>
      </c>
      <c r="E140" s="49" t="s">
        <v>425</v>
      </c>
      <c r="F140" s="21" t="s">
        <v>425</v>
      </c>
      <c r="G140" s="21" t="n">
        <v>500095919</v>
      </c>
      <c r="H140" s="21" t="s">
        <v>426</v>
      </c>
      <c r="I140" s="21" t="n">
        <v>8979731978</v>
      </c>
      <c r="J140" s="52" t="e">
        <f aca="false">#REF!</f>
        <v>#REF!</v>
      </c>
      <c r="K140" s="21" t="s">
        <v>427</v>
      </c>
      <c r="L140" s="49" t="s">
        <v>188</v>
      </c>
      <c r="M140" s="21"/>
      <c r="N140" s="21" t="s">
        <v>258</v>
      </c>
      <c r="O140" s="23" t="s">
        <v>299</v>
      </c>
      <c r="P140" s="21" t="n">
        <v>3</v>
      </c>
      <c r="Q140" s="21" t="n">
        <v>3</v>
      </c>
      <c r="R140" s="21" t="n">
        <v>3</v>
      </c>
      <c r="S140" s="21" t="n">
        <v>3</v>
      </c>
      <c r="T140" s="5" t="n">
        <f aca="false">IF(SUM(P140:S140)=0,"",SUM(P140:S140))</f>
        <v>12</v>
      </c>
      <c r="V140" s="21"/>
      <c r="W140" s="21"/>
      <c r="X140" s="21"/>
      <c r="Y140" s="21"/>
      <c r="Z140" s="5" t="str">
        <f aca="false">IF(SUM(V140:Y140)=0,"",SUM(V140:Y140))</f>
        <v/>
      </c>
      <c r="AA140" s="5" t="n">
        <f aca="false">IF(G140&lt;&gt;"",IF(SUM(T140,Z140)=0,0,MAX(T140,Z140)),"")</f>
        <v>12</v>
      </c>
    </row>
    <row r="141" s="5" customFormat="true" ht="15" hidden="false" customHeight="true" outlineLevel="0" collapsed="false">
      <c r="A141" s="5" t="n">
        <v>172</v>
      </c>
      <c r="B141" s="47" t="n">
        <f aca="false">B140</f>
        <v>35</v>
      </c>
      <c r="C141" s="48" t="str">
        <f aca="false">C140</f>
        <v>InsightInk- Intelligent flashcards, quizes and notes generator</v>
      </c>
      <c r="D141" s="47" t="str">
        <f aca="false">D140</f>
        <v>Yes</v>
      </c>
      <c r="E141" s="49" t="str">
        <f aca="false">E140</f>
        <v>Nishant Popli</v>
      </c>
      <c r="F141" s="21" t="s">
        <v>428</v>
      </c>
      <c r="G141" s="21" t="n">
        <v>500095831</v>
      </c>
      <c r="H141" s="21" t="s">
        <v>429</v>
      </c>
      <c r="I141" s="21" t="n">
        <v>9548371065</v>
      </c>
      <c r="J141" s="53" t="e">
        <f aca="false">J140</f>
        <v>#REF!</v>
      </c>
      <c r="K141" s="21" t="s">
        <v>427</v>
      </c>
      <c r="L141" s="49" t="str">
        <f aca="false">L140</f>
        <v>Dr. Roohi Sille</v>
      </c>
      <c r="M141" s="21"/>
      <c r="N141" s="5" t="s">
        <v>93</v>
      </c>
      <c r="P141" s="21" t="n">
        <v>3</v>
      </c>
      <c r="Q141" s="21" t="n">
        <v>3</v>
      </c>
      <c r="R141" s="21" t="n">
        <v>3</v>
      </c>
      <c r="S141" s="21" t="n">
        <v>3</v>
      </c>
      <c r="T141" s="5" t="n">
        <f aca="false">IF(SUM(P141:S141)=0,"",SUM(P141:S141))</f>
        <v>12</v>
      </c>
      <c r="V141" s="21"/>
      <c r="W141" s="21"/>
      <c r="X141" s="21"/>
      <c r="Y141" s="21"/>
      <c r="Z141" s="5" t="str">
        <f aca="false">IF(SUM(V141:Y141)=0,"",SUM(V141:Y141))</f>
        <v/>
      </c>
      <c r="AA141" s="5" t="n">
        <f aca="false">IF(G141&lt;&gt;"",IF(SUM(T141,Z141)=0,0,MAX(T141,Z141)),"")</f>
        <v>12</v>
      </c>
    </row>
    <row r="142" s="5" customFormat="true" ht="15" hidden="false" customHeight="true" outlineLevel="0" collapsed="false">
      <c r="A142" s="5" t="n">
        <v>173</v>
      </c>
      <c r="B142" s="47" t="n">
        <f aca="false">B141</f>
        <v>35</v>
      </c>
      <c r="C142" s="48" t="str">
        <f aca="false">C141</f>
        <v>InsightInk- Intelligent flashcards, quizes and notes generator</v>
      </c>
      <c r="D142" s="47" t="str">
        <f aca="false">D141</f>
        <v>Yes</v>
      </c>
      <c r="E142" s="49" t="str">
        <f aca="false">E141</f>
        <v>Nishant Popli</v>
      </c>
      <c r="F142" s="21" t="s">
        <v>430</v>
      </c>
      <c r="G142" s="21" t="n">
        <v>500095834</v>
      </c>
      <c r="H142" s="21" t="s">
        <v>431</v>
      </c>
      <c r="I142" s="21" t="n">
        <v>8979557218</v>
      </c>
      <c r="J142" s="53" t="e">
        <f aca="false">J141</f>
        <v>#REF!</v>
      </c>
      <c r="K142" s="21" t="s">
        <v>427</v>
      </c>
      <c r="L142" s="49" t="str">
        <f aca="false">L141</f>
        <v>Dr. Roohi Sille</v>
      </c>
      <c r="M142" s="21"/>
      <c r="N142" s="21"/>
      <c r="P142" s="21" t="n">
        <v>3</v>
      </c>
      <c r="Q142" s="21" t="n">
        <v>3</v>
      </c>
      <c r="R142" s="21" t="n">
        <v>3</v>
      </c>
      <c r="S142" s="21" t="n">
        <v>3</v>
      </c>
      <c r="T142" s="5" t="n">
        <f aca="false">IF(SUM(P142:S142)=0,"",SUM(P142:S142))</f>
        <v>12</v>
      </c>
      <c r="V142" s="21"/>
      <c r="W142" s="21"/>
      <c r="X142" s="21"/>
      <c r="Y142" s="21"/>
      <c r="Z142" s="5" t="str">
        <f aca="false">IF(SUM(V142:Y142)=0,"",SUM(V142:Y142))</f>
        <v/>
      </c>
      <c r="AA142" s="5" t="n">
        <f aca="false">IF(G142&lt;&gt;"",IF(SUM(T142,Z142)=0,0,MAX(T142,Z142)),"")</f>
        <v>12</v>
      </c>
    </row>
    <row r="143" s="5" customFormat="true" ht="15" hidden="false" customHeight="true" outlineLevel="0" collapsed="false">
      <c r="A143" s="5" t="n">
        <v>174</v>
      </c>
      <c r="B143" s="47" t="n">
        <f aca="false">B142</f>
        <v>35</v>
      </c>
      <c r="C143" s="48" t="str">
        <f aca="false">C142</f>
        <v>InsightInk- Intelligent flashcards, quizes and notes generator</v>
      </c>
      <c r="D143" s="47" t="str">
        <f aca="false">D142</f>
        <v>Yes</v>
      </c>
      <c r="E143" s="49" t="str">
        <f aca="false">E142</f>
        <v>Nishant Popli</v>
      </c>
      <c r="F143" s="21" t="s">
        <v>432</v>
      </c>
      <c r="G143" s="21" t="n">
        <v>500091952</v>
      </c>
      <c r="H143" s="21" t="s">
        <v>433</v>
      </c>
      <c r="I143" s="21" t="n">
        <v>8630295352</v>
      </c>
      <c r="J143" s="54" t="e">
        <f aca="false">J142</f>
        <v>#REF!</v>
      </c>
      <c r="K143" s="21" t="s">
        <v>434</v>
      </c>
      <c r="L143" s="49" t="str">
        <f aca="false">L142</f>
        <v>Dr. Roohi Sille</v>
      </c>
      <c r="M143" s="21"/>
      <c r="N143" s="21"/>
      <c r="P143" s="21" t="n">
        <v>3</v>
      </c>
      <c r="Q143" s="21" t="n">
        <v>3</v>
      </c>
      <c r="R143" s="21" t="n">
        <v>3</v>
      </c>
      <c r="S143" s="21" t="n">
        <v>3</v>
      </c>
      <c r="T143" s="5" t="n">
        <f aca="false">IF(SUM(P143:S143)=0,"",SUM(P143:S143))</f>
        <v>12</v>
      </c>
      <c r="V143" s="21"/>
      <c r="W143" s="21"/>
      <c r="X143" s="21"/>
      <c r="Y143" s="21"/>
      <c r="Z143" s="5" t="str">
        <f aca="false">IF(SUM(V143:Y143)=0,"",SUM(V143:Y143))</f>
        <v/>
      </c>
      <c r="AA143" s="5" t="n">
        <f aca="false">IF(G143&lt;&gt;"",IF(SUM(T143,Z143)=0,0,MAX(T143,Z143)),"")</f>
        <v>12</v>
      </c>
    </row>
    <row r="144" s="5" customFormat="true" ht="14.25" hidden="false" customHeight="true" outlineLevel="0" collapsed="false">
      <c r="A144" s="5" t="n">
        <v>176</v>
      </c>
      <c r="B144" s="47" t="n">
        <v>36</v>
      </c>
      <c r="C144" s="48" t="s">
        <v>435</v>
      </c>
      <c r="D144" s="47" t="s">
        <v>230</v>
      </c>
      <c r="E144" s="49" t="s">
        <v>436</v>
      </c>
      <c r="F144" s="21" t="s">
        <v>436</v>
      </c>
      <c r="G144" s="21" t="n">
        <v>500095656</v>
      </c>
      <c r="H144" s="21" t="s">
        <v>437</v>
      </c>
      <c r="I144" s="21" t="n">
        <v>7037613665</v>
      </c>
      <c r="J144" s="21" t="str">
        <f aca="false">IF(G144&lt;&gt;"",CONCATENATE(G144,"@stu.upes.ac.in"),"")</f>
        <v>500095656@stu.upes.ac.in</v>
      </c>
      <c r="K144" s="21" t="s">
        <v>427</v>
      </c>
      <c r="L144" s="49" t="s">
        <v>438</v>
      </c>
      <c r="M144" s="21"/>
      <c r="N144" s="5" t="s">
        <v>248</v>
      </c>
      <c r="O144" s="21"/>
      <c r="T144" s="5" t="str">
        <f aca="false">IF(SUM(P144:S144)=0,"",SUM(P144:S144))</f>
        <v/>
      </c>
      <c r="Z144" s="5" t="str">
        <f aca="false">IF(SUM(V144:Y144)=0,"",SUM(V144:Y144))</f>
        <v/>
      </c>
      <c r="AA144" s="5" t="n">
        <f aca="false">IF(G144&lt;&gt;"",IF(SUM(T144,Z144)=0,0,MAX(T144,Z144)),"")</f>
        <v>0</v>
      </c>
    </row>
    <row r="145" s="5" customFormat="true" ht="15.75" hidden="false" customHeight="false" outlineLevel="0" collapsed="false">
      <c r="A145" s="5" t="n">
        <v>177</v>
      </c>
      <c r="B145" s="47" t="n">
        <f aca="false">B144</f>
        <v>36</v>
      </c>
      <c r="C145" s="48" t="str">
        <f aca="false">C144</f>
        <v>Job Career Guidance System </v>
      </c>
      <c r="D145" s="47" t="str">
        <f aca="false">D144</f>
        <v>No</v>
      </c>
      <c r="E145" s="49" t="str">
        <f aca="false">E144</f>
        <v>Anshika Saini</v>
      </c>
      <c r="F145" s="21" t="s">
        <v>439</v>
      </c>
      <c r="G145" s="21" t="n">
        <v>500096122</v>
      </c>
      <c r="H145" s="21" t="s">
        <v>440</v>
      </c>
      <c r="I145" s="21" t="n">
        <v>9461987837</v>
      </c>
      <c r="J145" s="21" t="str">
        <f aca="false">IF(G145&lt;&gt;"",CONCATENATE(G145,"@stu.upes.ac.in"),"")</f>
        <v>500096122@stu.upes.ac.in</v>
      </c>
      <c r="K145" s="21" t="s">
        <v>427</v>
      </c>
      <c r="L145" s="49" t="str">
        <f aca="false">L144</f>
        <v>Dr. Pankaj Dadure</v>
      </c>
      <c r="M145" s="21"/>
      <c r="N145" s="55" t="s">
        <v>258</v>
      </c>
      <c r="O145" s="21"/>
      <c r="T145" s="5" t="str">
        <f aca="false">IF(SUM(P145:S145)=0,"",SUM(P145:S145))</f>
        <v/>
      </c>
      <c r="Z145" s="5" t="str">
        <f aca="false">IF(SUM(V145:Y145)=0,"",SUM(V145:Y145))</f>
        <v/>
      </c>
      <c r="AA145" s="5" t="n">
        <f aca="false">IF(G145&lt;&gt;"",IF(SUM(T145,Z145)=0,0,MAX(T145,Z145)),"")</f>
        <v>0</v>
      </c>
    </row>
    <row r="146" s="5" customFormat="true" ht="15" hidden="false" customHeight="true" outlineLevel="0" collapsed="false">
      <c r="A146" s="5" t="n">
        <v>178</v>
      </c>
      <c r="B146" s="47" t="n">
        <f aca="false">B145</f>
        <v>36</v>
      </c>
      <c r="C146" s="48" t="str">
        <f aca="false">C145</f>
        <v>Job Career Guidance System </v>
      </c>
      <c r="D146" s="47" t="str">
        <f aca="false">D145</f>
        <v>No</v>
      </c>
      <c r="E146" s="49" t="str">
        <f aca="false">E145</f>
        <v>Anshika Saini</v>
      </c>
      <c r="F146" s="21" t="s">
        <v>441</v>
      </c>
      <c r="G146" s="21" t="n">
        <v>500096021</v>
      </c>
      <c r="H146" s="21" t="s">
        <v>442</v>
      </c>
      <c r="I146" s="21" t="n">
        <v>9548608807</v>
      </c>
      <c r="J146" s="21" t="str">
        <f aca="false">IF(G146&lt;&gt;"",CONCATENATE(G146,"@stu.upes.ac.in"),"")</f>
        <v>500096021@stu.upes.ac.in</v>
      </c>
      <c r="K146" s="21" t="s">
        <v>427</v>
      </c>
      <c r="L146" s="49" t="str">
        <f aca="false">L145</f>
        <v>Dr. Pankaj Dadure</v>
      </c>
      <c r="M146" s="21"/>
      <c r="O146" s="21"/>
      <c r="T146" s="5" t="str">
        <f aca="false">IF(SUM(P146:S146)=0,"",SUM(P146:S146))</f>
        <v/>
      </c>
      <c r="Z146" s="5" t="str">
        <f aca="false">IF(SUM(V146:Y146)=0,"",SUM(V146:Y146))</f>
        <v/>
      </c>
      <c r="AA146" s="5" t="n">
        <f aca="false">IF(G146&lt;&gt;"",IF(SUM(T146,Z146)=0,0,MAX(T146,Z146)),"")</f>
        <v>0</v>
      </c>
    </row>
    <row r="147" s="5" customFormat="true" ht="15.75" hidden="false" customHeight="false" outlineLevel="0" collapsed="false">
      <c r="A147" s="5" t="n">
        <v>179</v>
      </c>
      <c r="B147" s="47" t="n">
        <f aca="false">B146</f>
        <v>36</v>
      </c>
      <c r="C147" s="48" t="str">
        <f aca="false">C146</f>
        <v>Job Career Guidance System </v>
      </c>
      <c r="D147" s="47" t="str">
        <f aca="false">D146</f>
        <v>No</v>
      </c>
      <c r="E147" s="49" t="str">
        <f aca="false">E146</f>
        <v>Anshika Saini</v>
      </c>
      <c r="F147" s="21" t="s">
        <v>443</v>
      </c>
      <c r="G147" s="21" t="n">
        <v>500094922</v>
      </c>
      <c r="H147" s="21" t="s">
        <v>444</v>
      </c>
      <c r="I147" s="21" t="n">
        <v>9818837719</v>
      </c>
      <c r="J147" s="21" t="str">
        <f aca="false">IF(G147&lt;&gt;"",CONCATENATE(G147,"@stu.upes.ac.in"),"")</f>
        <v>500094922@stu.upes.ac.in</v>
      </c>
      <c r="K147" s="21" t="s">
        <v>445</v>
      </c>
      <c r="L147" s="49" t="str">
        <f aca="false">L146</f>
        <v>Dr. Pankaj Dadure</v>
      </c>
      <c r="M147" s="21"/>
      <c r="O147" s="21"/>
      <c r="T147" s="5" t="str">
        <f aca="false">IF(SUM(P147:S147)=0,"",SUM(P147:S147))</f>
        <v/>
      </c>
      <c r="Z147" s="5" t="str">
        <f aca="false">IF(SUM(V147:Y147)=0,"",SUM(V147:Y147))</f>
        <v/>
      </c>
      <c r="AA147" s="5" t="n">
        <f aca="false">IF(G147&lt;&gt;"",IF(SUM(T147,Z147)=0,0,MAX(T147,Z147)),"")</f>
        <v>0</v>
      </c>
    </row>
    <row r="148" s="5" customFormat="true" ht="14.25" hidden="false" customHeight="true" outlineLevel="0" collapsed="false">
      <c r="A148" s="5" t="n">
        <v>181</v>
      </c>
      <c r="B148" s="47" t="n">
        <v>37</v>
      </c>
      <c r="C148" s="48" t="s">
        <v>446</v>
      </c>
      <c r="D148" s="47" t="s">
        <v>447</v>
      </c>
      <c r="E148" s="49" t="s">
        <v>448</v>
      </c>
      <c r="F148" s="21" t="s">
        <v>448</v>
      </c>
      <c r="G148" s="21" t="n">
        <v>500096400</v>
      </c>
      <c r="H148" s="21" t="s">
        <v>449</v>
      </c>
      <c r="I148" s="21" t="n">
        <v>9872888251</v>
      </c>
      <c r="J148" s="56" t="s">
        <v>450</v>
      </c>
      <c r="K148" s="21" t="s">
        <v>427</v>
      </c>
      <c r="L148" s="49" t="s">
        <v>451</v>
      </c>
      <c r="M148" s="21"/>
      <c r="N148" s="22" t="s">
        <v>149</v>
      </c>
      <c r="O148" s="21"/>
      <c r="P148" s="5" t="n">
        <v>4</v>
      </c>
      <c r="Q148" s="5" t="n">
        <v>4</v>
      </c>
      <c r="R148" s="5" t="n">
        <v>4</v>
      </c>
      <c r="S148" s="5" t="n">
        <v>4.5</v>
      </c>
      <c r="T148" s="5" t="n">
        <f aca="false">IF(SUM(P148:S148)=0,"",SUM(P148:S148))</f>
        <v>16.5</v>
      </c>
      <c r="Z148" s="5" t="str">
        <f aca="false">IF(SUM(V148:Y148)=0,"",SUM(V148:Y148))</f>
        <v/>
      </c>
      <c r="AA148" s="5" t="n">
        <f aca="false">IF(G148&lt;&gt;"",IF(SUM(T148,Z148)=0,0,MAX(T148,Z148)),"")</f>
        <v>16.5</v>
      </c>
    </row>
    <row r="149" s="5" customFormat="true" ht="15" hidden="false" customHeight="true" outlineLevel="0" collapsed="false">
      <c r="A149" s="5" t="n">
        <v>182</v>
      </c>
      <c r="B149" s="47" t="n">
        <f aca="false">B148</f>
        <v>37</v>
      </c>
      <c r="C149" s="48" t="str">
        <f aca="false">C148</f>
        <v>Breathe Wise</v>
      </c>
      <c r="D149" s="47" t="str">
        <f aca="false">D148</f>
        <v>yes </v>
      </c>
      <c r="E149" s="49" t="str">
        <f aca="false">E148</f>
        <v>Chahat Mittal</v>
      </c>
      <c r="F149" s="21" t="s">
        <v>452</v>
      </c>
      <c r="G149" s="21" t="n">
        <v>500095937</v>
      </c>
      <c r="H149" s="21" t="s">
        <v>453</v>
      </c>
      <c r="I149" s="21" t="n">
        <v>8770283155</v>
      </c>
      <c r="J149" s="57" t="s">
        <v>454</v>
      </c>
      <c r="K149" s="21" t="str">
        <f aca="false">K148</f>
        <v>CCVT(B6 NH)</v>
      </c>
      <c r="L149" s="49" t="str">
        <f aca="false">L148</f>
        <v>Mr. Aryan </v>
      </c>
      <c r="M149" s="21"/>
      <c r="N149" s="22" t="s">
        <v>192</v>
      </c>
      <c r="O149" s="21"/>
      <c r="P149" s="5" t="n">
        <v>4</v>
      </c>
      <c r="Q149" s="5" t="n">
        <v>4</v>
      </c>
      <c r="R149" s="5" t="n">
        <v>4</v>
      </c>
      <c r="S149" s="5" t="n">
        <v>4.5</v>
      </c>
      <c r="T149" s="5" t="n">
        <f aca="false">IF(SUM(P149:S149)=0,"",SUM(P149:S149))</f>
        <v>16.5</v>
      </c>
      <c r="Z149" s="5" t="str">
        <f aca="false">IF(SUM(V149:Y149)=0,"",SUM(V149:Y149))</f>
        <v/>
      </c>
      <c r="AA149" s="5" t="n">
        <f aca="false">IF(G149&lt;&gt;"",IF(SUM(T149,Z149)=0,0,MAX(T149,Z149)),"")</f>
        <v>16.5</v>
      </c>
    </row>
    <row r="150" s="5" customFormat="true" ht="15" hidden="false" customHeight="true" outlineLevel="0" collapsed="false">
      <c r="A150" s="5" t="n">
        <v>183</v>
      </c>
      <c r="B150" s="47" t="n">
        <f aca="false">B149</f>
        <v>37</v>
      </c>
      <c r="C150" s="48" t="str">
        <f aca="false">C149</f>
        <v>Breathe Wise</v>
      </c>
      <c r="D150" s="47" t="str">
        <f aca="false">D149</f>
        <v>yes </v>
      </c>
      <c r="E150" s="49" t="str">
        <f aca="false">E149</f>
        <v>Chahat Mittal</v>
      </c>
      <c r="F150" s="21" t="s">
        <v>455</v>
      </c>
      <c r="G150" s="21" t="n">
        <v>500096346</v>
      </c>
      <c r="H150" s="21" t="s">
        <v>456</v>
      </c>
      <c r="I150" s="21" t="n">
        <v>9457094600</v>
      </c>
      <c r="J150" s="57" t="s">
        <v>457</v>
      </c>
      <c r="K150" s="21" t="s">
        <v>427</v>
      </c>
      <c r="L150" s="49" t="str">
        <f aca="false">L149</f>
        <v>Mr. Aryan </v>
      </c>
      <c r="M150" s="21"/>
      <c r="O150" s="21"/>
      <c r="P150" s="5" t="n">
        <v>4</v>
      </c>
      <c r="Q150" s="5" t="n">
        <v>4</v>
      </c>
      <c r="R150" s="5" t="n">
        <v>4</v>
      </c>
      <c r="S150" s="5" t="n">
        <v>4.5</v>
      </c>
      <c r="T150" s="5" t="n">
        <f aca="false">IF(SUM(P150:S150)=0,"",SUM(P150:S150))</f>
        <v>16.5</v>
      </c>
      <c r="Z150" s="5" t="str">
        <f aca="false">IF(SUM(V150:Y150)=0,"",SUM(V150:Y150))</f>
        <v/>
      </c>
      <c r="AA150" s="5" t="n">
        <f aca="false">IF(G150&lt;&gt;"",IF(SUM(T150,Z150)=0,0,MAX(T150,Z150)),"")</f>
        <v>16.5</v>
      </c>
    </row>
    <row r="151" s="5" customFormat="true" ht="15.75" hidden="false" customHeight="false" outlineLevel="0" collapsed="false">
      <c r="A151" s="5" t="n">
        <v>184</v>
      </c>
      <c r="B151" s="47" t="n">
        <f aca="false">B150</f>
        <v>37</v>
      </c>
      <c r="C151" s="48" t="str">
        <f aca="false">C150</f>
        <v>Breathe Wise</v>
      </c>
      <c r="D151" s="47" t="str">
        <f aca="false">D150</f>
        <v>yes </v>
      </c>
      <c r="E151" s="49" t="str">
        <f aca="false">E150</f>
        <v>Chahat Mittal</v>
      </c>
      <c r="F151" s="21" t="s">
        <v>417</v>
      </c>
      <c r="G151" s="21" t="n">
        <v>500096087</v>
      </c>
      <c r="H151" s="21" t="str">
        <f aca="false">H150</f>
        <v>R2142211073</v>
      </c>
      <c r="I151" s="21" t="n">
        <f aca="false">I150</f>
        <v>9457094600</v>
      </c>
      <c r="J151" s="54" t="str">
        <f aca="false">J150</f>
        <v>500096346@stu.upes.ac.in</v>
      </c>
      <c r="K151" s="21" t="str">
        <f aca="false">K150</f>
        <v>CCVT(B6 NH)</v>
      </c>
      <c r="L151" s="49" t="str">
        <f aca="false">L150</f>
        <v>Mr. Aryan </v>
      </c>
      <c r="M151" s="21"/>
      <c r="O151" s="21"/>
      <c r="P151" s="5" t="n">
        <v>4</v>
      </c>
      <c r="Q151" s="5" t="n">
        <v>4</v>
      </c>
      <c r="R151" s="5" t="n">
        <v>4</v>
      </c>
      <c r="S151" s="5" t="n">
        <v>4.5</v>
      </c>
      <c r="T151" s="5" t="n">
        <f aca="false">IF(SUM(P151:S151)=0,"",SUM(P151:S151))</f>
        <v>16.5</v>
      </c>
      <c r="Z151" s="5" t="str">
        <f aca="false">IF(SUM(V151:Y151)=0,"",SUM(V151:Y151))</f>
        <v/>
      </c>
      <c r="AA151" s="5" t="n">
        <f aca="false">IF(G151&lt;&gt;"",IF(SUM(T151,Z151)=0,0,MAX(T151,Z151)),"")</f>
        <v>16.5</v>
      </c>
    </row>
    <row r="152" s="5" customFormat="true" ht="14.25" hidden="false" customHeight="true" outlineLevel="0" collapsed="false">
      <c r="A152" s="5" t="n">
        <v>186</v>
      </c>
      <c r="B152" s="47" t="n">
        <v>38</v>
      </c>
      <c r="C152" s="48" t="s">
        <v>458</v>
      </c>
      <c r="D152" s="47" t="s">
        <v>459</v>
      </c>
      <c r="E152" s="49" t="s">
        <v>460</v>
      </c>
      <c r="F152" s="21" t="s">
        <v>461</v>
      </c>
      <c r="G152" s="21" t="n">
        <v>500094117</v>
      </c>
      <c r="H152" s="21" t="s">
        <v>462</v>
      </c>
      <c r="I152" s="21" t="n">
        <v>9518873244</v>
      </c>
      <c r="J152" s="58" t="s">
        <v>463</v>
      </c>
      <c r="K152" s="21" t="s">
        <v>126</v>
      </c>
      <c r="L152" s="49" t="s">
        <v>464</v>
      </c>
      <c r="M152" s="21"/>
      <c r="N152" s="5" t="s">
        <v>138</v>
      </c>
      <c r="O152" s="21"/>
      <c r="P152" s="5" t="n">
        <v>4</v>
      </c>
      <c r="Q152" s="5" t="n">
        <v>4</v>
      </c>
      <c r="R152" s="5" t="n">
        <v>4</v>
      </c>
      <c r="S152" s="5" t="n">
        <v>4.5</v>
      </c>
      <c r="T152" s="5" t="n">
        <f aca="false">IF(SUM(P152:S152)=0,"",SUM(P152:S152))</f>
        <v>16.5</v>
      </c>
      <c r="Z152" s="5" t="str">
        <f aca="false">IF(SUM(V152:Y152)=0,"",SUM(V152:Y152))</f>
        <v/>
      </c>
      <c r="AA152" s="5" t="n">
        <f aca="false">IF(G152&lt;&gt;"",IF(SUM(T152,Z152)=0,0,MAX(T152,Z152)),"")</f>
        <v>16.5</v>
      </c>
    </row>
    <row r="153" s="5" customFormat="true" ht="15.75" hidden="false" customHeight="false" outlineLevel="0" collapsed="false">
      <c r="A153" s="5" t="n">
        <v>187</v>
      </c>
      <c r="B153" s="47" t="n">
        <f aca="false">B152</f>
        <v>38</v>
      </c>
      <c r="C153" s="48" t="str">
        <f aca="false">C152</f>
        <v>Advanced CAPTCHA Recognition </v>
      </c>
      <c r="D153" s="47" t="str">
        <f aca="false">D152</f>
        <v>no</v>
      </c>
      <c r="E153" s="49" t="str">
        <f aca="false">E152</f>
        <v>satvik dhyani</v>
      </c>
      <c r="F153" s="29" t="s">
        <v>465</v>
      </c>
      <c r="G153" s="21" t="n">
        <v>500093656</v>
      </c>
      <c r="H153" s="29" t="s">
        <v>466</v>
      </c>
      <c r="I153" s="21" t="n">
        <v>7078944420</v>
      </c>
      <c r="J153" s="58" t="s">
        <v>467</v>
      </c>
      <c r="K153" s="21" t="s">
        <v>126</v>
      </c>
      <c r="L153" s="49" t="str">
        <f aca="false">L152</f>
        <v>MR . RITESH KUMAR</v>
      </c>
      <c r="M153" s="21"/>
      <c r="N153" s="5" t="s">
        <v>93</v>
      </c>
      <c r="O153" s="21"/>
      <c r="P153" s="5" t="n">
        <v>4</v>
      </c>
      <c r="Q153" s="5" t="n">
        <v>4</v>
      </c>
      <c r="R153" s="5" t="n">
        <v>4</v>
      </c>
      <c r="S153" s="5" t="n">
        <v>4.5</v>
      </c>
      <c r="T153" s="5" t="n">
        <f aca="false">IF(SUM(P153:S153)=0,"",SUM(P153:S153))</f>
        <v>16.5</v>
      </c>
      <c r="Z153" s="5" t="str">
        <f aca="false">IF(SUM(V153:Y153)=0,"",SUM(V153:Y153))</f>
        <v/>
      </c>
      <c r="AA153" s="5" t="n">
        <f aca="false">IF(G153&lt;&gt;"",IF(SUM(T153,Z153)=0,0,MAX(T153,Z153)),"")</f>
        <v>16.5</v>
      </c>
    </row>
    <row r="154" s="5" customFormat="true" ht="15" hidden="false" customHeight="true" outlineLevel="0" collapsed="false">
      <c r="A154" s="5" t="n">
        <v>188</v>
      </c>
      <c r="B154" s="47" t="n">
        <f aca="false">B153</f>
        <v>38</v>
      </c>
      <c r="C154" s="48" t="str">
        <f aca="false">C153</f>
        <v>Advanced CAPTCHA Recognition </v>
      </c>
      <c r="D154" s="47" t="str">
        <f aca="false">D153</f>
        <v>no</v>
      </c>
      <c r="E154" s="49" t="str">
        <f aca="false">E153</f>
        <v>satvik dhyani</v>
      </c>
      <c r="F154" s="29" t="s">
        <v>468</v>
      </c>
      <c r="G154" s="21" t="n">
        <v>500093651</v>
      </c>
      <c r="H154" s="29" t="s">
        <v>469</v>
      </c>
      <c r="I154" s="21" t="n">
        <v>7206919526</v>
      </c>
      <c r="J154" s="58" t="s">
        <v>470</v>
      </c>
      <c r="K154" s="21" t="s">
        <v>126</v>
      </c>
      <c r="L154" s="49" t="str">
        <f aca="false">L153</f>
        <v>MR . RITESH KUMAR</v>
      </c>
      <c r="M154" s="21"/>
      <c r="O154" s="21"/>
      <c r="P154" s="5" t="n">
        <v>4</v>
      </c>
      <c r="Q154" s="5" t="n">
        <v>4</v>
      </c>
      <c r="R154" s="5" t="n">
        <v>4</v>
      </c>
      <c r="S154" s="5" t="n">
        <v>4.5</v>
      </c>
      <c r="T154" s="5" t="n">
        <f aca="false">IF(SUM(P154:S154)=0,"",SUM(P154:S154))</f>
        <v>16.5</v>
      </c>
      <c r="Z154" s="5" t="str">
        <f aca="false">IF(SUM(V154:Y154)=0,"",SUM(V154:Y154))</f>
        <v/>
      </c>
      <c r="AA154" s="5" t="n">
        <f aca="false">IF(G154&lt;&gt;"",IF(SUM(T154,Z154)=0,0,MAX(T154,Z154)),"")</f>
        <v>16.5</v>
      </c>
    </row>
    <row r="155" s="5" customFormat="true" ht="15" hidden="false" customHeight="true" outlineLevel="0" collapsed="false">
      <c r="A155" s="5" t="n">
        <v>189</v>
      </c>
      <c r="B155" s="47" t="n">
        <f aca="false">B154</f>
        <v>38</v>
      </c>
      <c r="C155" s="48" t="str">
        <f aca="false">C154</f>
        <v>Advanced CAPTCHA Recognition </v>
      </c>
      <c r="D155" s="47" t="str">
        <f aca="false">D154</f>
        <v>no</v>
      </c>
      <c r="E155" s="49" t="str">
        <f aca="false">E154</f>
        <v>satvik dhyani</v>
      </c>
      <c r="F155" s="21" t="s">
        <v>460</v>
      </c>
      <c r="G155" s="21" t="n">
        <v>500094036</v>
      </c>
      <c r="H155" s="29" t="s">
        <v>471</v>
      </c>
      <c r="I155" s="21" t="n">
        <v>9891772323</v>
      </c>
      <c r="J155" s="58" t="s">
        <v>472</v>
      </c>
      <c r="K155" s="21" t="s">
        <v>473</v>
      </c>
      <c r="L155" s="49" t="str">
        <f aca="false">L154</f>
        <v>MR . RITESH KUMAR</v>
      </c>
      <c r="M155" s="21"/>
      <c r="O155" s="21"/>
      <c r="P155" s="5" t="n">
        <v>4</v>
      </c>
      <c r="Q155" s="5" t="n">
        <v>4</v>
      </c>
      <c r="R155" s="5" t="n">
        <v>4</v>
      </c>
      <c r="S155" s="5" t="n">
        <v>4.5</v>
      </c>
      <c r="T155" s="5" t="n">
        <f aca="false">IF(SUM(P155:S155)=0,"",SUM(P155:S155))</f>
        <v>16.5</v>
      </c>
      <c r="Z155" s="5" t="str">
        <f aca="false">IF(SUM(V155:Y155)=0,"",SUM(V155:Y155))</f>
        <v/>
      </c>
      <c r="AA155" s="5" t="n">
        <f aca="false">IF(G155&lt;&gt;"",IF(SUM(T155,Z155)=0,0,MAX(T155,Z155)),"")</f>
        <v>16.5</v>
      </c>
    </row>
    <row r="156" s="5" customFormat="true" ht="15.75" hidden="false" customHeight="true" outlineLevel="0" collapsed="false">
      <c r="A156" s="5" t="n">
        <v>191</v>
      </c>
      <c r="B156" s="47" t="n">
        <v>39</v>
      </c>
      <c r="C156" s="59" t="s">
        <v>474</v>
      </c>
      <c r="D156" s="47" t="s">
        <v>230</v>
      </c>
      <c r="E156" s="49" t="s">
        <v>475</v>
      </c>
      <c r="F156" s="21" t="s">
        <v>475</v>
      </c>
      <c r="G156" s="21" t="n">
        <v>500095382</v>
      </c>
      <c r="H156" s="21" t="s">
        <v>476</v>
      </c>
      <c r="I156" s="21" t="n">
        <v>9058297470</v>
      </c>
      <c r="J156" s="56" t="s">
        <v>477</v>
      </c>
      <c r="K156" s="21" t="s">
        <v>478</v>
      </c>
      <c r="L156" s="49" t="s">
        <v>479</v>
      </c>
      <c r="M156" s="21"/>
      <c r="N156" s="5" t="s">
        <v>480</v>
      </c>
      <c r="O156" s="21"/>
      <c r="T156" s="5" t="str">
        <f aca="false">IF(SUM(P156:S156)=0,"",SUM(P156:S156))</f>
        <v/>
      </c>
      <c r="Z156" s="5" t="str">
        <f aca="false">IF(SUM(V156:Y156)=0,"",SUM(V156:Y156))</f>
        <v/>
      </c>
      <c r="AA156" s="5" t="n">
        <f aca="false">IF(G156&lt;&gt;"",IF(SUM(T156,Z156)=0,0,MAX(T156,Z156)),"")</f>
        <v>0</v>
      </c>
    </row>
    <row r="157" s="5" customFormat="true" ht="15" hidden="false" customHeight="true" outlineLevel="0" collapsed="false">
      <c r="A157" s="5" t="n">
        <v>192</v>
      </c>
      <c r="B157" s="47" t="n">
        <f aca="false">B156</f>
        <v>39</v>
      </c>
      <c r="C157" s="5" t="str">
        <f aca="false">C156</f>
        <v>HealthHub Connect</v>
      </c>
      <c r="D157" s="47" t="str">
        <f aca="false">D156</f>
        <v>No</v>
      </c>
      <c r="E157" s="49" t="str">
        <f aca="false">E156</f>
        <v>Damian D'mello</v>
      </c>
      <c r="F157" s="21" t="s">
        <v>335</v>
      </c>
      <c r="G157" s="21" t="n">
        <v>500095842</v>
      </c>
      <c r="H157" s="21" t="s">
        <v>481</v>
      </c>
      <c r="I157" s="21" t="n">
        <v>8958802845</v>
      </c>
      <c r="J157" s="57" t="s">
        <v>482</v>
      </c>
      <c r="K157" s="21" t="s">
        <v>483</v>
      </c>
      <c r="L157" s="49" t="str">
        <f aca="false">L156</f>
        <v>Mr. Manobendra</v>
      </c>
      <c r="M157" s="21"/>
      <c r="N157" s="5" t="s">
        <v>83</v>
      </c>
      <c r="O157" s="21"/>
      <c r="T157" s="5" t="str">
        <f aca="false">IF(SUM(P157:S157)=0,"",SUM(P157:S157))</f>
        <v/>
      </c>
      <c r="Z157" s="5" t="str">
        <f aca="false">IF(SUM(V157:Y157)=0,"",SUM(V157:Y157))</f>
        <v/>
      </c>
      <c r="AA157" s="5" t="n">
        <f aca="false">IF(G157&lt;&gt;"",IF(SUM(T157,Z157)=0,0,MAX(T157,Z157)),"")</f>
        <v>0</v>
      </c>
    </row>
    <row r="158" s="5" customFormat="true" ht="15" hidden="false" customHeight="true" outlineLevel="0" collapsed="false">
      <c r="A158" s="5" t="n">
        <v>193</v>
      </c>
      <c r="B158" s="47" t="n">
        <f aca="false">B157</f>
        <v>39</v>
      </c>
      <c r="C158" s="60" t="str">
        <f aca="false">C157</f>
        <v>HealthHub Connect</v>
      </c>
      <c r="D158" s="47" t="str">
        <f aca="false">D157</f>
        <v>No</v>
      </c>
      <c r="E158" s="49" t="str">
        <f aca="false">E157</f>
        <v>Damian D'mello</v>
      </c>
      <c r="F158" s="21" t="s">
        <v>484</v>
      </c>
      <c r="G158" s="21" t="n">
        <v>500095193</v>
      </c>
      <c r="H158" s="21" t="s">
        <v>485</v>
      </c>
      <c r="I158" s="21" t="n">
        <v>7427809726</v>
      </c>
      <c r="J158" s="57" t="s">
        <v>486</v>
      </c>
      <c r="K158" s="21" t="s">
        <v>478</v>
      </c>
      <c r="L158" s="49" t="str">
        <f aca="false">L157</f>
        <v>Mr. Manobendra</v>
      </c>
      <c r="M158" s="21"/>
      <c r="O158" s="21"/>
      <c r="T158" s="5" t="str">
        <f aca="false">IF(SUM(P158:S158)=0,"",SUM(P158:S158))</f>
        <v/>
      </c>
      <c r="Z158" s="5" t="str">
        <f aca="false">IF(SUM(V158:Y158)=0,"",SUM(V158:Y158))</f>
        <v/>
      </c>
      <c r="AA158" s="5" t="n">
        <f aca="false">IF(G158&lt;&gt;"",IF(SUM(T158,Z158)=0,0,MAX(T158,Z158)),"")</f>
        <v>0</v>
      </c>
    </row>
    <row r="159" s="5" customFormat="true" ht="15.75" hidden="false" customHeight="false" outlineLevel="0" collapsed="false">
      <c r="A159" s="5" t="n">
        <v>194</v>
      </c>
      <c r="B159" s="47"/>
      <c r="C159" s="61"/>
      <c r="D159" s="47"/>
      <c r="E159" s="49"/>
      <c r="F159" s="21"/>
      <c r="G159" s="21"/>
      <c r="H159" s="21"/>
      <c r="I159" s="21"/>
      <c r="J159" s="54"/>
      <c r="K159" s="21"/>
      <c r="L159" s="49"/>
      <c r="M159" s="21"/>
      <c r="O159" s="21"/>
      <c r="AA159" s="5" t="str">
        <f aca="false">IF(G159&lt;&gt;"",IF(SUM(T159,Z159)=0,0,MAX(T159,Z159)),"")</f>
        <v/>
      </c>
    </row>
    <row r="160" s="5" customFormat="true" ht="15.75" hidden="false" customHeight="true" outlineLevel="0" collapsed="false">
      <c r="A160" s="5" t="n">
        <v>196</v>
      </c>
      <c r="B160" s="47" t="n">
        <v>40</v>
      </c>
      <c r="C160" s="64" t="s">
        <v>493</v>
      </c>
      <c r="D160" s="47" t="e">
        <f aca="false">#REF!</f>
        <v>#REF!</v>
      </c>
      <c r="E160" s="49" t="s">
        <v>487</v>
      </c>
      <c r="F160" s="21" t="s">
        <v>487</v>
      </c>
      <c r="G160" s="21" t="n">
        <v>500090910</v>
      </c>
      <c r="H160" s="21" t="s">
        <v>488</v>
      </c>
      <c r="I160" s="21" t="n">
        <v>9076757559</v>
      </c>
      <c r="J160" s="56" t="s">
        <v>489</v>
      </c>
      <c r="K160" s="21" t="s">
        <v>490</v>
      </c>
      <c r="L160" s="49" t="s">
        <v>491</v>
      </c>
      <c r="M160" s="21"/>
      <c r="N160" s="63" t="s">
        <v>273</v>
      </c>
      <c r="O160" s="21"/>
      <c r="P160" s="5" t="n">
        <v>2</v>
      </c>
      <c r="Q160" s="5" t="n">
        <v>2</v>
      </c>
      <c r="R160" s="5" t="n">
        <v>2</v>
      </c>
      <c r="S160" s="5" t="n">
        <v>2</v>
      </c>
      <c r="T160" s="5" t="n">
        <f aca="false">IF(SUM(P160:S160)=0,"",SUM(P160:S160))</f>
        <v>8</v>
      </c>
      <c r="Z160" s="5" t="str">
        <f aca="false">IF(SUM(V160:Y160)=0,"",SUM(V160:Y160))</f>
        <v/>
      </c>
      <c r="AA160" s="5" t="n">
        <f aca="false">IF(G160&lt;&gt;"",IF(SUM(T160,Z160)=0,0,MAX(T160,Z160)),"")</f>
        <v>8</v>
      </c>
    </row>
    <row r="161" s="5" customFormat="true" ht="15" hidden="false" customHeight="true" outlineLevel="0" collapsed="false">
      <c r="A161" s="5" t="n">
        <v>197</v>
      </c>
      <c r="B161" s="47" t="n">
        <f aca="false">B160</f>
        <v>40</v>
      </c>
      <c r="C161" s="64" t="s">
        <v>493</v>
      </c>
      <c r="D161" s="47" t="e">
        <f aca="false">D160</f>
        <v>#REF!</v>
      </c>
      <c r="E161" s="49" t="str">
        <f aca="false">E160</f>
        <v>Astitva Yadav</v>
      </c>
      <c r="F161" s="21" t="s">
        <v>494</v>
      </c>
      <c r="G161" s="21" t="n">
        <v>500093617</v>
      </c>
      <c r="H161" s="21" t="s">
        <v>495</v>
      </c>
      <c r="I161" s="21" t="n">
        <v>9896384164</v>
      </c>
      <c r="J161" s="57" t="s">
        <v>496</v>
      </c>
      <c r="K161" s="21" t="s">
        <v>126</v>
      </c>
      <c r="L161" s="49" t="str">
        <f aca="false">L160</f>
        <v>Mr. P. Sendash Singh</v>
      </c>
      <c r="M161" s="21"/>
      <c r="N161" s="65" t="s">
        <v>277</v>
      </c>
      <c r="O161" s="21"/>
      <c r="P161" s="5" t="n">
        <v>2</v>
      </c>
      <c r="Q161" s="5" t="n">
        <v>2</v>
      </c>
      <c r="R161" s="5" t="n">
        <v>2</v>
      </c>
      <c r="S161" s="5" t="n">
        <v>2</v>
      </c>
      <c r="T161" s="5" t="n">
        <f aca="false">IF(SUM(P161:S161)=0,"",SUM(P161:S161))</f>
        <v>8</v>
      </c>
      <c r="Z161" s="5" t="str">
        <f aca="false">IF(SUM(V161:Y161)=0,"",SUM(V161:Y161))</f>
        <v/>
      </c>
      <c r="AA161" s="5" t="n">
        <f aca="false">IF(G161&lt;&gt;"",IF(SUM(T161,Z161)=0,0,MAX(T161,Z161)),"")</f>
        <v>8</v>
      </c>
    </row>
    <row r="162" s="5" customFormat="true" ht="15" hidden="false" customHeight="true" outlineLevel="0" collapsed="false">
      <c r="A162" s="5" t="n">
        <v>198</v>
      </c>
      <c r="B162" s="47" t="n">
        <f aca="false">B161</f>
        <v>40</v>
      </c>
      <c r="C162" s="60" t="str">
        <f aca="false">C161</f>
        <v>Beacon </v>
      </c>
      <c r="D162" s="47" t="e">
        <f aca="false">D161</f>
        <v>#REF!</v>
      </c>
      <c r="E162" s="49" t="str">
        <f aca="false">E161</f>
        <v>Astitva Yadav</v>
      </c>
      <c r="F162" s="21" t="s">
        <v>497</v>
      </c>
      <c r="G162" s="21" t="n">
        <v>500094136</v>
      </c>
      <c r="H162" s="21" t="s">
        <v>498</v>
      </c>
      <c r="I162" s="21" t="n">
        <v>7056030397</v>
      </c>
      <c r="J162" s="57" t="s">
        <v>499</v>
      </c>
      <c r="K162" s="21" t="s">
        <v>126</v>
      </c>
      <c r="L162" s="49" t="str">
        <f aca="false">L161</f>
        <v>Mr. P. Sendash Singh</v>
      </c>
      <c r="M162" s="21"/>
      <c r="N162" s="65" t="s">
        <v>500</v>
      </c>
      <c r="O162" s="21"/>
      <c r="P162" s="5" t="n">
        <v>2</v>
      </c>
      <c r="Q162" s="5" t="n">
        <v>2</v>
      </c>
      <c r="R162" s="5" t="n">
        <v>2</v>
      </c>
      <c r="S162" s="5" t="n">
        <v>2</v>
      </c>
      <c r="T162" s="5" t="n">
        <f aca="false">IF(SUM(P162:S162)=0,"",SUM(P162:S162))</f>
        <v>8</v>
      </c>
      <c r="Z162" s="5" t="str">
        <f aca="false">IF(SUM(V162:Y162)=0,"",SUM(V162:Y162))</f>
        <v/>
      </c>
      <c r="AA162" s="5" t="n">
        <f aca="false">IF(G162&lt;&gt;"",IF(SUM(T162,Z162)=0,0,MAX(T162,Z162)),"")</f>
        <v>8</v>
      </c>
    </row>
    <row r="163" s="5" customFormat="true" ht="15" hidden="false" customHeight="true" outlineLevel="0" collapsed="false">
      <c r="A163" s="5" t="n">
        <v>199</v>
      </c>
      <c r="B163" s="47" t="n">
        <f aca="false">B162</f>
        <v>40</v>
      </c>
      <c r="C163" s="61" t="str">
        <f aca="false">C162</f>
        <v>Beacon </v>
      </c>
      <c r="D163" s="47" t="e">
        <f aca="false">D162</f>
        <v>#REF!</v>
      </c>
      <c r="E163" s="49" t="str">
        <f aca="false">E162</f>
        <v>Astitva Yadav</v>
      </c>
      <c r="F163" s="21" t="s">
        <v>501</v>
      </c>
      <c r="G163" s="21" t="n">
        <v>500094125</v>
      </c>
      <c r="H163" s="21" t="s">
        <v>502</v>
      </c>
      <c r="I163" s="21" t="n">
        <v>7851834803</v>
      </c>
      <c r="J163" s="66" t="s">
        <v>503</v>
      </c>
      <c r="K163" s="21" t="s">
        <v>126</v>
      </c>
      <c r="L163" s="49" t="str">
        <f aca="false">L162</f>
        <v>Mr. P. Sendash Singh</v>
      </c>
      <c r="M163" s="21"/>
      <c r="N163" s="65" t="s">
        <v>500</v>
      </c>
      <c r="O163" s="21"/>
      <c r="P163" s="5" t="n">
        <v>2</v>
      </c>
      <c r="Q163" s="5" t="n">
        <v>2</v>
      </c>
      <c r="R163" s="5" t="n">
        <v>2</v>
      </c>
      <c r="S163" s="5" t="n">
        <v>2</v>
      </c>
      <c r="T163" s="5" t="n">
        <f aca="false">IF(SUM(P163:S163)=0,"",SUM(P163:S163))</f>
        <v>8</v>
      </c>
      <c r="Z163" s="5" t="str">
        <f aca="false">IF(SUM(V163:Y163)=0,"",SUM(V163:Y163))</f>
        <v/>
      </c>
      <c r="AA163" s="5" t="n">
        <f aca="false">IF(G163&lt;&gt;"",IF(SUM(T163,Z163)=0,0,MAX(T163,Z163)),"")</f>
        <v>8</v>
      </c>
    </row>
    <row r="164" customFormat="false" ht="15.75" hidden="false" customHeight="false" outlineLevel="0" collapsed="false">
      <c r="AA164" s="5" t="str">
        <f aca="false">IF(G164&lt;&gt;"",IF(SUM(T164,Z164)=0,0,MAX(T164,Z164)),"")</f>
        <v/>
      </c>
    </row>
    <row r="165" customFormat="false" ht="15.75" hidden="false" customHeight="false" outlineLevel="0" collapsed="false">
      <c r="AA165" s="5" t="str">
        <f aca="false">IF(G165&lt;&gt;"",IF(SUM(T165,Z165)=0,0,MAX(T165,Z165)),"")</f>
        <v/>
      </c>
    </row>
    <row r="166" customFormat="false" ht="15.75" hidden="false" customHeight="false" outlineLevel="0" collapsed="false">
      <c r="AA166" s="5" t="str">
        <f aca="false">IF(G166&lt;&gt;"",IF(SUM(T166,Z166)=0,0,MAX(T166,Z166)),"")</f>
        <v/>
      </c>
    </row>
    <row r="167" customFormat="false" ht="15.75" hidden="false" customHeight="false" outlineLevel="0" collapsed="false">
      <c r="AA167" s="5" t="str">
        <f aca="false">IF(G167&lt;&gt;"",IF(SUM(T167,Z167)=0,0,MAX(T167,Z167)),"")</f>
        <v/>
      </c>
    </row>
    <row r="168" customFormat="false" ht="15.75" hidden="false" customHeight="false" outlineLevel="0" collapsed="false">
      <c r="AA168" s="5" t="str">
        <f aca="false">IF(G168&lt;&gt;"",IF(SUM(T168,Z168)=0,0,MAX(T168,Z168)),"")</f>
        <v/>
      </c>
    </row>
    <row r="169" customFormat="false" ht="15.75" hidden="false" customHeight="false" outlineLevel="0" collapsed="false">
      <c r="AA169" s="5" t="str">
        <f aca="false">IF(G169&lt;&gt;"",IF(SUM(T169,Z169)=0,0,MAX(T169,Z169)),"")</f>
        <v/>
      </c>
    </row>
    <row r="170" customFormat="false" ht="15.75" hidden="false" customHeight="false" outlineLevel="0" collapsed="false">
      <c r="AA170" s="5" t="str">
        <f aca="false">IF(G170&lt;&gt;"",IF(SUM(T170,Z170)=0,0,MAX(T170,Z170)),"")</f>
        <v/>
      </c>
    </row>
  </sheetData>
  <autoFilter ref="B2:L115"/>
  <mergeCells count="4">
    <mergeCell ref="B1:AA1"/>
    <mergeCell ref="P2:T2"/>
    <mergeCell ref="V2:AA2"/>
    <mergeCell ref="M96:M99"/>
  </mergeCells>
  <hyperlinks>
    <hyperlink ref="O5" r:id="rId2" display="soumik.maity@ddn.upes.ac.in"/>
    <hyperlink ref="O16" r:id="rId3" display="kshitijdeepak.kumre@ddn.upes.ac.in"/>
    <hyperlink ref="M33" r:id="rId4" display="achala.shakya@ddn.upes.ac.in"/>
    <hyperlink ref="O36" r:id="rId5" display="achala.shakya@ddn.upes.ac.in"/>
    <hyperlink ref="O77" r:id="rId6" display="mchugh@ddn.upes.ac.in"/>
    <hyperlink ref="O89" r:id="rId7" display="keshav.sinha@ddn.upes.ac.in"/>
    <hyperlink ref="M96" r:id="rId8" display="akatal@ddn.upes.ac.in"/>
    <hyperlink ref="O140" r:id="rId9" display="keshav.sinha@ddn.upes.ac.in"/>
    <hyperlink ref="J148" r:id="rId10" display="500096400@stu.upes.ac.in"/>
    <hyperlink ref="J149" r:id="rId11" display="500095937@stu.upes.ac.in"/>
    <hyperlink ref="J150" r:id="rId12" display="500096346@stu.upes.ac.in"/>
    <hyperlink ref="J152" r:id="rId13" display="500094117@stu.upes.ac.in"/>
    <hyperlink ref="J153" r:id="rId14" display="500093656@stu.upes.ac.in"/>
    <hyperlink ref="J154" r:id="rId15" display="500093651@stu.upes.ac.in"/>
    <hyperlink ref="J155" r:id="rId16" display="500094036@stu.upes.ac.in"/>
    <hyperlink ref="J156" r:id="rId17" display="500095382@stu.upes.ac.in"/>
    <hyperlink ref="J157" r:id="rId18" display="500095842@stu.upes.ac.in "/>
    <hyperlink ref="J158" r:id="rId19" display="500095193@stu.upes.ac.in"/>
    <hyperlink ref="J160" r:id="rId20" display="500090910@stu.upes.ac.in"/>
    <hyperlink ref="J161" r:id="rId21" display="500093617@stu.upes.ac.in"/>
    <hyperlink ref="J162" r:id="rId22" display="500094136@stu.upes.ac.in"/>
    <hyperlink ref="J163" r:id="rId23" display="500094125@stu.upes.ac.in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4472C4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U1" colorId="64" zoomScale="60" zoomScaleNormal="60" zoomScalePageLayoutView="100" workbookViewId="0">
      <pane xSplit="0" ySplit="1" topLeftCell="A135" activePane="bottomLeft" state="frozen"/>
      <selection pane="topLeft" activeCell="U1" activeCellId="0" sqref="U1"/>
      <selection pane="bottomLeft" activeCell="AG163" activeCellId="1" sqref="K2:K109 AG163"/>
    </sheetView>
  </sheetViews>
  <sheetFormatPr defaultColWidth="9.00390625" defaultRowHeight="15.75" zeroHeight="false" outlineLevelRow="0" outlineLevelCol="0"/>
  <cols>
    <col collapsed="false" customWidth="true" hidden="false" outlineLevel="0" max="2" min="2" style="1" width="6.29"/>
    <col collapsed="false" customWidth="true" hidden="true" outlineLevel="0" max="3" min="3" style="1" width="22.57"/>
    <col collapsed="false" customWidth="true" hidden="true" outlineLevel="0" max="4" min="4" style="3" width="16.85"/>
    <col collapsed="false" customWidth="true" hidden="true" outlineLevel="0" max="5" min="5" style="1" width="18.42"/>
    <col collapsed="false" customWidth="true" hidden="false" outlineLevel="0" max="6" min="6" style="1" width="21.85"/>
    <col collapsed="false" customWidth="true" hidden="false" outlineLevel="0" max="7" min="7" style="1" width="19.42"/>
    <col collapsed="false" customWidth="true" hidden="false" outlineLevel="0" max="8" min="8" style="1" width="18.71"/>
    <col collapsed="false" customWidth="true" hidden="false" outlineLevel="0" max="9" min="9" style="4" width="18.71"/>
    <col collapsed="false" customWidth="true" hidden="false" outlineLevel="0" max="10" min="10" style="4" width="28"/>
    <col collapsed="false" customWidth="true" hidden="false" outlineLevel="0" max="11" min="11" style="1" width="19.86"/>
    <col collapsed="false" customWidth="true" hidden="false" outlineLevel="0" max="12" min="12" style="1" width="30.71"/>
    <col collapsed="false" customWidth="true" hidden="false" outlineLevel="0" max="13" min="13" style="1" width="24.86"/>
    <col collapsed="false" customWidth="true" hidden="false" outlineLevel="0" max="14" min="14" style="5" width="36.15"/>
    <col collapsed="false" customWidth="true" hidden="false" outlineLevel="0" max="15" min="15" style="5" width="29.71"/>
    <col collapsed="false" customWidth="true" hidden="false" outlineLevel="0" max="21" min="16" style="5" width="16.43"/>
    <col collapsed="false" customWidth="true" hidden="false" outlineLevel="0" max="22" min="22" style="20" width="16.43"/>
    <col collapsed="false" customWidth="true" hidden="false" outlineLevel="0" max="29" min="23" style="5" width="16.43"/>
    <col collapsed="false" customWidth="false" hidden="false" outlineLevel="0" max="30" min="30" style="5" width="9"/>
    <col collapsed="false" customWidth="false" hidden="false" outlineLevel="0" max="1028" min="31" style="3" width="9"/>
  </cols>
  <sheetData>
    <row r="1" s="6" customFormat="true" ht="15.75" hidden="false" customHeight="false" outlineLevel="0" collapsed="false">
      <c r="B1" s="10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9</v>
      </c>
      <c r="K1" s="10" t="s">
        <v>10</v>
      </c>
      <c r="L1" s="10" t="s">
        <v>11</v>
      </c>
      <c r="M1" s="10" t="s">
        <v>12</v>
      </c>
      <c r="N1" s="11" t="s">
        <v>13</v>
      </c>
      <c r="O1" s="11" t="s">
        <v>14</v>
      </c>
      <c r="P1" s="69" t="s">
        <v>15</v>
      </c>
      <c r="Q1" s="69"/>
      <c r="R1" s="69"/>
      <c r="S1" s="69"/>
      <c r="T1" s="69"/>
      <c r="U1" s="69"/>
      <c r="V1" s="69"/>
      <c r="W1" s="69"/>
      <c r="X1" s="69" t="s">
        <v>16</v>
      </c>
      <c r="Y1" s="69"/>
      <c r="Z1" s="69"/>
      <c r="AA1" s="69"/>
      <c r="AB1" s="69"/>
      <c r="AC1" s="69"/>
      <c r="AD1" s="69"/>
    </row>
    <row r="2" s="9" customFormat="true" ht="15" hidden="false" customHeight="false" outlineLevel="0" collapsed="false">
      <c r="B2" s="15"/>
      <c r="C2" s="15"/>
      <c r="D2" s="16"/>
      <c r="E2" s="15"/>
      <c r="F2" s="15"/>
      <c r="G2" s="15"/>
      <c r="H2" s="15"/>
      <c r="I2" s="17"/>
      <c r="J2" s="17"/>
      <c r="K2" s="15"/>
      <c r="L2" s="15"/>
      <c r="M2" s="15"/>
      <c r="N2" s="16"/>
      <c r="O2" s="16"/>
      <c r="P2" s="16" t="s">
        <v>511</v>
      </c>
      <c r="Q2" s="16" t="s">
        <v>512</v>
      </c>
      <c r="R2" s="16" t="s">
        <v>513</v>
      </c>
      <c r="S2" s="16" t="s">
        <v>514</v>
      </c>
      <c r="T2" s="16" t="s">
        <v>515</v>
      </c>
      <c r="U2" s="16" t="s">
        <v>516</v>
      </c>
      <c r="V2" s="13" t="s">
        <v>517</v>
      </c>
      <c r="W2" s="16"/>
      <c r="X2" s="16" t="s">
        <v>511</v>
      </c>
      <c r="Y2" s="16" t="s">
        <v>512</v>
      </c>
      <c r="Z2" s="16" t="s">
        <v>513</v>
      </c>
      <c r="AA2" s="16" t="s">
        <v>514</v>
      </c>
      <c r="AB2" s="16" t="s">
        <v>515</v>
      </c>
      <c r="AC2" s="16" t="s">
        <v>516</v>
      </c>
      <c r="AD2" s="16" t="s">
        <v>517</v>
      </c>
      <c r="AE2" s="9" t="s">
        <v>518</v>
      </c>
      <c r="AF2" s="19" t="s">
        <v>519</v>
      </c>
      <c r="AG2" s="10" t="s">
        <v>2</v>
      </c>
    </row>
    <row r="3" customFormat="false" ht="15" hidden="false" customHeight="false" outlineLevel="0" collapsed="false">
      <c r="A3" s="0" t="n">
        <v>1</v>
      </c>
      <c r="B3" s="19" t="n">
        <v>1</v>
      </c>
      <c r="C3" s="20" t="s">
        <v>24</v>
      </c>
      <c r="D3" s="19" t="s">
        <v>25</v>
      </c>
      <c r="E3" s="20" t="s">
        <v>26</v>
      </c>
      <c r="F3" s="5" t="s">
        <v>26</v>
      </c>
      <c r="G3" s="5" t="n">
        <v>500094575</v>
      </c>
      <c r="H3" s="5" t="s">
        <v>27</v>
      </c>
      <c r="I3" s="21" t="n">
        <v>7453833007</v>
      </c>
      <c r="J3" s="19" t="str">
        <f aca="false">IF(G3&lt;&gt;"",CONCATENATE(G3,"@stu.upes.ac.in"),"")</f>
        <v>500094575@stu.upes.ac.in</v>
      </c>
      <c r="K3" s="5" t="s">
        <v>28</v>
      </c>
      <c r="L3" s="20" t="s">
        <v>29</v>
      </c>
      <c r="M3" s="21"/>
      <c r="N3" s="22" t="s">
        <v>30</v>
      </c>
      <c r="P3" s="21" t="n">
        <v>5</v>
      </c>
      <c r="Q3" s="21" t="n">
        <v>5</v>
      </c>
      <c r="R3" s="21" t="n">
        <v>9</v>
      </c>
      <c r="S3" s="21" t="n">
        <v>8</v>
      </c>
      <c r="T3" s="21" t="n">
        <v>4</v>
      </c>
      <c r="U3" s="21" t="n">
        <v>15</v>
      </c>
      <c r="V3" s="20" t="n">
        <v>46</v>
      </c>
      <c r="X3" s="21"/>
      <c r="Y3" s="21"/>
      <c r="Z3" s="21"/>
      <c r="AA3" s="21"/>
      <c r="AB3" s="21"/>
      <c r="AC3" s="21"/>
      <c r="AD3" s="5" t="str">
        <f aca="false">IF(SUM(X3:AC3)=0,"",SUM(X3:AC3))</f>
        <v/>
      </c>
      <c r="AE3" s="3" t="n">
        <f aca="false">IF(G3&lt;&gt;"",IF(MAX(V3,AD3)=0,0,MAX(V3,AD3)),"")</f>
        <v>46</v>
      </c>
      <c r="AF3" s="3" t="n">
        <v>1</v>
      </c>
      <c r="AG3" s="20" t="s">
        <v>24</v>
      </c>
    </row>
    <row r="4" customFormat="false" ht="15" hidden="false" customHeight="false" outlineLevel="0" collapsed="false">
      <c r="A4" s="0" t="n">
        <v>2</v>
      </c>
      <c r="B4" s="19" t="n">
        <f aca="false">B3</f>
        <v>1</v>
      </c>
      <c r="C4" s="20" t="str">
        <f aca="false">C3</f>
        <v>Quill - A PDF Assistant</v>
      </c>
      <c r="D4" s="19" t="str">
        <f aca="false">D3</f>
        <v>Yes</v>
      </c>
      <c r="E4" s="20" t="str">
        <f aca="false">E3</f>
        <v>Divyanshu Singh</v>
      </c>
      <c r="F4" s="5" t="s">
        <v>31</v>
      </c>
      <c r="G4" s="5" t="n">
        <v>500094585</v>
      </c>
      <c r="H4" s="5" t="s">
        <v>32</v>
      </c>
      <c r="I4" s="21" t="n">
        <v>7520680158</v>
      </c>
      <c r="J4" s="19" t="str">
        <f aca="false">IF(G4&lt;&gt;"",CONCATENATE(G4,"@stu.upes.ac.in"),"")</f>
        <v>500094585@stu.upes.ac.in</v>
      </c>
      <c r="K4" s="5" t="s">
        <v>28</v>
      </c>
      <c r="L4" s="20" t="str">
        <f aca="false">L3</f>
        <v>Dr. Gaurav Bhardwaj</v>
      </c>
      <c r="M4" s="21"/>
      <c r="N4" s="22" t="s">
        <v>520</v>
      </c>
      <c r="O4" s="23" t="s">
        <v>34</v>
      </c>
      <c r="P4" s="21" t="n">
        <v>5</v>
      </c>
      <c r="Q4" s="21" t="n">
        <v>5</v>
      </c>
      <c r="R4" s="21" t="n">
        <v>9</v>
      </c>
      <c r="S4" s="21" t="n">
        <v>8</v>
      </c>
      <c r="T4" s="21" t="n">
        <v>4</v>
      </c>
      <c r="U4" s="21" t="n">
        <v>15</v>
      </c>
      <c r="V4" s="20" t="n">
        <v>46</v>
      </c>
      <c r="X4" s="21"/>
      <c r="Y4" s="21"/>
      <c r="Z4" s="21"/>
      <c r="AA4" s="21"/>
      <c r="AB4" s="21"/>
      <c r="AD4" s="5" t="str">
        <f aca="false">IF(SUM(X4:AC4)=0,"",SUM(X4:AC4))</f>
        <v/>
      </c>
      <c r="AE4" s="3" t="n">
        <f aca="false">IF(G4&lt;&gt;"",IF(MAX(V4,AD4)=0,0,MAX(V4,AD4)),"")</f>
        <v>46</v>
      </c>
      <c r="AF4" s="19" t="n">
        <v>1</v>
      </c>
      <c r="AG4" s="20" t="str">
        <f aca="false">AG3</f>
        <v>Quill - A PDF Assistant</v>
      </c>
    </row>
    <row r="5" customFormat="false" ht="15" hidden="false" customHeight="false" outlineLevel="0" collapsed="false">
      <c r="A5" s="0" t="n">
        <v>3</v>
      </c>
      <c r="B5" s="19" t="n">
        <f aca="false">B4</f>
        <v>1</v>
      </c>
      <c r="C5" s="20" t="str">
        <f aca="false">C4</f>
        <v>Quill - A PDF Assistant</v>
      </c>
      <c r="D5" s="19" t="str">
        <f aca="false">D4</f>
        <v>Yes</v>
      </c>
      <c r="E5" s="20" t="str">
        <f aca="false">E4</f>
        <v>Divyanshu Singh</v>
      </c>
      <c r="F5" s="5" t="s">
        <v>36</v>
      </c>
      <c r="G5" s="5" t="n">
        <v>500095429</v>
      </c>
      <c r="H5" s="5" t="s">
        <v>37</v>
      </c>
      <c r="I5" s="21" t="n">
        <v>6396771577</v>
      </c>
      <c r="J5" s="19" t="str">
        <f aca="false">IF(G5&lt;&gt;"",CONCATENATE(G5,"@stu.upes.ac.in"),"")</f>
        <v>500095429@stu.upes.ac.in</v>
      </c>
      <c r="K5" s="5" t="s">
        <v>28</v>
      </c>
      <c r="L5" s="20" t="str">
        <f aca="false">L4</f>
        <v>Dr. Gaurav Bhardwaj</v>
      </c>
      <c r="M5" s="21"/>
      <c r="P5" s="21" t="n">
        <v>5</v>
      </c>
      <c r="Q5" s="21" t="n">
        <v>5</v>
      </c>
      <c r="R5" s="21" t="n">
        <v>9</v>
      </c>
      <c r="S5" s="21" t="n">
        <v>8</v>
      </c>
      <c r="T5" s="21" t="n">
        <v>4</v>
      </c>
      <c r="U5" s="21"/>
      <c r="V5" s="20" t="n">
        <v>46</v>
      </c>
      <c r="X5" s="21"/>
      <c r="Y5" s="21"/>
      <c r="Z5" s="21"/>
      <c r="AA5" s="21"/>
      <c r="AB5" s="21"/>
      <c r="AD5" s="5" t="str">
        <f aca="false">IF(SUM(X5:AC5)=0,"",SUM(X5:AC5))</f>
        <v/>
      </c>
      <c r="AE5" s="3" t="n">
        <f aca="false">IF(G5&lt;&gt;"",IF(MAX(V5,AD5)=0,0,MAX(V5,AD5)),"")</f>
        <v>46</v>
      </c>
      <c r="AF5" s="19" t="n">
        <v>1</v>
      </c>
      <c r="AG5" s="20" t="str">
        <f aca="false">AG4</f>
        <v>Quill - A PDF Assistant</v>
      </c>
    </row>
    <row r="6" customFormat="false" ht="15" hidden="false" customHeight="false" outlineLevel="0" collapsed="false">
      <c r="A6" s="0" t="n">
        <v>4</v>
      </c>
      <c r="B6" s="19" t="n">
        <f aca="false">B5</f>
        <v>1</v>
      </c>
      <c r="C6" s="20" t="str">
        <f aca="false">C5</f>
        <v>Quill - A PDF Assistant</v>
      </c>
      <c r="D6" s="19" t="str">
        <f aca="false">D5</f>
        <v>Yes</v>
      </c>
      <c r="E6" s="20" t="str">
        <f aca="false">E5</f>
        <v>Divyanshu Singh</v>
      </c>
      <c r="F6" s="5" t="str">
        <f aca="false">F5</f>
        <v>Ayush Verma</v>
      </c>
      <c r="G6" s="5" t="n">
        <f aca="false">G5</f>
        <v>500095429</v>
      </c>
      <c r="H6" s="5" t="str">
        <f aca="false">H5</f>
        <v>R2142210217</v>
      </c>
      <c r="I6" s="21" t="n">
        <f aca="false">I5</f>
        <v>6396771577</v>
      </c>
      <c r="J6" s="19" t="str">
        <f aca="false">IF(G6&lt;&gt;"",CONCATENATE(G6,"@stu.upes.ac.in"),"")</f>
        <v>500095429@stu.upes.ac.in</v>
      </c>
      <c r="K6" s="5" t="str">
        <f aca="false">K5</f>
        <v>CCVT (NH)- B5</v>
      </c>
      <c r="L6" s="20" t="str">
        <f aca="false">L5</f>
        <v>Dr. Gaurav Bhardwaj</v>
      </c>
      <c r="M6" s="21"/>
      <c r="P6" s="21"/>
      <c r="Q6" s="21"/>
      <c r="R6" s="21"/>
      <c r="S6" s="21"/>
      <c r="T6" s="21"/>
      <c r="U6" s="21"/>
      <c r="V6" s="20" t="str">
        <f aca="false">IF(SUM(P6:U6)=0,"",SUM(P6:U6))</f>
        <v/>
      </c>
      <c r="X6" s="21"/>
      <c r="Y6" s="21"/>
      <c r="Z6" s="21"/>
      <c r="AA6" s="21"/>
      <c r="AB6" s="21"/>
      <c r="AD6" s="5" t="str">
        <f aca="false">IF(SUM(X6:AC6)=0,"",SUM(X6:AC6))</f>
        <v/>
      </c>
      <c r="AE6" s="3" t="n">
        <f aca="false">IF(G6&lt;&gt;"",IF(MAX(V6,AD6)=0,0,MAX(V6,AD6)),"")</f>
        <v>0</v>
      </c>
      <c r="AF6" s="19" t="n">
        <v>1</v>
      </c>
      <c r="AG6" s="20"/>
    </row>
    <row r="7" customFormat="false" ht="15" hidden="false" customHeight="false" outlineLevel="0" collapsed="false">
      <c r="A7" s="0" t="n">
        <v>6</v>
      </c>
      <c r="B7" s="19" t="n">
        <v>2</v>
      </c>
      <c r="C7" s="20" t="s">
        <v>38</v>
      </c>
      <c r="D7" s="19" t="s">
        <v>25</v>
      </c>
      <c r="E7" s="20" t="s">
        <v>39</v>
      </c>
      <c r="F7" s="5" t="s">
        <v>39</v>
      </c>
      <c r="G7" s="5" t="n">
        <v>500094118</v>
      </c>
      <c r="H7" s="5" t="s">
        <v>40</v>
      </c>
      <c r="I7" s="21" t="n">
        <v>9027725622</v>
      </c>
      <c r="J7" s="19" t="str">
        <f aca="false">IF(G7&lt;&gt;"",CONCATENATE(G7,"@stu.upes.ac.in"),"")</f>
        <v>500094118@stu.upes.ac.in</v>
      </c>
      <c r="K7" s="5" t="s">
        <v>41</v>
      </c>
      <c r="L7" s="20" t="s">
        <v>42</v>
      </c>
      <c r="M7" s="21"/>
      <c r="N7" s="5" t="s">
        <v>43</v>
      </c>
      <c r="P7" s="21" t="n">
        <v>3</v>
      </c>
      <c r="Q7" s="21" t="n">
        <v>4</v>
      </c>
      <c r="R7" s="21" t="n">
        <v>7</v>
      </c>
      <c r="S7" s="21" t="n">
        <v>8</v>
      </c>
      <c r="T7" s="21" t="n">
        <v>4</v>
      </c>
      <c r="U7" s="21" t="n">
        <v>12</v>
      </c>
      <c r="V7" s="20" t="n">
        <f aca="false">IF(SUM(P7:U7)=0,"",SUM(P7:U7))</f>
        <v>38</v>
      </c>
      <c r="X7" s="21"/>
      <c r="Y7" s="21"/>
      <c r="Z7" s="21"/>
      <c r="AA7" s="21"/>
      <c r="AB7" s="21"/>
      <c r="AD7" s="5" t="str">
        <f aca="false">IF(SUM(X7:AC7)=0,"",SUM(X7:AC7))</f>
        <v/>
      </c>
      <c r="AE7" s="3" t="n">
        <f aca="false">IF(G7&lt;&gt;"",IF(MAX(V7,AD7)=0,0,MAX(V7,AD7)),"")</f>
        <v>38</v>
      </c>
      <c r="AF7" s="19" t="n">
        <v>2</v>
      </c>
      <c r="AG7" s="20" t="s">
        <v>38</v>
      </c>
    </row>
    <row r="8" customFormat="false" ht="15" hidden="false" customHeight="false" outlineLevel="0" collapsed="false">
      <c r="A8" s="0" t="n">
        <v>7</v>
      </c>
      <c r="B8" s="19" t="n">
        <f aca="false">B7</f>
        <v>2</v>
      </c>
      <c r="C8" s="20" t="str">
        <f aca="false">C7</f>
        <v>StreamNext: Discover, Share, Engage</v>
      </c>
      <c r="D8" s="19" t="str">
        <f aca="false">D7</f>
        <v>Yes</v>
      </c>
      <c r="E8" s="20" t="str">
        <f aca="false">E7</f>
        <v>Tushti Kulshreshtha</v>
      </c>
      <c r="F8" s="5" t="s">
        <v>44</v>
      </c>
      <c r="G8" s="5" t="n">
        <v>500094068</v>
      </c>
      <c r="H8" s="5" t="s">
        <v>45</v>
      </c>
      <c r="I8" s="21" t="n">
        <f aca="false">I7</f>
        <v>9027725622</v>
      </c>
      <c r="J8" s="19" t="str">
        <f aca="false">IF(G8&lt;&gt;"",CONCATENATE(G8,"@stu.upes.ac.in"),"")</f>
        <v>500094068@stu.upes.ac.in</v>
      </c>
      <c r="K8" s="5" t="s">
        <v>41</v>
      </c>
      <c r="L8" s="20" t="str">
        <f aca="false">L7</f>
        <v>Mrs. Bhavana Kaushik</v>
      </c>
      <c r="M8" s="25"/>
      <c r="N8" s="22" t="s">
        <v>46</v>
      </c>
      <c r="O8" s="3"/>
      <c r="P8" s="21" t="n">
        <v>3</v>
      </c>
      <c r="Q8" s="21" t="n">
        <v>4</v>
      </c>
      <c r="R8" s="21" t="n">
        <v>7</v>
      </c>
      <c r="S8" s="21" t="n">
        <v>8</v>
      </c>
      <c r="T8" s="21" t="n">
        <v>4</v>
      </c>
      <c r="U8" s="21" t="n">
        <v>12</v>
      </c>
      <c r="V8" s="20" t="n">
        <f aca="false">IF(SUM(P8:U8)=0,"",SUM(P8:U8))</f>
        <v>38</v>
      </c>
      <c r="X8" s="21"/>
      <c r="Y8" s="21"/>
      <c r="Z8" s="21"/>
      <c r="AA8" s="21"/>
      <c r="AB8" s="21"/>
      <c r="AD8" s="5" t="str">
        <f aca="false">IF(SUM(X8:AC8)=0,"",SUM(X8:AC8))</f>
        <v/>
      </c>
      <c r="AE8" s="3" t="n">
        <f aca="false">IF(G8&lt;&gt;"",IF(MAX(V8,AD8)=0,0,MAX(V8,AD8)),"")</f>
        <v>38</v>
      </c>
      <c r="AF8" s="19" t="n">
        <v>2</v>
      </c>
      <c r="AG8" s="20" t="str">
        <f aca="false">AG7</f>
        <v>StreamNext: Discover, Share, Engage</v>
      </c>
    </row>
    <row r="9" customFormat="false" ht="15" hidden="false" customHeight="false" outlineLevel="0" collapsed="false">
      <c r="A9" s="0" t="n">
        <v>8</v>
      </c>
      <c r="B9" s="19" t="n">
        <f aca="false">B8</f>
        <v>2</v>
      </c>
      <c r="C9" s="20" t="str">
        <f aca="false">C8</f>
        <v>StreamNext: Discover, Share, Engage</v>
      </c>
      <c r="D9" s="19" t="str">
        <f aca="false">D8</f>
        <v>Yes</v>
      </c>
      <c r="E9" s="20" t="str">
        <f aca="false">E8</f>
        <v>Tushti Kulshreshtha</v>
      </c>
      <c r="F9" s="5" t="s">
        <v>47</v>
      </c>
      <c r="G9" s="5" t="n">
        <v>500094459</v>
      </c>
      <c r="H9" s="5" t="s">
        <v>48</v>
      </c>
      <c r="I9" s="21" t="n">
        <f aca="false">I8</f>
        <v>9027725622</v>
      </c>
      <c r="J9" s="19" t="str">
        <f aca="false">IF(G9&lt;&gt;"",CONCATENATE(G9,"@stu.upes.ac.in"),"")</f>
        <v>500094459@stu.upes.ac.in</v>
      </c>
      <c r="K9" s="5" t="s">
        <v>41</v>
      </c>
      <c r="L9" s="20" t="str">
        <f aca="false">L8</f>
        <v>Mrs. Bhavana Kaushik</v>
      </c>
      <c r="M9" s="21"/>
      <c r="P9" s="21" t="n">
        <v>3</v>
      </c>
      <c r="Q9" s="21" t="n">
        <v>4</v>
      </c>
      <c r="R9" s="21" t="n">
        <v>7</v>
      </c>
      <c r="S9" s="21" t="n">
        <v>8</v>
      </c>
      <c r="T9" s="21" t="n">
        <v>4</v>
      </c>
      <c r="U9" s="21" t="n">
        <v>12</v>
      </c>
      <c r="V9" s="20" t="n">
        <f aca="false">IF(SUM(P9:U9)=0,"",SUM(P9:U9))</f>
        <v>38</v>
      </c>
      <c r="X9" s="21"/>
      <c r="Y9" s="21"/>
      <c r="Z9" s="21"/>
      <c r="AA9" s="21"/>
      <c r="AB9" s="21"/>
      <c r="AD9" s="5" t="str">
        <f aca="false">IF(SUM(X9:AC9)=0,"",SUM(X9:AC9))</f>
        <v/>
      </c>
      <c r="AE9" s="3" t="n">
        <f aca="false">IF(G9&lt;&gt;"",IF(MAX(V9,AD9)=0,0,MAX(V9,AD9)),"")</f>
        <v>38</v>
      </c>
      <c r="AF9" s="19" t="n">
        <v>2</v>
      </c>
      <c r="AG9" s="20" t="str">
        <f aca="false">AG8</f>
        <v>StreamNext: Discover, Share, Engage</v>
      </c>
    </row>
    <row r="10" customFormat="false" ht="15" hidden="false" customHeight="false" outlineLevel="0" collapsed="false">
      <c r="A10" s="0" t="n">
        <v>9</v>
      </c>
      <c r="B10" s="19" t="n">
        <f aca="false">B9</f>
        <v>2</v>
      </c>
      <c r="C10" s="20" t="str">
        <f aca="false">C9</f>
        <v>StreamNext: Discover, Share, Engage</v>
      </c>
      <c r="D10" s="19" t="str">
        <f aca="false">D9</f>
        <v>Yes</v>
      </c>
      <c r="E10" s="20" t="str">
        <f aca="false">E9</f>
        <v>Tushti Kulshreshtha</v>
      </c>
      <c r="F10" s="5" t="s">
        <v>49</v>
      </c>
      <c r="G10" s="5" t="n">
        <v>500091964</v>
      </c>
      <c r="H10" s="5" t="s">
        <v>50</v>
      </c>
      <c r="I10" s="21" t="n">
        <f aca="false">I9</f>
        <v>9027725622</v>
      </c>
      <c r="J10" s="19" t="str">
        <f aca="false">IF(G10&lt;&gt;"",CONCATENATE(G10,"@stu.upes.ac.in"),"")</f>
        <v>500091964@stu.upes.ac.in</v>
      </c>
      <c r="K10" s="5" t="s">
        <v>51</v>
      </c>
      <c r="L10" s="20" t="str">
        <f aca="false">L9</f>
        <v>Mrs. Bhavana Kaushik</v>
      </c>
      <c r="M10" s="21"/>
      <c r="P10" s="21" t="n">
        <v>3</v>
      </c>
      <c r="Q10" s="21" t="n">
        <v>4</v>
      </c>
      <c r="R10" s="21" t="n">
        <v>7</v>
      </c>
      <c r="S10" s="21" t="n">
        <v>8</v>
      </c>
      <c r="T10" s="21" t="n">
        <v>4</v>
      </c>
      <c r="U10" s="21" t="n">
        <v>12</v>
      </c>
      <c r="V10" s="20" t="n">
        <f aca="false">IF(SUM(P10:U10)=0,"",SUM(P10:U10))</f>
        <v>38</v>
      </c>
      <c r="X10" s="21"/>
      <c r="Y10" s="21"/>
      <c r="Z10" s="21"/>
      <c r="AA10" s="21"/>
      <c r="AB10" s="21"/>
      <c r="AD10" s="5" t="str">
        <f aca="false">IF(SUM(X10:AC10)=0,"",SUM(X10:AC10))</f>
        <v/>
      </c>
      <c r="AE10" s="3" t="n">
        <f aca="false">IF(G10&lt;&gt;"",IF(MAX(V10,AD10)=0,0,MAX(V10,AD10)),"")</f>
        <v>38</v>
      </c>
      <c r="AF10" s="19" t="n">
        <v>2</v>
      </c>
      <c r="AG10" s="20" t="str">
        <f aca="false">AG9</f>
        <v>StreamNext: Discover, Share, Engage</v>
      </c>
    </row>
    <row r="11" customFormat="false" ht="15" hidden="false" customHeight="false" outlineLevel="0" collapsed="false">
      <c r="A11" s="0" t="n">
        <v>11</v>
      </c>
      <c r="B11" s="19" t="n">
        <v>3</v>
      </c>
      <c r="C11" s="20" t="s">
        <v>52</v>
      </c>
      <c r="D11" s="19" t="s">
        <v>25</v>
      </c>
      <c r="E11" s="20" t="s">
        <v>53</v>
      </c>
      <c r="F11" s="5" t="s">
        <v>53</v>
      </c>
      <c r="G11" s="5" t="n">
        <v>500093418</v>
      </c>
      <c r="H11" s="5" t="s">
        <v>54</v>
      </c>
      <c r="I11" s="21" t="n">
        <v>7895741444</v>
      </c>
      <c r="J11" s="19" t="str">
        <f aca="false">IF(G11&lt;&gt;"",CONCATENATE(G11,"@stu.upes.ac.in"),"")</f>
        <v>500093418@stu.upes.ac.in</v>
      </c>
      <c r="K11" s="5" t="s">
        <v>55</v>
      </c>
      <c r="L11" s="20" t="s">
        <v>56</v>
      </c>
      <c r="M11" s="25"/>
      <c r="N11" s="5" t="s">
        <v>57</v>
      </c>
      <c r="O11" s="3"/>
      <c r="P11" s="21" t="n">
        <v>3</v>
      </c>
      <c r="Q11" s="21" t="n">
        <v>3</v>
      </c>
      <c r="R11" s="21" t="n">
        <v>6</v>
      </c>
      <c r="S11" s="21" t="n">
        <v>7</v>
      </c>
      <c r="T11" s="21" t="n">
        <v>5</v>
      </c>
      <c r="U11" s="21" t="n">
        <v>11</v>
      </c>
      <c r="V11" s="20" t="n">
        <f aca="false">IF(SUM(P11:U11)=0,"",SUM(P11:U11))</f>
        <v>35</v>
      </c>
      <c r="X11" s="21"/>
      <c r="Y11" s="21"/>
      <c r="Z11" s="21"/>
      <c r="AA11" s="21"/>
      <c r="AB11" s="21"/>
      <c r="AD11" s="5" t="str">
        <f aca="false">IF(SUM(X11:AC11)=0,"",SUM(X11:AC11))</f>
        <v/>
      </c>
      <c r="AE11" s="3" t="n">
        <f aca="false">IF(G11&lt;&gt;"",IF(MAX(V11,AD11)=0,0,MAX(V11,AD11)),"")</f>
        <v>35</v>
      </c>
      <c r="AF11" s="19" t="n">
        <v>3</v>
      </c>
      <c r="AG11" s="20" t="s">
        <v>52</v>
      </c>
    </row>
    <row r="12" customFormat="false" ht="15" hidden="false" customHeight="false" outlineLevel="0" collapsed="false">
      <c r="A12" s="0" t="n">
        <v>12</v>
      </c>
      <c r="B12" s="19" t="n">
        <f aca="false">B11</f>
        <v>3</v>
      </c>
      <c r="C12" s="20" t="str">
        <f aca="false">C11</f>
        <v>Online Judge Platform</v>
      </c>
      <c r="D12" s="19" t="str">
        <f aca="false">D11</f>
        <v>Yes</v>
      </c>
      <c r="E12" s="20" t="str">
        <f aca="false">E11</f>
        <v>Amulya Garg</v>
      </c>
      <c r="F12" s="5" t="s">
        <v>58</v>
      </c>
      <c r="G12" s="5" t="n">
        <v>500094170</v>
      </c>
      <c r="H12" s="5" t="s">
        <v>59</v>
      </c>
      <c r="I12" s="21" t="n">
        <v>6395576456</v>
      </c>
      <c r="J12" s="19" t="str">
        <f aca="false">IF(G12&lt;&gt;"",CONCATENATE(G12,"@stu.upes.ac.in"),"")</f>
        <v>500094170@stu.upes.ac.in</v>
      </c>
      <c r="K12" s="5" t="s">
        <v>55</v>
      </c>
      <c r="L12" s="20" t="str">
        <f aca="false">L11</f>
        <v>Dr. Kshitij Kumre</v>
      </c>
      <c r="M12" s="25"/>
      <c r="N12" s="22" t="s">
        <v>43</v>
      </c>
      <c r="O12" s="3"/>
      <c r="P12" s="21" t="n">
        <v>3</v>
      </c>
      <c r="Q12" s="21" t="n">
        <v>3</v>
      </c>
      <c r="R12" s="21" t="n">
        <v>6</v>
      </c>
      <c r="S12" s="21" t="n">
        <v>7</v>
      </c>
      <c r="T12" s="21" t="n">
        <v>5</v>
      </c>
      <c r="U12" s="21" t="n">
        <v>11</v>
      </c>
      <c r="V12" s="20" t="n">
        <f aca="false">IF(SUM(P12:U12)=0,"",SUM(P12:U12))</f>
        <v>35</v>
      </c>
      <c r="X12" s="21"/>
      <c r="Y12" s="21"/>
      <c r="Z12" s="21"/>
      <c r="AA12" s="21"/>
      <c r="AB12" s="21"/>
      <c r="AD12" s="5" t="str">
        <f aca="false">IF(SUM(X12:AC12)=0,"",SUM(X12:AC12))</f>
        <v/>
      </c>
      <c r="AE12" s="3" t="n">
        <f aca="false">IF(G12&lt;&gt;"",IF(MAX(V12,AD12)=0,0,MAX(V12,AD12)),"")</f>
        <v>35</v>
      </c>
      <c r="AF12" s="19" t="n">
        <v>3</v>
      </c>
      <c r="AG12" s="20" t="str">
        <f aca="false">AG11</f>
        <v>Online Judge Platform</v>
      </c>
    </row>
    <row r="13" customFormat="false" ht="15" hidden="false" customHeight="false" outlineLevel="0" collapsed="false">
      <c r="A13" s="0" t="n">
        <v>13</v>
      </c>
      <c r="B13" s="19" t="n">
        <f aca="false">B12</f>
        <v>3</v>
      </c>
      <c r="C13" s="20" t="str">
        <f aca="false">C12</f>
        <v>Online Judge Platform</v>
      </c>
      <c r="D13" s="19" t="str">
        <f aca="false">D12</f>
        <v>Yes</v>
      </c>
      <c r="E13" s="20" t="str">
        <f aca="false">E12</f>
        <v>Amulya Garg</v>
      </c>
      <c r="F13" s="5" t="str">
        <f aca="false">F12</f>
        <v>Aditya Choudhary</v>
      </c>
      <c r="G13" s="5" t="n">
        <f aca="false">G12</f>
        <v>500094170</v>
      </c>
      <c r="H13" s="5" t="str">
        <f aca="false">H12</f>
        <v>R2142210047</v>
      </c>
      <c r="I13" s="21" t="n">
        <f aca="false">I12</f>
        <v>6395576456</v>
      </c>
      <c r="J13" s="19" t="str">
        <f aca="false">IF(G13&lt;&gt;"",CONCATENATE(G13,"@stu.upes.ac.in"),"")</f>
        <v>500094170@stu.upes.ac.in</v>
      </c>
      <c r="K13" s="5" t="str">
        <f aca="false">K12</f>
        <v>CCVT (NH) - B4</v>
      </c>
      <c r="L13" s="20" t="str">
        <f aca="false">L12</f>
        <v>Dr. Kshitij Kumre</v>
      </c>
      <c r="M13" s="21"/>
      <c r="P13" s="21" t="n">
        <v>3</v>
      </c>
      <c r="Q13" s="21" t="n">
        <v>3</v>
      </c>
      <c r="R13" s="21" t="n">
        <v>6</v>
      </c>
      <c r="S13" s="21" t="n">
        <v>7</v>
      </c>
      <c r="T13" s="21" t="n">
        <v>5</v>
      </c>
      <c r="U13" s="21" t="n">
        <v>11</v>
      </c>
      <c r="V13" s="20" t="n">
        <f aca="false">IF(SUM(P13:U13)=0,"",SUM(P13:U13))</f>
        <v>35</v>
      </c>
      <c r="X13" s="21"/>
      <c r="Y13" s="21"/>
      <c r="Z13" s="21"/>
      <c r="AA13" s="21"/>
      <c r="AB13" s="21"/>
      <c r="AD13" s="5" t="str">
        <f aca="false">IF(SUM(X13:AC13)=0,"",SUM(X13:AC13))</f>
        <v/>
      </c>
      <c r="AE13" s="3" t="n">
        <f aca="false">IF(G13&lt;&gt;"",IF(MAX(V13,AD13)=0,0,MAX(V13,AD13)),"")</f>
        <v>35</v>
      </c>
      <c r="AF13" s="19" t="n">
        <v>3</v>
      </c>
      <c r="AG13" s="20"/>
    </row>
    <row r="14" customFormat="false" ht="15" hidden="false" customHeight="false" outlineLevel="0" collapsed="false">
      <c r="A14" s="0" t="n">
        <v>14</v>
      </c>
      <c r="B14" s="19" t="n">
        <f aca="false">B13</f>
        <v>3</v>
      </c>
      <c r="C14" s="20" t="str">
        <f aca="false">C13</f>
        <v>Online Judge Platform</v>
      </c>
      <c r="D14" s="19" t="str">
        <f aca="false">D13</f>
        <v>Yes</v>
      </c>
      <c r="E14" s="20" t="str">
        <f aca="false">E13</f>
        <v>Amulya Garg</v>
      </c>
      <c r="F14" s="5" t="str">
        <f aca="false">F13</f>
        <v>Aditya Choudhary</v>
      </c>
      <c r="G14" s="5" t="n">
        <f aca="false">G13</f>
        <v>500094170</v>
      </c>
      <c r="H14" s="5" t="str">
        <f aca="false">H13</f>
        <v>R2142210047</v>
      </c>
      <c r="I14" s="21" t="n">
        <f aca="false">I13</f>
        <v>6395576456</v>
      </c>
      <c r="J14" s="19" t="str">
        <f aca="false">IF(G14&lt;&gt;"",CONCATENATE(G14,"@stu.upes.ac.in"),"")</f>
        <v>500094170@stu.upes.ac.in</v>
      </c>
      <c r="K14" s="5" t="str">
        <f aca="false">K13</f>
        <v>CCVT (NH) - B4</v>
      </c>
      <c r="L14" s="20" t="str">
        <f aca="false">L13</f>
        <v>Dr. Kshitij Kumre</v>
      </c>
      <c r="M14" s="21"/>
      <c r="P14" s="21"/>
      <c r="Q14" s="21"/>
      <c r="R14" s="21"/>
      <c r="S14" s="21"/>
      <c r="T14" s="21"/>
      <c r="U14" s="21"/>
      <c r="V14" s="20" t="str">
        <f aca="false">IF(SUM(P14:U14)=0,"",SUM(P14:U14))</f>
        <v/>
      </c>
      <c r="X14" s="21"/>
      <c r="Y14" s="21"/>
      <c r="Z14" s="21"/>
      <c r="AA14" s="21"/>
      <c r="AB14" s="21"/>
      <c r="AD14" s="5" t="str">
        <f aca="false">IF(SUM(X14:AC14)=0,"",SUM(X14:AC14))</f>
        <v/>
      </c>
      <c r="AE14" s="3" t="n">
        <f aca="false">IF(G14&lt;&gt;"",IF(MAX(V14,AD14)=0,0,MAX(V14,AD14)),"")</f>
        <v>0</v>
      </c>
      <c r="AF14" s="19" t="n">
        <v>3</v>
      </c>
      <c r="AG14" s="20"/>
    </row>
    <row r="15" s="5" customFormat="true" ht="15" hidden="false" customHeight="false" outlineLevel="0" collapsed="false">
      <c r="A15" s="5" t="n">
        <v>16</v>
      </c>
      <c r="B15" s="19" t="n">
        <v>4</v>
      </c>
      <c r="C15" s="20" t="s">
        <v>60</v>
      </c>
      <c r="D15" s="19" t="s">
        <v>25</v>
      </c>
      <c r="E15" s="20" t="s">
        <v>61</v>
      </c>
      <c r="F15" s="5" t="s">
        <v>61</v>
      </c>
      <c r="G15" s="5" t="n">
        <v>500096302</v>
      </c>
      <c r="H15" s="5" t="s">
        <v>62</v>
      </c>
      <c r="I15" s="21" t="e">
        <f aca="false">#REF!</f>
        <v>#REF!</v>
      </c>
      <c r="J15" s="19" t="str">
        <f aca="false">IF(G15&lt;&gt;"",CONCATENATE(G15,"@stu.upes.ac.in"),"")</f>
        <v>500096302@stu.upes.ac.in</v>
      </c>
      <c r="K15" s="5" t="s">
        <v>63</v>
      </c>
      <c r="L15" s="20" t="s">
        <v>64</v>
      </c>
      <c r="M15" s="25"/>
      <c r="N15" s="5" t="s">
        <v>65</v>
      </c>
      <c r="O15" s="26" t="s">
        <v>66</v>
      </c>
      <c r="P15" s="21" t="n">
        <v>4</v>
      </c>
      <c r="Q15" s="21" t="n">
        <v>4</v>
      </c>
      <c r="R15" s="21" t="n">
        <v>7</v>
      </c>
      <c r="S15" s="21" t="n">
        <v>7</v>
      </c>
      <c r="T15" s="21" t="n">
        <v>5</v>
      </c>
      <c r="U15" s="21" t="n">
        <v>15</v>
      </c>
      <c r="V15" s="20" t="n">
        <f aca="false">IF(SUM(P15:U15)=0,"",SUM(P15:U15))</f>
        <v>42</v>
      </c>
      <c r="X15" s="21" t="n">
        <v>4</v>
      </c>
      <c r="Y15" s="21" t="n">
        <v>4</v>
      </c>
      <c r="Z15" s="21" t="n">
        <v>7</v>
      </c>
      <c r="AA15" s="21" t="n">
        <v>7</v>
      </c>
      <c r="AB15" s="21" t="n">
        <v>5</v>
      </c>
      <c r="AC15" s="5" t="n">
        <v>15</v>
      </c>
      <c r="AD15" s="5" t="n">
        <f aca="false">IF(SUM(X15:AC15)=0,"",SUM(X15:AC15))</f>
        <v>42</v>
      </c>
      <c r="AE15" s="3" t="n">
        <f aca="false">IF(G15&lt;&gt;"",IF(MAX(V15,AD15)=0,0,MAX(V15,AD15)),"")</f>
        <v>42</v>
      </c>
      <c r="AF15" s="19" t="n">
        <v>4</v>
      </c>
      <c r="AG15" s="20" t="s">
        <v>60</v>
      </c>
    </row>
    <row r="16" s="5" customFormat="true" ht="15" hidden="false" customHeight="false" outlineLevel="0" collapsed="false">
      <c r="A16" s="5" t="n">
        <v>17</v>
      </c>
      <c r="B16" s="19" t="n">
        <f aca="false">B15</f>
        <v>4</v>
      </c>
      <c r="C16" s="20" t="str">
        <f aca="false">C15</f>
        <v>Cloud based text editing system with live tracking </v>
      </c>
      <c r="D16" s="19" t="str">
        <f aca="false">D15</f>
        <v>Yes</v>
      </c>
      <c r="E16" s="20" t="str">
        <f aca="false">E15</f>
        <v>Rohan Bakshi</v>
      </c>
      <c r="F16" s="5" t="s">
        <v>67</v>
      </c>
      <c r="G16" s="5" t="n">
        <v>500096132</v>
      </c>
      <c r="H16" s="5" t="s">
        <v>68</v>
      </c>
      <c r="I16" s="21" t="e">
        <f aca="false">I15</f>
        <v>#REF!</v>
      </c>
      <c r="J16" s="19" t="str">
        <f aca="false">IF(G16&lt;&gt;"",CONCATENATE(G16,"@stu.upes.ac.in"),"")</f>
        <v>500096132@stu.upes.ac.in</v>
      </c>
      <c r="K16" s="5" t="s">
        <v>63</v>
      </c>
      <c r="L16" s="20" t="str">
        <f aca="false">L15</f>
        <v>Dr. Alok Jhaldiyal</v>
      </c>
      <c r="M16" s="25"/>
      <c r="N16" s="22" t="s">
        <v>69</v>
      </c>
      <c r="O16" s="3"/>
      <c r="P16" s="21" t="n">
        <v>4</v>
      </c>
      <c r="Q16" s="21" t="n">
        <v>4</v>
      </c>
      <c r="R16" s="21" t="n">
        <v>7</v>
      </c>
      <c r="S16" s="21" t="n">
        <v>7</v>
      </c>
      <c r="T16" s="21" t="n">
        <v>5</v>
      </c>
      <c r="U16" s="21" t="n">
        <v>15</v>
      </c>
      <c r="V16" s="20" t="n">
        <f aca="false">IF(SUM(P16:U16)=0,"",SUM(P16:U16))</f>
        <v>42</v>
      </c>
      <c r="X16" s="21" t="n">
        <v>4</v>
      </c>
      <c r="Y16" s="21" t="n">
        <v>4</v>
      </c>
      <c r="Z16" s="21" t="n">
        <v>7</v>
      </c>
      <c r="AA16" s="21" t="n">
        <v>7</v>
      </c>
      <c r="AB16" s="21" t="n">
        <v>5</v>
      </c>
      <c r="AC16" s="5" t="n">
        <v>15</v>
      </c>
      <c r="AD16" s="5" t="n">
        <f aca="false">IF(SUM(X16:AC16)=0,"",SUM(X16:AC16))</f>
        <v>42</v>
      </c>
      <c r="AE16" s="3" t="n">
        <f aca="false">IF(G16&lt;&gt;"",IF(MAX(V16,AD16)=0,0,MAX(V16,AD16)),"")</f>
        <v>42</v>
      </c>
      <c r="AF16" s="19" t="n">
        <v>4</v>
      </c>
      <c r="AG16" s="20" t="str">
        <f aca="false">AG15</f>
        <v>Cloud based text editing system with live tracking </v>
      </c>
    </row>
    <row r="17" s="5" customFormat="true" ht="15" hidden="false" customHeight="false" outlineLevel="0" collapsed="false">
      <c r="A17" s="5" t="n">
        <v>18</v>
      </c>
      <c r="B17" s="19" t="n">
        <f aca="false">B16</f>
        <v>4</v>
      </c>
      <c r="C17" s="20" t="str">
        <f aca="false">C16</f>
        <v>Cloud based text editing system with live tracking </v>
      </c>
      <c r="D17" s="19" t="str">
        <f aca="false">D16</f>
        <v>Yes</v>
      </c>
      <c r="E17" s="20" t="str">
        <f aca="false">E16</f>
        <v>Rohan Bakshi</v>
      </c>
      <c r="F17" s="5" t="s">
        <v>70</v>
      </c>
      <c r="G17" s="5" t="n">
        <v>500095186</v>
      </c>
      <c r="H17" s="5" t="s">
        <v>71</v>
      </c>
      <c r="I17" s="21" t="e">
        <f aca="false">I16</f>
        <v>#REF!</v>
      </c>
      <c r="J17" s="19" t="str">
        <f aca="false">IF(G17&lt;&gt;"",CONCATENATE(G17,"@stu.upes.ac.in"),"")</f>
        <v>500095186@stu.upes.ac.in</v>
      </c>
      <c r="K17" s="5" t="s">
        <v>72</v>
      </c>
      <c r="L17" s="20" t="str">
        <f aca="false">L16</f>
        <v>Dr. Alok Jhaldiyal</v>
      </c>
      <c r="M17" s="21"/>
      <c r="P17" s="21" t="n">
        <v>4</v>
      </c>
      <c r="Q17" s="21" t="n">
        <v>4</v>
      </c>
      <c r="R17" s="21" t="n">
        <v>7</v>
      </c>
      <c r="S17" s="21" t="n">
        <v>7</v>
      </c>
      <c r="T17" s="21" t="n">
        <v>5</v>
      </c>
      <c r="U17" s="21" t="n">
        <v>15</v>
      </c>
      <c r="V17" s="20" t="n">
        <f aca="false">IF(SUM(P17:U17)=0,"",SUM(P17:U17))</f>
        <v>42</v>
      </c>
      <c r="X17" s="21" t="n">
        <v>4</v>
      </c>
      <c r="Y17" s="21" t="n">
        <v>4</v>
      </c>
      <c r="Z17" s="21" t="n">
        <v>7</v>
      </c>
      <c r="AA17" s="21" t="n">
        <v>7</v>
      </c>
      <c r="AB17" s="21" t="n">
        <v>5</v>
      </c>
      <c r="AC17" s="5" t="n">
        <v>15</v>
      </c>
      <c r="AD17" s="5" t="n">
        <f aca="false">IF(SUM(X17:AC17)=0,"",SUM(X17:AC17))</f>
        <v>42</v>
      </c>
      <c r="AE17" s="3" t="n">
        <f aca="false">IF(G17&lt;&gt;"",IF(MAX(V17,AD17)=0,0,MAX(V17,AD17)),"")</f>
        <v>42</v>
      </c>
      <c r="AF17" s="19" t="n">
        <v>4</v>
      </c>
      <c r="AG17" s="20" t="str">
        <f aca="false">AG16</f>
        <v>Cloud based text editing system with live tracking </v>
      </c>
    </row>
    <row r="18" s="5" customFormat="true" ht="15" hidden="false" customHeight="false" outlineLevel="0" collapsed="false">
      <c r="A18" s="5" t="n">
        <v>19</v>
      </c>
      <c r="B18" s="19" t="n">
        <f aca="false">B17</f>
        <v>4</v>
      </c>
      <c r="C18" s="20" t="str">
        <f aca="false">C17</f>
        <v>Cloud based text editing system with live tracking </v>
      </c>
      <c r="D18" s="19" t="str">
        <f aca="false">D17</f>
        <v>Yes</v>
      </c>
      <c r="E18" s="20" t="str">
        <f aca="false">E17</f>
        <v>Rohan Bakshi</v>
      </c>
      <c r="F18" s="5" t="s">
        <v>73</v>
      </c>
      <c r="G18" s="5" t="n">
        <v>500095673</v>
      </c>
      <c r="H18" s="5" t="s">
        <v>74</v>
      </c>
      <c r="I18" s="21" t="e">
        <f aca="false">I17</f>
        <v>#REF!</v>
      </c>
      <c r="J18" s="19" t="str">
        <f aca="false">IF(G18&lt;&gt;"",CONCATENATE(G18,"@stu.upes.ac.in"),"")</f>
        <v>500095673@stu.upes.ac.in</v>
      </c>
      <c r="K18" s="5" t="s">
        <v>63</v>
      </c>
      <c r="L18" s="20" t="str">
        <f aca="false">L17</f>
        <v>Dr. Alok Jhaldiyal</v>
      </c>
      <c r="M18" s="21"/>
      <c r="P18" s="21" t="n">
        <v>4</v>
      </c>
      <c r="Q18" s="21" t="n">
        <v>4</v>
      </c>
      <c r="R18" s="21" t="n">
        <v>7</v>
      </c>
      <c r="S18" s="21" t="n">
        <v>7</v>
      </c>
      <c r="T18" s="21" t="n">
        <v>5</v>
      </c>
      <c r="U18" s="21" t="n">
        <v>15</v>
      </c>
      <c r="V18" s="20" t="n">
        <f aca="false">IF(SUM(P18:U18)=0,"",SUM(P18:U18))</f>
        <v>42</v>
      </c>
      <c r="X18" s="21" t="n">
        <v>4</v>
      </c>
      <c r="Y18" s="21" t="n">
        <v>4</v>
      </c>
      <c r="Z18" s="21" t="n">
        <v>7</v>
      </c>
      <c r="AA18" s="21" t="n">
        <v>7</v>
      </c>
      <c r="AB18" s="21" t="n">
        <v>5</v>
      </c>
      <c r="AC18" s="5" t="n">
        <v>15</v>
      </c>
      <c r="AD18" s="5" t="n">
        <f aca="false">IF(SUM(X18:AC18)=0,"",SUM(X18:AC18))</f>
        <v>42</v>
      </c>
      <c r="AE18" s="3" t="n">
        <f aca="false">IF(G18&lt;&gt;"",IF(MAX(V18,AD18)=0,0,MAX(V18,AD18)),"")</f>
        <v>42</v>
      </c>
      <c r="AF18" s="19" t="n">
        <v>4</v>
      </c>
      <c r="AG18" s="20" t="str">
        <f aca="false">AG17</f>
        <v>Cloud based text editing system with live tracking </v>
      </c>
    </row>
    <row r="19" s="5" customFormat="true" ht="15" hidden="false" customHeight="false" outlineLevel="0" collapsed="false">
      <c r="A19" s="5" t="n">
        <v>21</v>
      </c>
      <c r="B19" s="19" t="n">
        <v>5</v>
      </c>
      <c r="C19" s="20" t="s">
        <v>75</v>
      </c>
      <c r="D19" s="19" t="s">
        <v>25</v>
      </c>
      <c r="E19" s="20" t="s">
        <v>76</v>
      </c>
      <c r="F19" s="5" t="s">
        <v>76</v>
      </c>
      <c r="G19" s="5" t="n">
        <v>500098097</v>
      </c>
      <c r="H19" s="5" t="s">
        <v>77</v>
      </c>
      <c r="I19" s="21" t="e">
        <f aca="false">#REF!</f>
        <v>#REF!</v>
      </c>
      <c r="J19" s="19" t="str">
        <f aca="false">IF(G19&lt;&gt;"",CONCATENATE(G19,"@stu.upes.ac.in"),"")</f>
        <v>500098097@stu.upes.ac.in</v>
      </c>
      <c r="K19" s="5" t="s">
        <v>78</v>
      </c>
      <c r="L19" s="20" t="s">
        <v>79</v>
      </c>
      <c r="M19" s="21"/>
      <c r="N19" s="5" t="s">
        <v>80</v>
      </c>
      <c r="P19" s="70"/>
      <c r="Q19" s="21"/>
      <c r="R19" s="21"/>
      <c r="S19" s="21"/>
      <c r="T19" s="21"/>
      <c r="U19" s="21"/>
      <c r="V19" s="20" t="str">
        <f aca="false">IF(SUM(P19:U19)=0,"",SUM(P19:U19))</f>
        <v/>
      </c>
      <c r="X19" s="70"/>
      <c r="Y19" s="21"/>
      <c r="Z19" s="21"/>
      <c r="AA19" s="21"/>
      <c r="AB19" s="21"/>
      <c r="AD19" s="5" t="str">
        <f aca="false">IF(SUM(X19:AC19)=0,"",SUM(X19:AC19))</f>
        <v/>
      </c>
      <c r="AE19" s="3" t="n">
        <f aca="false">IF(G19&lt;&gt;"",IF(MAX(V19,AD19)=0,0,MAX(V19,AD19)),"")</f>
        <v>0</v>
      </c>
      <c r="AF19" s="19" t="n">
        <v>5</v>
      </c>
      <c r="AG19" s="20" t="s">
        <v>75</v>
      </c>
    </row>
    <row r="20" s="5" customFormat="true" ht="15" hidden="false" customHeight="false" outlineLevel="0" collapsed="false">
      <c r="A20" s="5" t="n">
        <v>22</v>
      </c>
      <c r="B20" s="19" t="n">
        <f aca="false">B19</f>
        <v>5</v>
      </c>
      <c r="C20" s="20" t="str">
        <f aca="false">C19</f>
        <v>PrepPro</v>
      </c>
      <c r="D20" s="19" t="str">
        <f aca="false">D19</f>
        <v>Yes</v>
      </c>
      <c r="E20" s="20" t="str">
        <f aca="false">E19</f>
        <v>Ricky Makhija</v>
      </c>
      <c r="F20" s="5" t="s">
        <v>81</v>
      </c>
      <c r="G20" s="5" t="n">
        <v>500098115</v>
      </c>
      <c r="H20" s="5" t="s">
        <v>82</v>
      </c>
      <c r="I20" s="21" t="e">
        <f aca="false">I19</f>
        <v>#REF!</v>
      </c>
      <c r="J20" s="19" t="str">
        <f aca="false">IF(G20&lt;&gt;"",CONCATENATE(G20,"@stu.upes.ac.in"),"")</f>
        <v>500098115@stu.upes.ac.in</v>
      </c>
      <c r="K20" s="5" t="s">
        <v>78</v>
      </c>
      <c r="L20" s="20" t="str">
        <f aca="false">L19</f>
        <v>Dr. Avita Katal</v>
      </c>
      <c r="M20" s="21"/>
      <c r="N20" s="22" t="s">
        <v>83</v>
      </c>
      <c r="P20" s="70"/>
      <c r="Q20" s="21"/>
      <c r="R20" s="21"/>
      <c r="S20" s="21"/>
      <c r="T20" s="21"/>
      <c r="U20" s="21"/>
      <c r="V20" s="20" t="str">
        <f aca="false">IF(SUM(P20:U20)=0,"",SUM(P20:U20))</f>
        <v/>
      </c>
      <c r="X20" s="70"/>
      <c r="Y20" s="21"/>
      <c r="Z20" s="21"/>
      <c r="AA20" s="21"/>
      <c r="AB20" s="21"/>
      <c r="AD20" s="5" t="str">
        <f aca="false">IF(SUM(X20:AC20)=0,"",SUM(X20:AC20))</f>
        <v/>
      </c>
      <c r="AE20" s="3" t="n">
        <f aca="false">IF(G20&lt;&gt;"",IF(MAX(V20,AD20)=0,0,MAX(V20,AD20)),"")</f>
        <v>0</v>
      </c>
      <c r="AF20" s="19" t="n">
        <v>5</v>
      </c>
      <c r="AG20" s="20" t="str">
        <f aca="false">AG19</f>
        <v>PrepPro</v>
      </c>
    </row>
    <row r="21" s="5" customFormat="true" ht="15" hidden="false" customHeight="false" outlineLevel="0" collapsed="false">
      <c r="A21" s="5" t="n">
        <v>23</v>
      </c>
      <c r="B21" s="19" t="n">
        <f aca="false">B20</f>
        <v>5</v>
      </c>
      <c r="C21" s="20" t="str">
        <f aca="false">C20</f>
        <v>PrepPro</v>
      </c>
      <c r="D21" s="19" t="str">
        <f aca="false">D20</f>
        <v>Yes</v>
      </c>
      <c r="E21" s="20" t="str">
        <f aca="false">E20</f>
        <v>Ricky Makhija</v>
      </c>
      <c r="F21" s="5" t="s">
        <v>84</v>
      </c>
      <c r="G21" s="5" t="n">
        <v>500095576</v>
      </c>
      <c r="H21" s="5" t="s">
        <v>85</v>
      </c>
      <c r="I21" s="21" t="e">
        <f aca="false">I20</f>
        <v>#REF!</v>
      </c>
      <c r="J21" s="19" t="str">
        <f aca="false">IF(G21&lt;&gt;"",CONCATENATE(G21,"@stu.upes.ac.in"),"")</f>
        <v>500095576@stu.upes.ac.in</v>
      </c>
      <c r="K21" s="5" t="s">
        <v>86</v>
      </c>
      <c r="L21" s="20" t="str">
        <f aca="false">L20</f>
        <v>Dr. Avita Katal</v>
      </c>
      <c r="M21" s="21"/>
      <c r="P21" s="21"/>
      <c r="Q21" s="21"/>
      <c r="R21" s="21"/>
      <c r="S21" s="21"/>
      <c r="T21" s="21"/>
      <c r="U21" s="21"/>
      <c r="V21" s="20" t="str">
        <f aca="false">IF(SUM(P21:U21)=0,"",SUM(P21:U21))</f>
        <v/>
      </c>
      <c r="X21" s="21"/>
      <c r="Y21" s="21"/>
      <c r="Z21" s="21"/>
      <c r="AA21" s="21"/>
      <c r="AB21" s="21"/>
      <c r="AD21" s="5" t="str">
        <f aca="false">IF(SUM(X21:AC21)=0,"",SUM(X21:AC21))</f>
        <v/>
      </c>
      <c r="AE21" s="3" t="n">
        <f aca="false">IF(G21&lt;&gt;"",IF(MAX(V21,AD21)=0,0,MAX(V21,AD21)),"")</f>
        <v>0</v>
      </c>
      <c r="AF21" s="19" t="n">
        <v>5</v>
      </c>
      <c r="AG21" s="20" t="str">
        <f aca="false">AG20</f>
        <v>PrepPro</v>
      </c>
    </row>
    <row r="22" s="5" customFormat="true" ht="15" hidden="false" customHeight="false" outlineLevel="0" collapsed="false">
      <c r="A22" s="5" t="n">
        <v>24</v>
      </c>
      <c r="B22" s="19" t="n">
        <f aca="false">B21</f>
        <v>5</v>
      </c>
      <c r="C22" s="20" t="str">
        <f aca="false">C21</f>
        <v>PrepPro</v>
      </c>
      <c r="D22" s="19" t="str">
        <f aca="false">D21</f>
        <v>Yes</v>
      </c>
      <c r="E22" s="20" t="str">
        <f aca="false">E21</f>
        <v>Ricky Makhija</v>
      </c>
      <c r="F22" s="5" t="s">
        <v>87</v>
      </c>
      <c r="G22" s="5" t="n">
        <v>500095374</v>
      </c>
      <c r="H22" s="5" t="s">
        <v>88</v>
      </c>
      <c r="I22" s="21" t="e">
        <f aca="false">I21</f>
        <v>#REF!</v>
      </c>
      <c r="J22" s="19" t="str">
        <f aca="false">IF(G22&lt;&gt;"",CONCATENATE(G22,"@stu.upes.ac.in"),"")</f>
        <v>500095374@stu.upes.ac.in</v>
      </c>
      <c r="K22" s="5" t="s">
        <v>86</v>
      </c>
      <c r="L22" s="20" t="str">
        <f aca="false">L21</f>
        <v>Dr. Avita Katal</v>
      </c>
      <c r="M22" s="21"/>
      <c r="P22" s="21"/>
      <c r="Q22" s="21"/>
      <c r="R22" s="21"/>
      <c r="S22" s="21"/>
      <c r="T22" s="21"/>
      <c r="U22" s="21"/>
      <c r="V22" s="20" t="str">
        <f aca="false">IF(SUM(P22:U22)=0,"",SUM(P22:U22))</f>
        <v/>
      </c>
      <c r="X22" s="21"/>
      <c r="Y22" s="21"/>
      <c r="Z22" s="21"/>
      <c r="AA22" s="21"/>
      <c r="AB22" s="21"/>
      <c r="AD22" s="5" t="str">
        <f aca="false">IF(SUM(X22:AC22)=0,"",SUM(X22:AC22))</f>
        <v/>
      </c>
      <c r="AE22" s="3" t="n">
        <f aca="false">IF(G22&lt;&gt;"",IF(MAX(V22,AD22)=0,0,MAX(V22,AD22)),"")</f>
        <v>0</v>
      </c>
      <c r="AF22" s="19" t="n">
        <v>5</v>
      </c>
      <c r="AG22" s="20" t="str">
        <f aca="false">AG21</f>
        <v>PrepPro</v>
      </c>
    </row>
    <row r="23" s="5" customFormat="true" ht="15" hidden="false" customHeight="false" outlineLevel="0" collapsed="false">
      <c r="A23" s="5" t="n">
        <v>26</v>
      </c>
      <c r="B23" s="19" t="n">
        <v>6</v>
      </c>
      <c r="C23" s="20" t="s">
        <v>89</v>
      </c>
      <c r="D23" s="19" t="s">
        <v>25</v>
      </c>
      <c r="E23" s="20" t="s">
        <v>90</v>
      </c>
      <c r="F23" s="5" t="s">
        <v>90</v>
      </c>
      <c r="G23" s="5" t="n">
        <v>500094583</v>
      </c>
      <c r="H23" s="5" t="s">
        <v>91</v>
      </c>
      <c r="I23" s="21" t="e">
        <f aca="false">#REF!</f>
        <v>#REF!</v>
      </c>
      <c r="J23" s="19" t="str">
        <f aca="false">IF(G23&lt;&gt;"",CONCATENATE(G23,"@stu.upes.ac.in"),"")</f>
        <v>500094583@stu.upes.ac.in</v>
      </c>
      <c r="K23" s="5" t="s">
        <v>28</v>
      </c>
      <c r="L23" s="20" t="s">
        <v>92</v>
      </c>
      <c r="M23" s="21"/>
      <c r="N23" s="5" t="s">
        <v>93</v>
      </c>
      <c r="P23" s="70" t="n">
        <v>5</v>
      </c>
      <c r="Q23" s="21" t="n">
        <v>5</v>
      </c>
      <c r="R23" s="21" t="n">
        <v>10</v>
      </c>
      <c r="S23" s="21" t="n">
        <v>10</v>
      </c>
      <c r="T23" s="21" t="n">
        <v>4</v>
      </c>
      <c r="U23" s="21" t="n">
        <v>15</v>
      </c>
      <c r="V23" s="20" t="n">
        <f aca="false">IF(SUM(P23:U23)=0,"",SUM(P23:U23))</f>
        <v>49</v>
      </c>
      <c r="X23" s="70" t="n">
        <v>4</v>
      </c>
      <c r="Y23" s="21" t="n">
        <v>3</v>
      </c>
      <c r="Z23" s="21" t="n">
        <v>8</v>
      </c>
      <c r="AA23" s="21" t="n">
        <v>8</v>
      </c>
      <c r="AB23" s="21" t="n">
        <v>4</v>
      </c>
      <c r="AC23" s="5" t="n">
        <v>12</v>
      </c>
      <c r="AD23" s="5" t="n">
        <f aca="false">IF(SUM(X23:AC23)=0,"",SUM(X23:AC23))</f>
        <v>39</v>
      </c>
      <c r="AE23" s="3" t="n">
        <f aca="false">IF(G23&lt;&gt;"",IF(MAX(V23,AD23)=0,0,MAX(V23,AD23)),"")</f>
        <v>49</v>
      </c>
      <c r="AF23" s="19" t="n">
        <v>6</v>
      </c>
      <c r="AG23" s="20" t="s">
        <v>89</v>
      </c>
    </row>
    <row r="24" s="5" customFormat="true" ht="15" hidden="false" customHeight="false" outlineLevel="0" collapsed="false">
      <c r="A24" s="5" t="n">
        <v>27</v>
      </c>
      <c r="B24" s="19" t="n">
        <f aca="false">B23</f>
        <v>6</v>
      </c>
      <c r="C24" s="20" t="str">
        <f aca="false">C23</f>
        <v>CloudQuest: Your Gateway to Cloud &amp; DevOps</v>
      </c>
      <c r="D24" s="19" t="str">
        <f aca="false">D23</f>
        <v>Yes</v>
      </c>
      <c r="E24" s="20" t="str">
        <f aca="false">E23</f>
        <v>Manvi Singh</v>
      </c>
      <c r="F24" s="5" t="s">
        <v>94</v>
      </c>
      <c r="G24" s="5" t="n">
        <v>500095011</v>
      </c>
      <c r="H24" s="5" t="s">
        <v>95</v>
      </c>
      <c r="I24" s="21" t="e">
        <f aca="false">I23</f>
        <v>#REF!</v>
      </c>
      <c r="J24" s="19" t="str">
        <f aca="false">IF(G24&lt;&gt;"",CONCATENATE(G24,"@stu.upes.ac.in"),"")</f>
        <v>500095011@stu.upes.ac.in</v>
      </c>
      <c r="K24" s="5" t="s">
        <v>28</v>
      </c>
      <c r="L24" s="20" t="str">
        <f aca="false">L23</f>
        <v>Sandeep Pratap Singh</v>
      </c>
      <c r="M24" s="25"/>
      <c r="N24" s="22" t="s">
        <v>83</v>
      </c>
      <c r="O24" s="71"/>
      <c r="P24" s="21" t="n">
        <v>5</v>
      </c>
      <c r="Q24" s="21" t="n">
        <v>5</v>
      </c>
      <c r="R24" s="21" t="n">
        <v>10</v>
      </c>
      <c r="S24" s="21" t="n">
        <v>10</v>
      </c>
      <c r="T24" s="21" t="n">
        <v>4</v>
      </c>
      <c r="U24" s="21" t="n">
        <v>15</v>
      </c>
      <c r="V24" s="20" t="n">
        <f aca="false">IF(SUM(P24:U24)=0,"",SUM(P24:U24))</f>
        <v>49</v>
      </c>
      <c r="X24" s="21" t="n">
        <v>4</v>
      </c>
      <c r="Y24" s="21" t="n">
        <v>3</v>
      </c>
      <c r="Z24" s="21" t="n">
        <v>8</v>
      </c>
      <c r="AA24" s="21" t="n">
        <v>8</v>
      </c>
      <c r="AB24" s="21" t="n">
        <v>3</v>
      </c>
      <c r="AC24" s="5" t="n">
        <v>12</v>
      </c>
      <c r="AD24" s="5" t="n">
        <f aca="false">IF(SUM(X24:AC24)=0,"",SUM(X24:AC24))</f>
        <v>38</v>
      </c>
      <c r="AE24" s="3" t="n">
        <f aca="false">IF(G24&lt;&gt;"",IF(MAX(V24,AD24)=0,0,MAX(V24,AD24)),"")</f>
        <v>49</v>
      </c>
      <c r="AF24" s="19" t="n">
        <v>6</v>
      </c>
      <c r="AG24" s="20" t="str">
        <f aca="false">AG23</f>
        <v>CloudQuest: Your Gateway to Cloud &amp; DevOps</v>
      </c>
    </row>
    <row r="25" s="5" customFormat="true" ht="15" hidden="false" customHeight="false" outlineLevel="0" collapsed="false">
      <c r="A25" s="5" t="n">
        <v>28</v>
      </c>
      <c r="B25" s="19" t="n">
        <f aca="false">B24</f>
        <v>6</v>
      </c>
      <c r="C25" s="20" t="str">
        <f aca="false">C24</f>
        <v>CloudQuest: Your Gateway to Cloud &amp; DevOps</v>
      </c>
      <c r="D25" s="19" t="str">
        <f aca="false">D24</f>
        <v>Yes</v>
      </c>
      <c r="E25" s="20" t="str">
        <f aca="false">E24</f>
        <v>Manvi Singh</v>
      </c>
      <c r="F25" s="5" t="s">
        <v>96</v>
      </c>
      <c r="G25" s="5" t="n">
        <v>500093657</v>
      </c>
      <c r="H25" s="5" t="s">
        <v>97</v>
      </c>
      <c r="I25" s="21" t="e">
        <f aca="false">I24</f>
        <v>#REF!</v>
      </c>
      <c r="J25" s="19" t="str">
        <f aca="false">IF(G25&lt;&gt;"",CONCATENATE(G25,"@stu.upes.ac.in"),"")</f>
        <v>500093657@stu.upes.ac.in</v>
      </c>
      <c r="K25" s="5" t="s">
        <v>98</v>
      </c>
      <c r="L25" s="20" t="str">
        <f aca="false">L24</f>
        <v>Sandeep Pratap Singh</v>
      </c>
      <c r="M25" s="21"/>
      <c r="O25" s="71"/>
      <c r="P25" s="21" t="n">
        <v>5</v>
      </c>
      <c r="Q25" s="21" t="n">
        <v>5</v>
      </c>
      <c r="R25" s="21" t="n">
        <v>10</v>
      </c>
      <c r="S25" s="21" t="n">
        <v>10</v>
      </c>
      <c r="T25" s="21" t="n">
        <v>4</v>
      </c>
      <c r="U25" s="21" t="n">
        <v>15</v>
      </c>
      <c r="V25" s="20" t="n">
        <f aca="false">IF(SUM(P25:U25)=0,"",SUM(P25:U25))</f>
        <v>49</v>
      </c>
      <c r="X25" s="21" t="n">
        <v>4</v>
      </c>
      <c r="Y25" s="21" t="n">
        <v>3</v>
      </c>
      <c r="Z25" s="21" t="n">
        <v>8</v>
      </c>
      <c r="AA25" s="21" t="n">
        <v>8</v>
      </c>
      <c r="AB25" s="21" t="n">
        <v>3</v>
      </c>
      <c r="AC25" s="5" t="n">
        <v>12</v>
      </c>
      <c r="AD25" s="5" t="n">
        <f aca="false">IF(SUM(X25:AC25)=0,"",SUM(X25:AC25))</f>
        <v>38</v>
      </c>
      <c r="AE25" s="3" t="n">
        <f aca="false">IF(G25&lt;&gt;"",IF(MAX(V25,AD25)=0,0,MAX(V25,AD25)),"")</f>
        <v>49</v>
      </c>
      <c r="AF25" s="19" t="n">
        <v>6</v>
      </c>
      <c r="AG25" s="20" t="str">
        <f aca="false">AG24</f>
        <v>CloudQuest: Your Gateway to Cloud &amp; DevOps</v>
      </c>
    </row>
    <row r="26" s="5" customFormat="true" ht="15" hidden="false" customHeight="false" outlineLevel="0" collapsed="false">
      <c r="A26" s="5" t="n">
        <v>29</v>
      </c>
      <c r="B26" s="19" t="n">
        <f aca="false">B25</f>
        <v>6</v>
      </c>
      <c r="C26" s="20" t="str">
        <f aca="false">C25</f>
        <v>CloudQuest: Your Gateway to Cloud &amp; DevOps</v>
      </c>
      <c r="D26" s="19" t="str">
        <f aca="false">D25</f>
        <v>Yes</v>
      </c>
      <c r="E26" s="20" t="str">
        <f aca="false">E25</f>
        <v>Manvi Singh</v>
      </c>
      <c r="F26" s="5" t="s">
        <v>99</v>
      </c>
      <c r="G26" s="5" t="n">
        <v>500093041</v>
      </c>
      <c r="H26" s="5" t="s">
        <v>100</v>
      </c>
      <c r="I26" s="21" t="e">
        <f aca="false">I25</f>
        <v>#REF!</v>
      </c>
      <c r="J26" s="19" t="str">
        <f aca="false">IF(G26&lt;&gt;"",CONCATENATE(G26,"@stu.upes.ac.in"),"")</f>
        <v>500093041@stu.upes.ac.in</v>
      </c>
      <c r="K26" s="5" t="s">
        <v>98</v>
      </c>
      <c r="L26" s="20" t="str">
        <f aca="false">L25</f>
        <v>Sandeep Pratap Singh</v>
      </c>
      <c r="M26" s="21"/>
      <c r="P26" s="21" t="n">
        <v>5</v>
      </c>
      <c r="Q26" s="21" t="n">
        <v>5</v>
      </c>
      <c r="R26" s="21" t="n">
        <v>10</v>
      </c>
      <c r="S26" s="21" t="n">
        <v>10</v>
      </c>
      <c r="T26" s="21" t="n">
        <v>4</v>
      </c>
      <c r="U26" s="21" t="n">
        <v>15</v>
      </c>
      <c r="V26" s="20" t="n">
        <f aca="false">IF(SUM(P26:U26)=0,"",SUM(P26:U26))</f>
        <v>49</v>
      </c>
      <c r="X26" s="21" t="n">
        <v>4</v>
      </c>
      <c r="Y26" s="21" t="n">
        <v>3</v>
      </c>
      <c r="Z26" s="21" t="n">
        <v>8</v>
      </c>
      <c r="AA26" s="21" t="n">
        <v>8</v>
      </c>
      <c r="AB26" s="21" t="n">
        <v>3</v>
      </c>
      <c r="AC26" s="5" t="n">
        <v>12</v>
      </c>
      <c r="AD26" s="5" t="n">
        <f aca="false">IF(SUM(X26:AC26)=0,"",SUM(X26:AC26))</f>
        <v>38</v>
      </c>
      <c r="AE26" s="3" t="n">
        <f aca="false">IF(G26&lt;&gt;"",IF(MAX(V26,AD26)=0,0,MAX(V26,AD26)),"")</f>
        <v>49</v>
      </c>
      <c r="AF26" s="19" t="n">
        <v>6</v>
      </c>
      <c r="AG26" s="20" t="str">
        <f aca="false">AG25</f>
        <v>CloudQuest: Your Gateway to Cloud &amp; DevOps</v>
      </c>
    </row>
    <row r="27" s="5" customFormat="true" ht="15" hidden="false" customHeight="false" outlineLevel="0" collapsed="false">
      <c r="A27" s="5" t="n">
        <v>31</v>
      </c>
      <c r="B27" s="19" t="n">
        <v>7</v>
      </c>
      <c r="C27" s="20" t="s">
        <v>101</v>
      </c>
      <c r="D27" s="19" t="s">
        <v>25</v>
      </c>
      <c r="E27" s="20" t="s">
        <v>102</v>
      </c>
      <c r="F27" s="5" t="s">
        <v>103</v>
      </c>
      <c r="G27" s="5" t="n">
        <v>500095651</v>
      </c>
      <c r="H27" s="5" t="s">
        <v>104</v>
      </c>
      <c r="I27" s="21" t="e">
        <f aca="false">#REF!</f>
        <v>#REF!</v>
      </c>
      <c r="J27" s="19" t="str">
        <f aca="false">IF(G27&lt;&gt;"",CONCATENATE(G27,"@stu.upes.ac.in"),"")</f>
        <v>500095651@stu.upes.ac.in</v>
      </c>
      <c r="K27" s="5" t="s">
        <v>105</v>
      </c>
      <c r="L27" s="20" t="s">
        <v>106</v>
      </c>
      <c r="M27" s="21"/>
      <c r="N27" s="22" t="s">
        <v>107</v>
      </c>
      <c r="P27" s="70" t="n">
        <v>5</v>
      </c>
      <c r="Q27" s="21" t="n">
        <v>4</v>
      </c>
      <c r="R27" s="21" t="n">
        <v>6</v>
      </c>
      <c r="S27" s="21" t="n">
        <v>9</v>
      </c>
      <c r="T27" s="21" t="n">
        <v>5</v>
      </c>
      <c r="U27" s="21" t="n">
        <v>13</v>
      </c>
      <c r="V27" s="20" t="n">
        <f aca="false">IF(SUM(P27:U27)=0,"",SUM(P27:U27))</f>
        <v>42</v>
      </c>
      <c r="X27" s="70"/>
      <c r="Y27" s="21"/>
      <c r="Z27" s="21"/>
      <c r="AA27" s="21"/>
      <c r="AB27" s="21"/>
      <c r="AD27" s="5" t="str">
        <f aca="false">IF(SUM(X27:AC27)=0,"",SUM(X27:AC27))</f>
        <v/>
      </c>
      <c r="AE27" s="3" t="n">
        <f aca="false">IF(G27&lt;&gt;"",IF(MAX(V27,AD27)=0,0,MAX(V27,AD27)),"")</f>
        <v>42</v>
      </c>
      <c r="AF27" s="19" t="n">
        <v>7</v>
      </c>
      <c r="AG27" s="20" t="s">
        <v>101</v>
      </c>
    </row>
    <row r="28" s="5" customFormat="true" ht="15" hidden="false" customHeight="false" outlineLevel="0" collapsed="false">
      <c r="A28" s="5" t="n">
        <v>32</v>
      </c>
      <c r="B28" s="19" t="n">
        <f aca="false">B27</f>
        <v>7</v>
      </c>
      <c r="C28" s="20" t="str">
        <f aca="false">C27</f>
        <v>Kim Joy's Magic Bakery </v>
      </c>
      <c r="D28" s="19" t="str">
        <f aca="false">D27</f>
        <v>Yes</v>
      </c>
      <c r="E28" s="20" t="str">
        <f aca="false">E27</f>
        <v>Priyanshu Tripathi</v>
      </c>
      <c r="F28" s="5" t="s">
        <v>102</v>
      </c>
      <c r="G28" s="5" t="n">
        <v>500091972</v>
      </c>
      <c r="H28" s="5" t="s">
        <v>108</v>
      </c>
      <c r="I28" s="21" t="e">
        <f aca="false">I27</f>
        <v>#REF!</v>
      </c>
      <c r="J28" s="19" t="str">
        <f aca="false">IF(G28&lt;&gt;"",CONCATENATE(G28,"@stu.upes.ac.in"),"")</f>
        <v>500091972@stu.upes.ac.in</v>
      </c>
      <c r="K28" s="5" t="s">
        <v>109</v>
      </c>
      <c r="L28" s="20" t="str">
        <f aca="false">L27</f>
        <v>Dr. Sanoj Kumar</v>
      </c>
      <c r="M28" s="25"/>
      <c r="N28" s="22" t="s">
        <v>110</v>
      </c>
      <c r="O28" s="3"/>
      <c r="P28" s="21" t="n">
        <v>4</v>
      </c>
      <c r="Q28" s="21" t="n">
        <v>3</v>
      </c>
      <c r="R28" s="21" t="n">
        <v>6</v>
      </c>
      <c r="S28" s="21" t="n">
        <v>8</v>
      </c>
      <c r="T28" s="21" t="n">
        <v>5</v>
      </c>
      <c r="U28" s="21" t="n">
        <v>12</v>
      </c>
      <c r="V28" s="20" t="n">
        <f aca="false">IF(SUM(P28:U28)=0,"",SUM(P28:U28))</f>
        <v>38</v>
      </c>
      <c r="X28" s="21"/>
      <c r="Y28" s="21"/>
      <c r="Z28" s="21"/>
      <c r="AA28" s="21"/>
      <c r="AB28" s="21"/>
      <c r="AD28" s="5" t="str">
        <f aca="false">IF(SUM(X28:AC28)=0,"",SUM(X28:AC28))</f>
        <v/>
      </c>
      <c r="AE28" s="3" t="n">
        <f aca="false">IF(G28&lt;&gt;"",IF(MAX(V28,AD28)=0,0,MAX(V28,AD28)),"")</f>
        <v>38</v>
      </c>
      <c r="AF28" s="19" t="n">
        <v>7</v>
      </c>
      <c r="AG28" s="20" t="str">
        <f aca="false">AG27</f>
        <v>Kim Joy's Magic Bakery </v>
      </c>
    </row>
    <row r="29" s="5" customFormat="true" ht="15" hidden="false" customHeight="false" outlineLevel="0" collapsed="false">
      <c r="A29" s="5" t="n">
        <v>33</v>
      </c>
      <c r="B29" s="19" t="n">
        <f aca="false">B28</f>
        <v>7</v>
      </c>
      <c r="C29" s="20" t="str">
        <f aca="false">C28</f>
        <v>Kim Joy's Magic Bakery </v>
      </c>
      <c r="D29" s="19" t="str">
        <f aca="false">D28</f>
        <v>Yes</v>
      </c>
      <c r="E29" s="20" t="str">
        <f aca="false">E28</f>
        <v>Priyanshu Tripathi</v>
      </c>
      <c r="F29" s="5" t="s">
        <v>111</v>
      </c>
      <c r="G29" s="5" t="n">
        <v>500095925</v>
      </c>
      <c r="H29" s="5" t="s">
        <v>112</v>
      </c>
      <c r="I29" s="21" t="e">
        <f aca="false">I28</f>
        <v>#REF!</v>
      </c>
      <c r="J29" s="19" t="str">
        <f aca="false">IF(G29&lt;&gt;"",CONCATENATE(G29,"@stu.upes.ac.in"),"")</f>
        <v>500095925@stu.upes.ac.in</v>
      </c>
      <c r="K29" s="5" t="s">
        <v>105</v>
      </c>
      <c r="L29" s="20" t="str">
        <f aca="false">L28</f>
        <v>Dr. Sanoj Kumar</v>
      </c>
      <c r="M29" s="21"/>
      <c r="P29" s="21" t="n">
        <v>4</v>
      </c>
      <c r="Q29" s="21" t="n">
        <v>3</v>
      </c>
      <c r="R29" s="21" t="n">
        <v>6</v>
      </c>
      <c r="S29" s="21" t="n">
        <v>8</v>
      </c>
      <c r="T29" s="21" t="n">
        <v>5</v>
      </c>
      <c r="U29" s="21" t="n">
        <v>12</v>
      </c>
      <c r="V29" s="20" t="n">
        <f aca="false">IF(SUM(P29:U29)=0,"",SUM(P29:U29))</f>
        <v>38</v>
      </c>
      <c r="X29" s="21"/>
      <c r="Y29" s="21"/>
      <c r="Z29" s="21"/>
      <c r="AA29" s="21"/>
      <c r="AB29" s="21"/>
      <c r="AD29" s="5" t="str">
        <f aca="false">IF(SUM(X29:AC29)=0,"",SUM(X29:AC29))</f>
        <v/>
      </c>
      <c r="AE29" s="3" t="n">
        <f aca="false">IF(G29&lt;&gt;"",IF(MAX(V29,AD29)=0,0,MAX(V29,AD29)),"")</f>
        <v>38</v>
      </c>
      <c r="AF29" s="19" t="n">
        <v>7</v>
      </c>
      <c r="AG29" s="20" t="str">
        <f aca="false">AG28</f>
        <v>Kim Joy's Magic Bakery </v>
      </c>
    </row>
    <row r="30" s="5" customFormat="true" ht="15" hidden="false" customHeight="false" outlineLevel="0" collapsed="false">
      <c r="A30" s="5" t="n">
        <v>34</v>
      </c>
      <c r="B30" s="19" t="n">
        <f aca="false">B29</f>
        <v>7</v>
      </c>
      <c r="C30" s="20" t="str">
        <f aca="false">C29</f>
        <v>Kim Joy's Magic Bakery </v>
      </c>
      <c r="D30" s="19" t="str">
        <f aca="false">D29</f>
        <v>Yes</v>
      </c>
      <c r="E30" s="20" t="str">
        <f aca="false">E29</f>
        <v>Priyanshu Tripathi</v>
      </c>
      <c r="F30" s="5" t="s">
        <v>113</v>
      </c>
      <c r="G30" s="5" t="n">
        <v>500096088</v>
      </c>
      <c r="H30" s="5" t="s">
        <v>114</v>
      </c>
      <c r="I30" s="21" t="e">
        <f aca="false">I29</f>
        <v>#REF!</v>
      </c>
      <c r="J30" s="19" t="str">
        <f aca="false">IF(G30&lt;&gt;"",CONCATENATE(G30,"@stu.upes.ac.in"),"")</f>
        <v>500096088@stu.upes.ac.in</v>
      </c>
      <c r="K30" s="5" t="s">
        <v>105</v>
      </c>
      <c r="L30" s="20" t="str">
        <f aca="false">L29</f>
        <v>Dr. Sanoj Kumar</v>
      </c>
      <c r="M30" s="21"/>
      <c r="P30" s="21" t="n">
        <v>5</v>
      </c>
      <c r="Q30" s="21" t="n">
        <v>4</v>
      </c>
      <c r="R30" s="21" t="n">
        <v>6</v>
      </c>
      <c r="S30" s="21" t="n">
        <v>9</v>
      </c>
      <c r="T30" s="21" t="n">
        <v>5</v>
      </c>
      <c r="U30" s="21" t="n">
        <v>13</v>
      </c>
      <c r="V30" s="20" t="n">
        <f aca="false">IF(SUM(P30:U30)=0,"",SUM(P30:U30))</f>
        <v>42</v>
      </c>
      <c r="X30" s="21"/>
      <c r="Y30" s="21"/>
      <c r="Z30" s="21"/>
      <c r="AA30" s="21"/>
      <c r="AB30" s="21"/>
      <c r="AD30" s="5" t="str">
        <f aca="false">IF(SUM(X30:AC30)=0,"",SUM(X30:AC30))</f>
        <v/>
      </c>
      <c r="AE30" s="3" t="n">
        <f aca="false">IF(G30&lt;&gt;"",IF(MAX(V30,AD30)=0,0,MAX(V30,AD30)),"")</f>
        <v>42</v>
      </c>
      <c r="AF30" s="19" t="n">
        <v>7</v>
      </c>
      <c r="AG30" s="20" t="str">
        <f aca="false">AG29</f>
        <v>Kim Joy's Magic Bakery </v>
      </c>
    </row>
    <row r="31" s="5" customFormat="true" ht="15" hidden="false" customHeight="false" outlineLevel="0" collapsed="false">
      <c r="A31" s="5" t="n">
        <v>36</v>
      </c>
      <c r="B31" s="19" t="n">
        <v>8</v>
      </c>
      <c r="C31" s="20" t="s">
        <v>115</v>
      </c>
      <c r="D31" s="19" t="s">
        <v>25</v>
      </c>
      <c r="E31" s="20" t="s">
        <v>116</v>
      </c>
      <c r="F31" s="5" t="s">
        <v>117</v>
      </c>
      <c r="G31" s="5" t="n">
        <v>500092989</v>
      </c>
      <c r="H31" s="5" t="s">
        <v>118</v>
      </c>
      <c r="I31" s="21" t="e">
        <f aca="false">#REF!</f>
        <v>#REF!</v>
      </c>
      <c r="J31" s="19" t="str">
        <f aca="false">IF(G31&lt;&gt;"",CONCATENATE(G31,"@stu.upes.ac.in"),"")</f>
        <v>500092989@stu.upes.ac.in</v>
      </c>
      <c r="K31" s="5" t="s">
        <v>119</v>
      </c>
      <c r="L31" s="20" t="s">
        <v>120</v>
      </c>
      <c r="M31" s="25"/>
      <c r="N31" s="5" t="s">
        <v>121</v>
      </c>
      <c r="O31" s="3"/>
      <c r="P31" s="21" t="n">
        <v>6</v>
      </c>
      <c r="Q31" s="21" t="n">
        <v>3</v>
      </c>
      <c r="R31" s="21" t="n">
        <v>6</v>
      </c>
      <c r="S31" s="21" t="n">
        <v>7</v>
      </c>
      <c r="T31" s="21" t="n">
        <v>5</v>
      </c>
      <c r="U31" s="21" t="n">
        <v>13</v>
      </c>
      <c r="V31" s="20" t="n">
        <f aca="false">IF(SUM(P31:U31)=0,"",SUM(P31:U31))</f>
        <v>40</v>
      </c>
      <c r="X31" s="21"/>
      <c r="Y31" s="21"/>
      <c r="Z31" s="21"/>
      <c r="AA31" s="21"/>
      <c r="AB31" s="21"/>
      <c r="AD31" s="5" t="str">
        <f aca="false">IF(SUM(X31:AC31)=0,"",SUM(X31:AC31))</f>
        <v/>
      </c>
      <c r="AE31" s="3" t="n">
        <f aca="false">IF(G31&lt;&gt;"",IF(MAX(V31,AD31)=0,0,MAX(V31,AD31)),"")</f>
        <v>40</v>
      </c>
      <c r="AF31" s="19" t="n">
        <v>8</v>
      </c>
      <c r="AG31" s="20" t="s">
        <v>115</v>
      </c>
    </row>
    <row r="32" s="5" customFormat="true" ht="15" hidden="false" customHeight="false" outlineLevel="0" collapsed="false">
      <c r="A32" s="5" t="n">
        <v>37</v>
      </c>
      <c r="B32" s="19" t="n">
        <f aca="false">B31</f>
        <v>8</v>
      </c>
      <c r="C32" s="20" t="str">
        <f aca="false">C31</f>
        <v>Nation Nexus : Keep Yourself Updated</v>
      </c>
      <c r="D32" s="19" t="str">
        <f aca="false">D31</f>
        <v>Yes</v>
      </c>
      <c r="E32" s="20" t="str">
        <f aca="false">E31</f>
        <v>Vivek Patel</v>
      </c>
      <c r="F32" s="5" t="s">
        <v>122</v>
      </c>
      <c r="G32" s="5" t="n">
        <v>500094101</v>
      </c>
      <c r="H32" s="5" t="s">
        <v>123</v>
      </c>
      <c r="I32" s="21" t="e">
        <f aca="false">I31</f>
        <v>#REF!</v>
      </c>
      <c r="J32" s="19" t="str">
        <f aca="false">IF(G32&lt;&gt;"",CONCATENATE(G32,"@stu.upes.ac.in"),"")</f>
        <v>500094101@stu.upes.ac.in</v>
      </c>
      <c r="K32" s="5" t="s">
        <v>119</v>
      </c>
      <c r="L32" s="20" t="str">
        <f aca="false">L31</f>
        <v>Dr. Achala Shakya</v>
      </c>
      <c r="M32" s="26" t="s">
        <v>124</v>
      </c>
      <c r="N32" s="22" t="s">
        <v>33</v>
      </c>
      <c r="O32" s="72" t="s">
        <v>34</v>
      </c>
      <c r="P32" s="21" t="n">
        <v>6</v>
      </c>
      <c r="Q32" s="21" t="n">
        <v>3</v>
      </c>
      <c r="R32" s="21" t="n">
        <v>6</v>
      </c>
      <c r="S32" s="21" t="n">
        <v>7</v>
      </c>
      <c r="T32" s="21" t="n">
        <v>5</v>
      </c>
      <c r="U32" s="21" t="n">
        <v>13</v>
      </c>
      <c r="V32" s="20" t="n">
        <f aca="false">IF(SUM(P32:U32)=0,"",SUM(P32:U32))</f>
        <v>40</v>
      </c>
      <c r="X32" s="21"/>
      <c r="Y32" s="21"/>
      <c r="Z32" s="21"/>
      <c r="AA32" s="21"/>
      <c r="AB32" s="21"/>
      <c r="AD32" s="5" t="str">
        <f aca="false">IF(SUM(X32:AC32)=0,"",SUM(X32:AC32))</f>
        <v/>
      </c>
      <c r="AE32" s="3" t="n">
        <f aca="false">IF(G32&lt;&gt;"",IF(MAX(V32,AD32)=0,0,MAX(V32,AD32)),"")</f>
        <v>40</v>
      </c>
      <c r="AF32" s="19" t="n">
        <v>8</v>
      </c>
      <c r="AG32" s="20" t="str">
        <f aca="false">AG31</f>
        <v>Nation Nexus : Keep Yourself Updated</v>
      </c>
    </row>
    <row r="33" s="5" customFormat="true" ht="15" hidden="false" customHeight="false" outlineLevel="0" collapsed="false">
      <c r="A33" s="5" t="n">
        <v>38</v>
      </c>
      <c r="B33" s="19" t="n">
        <f aca="false">B32</f>
        <v>8</v>
      </c>
      <c r="C33" s="20" t="str">
        <f aca="false">C32</f>
        <v>Nation Nexus : Keep Yourself Updated</v>
      </c>
      <c r="D33" s="19" t="str">
        <f aca="false">D32</f>
        <v>Yes</v>
      </c>
      <c r="E33" s="20" t="str">
        <f aca="false">E32</f>
        <v>Vivek Patel</v>
      </c>
      <c r="F33" s="5" t="s">
        <v>116</v>
      </c>
      <c r="G33" s="5" t="n">
        <v>500094053</v>
      </c>
      <c r="H33" s="5" t="s">
        <v>125</v>
      </c>
      <c r="I33" s="21" t="e">
        <f aca="false">I32</f>
        <v>#REF!</v>
      </c>
      <c r="J33" s="19" t="str">
        <f aca="false">IF(G33&lt;&gt;"",CONCATENATE(G33,"@stu.upes.ac.in"),"")</f>
        <v>500094053@stu.upes.ac.in</v>
      </c>
      <c r="K33" s="5" t="s">
        <v>126</v>
      </c>
      <c r="L33" s="20" t="str">
        <f aca="false">L32</f>
        <v>Dr. Achala Shakya</v>
      </c>
      <c r="M33" s="21"/>
      <c r="P33" s="21" t="n">
        <v>6</v>
      </c>
      <c r="Q33" s="21" t="n">
        <v>3</v>
      </c>
      <c r="R33" s="21" t="n">
        <v>6</v>
      </c>
      <c r="S33" s="21" t="n">
        <v>7</v>
      </c>
      <c r="T33" s="21" t="n">
        <v>5</v>
      </c>
      <c r="U33" s="21" t="n">
        <v>13</v>
      </c>
      <c r="V33" s="20" t="n">
        <f aca="false">IF(SUM(P33:U33)=0,"",SUM(P33:U33))</f>
        <v>40</v>
      </c>
      <c r="X33" s="21"/>
      <c r="Y33" s="21"/>
      <c r="Z33" s="21"/>
      <c r="AA33" s="21"/>
      <c r="AB33" s="21"/>
      <c r="AD33" s="5" t="str">
        <f aca="false">IF(SUM(X33:AC33)=0,"",SUM(X33:AC33))</f>
        <v/>
      </c>
      <c r="AE33" s="3" t="n">
        <f aca="false">IF(G33&lt;&gt;"",IF(MAX(V33,AD33)=0,0,MAX(V33,AD33)),"")</f>
        <v>40</v>
      </c>
      <c r="AF33" s="19" t="n">
        <v>8</v>
      </c>
      <c r="AG33" s="20" t="str">
        <f aca="false">AG32</f>
        <v>Nation Nexus : Keep Yourself Updated</v>
      </c>
    </row>
    <row r="34" s="5" customFormat="true" ht="15" hidden="false" customHeight="false" outlineLevel="0" collapsed="false">
      <c r="A34" s="5" t="n">
        <v>39</v>
      </c>
      <c r="B34" s="19" t="n">
        <f aca="false">B33</f>
        <v>8</v>
      </c>
      <c r="C34" s="20" t="str">
        <f aca="false">C33</f>
        <v>Nation Nexus : Keep Yourself Updated</v>
      </c>
      <c r="D34" s="19" t="str">
        <f aca="false">D33</f>
        <v>Yes</v>
      </c>
      <c r="E34" s="20" t="str">
        <f aca="false">E33</f>
        <v>Vivek Patel</v>
      </c>
      <c r="F34" s="5" t="s">
        <v>127</v>
      </c>
      <c r="G34" s="5" t="n">
        <v>500094037</v>
      </c>
      <c r="H34" s="5" t="s">
        <v>128</v>
      </c>
      <c r="I34" s="21" t="e">
        <f aca="false">I33</f>
        <v>#REF!</v>
      </c>
      <c r="J34" s="19" t="str">
        <f aca="false">IF(G34&lt;&gt;"",CONCATENATE(G34,"@stu.upes.ac.in"),"")</f>
        <v>500094037@stu.upes.ac.in</v>
      </c>
      <c r="K34" s="5" t="s">
        <v>126</v>
      </c>
      <c r="L34" s="20" t="str">
        <f aca="false">L33</f>
        <v>Dr. Achala Shakya</v>
      </c>
      <c r="M34" s="21"/>
      <c r="P34" s="21" t="n">
        <v>6</v>
      </c>
      <c r="Q34" s="21" t="n">
        <v>3</v>
      </c>
      <c r="R34" s="21" t="n">
        <v>6</v>
      </c>
      <c r="S34" s="21" t="n">
        <v>7</v>
      </c>
      <c r="T34" s="21" t="n">
        <v>5</v>
      </c>
      <c r="U34" s="21" t="n">
        <v>13</v>
      </c>
      <c r="V34" s="20" t="n">
        <f aca="false">IF(SUM(P34:U34)=0,"",SUM(P34:U34))</f>
        <v>40</v>
      </c>
      <c r="X34" s="21"/>
      <c r="Y34" s="21"/>
      <c r="Z34" s="21"/>
      <c r="AA34" s="21"/>
      <c r="AB34" s="21"/>
      <c r="AD34" s="5" t="str">
        <f aca="false">IF(SUM(X34:AC34)=0,"",SUM(X34:AC34))</f>
        <v/>
      </c>
      <c r="AE34" s="3" t="n">
        <f aca="false">IF(G34&lt;&gt;"",IF(MAX(V34,AD34)=0,0,MAX(V34,AD34)),"")</f>
        <v>40</v>
      </c>
      <c r="AF34" s="19" t="n">
        <v>8</v>
      </c>
      <c r="AG34" s="20" t="str">
        <f aca="false">AG33</f>
        <v>Nation Nexus : Keep Yourself Updated</v>
      </c>
    </row>
    <row r="35" s="5" customFormat="true" ht="15" hidden="false" customHeight="false" outlineLevel="0" collapsed="false">
      <c r="A35" s="5" t="n">
        <v>41</v>
      </c>
      <c r="B35" s="19" t="n">
        <v>9</v>
      </c>
      <c r="C35" s="20" t="s">
        <v>129</v>
      </c>
      <c r="D35" s="19" t="s">
        <v>25</v>
      </c>
      <c r="E35" s="20" t="s">
        <v>130</v>
      </c>
      <c r="F35" s="5" t="s">
        <v>131</v>
      </c>
      <c r="G35" s="5" t="n">
        <v>500095633</v>
      </c>
      <c r="H35" s="5" t="s">
        <v>132</v>
      </c>
      <c r="I35" s="21" t="e">
        <f aca="false">#REF!</f>
        <v>#REF!</v>
      </c>
      <c r="J35" s="19" t="str">
        <f aca="false">IF(G35&lt;&gt;"",CONCATENATE(G35,"@stu.upes.ac.in"),"")</f>
        <v>500095633@stu.upes.ac.in</v>
      </c>
      <c r="K35" s="5" t="s">
        <v>133</v>
      </c>
      <c r="L35" s="20" t="s">
        <v>134</v>
      </c>
      <c r="M35" s="25"/>
      <c r="N35" s="5" t="s">
        <v>135</v>
      </c>
      <c r="O35" s="26" t="s">
        <v>124</v>
      </c>
      <c r="P35" s="21" t="n">
        <v>4</v>
      </c>
      <c r="Q35" s="21" t="n">
        <v>3</v>
      </c>
      <c r="R35" s="21" t="n">
        <v>8</v>
      </c>
      <c r="S35" s="21" t="n">
        <v>7</v>
      </c>
      <c r="T35" s="21" t="n">
        <v>4</v>
      </c>
      <c r="U35" s="21" t="n">
        <v>11</v>
      </c>
      <c r="V35" s="20" t="n">
        <f aca="false">IF(SUM(P35:U35)=0,"",SUM(P35:U35))</f>
        <v>37</v>
      </c>
      <c r="X35" s="21"/>
      <c r="Y35" s="21"/>
      <c r="Z35" s="21"/>
      <c r="AA35" s="21"/>
      <c r="AB35" s="21"/>
      <c r="AD35" s="5" t="str">
        <f aca="false">IF(SUM(X35:AC35)=0,"",SUM(X35:AC35))</f>
        <v/>
      </c>
      <c r="AE35" s="3" t="n">
        <f aca="false">IF(G35&lt;&gt;"",IF(MAX(V35,AD35)=0,0,MAX(V35,AD35)),"")</f>
        <v>37</v>
      </c>
      <c r="AF35" s="19" t="n">
        <v>9</v>
      </c>
      <c r="AG35" s="20" t="s">
        <v>129</v>
      </c>
    </row>
    <row r="36" s="5" customFormat="true" ht="15" hidden="false" customHeight="false" outlineLevel="0" collapsed="false">
      <c r="A36" s="5" t="n">
        <v>42</v>
      </c>
      <c r="B36" s="19" t="n">
        <f aca="false">B35</f>
        <v>9</v>
      </c>
      <c r="C36" s="20" t="str">
        <f aca="false">C35</f>
        <v>Next basket grocery app</v>
      </c>
      <c r="D36" s="19" t="str">
        <f aca="false">D35</f>
        <v>Yes</v>
      </c>
      <c r="E36" s="20" t="str">
        <f aca="false">E35</f>
        <v>Riya Gupta</v>
      </c>
      <c r="F36" s="5" t="s">
        <v>136</v>
      </c>
      <c r="G36" s="5" t="n">
        <v>500096244</v>
      </c>
      <c r="H36" s="5" t="s">
        <v>137</v>
      </c>
      <c r="I36" s="21" t="e">
        <f aca="false">I35</f>
        <v>#REF!</v>
      </c>
      <c r="J36" s="19" t="str">
        <f aca="false">IF(G36&lt;&gt;"",CONCATENATE(G36,"@stu.upes.ac.in"),"")</f>
        <v>500096244@stu.upes.ac.in</v>
      </c>
      <c r="K36" s="5" t="s">
        <v>133</v>
      </c>
      <c r="L36" s="20" t="str">
        <f aca="false">L35</f>
        <v>Kaushilender Kumar Sinha</v>
      </c>
      <c r="M36" s="25"/>
      <c r="N36" s="5" t="s">
        <v>138</v>
      </c>
      <c r="O36" s="26"/>
      <c r="P36" s="21" t="n">
        <v>4</v>
      </c>
      <c r="Q36" s="21" t="n">
        <v>3</v>
      </c>
      <c r="R36" s="21" t="n">
        <v>8</v>
      </c>
      <c r="S36" s="21" t="n">
        <v>7</v>
      </c>
      <c r="T36" s="21" t="n">
        <v>4</v>
      </c>
      <c r="U36" s="21" t="n">
        <v>11</v>
      </c>
      <c r="V36" s="20" t="n">
        <f aca="false">IF(SUM(P36:U36)=0,"",SUM(P36:U36))</f>
        <v>37</v>
      </c>
      <c r="X36" s="21"/>
      <c r="Y36" s="21"/>
      <c r="Z36" s="21"/>
      <c r="AA36" s="21"/>
      <c r="AB36" s="21"/>
      <c r="AD36" s="5" t="str">
        <f aca="false">IF(SUM(X36:AC36)=0,"",SUM(X36:AC36))</f>
        <v/>
      </c>
      <c r="AE36" s="3" t="n">
        <f aca="false">IF(G36&lt;&gt;"",IF(MAX(V36,AD36)=0,0,MAX(V36,AD36)),"")</f>
        <v>37</v>
      </c>
      <c r="AF36" s="19" t="n">
        <v>9</v>
      </c>
      <c r="AG36" s="20" t="str">
        <f aca="false">AG35</f>
        <v>Next basket grocery app</v>
      </c>
    </row>
    <row r="37" s="5" customFormat="true" ht="15" hidden="false" customHeight="false" outlineLevel="0" collapsed="false">
      <c r="A37" s="5" t="n">
        <v>43</v>
      </c>
      <c r="B37" s="19" t="n">
        <f aca="false">B36</f>
        <v>9</v>
      </c>
      <c r="C37" s="20" t="str">
        <f aca="false">C36</f>
        <v>Next basket grocery app</v>
      </c>
      <c r="D37" s="19" t="str">
        <f aca="false">D36</f>
        <v>Yes</v>
      </c>
      <c r="E37" s="20" t="str">
        <f aca="false">E36</f>
        <v>Riya Gupta</v>
      </c>
      <c r="F37" s="5" t="s">
        <v>130</v>
      </c>
      <c r="G37" s="5" t="n">
        <v>500095057</v>
      </c>
      <c r="H37" s="5" t="s">
        <v>139</v>
      </c>
      <c r="I37" s="21" t="e">
        <f aca="false">I36</f>
        <v>#REF!</v>
      </c>
      <c r="J37" s="19" t="str">
        <f aca="false">IF(G37&lt;&gt;"",CONCATENATE(G37,"@stu.upes.ac.in"),"")</f>
        <v>500095057@stu.upes.ac.in</v>
      </c>
      <c r="K37" s="5" t="s">
        <v>28</v>
      </c>
      <c r="L37" s="20" t="str">
        <f aca="false">L36</f>
        <v>Kaushilender Kumar Sinha</v>
      </c>
      <c r="M37" s="21"/>
      <c r="P37" s="21" t="n">
        <v>4</v>
      </c>
      <c r="Q37" s="21" t="n">
        <v>3</v>
      </c>
      <c r="R37" s="21" t="n">
        <v>8</v>
      </c>
      <c r="S37" s="21" t="n">
        <v>7</v>
      </c>
      <c r="T37" s="21" t="n">
        <v>4</v>
      </c>
      <c r="U37" s="21" t="n">
        <v>11</v>
      </c>
      <c r="V37" s="20" t="n">
        <f aca="false">IF(SUM(P37:U37)=0,"",SUM(P37:U37))</f>
        <v>37</v>
      </c>
      <c r="X37" s="21"/>
      <c r="Y37" s="21"/>
      <c r="Z37" s="21"/>
      <c r="AA37" s="21"/>
      <c r="AB37" s="21"/>
      <c r="AD37" s="5" t="str">
        <f aca="false">IF(SUM(X37:AC37)=0,"",SUM(X37:AC37))</f>
        <v/>
      </c>
      <c r="AE37" s="3" t="n">
        <f aca="false">IF(G37&lt;&gt;"",IF(MAX(V37,AD37)=0,0,MAX(V37,AD37)),"")</f>
        <v>37</v>
      </c>
      <c r="AF37" s="19" t="n">
        <v>9</v>
      </c>
      <c r="AG37" s="20" t="str">
        <f aca="false">AG36</f>
        <v>Next basket grocery app</v>
      </c>
    </row>
    <row r="38" s="5" customFormat="true" ht="15" hidden="false" customHeight="false" outlineLevel="0" collapsed="false">
      <c r="A38" s="5" t="n">
        <v>44</v>
      </c>
      <c r="B38" s="19" t="n">
        <f aca="false">B37</f>
        <v>9</v>
      </c>
      <c r="C38" s="20" t="str">
        <f aca="false">C37</f>
        <v>Next basket grocery app</v>
      </c>
      <c r="D38" s="19" t="str">
        <f aca="false">D37</f>
        <v>Yes</v>
      </c>
      <c r="E38" s="20" t="str">
        <f aca="false">E37</f>
        <v>Riya Gupta</v>
      </c>
      <c r="F38" s="5" t="s">
        <v>140</v>
      </c>
      <c r="G38" s="5" t="n">
        <v>500095603</v>
      </c>
      <c r="H38" s="5" t="s">
        <v>141</v>
      </c>
      <c r="I38" s="21" t="e">
        <f aca="false">I37</f>
        <v>#REF!</v>
      </c>
      <c r="J38" s="19" t="str">
        <f aca="false">IF(G38&lt;&gt;"",CONCATENATE(G38,"@stu.upes.ac.in"),"")</f>
        <v>500095603@stu.upes.ac.in</v>
      </c>
      <c r="K38" s="5" t="s">
        <v>28</v>
      </c>
      <c r="L38" s="20" t="str">
        <f aca="false">L37</f>
        <v>Kaushilender Kumar Sinha</v>
      </c>
      <c r="M38" s="21"/>
      <c r="P38" s="21" t="n">
        <v>4</v>
      </c>
      <c r="Q38" s="21" t="n">
        <v>3</v>
      </c>
      <c r="R38" s="21" t="n">
        <v>8</v>
      </c>
      <c r="S38" s="21" t="n">
        <v>7</v>
      </c>
      <c r="T38" s="21" t="n">
        <v>4</v>
      </c>
      <c r="U38" s="21" t="n">
        <v>11</v>
      </c>
      <c r="V38" s="20" t="n">
        <f aca="false">IF(SUM(P38:U38)=0,"",SUM(P38:U38))</f>
        <v>37</v>
      </c>
      <c r="X38" s="21"/>
      <c r="Y38" s="21"/>
      <c r="Z38" s="21"/>
      <c r="AA38" s="21"/>
      <c r="AB38" s="21"/>
      <c r="AD38" s="5" t="str">
        <f aca="false">IF(SUM(X38:AC38)=0,"",SUM(X38:AC38))</f>
        <v/>
      </c>
      <c r="AE38" s="3" t="n">
        <f aca="false">IF(G38&lt;&gt;"",IF(MAX(V38,AD38)=0,0,MAX(V38,AD38)),"")</f>
        <v>37</v>
      </c>
      <c r="AF38" s="19" t="n">
        <v>9</v>
      </c>
      <c r="AG38" s="20" t="str">
        <f aca="false">AG37</f>
        <v>Next basket grocery app</v>
      </c>
    </row>
    <row r="39" s="5" customFormat="true" ht="15" hidden="false" customHeight="false" outlineLevel="0" collapsed="false">
      <c r="A39" s="5" t="n">
        <v>46</v>
      </c>
      <c r="B39" s="19" t="n">
        <v>10</v>
      </c>
      <c r="C39" s="30" t="s">
        <v>142</v>
      </c>
      <c r="D39" s="19" t="s">
        <v>25</v>
      </c>
      <c r="E39" s="30" t="s">
        <v>143</v>
      </c>
      <c r="F39" s="31" t="s">
        <v>143</v>
      </c>
      <c r="G39" s="31" t="n">
        <v>500092047</v>
      </c>
      <c r="H39" s="31" t="s">
        <v>144</v>
      </c>
      <c r="I39" s="32" t="e">
        <f aca="false">#REF!</f>
        <v>#REF!</v>
      </c>
      <c r="J39" s="19" t="str">
        <f aca="false">IF(G39&lt;&gt;"",CONCATENATE(G39,"@stu.upes.ac.in"),"")</f>
        <v>500092047@stu.upes.ac.in</v>
      </c>
      <c r="K39" s="31" t="s">
        <v>109</v>
      </c>
      <c r="L39" s="30" t="s">
        <v>145</v>
      </c>
      <c r="M39" s="73"/>
      <c r="N39" s="31" t="s">
        <v>134</v>
      </c>
      <c r="O39" s="74"/>
      <c r="V39" s="20" t="str">
        <f aca="false">IF(SUM(P39:U39)=0,"",SUM(P39:U39))</f>
        <v/>
      </c>
      <c r="X39" s="5" t="n">
        <v>3</v>
      </c>
      <c r="Y39" s="5" t="n">
        <v>3</v>
      </c>
      <c r="Z39" s="5" t="n">
        <v>7.5</v>
      </c>
      <c r="AA39" s="5" t="n">
        <v>9</v>
      </c>
      <c r="AB39" s="5" t="n">
        <v>5</v>
      </c>
      <c r="AC39" s="5" t="n">
        <v>13</v>
      </c>
      <c r="AD39" s="5" t="n">
        <f aca="false">IF(SUM(X39:AC39)=0,"",SUM(X39:AC39))</f>
        <v>40.5</v>
      </c>
      <c r="AE39" s="3" t="n">
        <f aca="false">IF(G39&lt;&gt;"",IF(MAX(V39,AD39)=0,0,MAX(V39,AD39)),"")</f>
        <v>40.5</v>
      </c>
      <c r="AF39" s="19" t="n">
        <v>10</v>
      </c>
      <c r="AG39" s="30" t="s">
        <v>142</v>
      </c>
    </row>
    <row r="40" s="5" customFormat="true" ht="15" hidden="false" customHeight="false" outlineLevel="0" collapsed="false">
      <c r="A40" s="5" t="n">
        <v>47</v>
      </c>
      <c r="B40" s="19" t="n">
        <f aca="false">B39</f>
        <v>10</v>
      </c>
      <c r="C40" s="30" t="str">
        <f aca="false">C39</f>
        <v>Self Healing Infrastructure</v>
      </c>
      <c r="D40" s="19" t="str">
        <f aca="false">D39</f>
        <v>Yes</v>
      </c>
      <c r="E40" s="30" t="str">
        <f aca="false">E39</f>
        <v>Saksham Rana</v>
      </c>
      <c r="F40" s="31" t="s">
        <v>146</v>
      </c>
      <c r="G40" s="31" t="n">
        <v>500093629</v>
      </c>
      <c r="H40" s="31" t="s">
        <v>147</v>
      </c>
      <c r="I40" s="32" t="e">
        <f aca="false">I39</f>
        <v>#REF!</v>
      </c>
      <c r="J40" s="19" t="str">
        <f aca="false">IF(G40&lt;&gt;"",CONCATENATE(G40,"@stu.upes.ac.in"),"")</f>
        <v>500093629@stu.upes.ac.in</v>
      </c>
      <c r="K40" s="31" t="s">
        <v>148</v>
      </c>
      <c r="L40" s="30" t="str">
        <f aca="false">L39</f>
        <v>Dr. SHRESTH GUPTA</v>
      </c>
      <c r="M40" s="73"/>
      <c r="N40" s="22" t="s">
        <v>149</v>
      </c>
      <c r="O40" s="74"/>
      <c r="V40" s="20" t="str">
        <f aca="false">IF(SUM(P40:U40)=0,"",SUM(P40:U40))</f>
        <v/>
      </c>
      <c r="X40" s="5" t="n">
        <v>3</v>
      </c>
      <c r="Y40" s="5" t="n">
        <v>3</v>
      </c>
      <c r="Z40" s="5" t="n">
        <v>7.5</v>
      </c>
      <c r="AA40" s="5" t="n">
        <v>9</v>
      </c>
      <c r="AB40" s="5" t="n">
        <v>5</v>
      </c>
      <c r="AC40" s="5" t="n">
        <v>13</v>
      </c>
      <c r="AD40" s="5" t="n">
        <f aca="false">IF(SUM(X40:AC40)=0,"",SUM(X40:AC40))</f>
        <v>40.5</v>
      </c>
      <c r="AE40" s="3" t="n">
        <f aca="false">IF(G40&lt;&gt;"",IF(MAX(V40,AD40)=0,0,MAX(V40,AD40)),"")</f>
        <v>40.5</v>
      </c>
      <c r="AF40" s="19" t="n">
        <v>10</v>
      </c>
      <c r="AG40" s="30" t="str">
        <f aca="false">AG39</f>
        <v>Self Healing Infrastructure</v>
      </c>
    </row>
    <row r="41" s="5" customFormat="true" ht="15" hidden="false" customHeight="false" outlineLevel="0" collapsed="false">
      <c r="A41" s="5" t="n">
        <v>48</v>
      </c>
      <c r="B41" s="19" t="n">
        <f aca="false">B40</f>
        <v>10</v>
      </c>
      <c r="C41" s="30" t="str">
        <f aca="false">C40</f>
        <v>Self Healing Infrastructure</v>
      </c>
      <c r="D41" s="19" t="str">
        <f aca="false">D40</f>
        <v>Yes</v>
      </c>
      <c r="E41" s="30" t="str">
        <f aca="false">E40</f>
        <v>Saksham Rana</v>
      </c>
      <c r="F41" s="31" t="s">
        <v>150</v>
      </c>
      <c r="G41" s="31" t="n">
        <v>500091983</v>
      </c>
      <c r="H41" s="31" t="s">
        <v>151</v>
      </c>
      <c r="I41" s="32" t="e">
        <f aca="false">I40</f>
        <v>#REF!</v>
      </c>
      <c r="J41" s="19" t="str">
        <f aca="false">IF(G41&lt;&gt;"",CONCATENATE(G41,"@stu.upes.ac.in"),"")</f>
        <v>500091983@stu.upes.ac.in</v>
      </c>
      <c r="K41" s="31" t="s">
        <v>109</v>
      </c>
      <c r="L41" s="30" t="str">
        <f aca="false">L40</f>
        <v>Dr. SHRESTH GUPTA</v>
      </c>
      <c r="M41" s="32"/>
      <c r="N41" s="31"/>
      <c r="O41" s="31"/>
      <c r="V41" s="20" t="str">
        <f aca="false">IF(SUM(P41:U41)=0,"",SUM(P41:U41))</f>
        <v/>
      </c>
      <c r="X41" s="5" t="n">
        <v>3</v>
      </c>
      <c r="Y41" s="5" t="n">
        <v>3</v>
      </c>
      <c r="Z41" s="5" t="n">
        <v>7.5</v>
      </c>
      <c r="AA41" s="5" t="n">
        <v>9</v>
      </c>
      <c r="AB41" s="5" t="n">
        <v>5</v>
      </c>
      <c r="AC41" s="5" t="n">
        <v>13</v>
      </c>
      <c r="AD41" s="5" t="n">
        <f aca="false">IF(SUM(X41:AC41)=0,"",SUM(X41:AC41))</f>
        <v>40.5</v>
      </c>
      <c r="AE41" s="3" t="n">
        <f aca="false">IF(G41&lt;&gt;"",IF(MAX(V41,AD41)=0,0,MAX(V41,AD41)),"")</f>
        <v>40.5</v>
      </c>
      <c r="AF41" s="19" t="n">
        <v>10</v>
      </c>
      <c r="AG41" s="30" t="str">
        <f aca="false">AG40</f>
        <v>Self Healing Infrastructure</v>
      </c>
    </row>
    <row r="42" s="5" customFormat="true" ht="15" hidden="false" customHeight="false" outlineLevel="0" collapsed="false">
      <c r="A42" s="5" t="n">
        <v>49</v>
      </c>
      <c r="B42" s="19" t="n">
        <f aca="false">B41</f>
        <v>10</v>
      </c>
      <c r="C42" s="30" t="str">
        <f aca="false">C41</f>
        <v>Self Healing Infrastructure</v>
      </c>
      <c r="D42" s="19" t="str">
        <f aca="false">D41</f>
        <v>Yes</v>
      </c>
      <c r="E42" s="30" t="str">
        <f aca="false">E41</f>
        <v>Saksham Rana</v>
      </c>
      <c r="F42" s="31" t="s">
        <v>152</v>
      </c>
      <c r="G42" s="31" t="n">
        <v>500092003</v>
      </c>
      <c r="H42" s="31" t="s">
        <v>153</v>
      </c>
      <c r="I42" s="32" t="e">
        <f aca="false">I41</f>
        <v>#REF!</v>
      </c>
      <c r="J42" s="19" t="str">
        <f aca="false">IF(G42&lt;&gt;"",CONCATENATE(G42,"@stu.upes.ac.in"),"")</f>
        <v>500092003@stu.upes.ac.in</v>
      </c>
      <c r="K42" s="31" t="s">
        <v>109</v>
      </c>
      <c r="L42" s="30" t="str">
        <f aca="false">L41</f>
        <v>Dr. SHRESTH GUPTA</v>
      </c>
      <c r="M42" s="32"/>
      <c r="N42" s="31"/>
      <c r="O42" s="31"/>
      <c r="V42" s="20" t="str">
        <f aca="false">IF(SUM(P42:U42)=0,"",SUM(P42:U42))</f>
        <v/>
      </c>
      <c r="X42" s="5" t="n">
        <v>3</v>
      </c>
      <c r="Y42" s="5" t="n">
        <v>3</v>
      </c>
      <c r="Z42" s="5" t="n">
        <v>7.5</v>
      </c>
      <c r="AA42" s="5" t="n">
        <v>9</v>
      </c>
      <c r="AB42" s="5" t="n">
        <v>5</v>
      </c>
      <c r="AC42" s="5" t="n">
        <v>13</v>
      </c>
      <c r="AD42" s="5" t="n">
        <f aca="false">IF(SUM(X42:AC42)=0,"",SUM(X42:AC42))</f>
        <v>40.5</v>
      </c>
      <c r="AE42" s="3" t="n">
        <f aca="false">IF(G42&lt;&gt;"",IF(MAX(V42,AD42)=0,0,MAX(V42,AD42)),"")</f>
        <v>40.5</v>
      </c>
      <c r="AF42" s="19" t="n">
        <v>10</v>
      </c>
      <c r="AG42" s="30" t="str">
        <f aca="false">AG41</f>
        <v>Self Healing Infrastructure</v>
      </c>
    </row>
    <row r="43" s="5" customFormat="true" ht="15" hidden="false" customHeight="false" outlineLevel="0" collapsed="false">
      <c r="A43" s="5" t="n">
        <v>51</v>
      </c>
      <c r="B43" s="19" t="n">
        <v>11</v>
      </c>
      <c r="C43" s="20" t="s">
        <v>154</v>
      </c>
      <c r="D43" s="19" t="s">
        <v>25</v>
      </c>
      <c r="E43" s="20" t="s">
        <v>155</v>
      </c>
      <c r="F43" s="5" t="s">
        <v>156</v>
      </c>
      <c r="G43" s="5" t="n">
        <v>500094566</v>
      </c>
      <c r="H43" s="5" t="s">
        <v>157</v>
      </c>
      <c r="I43" s="21" t="e">
        <f aca="false">#REF!</f>
        <v>#REF!</v>
      </c>
      <c r="J43" s="19" t="str">
        <f aca="false">IF(G43&lt;&gt;"",CONCATENATE(G43,"@stu.upes.ac.in"),"")</f>
        <v>500094566@stu.upes.ac.in</v>
      </c>
      <c r="K43" s="5" t="s">
        <v>28</v>
      </c>
      <c r="L43" s="20" t="s">
        <v>158</v>
      </c>
      <c r="M43" s="25"/>
      <c r="N43" s="5" t="s">
        <v>159</v>
      </c>
      <c r="O43" s="3"/>
      <c r="P43" s="21"/>
      <c r="Q43" s="21"/>
      <c r="R43" s="21"/>
      <c r="S43" s="21"/>
      <c r="T43" s="21"/>
      <c r="U43" s="21"/>
      <c r="V43" s="20" t="str">
        <f aca="false">IF(SUM(P43:U43)=0,"",SUM(P43:U43))</f>
        <v/>
      </c>
      <c r="X43" s="21"/>
      <c r="Y43" s="21"/>
      <c r="Z43" s="21"/>
      <c r="AA43" s="21"/>
      <c r="AB43" s="21"/>
      <c r="AD43" s="5" t="str">
        <f aca="false">IF(SUM(X43:AC43)=0,"",SUM(X43:AC43))</f>
        <v/>
      </c>
      <c r="AE43" s="3" t="n">
        <f aca="false">IF(G43&lt;&gt;"",IF(MAX(V43,AD43)=0,0,MAX(V43,AD43)),"")</f>
        <v>0</v>
      </c>
      <c r="AF43" s="19" t="n">
        <v>11</v>
      </c>
      <c r="AG43" s="20" t="s">
        <v>154</v>
      </c>
    </row>
    <row r="44" s="5" customFormat="true" ht="15" hidden="false" customHeight="false" outlineLevel="0" collapsed="false">
      <c r="A44" s="5" t="n">
        <v>52</v>
      </c>
      <c r="B44" s="19" t="n">
        <f aca="false">B43</f>
        <v>11</v>
      </c>
      <c r="C44" s="20" t="str">
        <f aca="false">C43</f>
        <v>Phishing Detection using ml</v>
      </c>
      <c r="D44" s="19" t="str">
        <f aca="false">D43</f>
        <v>Yes</v>
      </c>
      <c r="E44" s="20" t="str">
        <f aca="false">E43</f>
        <v>Saanvi Chaudhary,Ronak Todi,Sarang R.</v>
      </c>
      <c r="F44" s="5" t="s">
        <v>160</v>
      </c>
      <c r="G44" s="5" t="n">
        <v>500094826</v>
      </c>
      <c r="H44" s="5" t="s">
        <v>161</v>
      </c>
      <c r="I44" s="21" t="e">
        <f aca="false">I43</f>
        <v>#REF!</v>
      </c>
      <c r="J44" s="19" t="str">
        <f aca="false">IF(G44&lt;&gt;"",CONCATENATE(G44,"@stu.upes.ac.in"),"")</f>
        <v>500094826@stu.upes.ac.in</v>
      </c>
      <c r="K44" s="5" t="s">
        <v>162</v>
      </c>
      <c r="L44" s="20" t="str">
        <f aca="false">L43</f>
        <v>Dr. Alok Aggarwal</v>
      </c>
      <c r="M44" s="25"/>
      <c r="N44" s="5" t="s">
        <v>163</v>
      </c>
      <c r="O44" s="3"/>
      <c r="P44" s="21"/>
      <c r="Q44" s="21"/>
      <c r="R44" s="21"/>
      <c r="S44" s="21"/>
      <c r="T44" s="21"/>
      <c r="U44" s="21"/>
      <c r="V44" s="20" t="str">
        <f aca="false">IF(SUM(P44:U44)=0,"",SUM(P44:U44))</f>
        <v/>
      </c>
      <c r="X44" s="21"/>
      <c r="Y44" s="21"/>
      <c r="Z44" s="21"/>
      <c r="AA44" s="21"/>
      <c r="AB44" s="21"/>
      <c r="AD44" s="5" t="str">
        <f aca="false">IF(SUM(X44:AC44)=0,"",SUM(X44:AC44))</f>
        <v/>
      </c>
      <c r="AE44" s="3" t="n">
        <f aca="false">IF(G44&lt;&gt;"",IF(MAX(V44,AD44)=0,0,MAX(V44,AD44)),"")</f>
        <v>0</v>
      </c>
      <c r="AF44" s="19" t="n">
        <v>11</v>
      </c>
      <c r="AG44" s="20" t="str">
        <f aca="false">AG43</f>
        <v>Phishing Detection using ml</v>
      </c>
    </row>
    <row r="45" s="5" customFormat="true" ht="15" hidden="false" customHeight="false" outlineLevel="0" collapsed="false">
      <c r="A45" s="5" t="n">
        <v>53</v>
      </c>
      <c r="B45" s="19" t="n">
        <f aca="false">B44</f>
        <v>11</v>
      </c>
      <c r="C45" s="20" t="str">
        <f aca="false">C44</f>
        <v>Phishing Detection using ml</v>
      </c>
      <c r="D45" s="19" t="str">
        <f aca="false">D44</f>
        <v>Yes</v>
      </c>
      <c r="E45" s="20" t="str">
        <f aca="false">E44</f>
        <v>Saanvi Chaudhary,Ronak Todi,Sarang R.</v>
      </c>
      <c r="F45" s="5" t="s">
        <v>164</v>
      </c>
      <c r="G45" s="5" t="n">
        <v>500095669</v>
      </c>
      <c r="H45" s="5" t="s">
        <v>165</v>
      </c>
      <c r="I45" s="21" t="e">
        <f aca="false">I44</f>
        <v>#REF!</v>
      </c>
      <c r="J45" s="19" t="str">
        <f aca="false">IF(G45&lt;&gt;"",CONCATENATE(G45,"@stu.upes.ac.in"),"")</f>
        <v>500095669@stu.upes.ac.in</v>
      </c>
      <c r="K45" s="5" t="s">
        <v>162</v>
      </c>
      <c r="L45" s="20" t="str">
        <f aca="false">L44</f>
        <v>Dr. Alok Aggarwal</v>
      </c>
      <c r="M45" s="21"/>
      <c r="P45" s="21"/>
      <c r="Q45" s="21"/>
      <c r="R45" s="21"/>
      <c r="S45" s="21"/>
      <c r="T45" s="21"/>
      <c r="U45" s="21"/>
      <c r="V45" s="20" t="str">
        <f aca="false">IF(SUM(P45:U45)=0,"",SUM(P45:U45))</f>
        <v/>
      </c>
      <c r="X45" s="21"/>
      <c r="Y45" s="21"/>
      <c r="Z45" s="21"/>
      <c r="AA45" s="21"/>
      <c r="AB45" s="21"/>
      <c r="AD45" s="5" t="str">
        <f aca="false">IF(SUM(X45:AC45)=0,"",SUM(X45:AC45))</f>
        <v/>
      </c>
      <c r="AE45" s="3" t="n">
        <f aca="false">IF(G45&lt;&gt;"",IF(MAX(V45,AD45)=0,0,MAX(V45,AD45)),"")</f>
        <v>0</v>
      </c>
      <c r="AF45" s="19" t="n">
        <v>11</v>
      </c>
      <c r="AG45" s="20" t="str">
        <f aca="false">AG44</f>
        <v>Phishing Detection using ml</v>
      </c>
    </row>
    <row r="46" s="5" customFormat="true" ht="15" hidden="false" customHeight="false" outlineLevel="0" collapsed="false">
      <c r="A46" s="5" t="n">
        <v>54</v>
      </c>
      <c r="B46" s="19" t="n">
        <f aca="false">B45</f>
        <v>11</v>
      </c>
      <c r="C46" s="20" t="str">
        <f aca="false">C45</f>
        <v>Phishing Detection using ml</v>
      </c>
      <c r="D46" s="19" t="str">
        <f aca="false">D45</f>
        <v>Yes</v>
      </c>
      <c r="E46" s="20" t="str">
        <f aca="false">E45</f>
        <v>Saanvi Chaudhary,Ronak Todi,Sarang R.</v>
      </c>
      <c r="F46" s="5" t="s">
        <v>166</v>
      </c>
      <c r="G46" s="5" t="n">
        <v>500094790</v>
      </c>
      <c r="H46" s="5" t="s">
        <v>167</v>
      </c>
      <c r="I46" s="21" t="e">
        <f aca="false">I45</f>
        <v>#REF!</v>
      </c>
      <c r="J46" s="19" t="str">
        <f aca="false">IF(G46&lt;&gt;"",CONCATENATE(G46,"@stu.upes.ac.in"),"")</f>
        <v>500094790@stu.upes.ac.in</v>
      </c>
      <c r="K46" s="5" t="s">
        <v>168</v>
      </c>
      <c r="L46" s="20" t="str">
        <f aca="false">L45</f>
        <v>Dr. Alok Aggarwal</v>
      </c>
      <c r="M46" s="21"/>
      <c r="P46" s="21"/>
      <c r="Q46" s="21"/>
      <c r="R46" s="21"/>
      <c r="S46" s="21"/>
      <c r="T46" s="21"/>
      <c r="U46" s="21"/>
      <c r="V46" s="20" t="str">
        <f aca="false">IF(SUM(P46:U46)=0,"",SUM(P46:U46))</f>
        <v/>
      </c>
      <c r="X46" s="21"/>
      <c r="Y46" s="21"/>
      <c r="Z46" s="21"/>
      <c r="AA46" s="21"/>
      <c r="AB46" s="21"/>
      <c r="AD46" s="5" t="str">
        <f aca="false">IF(SUM(X46:AC46)=0,"",SUM(X46:AC46))</f>
        <v/>
      </c>
      <c r="AE46" s="3" t="n">
        <f aca="false">IF(G46&lt;&gt;"",IF(MAX(V46,AD46)=0,0,MAX(V46,AD46)),"")</f>
        <v>0</v>
      </c>
      <c r="AF46" s="19" t="n">
        <v>11</v>
      </c>
      <c r="AG46" s="20" t="str">
        <f aca="false">AG45</f>
        <v>Phishing Detection using ml</v>
      </c>
    </row>
    <row r="47" s="5" customFormat="true" ht="15" hidden="false" customHeight="false" outlineLevel="0" collapsed="false">
      <c r="A47" s="5" t="n">
        <v>56</v>
      </c>
      <c r="B47" s="19" t="n">
        <v>12</v>
      </c>
      <c r="C47" s="20" t="s">
        <v>169</v>
      </c>
      <c r="D47" s="19" t="s">
        <v>25</v>
      </c>
      <c r="E47" s="20" t="s">
        <v>170</v>
      </c>
      <c r="F47" s="5" t="s">
        <v>170</v>
      </c>
      <c r="G47" s="5" t="n">
        <v>500096086</v>
      </c>
      <c r="H47" s="5" t="s">
        <v>171</v>
      </c>
      <c r="I47" s="21" t="e">
        <f aca="false">#REF!</f>
        <v>#REF!</v>
      </c>
      <c r="J47" s="19" t="str">
        <f aca="false">IF(G47&lt;&gt;"",CONCATENATE(G47,"@stu.upes.ac.in"),"")</f>
        <v>500096086@stu.upes.ac.in</v>
      </c>
      <c r="K47" s="5" t="s">
        <v>172</v>
      </c>
      <c r="L47" s="20" t="s">
        <v>173</v>
      </c>
      <c r="M47" s="25"/>
      <c r="N47" s="5" t="s">
        <v>174</v>
      </c>
      <c r="O47" s="3"/>
      <c r="P47" s="21" t="n">
        <v>4</v>
      </c>
      <c r="Q47" s="21" t="n">
        <v>4</v>
      </c>
      <c r="R47" s="21" t="n">
        <v>6</v>
      </c>
      <c r="S47" s="21" t="n">
        <v>6</v>
      </c>
      <c r="T47" s="21" t="n">
        <v>7</v>
      </c>
      <c r="U47" s="21" t="n">
        <v>13</v>
      </c>
      <c r="V47" s="20" t="n">
        <f aca="false">IF(SUM(P47:U47)=0,"",SUM(P47:U47))</f>
        <v>40</v>
      </c>
      <c r="X47" s="21"/>
      <c r="Y47" s="21"/>
      <c r="Z47" s="21"/>
      <c r="AA47" s="21"/>
      <c r="AB47" s="21"/>
      <c r="AD47" s="5" t="str">
        <f aca="false">IF(SUM(X47:AC47)=0,"",SUM(X47:AC47))</f>
        <v/>
      </c>
      <c r="AE47" s="3" t="n">
        <f aca="false">IF(G47&lt;&gt;"",IF(MAX(V47,AD47)=0,0,MAX(V47,AD47)),"")</f>
        <v>40</v>
      </c>
      <c r="AF47" s="19" t="n">
        <v>12</v>
      </c>
      <c r="AG47" s="20" t="s">
        <v>169</v>
      </c>
    </row>
    <row r="48" s="5" customFormat="true" ht="15" hidden="false" customHeight="false" outlineLevel="0" collapsed="false">
      <c r="A48" s="5" t="n">
        <v>57</v>
      </c>
      <c r="B48" s="19" t="n">
        <f aca="false">B47</f>
        <v>12</v>
      </c>
      <c r="C48" s="20" t="str">
        <f aca="false">C47</f>
        <v>Cloud health AI</v>
      </c>
      <c r="D48" s="19" t="str">
        <f aca="false">D47</f>
        <v>Yes</v>
      </c>
      <c r="E48" s="20" t="str">
        <f aca="false">E47</f>
        <v>Prince rana</v>
      </c>
      <c r="F48" s="5" t="s">
        <v>175</v>
      </c>
      <c r="G48" s="5" t="n">
        <v>500096258</v>
      </c>
      <c r="H48" s="5" t="s">
        <v>176</v>
      </c>
      <c r="I48" s="21" t="e">
        <f aca="false">I47</f>
        <v>#REF!</v>
      </c>
      <c r="J48" s="19" t="str">
        <f aca="false">IF(G48&lt;&gt;"",CONCATENATE(G48,"@stu.upes.ac.in"),"")</f>
        <v>500096258@stu.upes.ac.in</v>
      </c>
      <c r="K48" s="5" t="s">
        <v>172</v>
      </c>
      <c r="L48" s="20" t="str">
        <f aca="false">L47</f>
        <v>Dr. Ram kumar </v>
      </c>
      <c r="M48" s="25"/>
      <c r="N48" s="5" t="s">
        <v>177</v>
      </c>
      <c r="O48" s="3"/>
      <c r="P48" s="21" t="n">
        <v>3</v>
      </c>
      <c r="Q48" s="21" t="n">
        <v>3</v>
      </c>
      <c r="R48" s="21" t="n">
        <v>5</v>
      </c>
      <c r="S48" s="21" t="n">
        <v>5</v>
      </c>
      <c r="T48" s="21" t="n">
        <v>6</v>
      </c>
      <c r="U48" s="21" t="n">
        <v>10</v>
      </c>
      <c r="V48" s="20" t="n">
        <v>32</v>
      </c>
      <c r="X48" s="21"/>
      <c r="Y48" s="21"/>
      <c r="Z48" s="21"/>
      <c r="AA48" s="21"/>
      <c r="AB48" s="21"/>
      <c r="AD48" s="5" t="str">
        <f aca="false">IF(SUM(X48:AC48)=0,"",SUM(X48:AC48))</f>
        <v/>
      </c>
      <c r="AE48" s="3" t="n">
        <f aca="false">IF(G48&lt;&gt;"",IF(MAX(V48,AD48)=0,0,MAX(V48,AD48)),"")</f>
        <v>32</v>
      </c>
      <c r="AF48" s="19" t="n">
        <v>12</v>
      </c>
      <c r="AG48" s="20" t="str">
        <f aca="false">AG47</f>
        <v>Cloud health AI</v>
      </c>
    </row>
    <row r="49" s="5" customFormat="true" ht="15" hidden="false" customHeight="false" outlineLevel="0" collapsed="false">
      <c r="A49" s="5" t="n">
        <v>58</v>
      </c>
      <c r="B49" s="19" t="n">
        <f aca="false">B48</f>
        <v>12</v>
      </c>
      <c r="C49" s="20" t="str">
        <f aca="false">C48</f>
        <v>Cloud health AI</v>
      </c>
      <c r="D49" s="19" t="str">
        <f aca="false">D48</f>
        <v>Yes</v>
      </c>
      <c r="E49" s="20" t="str">
        <f aca="false">E48</f>
        <v>Prince rana</v>
      </c>
      <c r="F49" s="5" t="s">
        <v>178</v>
      </c>
      <c r="G49" s="5" t="n">
        <v>500095565</v>
      </c>
      <c r="H49" s="5" t="s">
        <v>179</v>
      </c>
      <c r="I49" s="21" t="e">
        <f aca="false">I48</f>
        <v>#REF!</v>
      </c>
      <c r="J49" s="19" t="str">
        <f aca="false">IF(G49&lt;&gt;"",CONCATENATE(G49,"@stu.upes.ac.in"),"")</f>
        <v>500095565@stu.upes.ac.in</v>
      </c>
      <c r="K49" s="5" t="s">
        <v>180</v>
      </c>
      <c r="L49" s="20" t="str">
        <f aca="false">L48</f>
        <v>Dr. Ram kumar </v>
      </c>
      <c r="M49" s="21"/>
      <c r="P49" s="21" t="n">
        <v>3</v>
      </c>
      <c r="Q49" s="21" t="n">
        <v>3</v>
      </c>
      <c r="R49" s="21" t="n">
        <v>5</v>
      </c>
      <c r="S49" s="21" t="n">
        <v>5</v>
      </c>
      <c r="T49" s="21" t="n">
        <v>6</v>
      </c>
      <c r="U49" s="21" t="n">
        <v>10</v>
      </c>
      <c r="V49" s="20" t="n">
        <v>32</v>
      </c>
      <c r="X49" s="21"/>
      <c r="Y49" s="21"/>
      <c r="Z49" s="21"/>
      <c r="AA49" s="21"/>
      <c r="AB49" s="21"/>
      <c r="AD49" s="5" t="str">
        <f aca="false">IF(SUM(X49:AC49)=0,"",SUM(X49:AC49))</f>
        <v/>
      </c>
      <c r="AE49" s="3" t="n">
        <f aca="false">IF(G49&lt;&gt;"",IF(MAX(V49,AD49)=0,0,MAX(V49,AD49)),"")</f>
        <v>32</v>
      </c>
      <c r="AF49" s="19" t="n">
        <v>12</v>
      </c>
      <c r="AG49" s="20" t="str">
        <f aca="false">AG48</f>
        <v>Cloud health AI</v>
      </c>
    </row>
    <row r="50" s="5" customFormat="true" ht="15" hidden="false" customHeight="false" outlineLevel="0" collapsed="false">
      <c r="A50" s="5" t="n">
        <v>59</v>
      </c>
      <c r="B50" s="19" t="n">
        <f aca="false">B49</f>
        <v>12</v>
      </c>
      <c r="C50" s="20" t="str">
        <f aca="false">C49</f>
        <v>Cloud health AI</v>
      </c>
      <c r="D50" s="19" t="str">
        <f aca="false">D49</f>
        <v>Yes</v>
      </c>
      <c r="E50" s="20" t="str">
        <f aca="false">E49</f>
        <v>Prince rana</v>
      </c>
      <c r="F50" s="5" t="s">
        <v>181</v>
      </c>
      <c r="G50" s="5" t="n">
        <v>500093981</v>
      </c>
      <c r="H50" s="5" t="s">
        <v>182</v>
      </c>
      <c r="I50" s="21" t="e">
        <f aca="false">I49</f>
        <v>#REF!</v>
      </c>
      <c r="J50" s="19" t="str">
        <f aca="false">IF(G50&lt;&gt;"",CONCATENATE(G50,"@stu.upes.ac.in"),"")</f>
        <v>500093981@stu.upes.ac.in</v>
      </c>
      <c r="K50" s="5" t="s">
        <v>183</v>
      </c>
      <c r="L50" s="20" t="str">
        <f aca="false">L49</f>
        <v>Dr. Ram kumar </v>
      </c>
      <c r="M50" s="21"/>
      <c r="P50" s="21" t="n">
        <v>3</v>
      </c>
      <c r="Q50" s="21" t="n">
        <v>3</v>
      </c>
      <c r="R50" s="21" t="n">
        <v>5</v>
      </c>
      <c r="S50" s="21" t="n">
        <v>5</v>
      </c>
      <c r="T50" s="21" t="n">
        <v>6</v>
      </c>
      <c r="U50" s="21" t="n">
        <v>10</v>
      </c>
      <c r="V50" s="20" t="n">
        <v>32</v>
      </c>
      <c r="X50" s="21"/>
      <c r="Y50" s="21"/>
      <c r="Z50" s="21"/>
      <c r="AA50" s="21"/>
      <c r="AB50" s="21"/>
      <c r="AD50" s="5" t="str">
        <f aca="false">IF(SUM(X50:AC50)=0,"",SUM(X50:AC50))</f>
        <v/>
      </c>
      <c r="AE50" s="3" t="n">
        <f aca="false">IF(G50&lt;&gt;"",IF(MAX(V50,AD50)=0,0,MAX(V50,AD50)),"")</f>
        <v>32</v>
      </c>
      <c r="AF50" s="19" t="n">
        <v>12</v>
      </c>
      <c r="AG50" s="20" t="str">
        <f aca="false">AG49</f>
        <v>Cloud health AI</v>
      </c>
    </row>
    <row r="51" s="5" customFormat="true" ht="15" hidden="false" customHeight="false" outlineLevel="0" collapsed="false">
      <c r="A51" s="5" t="n">
        <v>61</v>
      </c>
      <c r="B51" s="19" t="n">
        <v>13</v>
      </c>
      <c r="C51" s="19" t="s">
        <v>184</v>
      </c>
      <c r="D51" s="19" t="s">
        <v>25</v>
      </c>
      <c r="E51" s="19" t="s">
        <v>185</v>
      </c>
      <c r="F51" s="1" t="s">
        <v>186</v>
      </c>
      <c r="G51" s="1" t="n">
        <v>500095932</v>
      </c>
      <c r="H51" s="1" t="s">
        <v>187</v>
      </c>
      <c r="I51" s="4" t="e">
        <f aca="false">#REF!</f>
        <v>#REF!</v>
      </c>
      <c r="J51" s="19" t="str">
        <f aca="false">IF(G51&lt;&gt;"",CONCATENATE(G51,"@stu.upes.ac.in"),"")</f>
        <v>500095932@stu.upes.ac.in</v>
      </c>
      <c r="K51" s="1" t="s">
        <v>105</v>
      </c>
      <c r="L51" s="19" t="s">
        <v>188</v>
      </c>
      <c r="M51" s="75"/>
      <c r="N51" s="1" t="s">
        <v>189</v>
      </c>
      <c r="O51" s="76"/>
      <c r="P51" s="21" t="n">
        <v>3</v>
      </c>
      <c r="Q51" s="21" t="n">
        <v>4</v>
      </c>
      <c r="R51" s="21" t="n">
        <v>4</v>
      </c>
      <c r="S51" s="21" t="n">
        <v>4.5</v>
      </c>
      <c r="T51" s="21" t="n">
        <v>4</v>
      </c>
      <c r="U51" s="21" t="n">
        <v>12</v>
      </c>
      <c r="V51" s="20" t="n">
        <f aca="false">IF(SUM(P51:U51)=0,"",SUM(P51:U51))</f>
        <v>31.5</v>
      </c>
      <c r="X51" s="21"/>
      <c r="Y51" s="21"/>
      <c r="Z51" s="21"/>
      <c r="AA51" s="21"/>
      <c r="AB51" s="21"/>
      <c r="AD51" s="5" t="str">
        <f aca="false">IF(SUM(X51:AC51)=0,"",SUM(X51:AC51))</f>
        <v/>
      </c>
      <c r="AE51" s="3" t="n">
        <f aca="false">IF(G51&lt;&gt;"",IF(MAX(V51,AD51)=0,0,MAX(V51,AD51)),"")</f>
        <v>31.5</v>
      </c>
      <c r="AF51" s="19" t="n">
        <v>13</v>
      </c>
      <c r="AG51" s="19" t="s">
        <v>184</v>
      </c>
    </row>
    <row r="52" s="5" customFormat="true" ht="15" hidden="false" customHeight="false" outlineLevel="0" collapsed="false">
      <c r="A52" s="5" t="n">
        <v>62</v>
      </c>
      <c r="B52" s="19" t="n">
        <f aca="false">B51</f>
        <v>13</v>
      </c>
      <c r="C52" s="19" t="str">
        <f aca="false">C51</f>
        <v>Web App for Heart Disease Prediction</v>
      </c>
      <c r="D52" s="19" t="str">
        <f aca="false">D51</f>
        <v>Yes</v>
      </c>
      <c r="E52" s="19" t="str">
        <f aca="false">E51</f>
        <v>Shiv Kumar Choudhary</v>
      </c>
      <c r="F52" s="1" t="s">
        <v>190</v>
      </c>
      <c r="G52" s="1" t="n">
        <v>500096616</v>
      </c>
      <c r="H52" s="1" t="s">
        <v>191</v>
      </c>
      <c r="I52" s="4" t="e">
        <f aca="false">I51</f>
        <v>#REF!</v>
      </c>
      <c r="J52" s="19" t="str">
        <f aca="false">IF(G52&lt;&gt;"",CONCATENATE(G52,"@stu.upes.ac.in"),"")</f>
        <v>500096616@stu.upes.ac.in</v>
      </c>
      <c r="K52" s="1" t="s">
        <v>105</v>
      </c>
      <c r="L52" s="19" t="str">
        <f aca="false">L51</f>
        <v>Dr. Roohi Sille</v>
      </c>
      <c r="M52" s="75"/>
      <c r="N52" s="22" t="s">
        <v>192</v>
      </c>
      <c r="O52" s="76"/>
      <c r="P52" s="21" t="n">
        <v>3</v>
      </c>
      <c r="Q52" s="21" t="n">
        <v>4</v>
      </c>
      <c r="R52" s="21" t="n">
        <v>4</v>
      </c>
      <c r="S52" s="21" t="n">
        <v>4.5</v>
      </c>
      <c r="T52" s="21" t="n">
        <v>4</v>
      </c>
      <c r="U52" s="21" t="n">
        <v>12</v>
      </c>
      <c r="V52" s="20" t="n">
        <f aca="false">IF(SUM(P52:U52)=0,"",SUM(P52:U52))</f>
        <v>31.5</v>
      </c>
      <c r="X52" s="21"/>
      <c r="Y52" s="21"/>
      <c r="Z52" s="21"/>
      <c r="AA52" s="21"/>
      <c r="AB52" s="21"/>
      <c r="AD52" s="5" t="str">
        <f aca="false">IF(SUM(X52:AC52)=0,"",SUM(X52:AC52))</f>
        <v/>
      </c>
      <c r="AE52" s="3" t="n">
        <f aca="false">IF(G52&lt;&gt;"",IF(MAX(V52,AD52)=0,0,MAX(V52,AD52)),"")</f>
        <v>31.5</v>
      </c>
      <c r="AF52" s="19" t="n">
        <v>13</v>
      </c>
      <c r="AG52" s="19" t="str">
        <f aca="false">AG51</f>
        <v>Web App for Heart Disease Prediction</v>
      </c>
    </row>
    <row r="53" s="5" customFormat="true" ht="15" hidden="false" customHeight="false" outlineLevel="0" collapsed="false">
      <c r="A53" s="5" t="n">
        <v>63</v>
      </c>
      <c r="B53" s="19" t="n">
        <f aca="false">B52</f>
        <v>13</v>
      </c>
      <c r="C53" s="19" t="str">
        <f aca="false">C52</f>
        <v>Web App for Heart Disease Prediction</v>
      </c>
      <c r="D53" s="19" t="str">
        <f aca="false">D52</f>
        <v>Yes</v>
      </c>
      <c r="E53" s="19" t="str">
        <f aca="false">E52</f>
        <v>Shiv Kumar Choudhary</v>
      </c>
      <c r="F53" s="1" t="s">
        <v>185</v>
      </c>
      <c r="G53" s="1" t="n">
        <v>500093011</v>
      </c>
      <c r="H53" s="1" t="s">
        <v>193</v>
      </c>
      <c r="I53" s="4" t="e">
        <f aca="false">I52</f>
        <v>#REF!</v>
      </c>
      <c r="J53" s="19" t="str">
        <f aca="false">IF(G53&lt;&gt;"",CONCATENATE(G53,"@stu.upes.ac.in"),"")</f>
        <v>500093011@stu.upes.ac.in</v>
      </c>
      <c r="K53" s="1" t="s">
        <v>51</v>
      </c>
      <c r="L53" s="19" t="str">
        <f aca="false">L52</f>
        <v>Dr. Roohi Sille</v>
      </c>
      <c r="M53" s="4"/>
      <c r="N53" s="1"/>
      <c r="O53" s="1"/>
      <c r="P53" s="21" t="n">
        <v>3</v>
      </c>
      <c r="Q53" s="21" t="n">
        <v>4</v>
      </c>
      <c r="R53" s="21" t="n">
        <v>4</v>
      </c>
      <c r="S53" s="21" t="n">
        <v>4.5</v>
      </c>
      <c r="T53" s="21" t="n">
        <v>4</v>
      </c>
      <c r="U53" s="21" t="n">
        <v>12</v>
      </c>
      <c r="V53" s="20" t="n">
        <f aca="false">IF(SUM(P53:U53)=0,"",SUM(P53:U53))</f>
        <v>31.5</v>
      </c>
      <c r="X53" s="21"/>
      <c r="Y53" s="21"/>
      <c r="Z53" s="21"/>
      <c r="AA53" s="21"/>
      <c r="AB53" s="21"/>
      <c r="AD53" s="5" t="str">
        <f aca="false">IF(SUM(X53:AC53)=0,"",SUM(X53:AC53))</f>
        <v/>
      </c>
      <c r="AE53" s="3" t="n">
        <f aca="false">IF(G53&lt;&gt;"",IF(MAX(V53,AD53)=0,0,MAX(V53,AD53)),"")</f>
        <v>31.5</v>
      </c>
      <c r="AF53" s="19" t="n">
        <v>13</v>
      </c>
      <c r="AG53" s="19" t="str">
        <f aca="false">AG52</f>
        <v>Web App for Heart Disease Prediction</v>
      </c>
    </row>
    <row r="54" s="5" customFormat="true" ht="15" hidden="false" customHeight="false" outlineLevel="0" collapsed="false">
      <c r="A54" s="5" t="n">
        <v>64</v>
      </c>
      <c r="B54" s="19" t="n">
        <f aca="false">B53</f>
        <v>13</v>
      </c>
      <c r="C54" s="19" t="str">
        <f aca="false">C53</f>
        <v>Web App for Heart Disease Prediction</v>
      </c>
      <c r="D54" s="19" t="str">
        <f aca="false">D53</f>
        <v>Yes</v>
      </c>
      <c r="E54" s="19" t="str">
        <f aca="false">E53</f>
        <v>Shiv Kumar Choudhary</v>
      </c>
      <c r="F54" s="1" t="s">
        <v>195</v>
      </c>
      <c r="G54" s="1" t="n">
        <v>500092015</v>
      </c>
      <c r="H54" s="1" t="s">
        <v>196</v>
      </c>
      <c r="I54" s="4" t="e">
        <f aca="false">I53</f>
        <v>#REF!</v>
      </c>
      <c r="J54" s="19" t="str">
        <f aca="false">IF(G54&lt;&gt;"",CONCATENATE(G54,"@stu.upes.ac.in"),"")</f>
        <v>500092015@stu.upes.ac.in</v>
      </c>
      <c r="K54" s="1" t="s">
        <v>51</v>
      </c>
      <c r="L54" s="19" t="str">
        <f aca="false">L53</f>
        <v>Dr. Roohi Sille</v>
      </c>
      <c r="M54" s="4"/>
      <c r="N54" s="1"/>
      <c r="O54" s="1"/>
      <c r="P54" s="21" t="n">
        <v>3</v>
      </c>
      <c r="Q54" s="21" t="n">
        <v>4</v>
      </c>
      <c r="R54" s="21" t="n">
        <v>4</v>
      </c>
      <c r="S54" s="21" t="n">
        <v>4.5</v>
      </c>
      <c r="T54" s="21" t="n">
        <v>4</v>
      </c>
      <c r="U54" s="21" t="n">
        <v>12</v>
      </c>
      <c r="V54" s="20" t="n">
        <f aca="false">IF(SUM(P54:U54)=0,"",SUM(P54:U54))</f>
        <v>31.5</v>
      </c>
      <c r="X54" s="21"/>
      <c r="Y54" s="21"/>
      <c r="Z54" s="21"/>
      <c r="AA54" s="21"/>
      <c r="AB54" s="21"/>
      <c r="AD54" s="5" t="str">
        <f aca="false">IF(SUM(X54:AC54)=0,"",SUM(X54:AC54))</f>
        <v/>
      </c>
      <c r="AE54" s="3" t="n">
        <f aca="false">IF(G54&lt;&gt;"",IF(MAX(V54,AD54)=0,0,MAX(V54,AD54)),"")</f>
        <v>31.5</v>
      </c>
      <c r="AF54" s="19" t="n">
        <v>13</v>
      </c>
      <c r="AG54" s="19" t="str">
        <f aca="false">AG53</f>
        <v>Web App for Heart Disease Prediction</v>
      </c>
    </row>
    <row r="55" s="5" customFormat="true" ht="15" hidden="false" customHeight="false" outlineLevel="0" collapsed="false">
      <c r="A55" s="5" t="n">
        <v>66</v>
      </c>
      <c r="B55" s="19" t="n">
        <v>14</v>
      </c>
      <c r="C55" s="20" t="s">
        <v>197</v>
      </c>
      <c r="D55" s="19" t="s">
        <v>25</v>
      </c>
      <c r="E55" s="20" t="s">
        <v>198</v>
      </c>
      <c r="F55" s="5" t="s">
        <v>199</v>
      </c>
      <c r="G55" s="5" t="n">
        <v>500093449</v>
      </c>
      <c r="H55" s="5" t="s">
        <v>200</v>
      </c>
      <c r="I55" s="21" t="e">
        <f aca="false">#REF!</f>
        <v>#REF!</v>
      </c>
      <c r="J55" s="19" t="str">
        <f aca="false">IF(G55&lt;&gt;"",CONCATENATE(G55,"@stu.upes.ac.in"),"")</f>
        <v>500093449@stu.upes.ac.in</v>
      </c>
      <c r="K55" s="5" t="s">
        <v>41</v>
      </c>
      <c r="L55" s="20" t="s">
        <v>201</v>
      </c>
      <c r="M55" s="25"/>
      <c r="N55" s="5" t="s">
        <v>202</v>
      </c>
      <c r="O55" s="3"/>
      <c r="P55" s="21" t="n">
        <v>4</v>
      </c>
      <c r="Q55" s="21" t="n">
        <v>4</v>
      </c>
      <c r="R55" s="21" t="n">
        <v>4</v>
      </c>
      <c r="S55" s="21" t="n">
        <v>4</v>
      </c>
      <c r="T55" s="21" t="n">
        <v>4</v>
      </c>
      <c r="U55" s="21" t="n">
        <v>10</v>
      </c>
      <c r="V55" s="20" t="n">
        <f aca="false">IF(SUM(P55:U55)=0,"",SUM(P55:U55))</f>
        <v>30</v>
      </c>
      <c r="X55" s="21"/>
      <c r="Y55" s="21"/>
      <c r="Z55" s="21"/>
      <c r="AA55" s="21"/>
      <c r="AB55" s="21"/>
      <c r="AD55" s="5" t="str">
        <f aca="false">IF(SUM(X55:AC55)=0,"",SUM(X55:AC55))</f>
        <v/>
      </c>
      <c r="AE55" s="3" t="n">
        <f aca="false">IF(G55&lt;&gt;"",IF(MAX(V55,AD55)=0,0,MAX(V55,AD55)),"")</f>
        <v>30</v>
      </c>
      <c r="AF55" s="19" t="n">
        <v>14</v>
      </c>
      <c r="AG55" s="20" t="s">
        <v>197</v>
      </c>
    </row>
    <row r="56" s="5" customFormat="true" ht="15" hidden="false" customHeight="false" outlineLevel="0" collapsed="false">
      <c r="A56" s="5" t="n">
        <v>67</v>
      </c>
      <c r="B56" s="19" t="n">
        <f aca="false">B55</f>
        <v>14</v>
      </c>
      <c r="C56" s="20" t="str">
        <f aca="false">C55</f>
        <v>Task Orchestration using Microservices</v>
      </c>
      <c r="D56" s="19" t="str">
        <f aca="false">D55</f>
        <v>Yes</v>
      </c>
      <c r="E56" s="20" t="str">
        <f aca="false">E55</f>
        <v>Abhishek Aggarwal and Prakhar Sirvastav </v>
      </c>
      <c r="F56" s="5" t="s">
        <v>203</v>
      </c>
      <c r="G56" s="5" t="n">
        <v>500092183</v>
      </c>
      <c r="H56" s="5" t="s">
        <v>204</v>
      </c>
      <c r="I56" s="21" t="e">
        <f aca="false">I55</f>
        <v>#REF!</v>
      </c>
      <c r="J56" s="19" t="str">
        <f aca="false">IF(G56&lt;&gt;"",CONCATENATE(G56,"@stu.upes.ac.in"),"")</f>
        <v>500092183@stu.upes.ac.in</v>
      </c>
      <c r="K56" s="5" t="s">
        <v>51</v>
      </c>
      <c r="L56" s="20" t="str">
        <f aca="false">L55</f>
        <v>DR.Shresth Gupta </v>
      </c>
      <c r="M56" s="25"/>
      <c r="N56" s="22" t="s">
        <v>205</v>
      </c>
      <c r="O56" s="3"/>
      <c r="P56" s="21" t="n">
        <v>4</v>
      </c>
      <c r="Q56" s="21" t="n">
        <v>4</v>
      </c>
      <c r="R56" s="21" t="n">
        <v>4</v>
      </c>
      <c r="S56" s="21" t="n">
        <v>4</v>
      </c>
      <c r="T56" s="21" t="n">
        <v>4</v>
      </c>
      <c r="U56" s="21" t="n">
        <v>10</v>
      </c>
      <c r="V56" s="20" t="n">
        <f aca="false">IF(SUM(P56:U56)=0,"",SUM(P56:U56))</f>
        <v>30</v>
      </c>
      <c r="X56" s="21"/>
      <c r="Y56" s="21"/>
      <c r="Z56" s="21"/>
      <c r="AA56" s="21"/>
      <c r="AB56" s="21"/>
      <c r="AD56" s="5" t="str">
        <f aca="false">IF(SUM(X56:AC56)=0,"",SUM(X56:AC56))</f>
        <v/>
      </c>
      <c r="AE56" s="3" t="n">
        <f aca="false">IF(G56&lt;&gt;"",IF(MAX(V56,AD56)=0,0,MAX(V56,AD56)),"")</f>
        <v>30</v>
      </c>
      <c r="AF56" s="19" t="n">
        <v>14</v>
      </c>
      <c r="AG56" s="20" t="str">
        <f aca="false">AG55</f>
        <v>Task Orchestration using Microservices</v>
      </c>
    </row>
    <row r="57" s="5" customFormat="true" ht="15" hidden="false" customHeight="false" outlineLevel="0" collapsed="false">
      <c r="A57" s="5" t="n">
        <v>68</v>
      </c>
      <c r="B57" s="19" t="n">
        <f aca="false">B56</f>
        <v>14</v>
      </c>
      <c r="C57" s="20" t="str">
        <f aca="false">C56</f>
        <v>Task Orchestration using Microservices</v>
      </c>
      <c r="D57" s="19" t="str">
        <f aca="false">D56</f>
        <v>Yes</v>
      </c>
      <c r="E57" s="20" t="str">
        <f aca="false">E56</f>
        <v>Abhishek Aggarwal and Prakhar Sirvastav </v>
      </c>
      <c r="F57" s="5" t="s">
        <v>206</v>
      </c>
      <c r="G57" s="5" t="n">
        <v>500092143</v>
      </c>
      <c r="H57" s="5" t="s">
        <v>207</v>
      </c>
      <c r="I57" s="21" t="e">
        <f aca="false">I56</f>
        <v>#REF!</v>
      </c>
      <c r="J57" s="19" t="str">
        <f aca="false">IF(G57&lt;&gt;"",CONCATENATE(G57,"@stu.upes.ac.in"),"")</f>
        <v>500092143@stu.upes.ac.in</v>
      </c>
      <c r="K57" s="5" t="s">
        <v>208</v>
      </c>
      <c r="L57" s="20" t="str">
        <f aca="false">L56</f>
        <v>DR.Shresth Gupta </v>
      </c>
      <c r="M57" s="21"/>
      <c r="P57" s="21" t="n">
        <v>4</v>
      </c>
      <c r="Q57" s="21" t="n">
        <v>4</v>
      </c>
      <c r="R57" s="21" t="n">
        <v>4</v>
      </c>
      <c r="S57" s="21" t="n">
        <v>4</v>
      </c>
      <c r="T57" s="21" t="n">
        <v>4</v>
      </c>
      <c r="U57" s="21" t="n">
        <v>10</v>
      </c>
      <c r="V57" s="20" t="n">
        <f aca="false">IF(SUM(P57:U57)=0,"",SUM(P57:U57))</f>
        <v>30</v>
      </c>
      <c r="X57" s="21"/>
      <c r="Y57" s="21"/>
      <c r="Z57" s="21"/>
      <c r="AA57" s="21"/>
      <c r="AB57" s="21"/>
      <c r="AD57" s="5" t="str">
        <f aca="false">IF(SUM(X57:AC57)=0,"",SUM(X57:AC57))</f>
        <v/>
      </c>
      <c r="AE57" s="3" t="n">
        <f aca="false">IF(G57&lt;&gt;"",IF(MAX(V57,AD57)=0,0,MAX(V57,AD57)),"")</f>
        <v>30</v>
      </c>
      <c r="AF57" s="19" t="n">
        <v>14</v>
      </c>
      <c r="AG57" s="20" t="str">
        <f aca="false">AG56</f>
        <v>Task Orchestration using Microservices</v>
      </c>
    </row>
    <row r="58" s="5" customFormat="true" ht="15" hidden="false" customHeight="false" outlineLevel="0" collapsed="false">
      <c r="A58" s="5" t="n">
        <v>69</v>
      </c>
      <c r="B58" s="19" t="n">
        <f aca="false">B57</f>
        <v>14</v>
      </c>
      <c r="C58" s="20" t="str">
        <f aca="false">C57</f>
        <v>Task Orchestration using Microservices</v>
      </c>
      <c r="D58" s="19" t="str">
        <f aca="false">D57</f>
        <v>Yes</v>
      </c>
      <c r="E58" s="20" t="str">
        <f aca="false">E57</f>
        <v>Abhishek Aggarwal and Prakhar Sirvastav </v>
      </c>
      <c r="F58" s="5" t="s">
        <v>209</v>
      </c>
      <c r="G58" s="5" t="n">
        <v>500090681</v>
      </c>
      <c r="H58" s="5" t="s">
        <v>210</v>
      </c>
      <c r="I58" s="21" t="e">
        <f aca="false">I57</f>
        <v>#REF!</v>
      </c>
      <c r="J58" s="19" t="str">
        <f aca="false">IF(G58&lt;&gt;"",CONCATENATE(G58,"@stu.upes.ac.in"),"")</f>
        <v>500090681@stu.upes.ac.in</v>
      </c>
      <c r="K58" s="5" t="s">
        <v>211</v>
      </c>
      <c r="L58" s="20" t="str">
        <f aca="false">L57</f>
        <v>DR.Shresth Gupta </v>
      </c>
      <c r="M58" s="21"/>
      <c r="P58" s="21" t="n">
        <v>4</v>
      </c>
      <c r="Q58" s="21" t="n">
        <v>4</v>
      </c>
      <c r="R58" s="21" t="n">
        <v>4</v>
      </c>
      <c r="S58" s="21" t="n">
        <v>4</v>
      </c>
      <c r="T58" s="21" t="n">
        <v>4</v>
      </c>
      <c r="U58" s="21" t="n">
        <v>10</v>
      </c>
      <c r="V58" s="20" t="n">
        <f aca="false">IF(SUM(P58:U58)=0,"",SUM(P58:U58))</f>
        <v>30</v>
      </c>
      <c r="X58" s="21"/>
      <c r="Y58" s="21"/>
      <c r="Z58" s="21"/>
      <c r="AA58" s="21"/>
      <c r="AB58" s="21"/>
      <c r="AD58" s="5" t="str">
        <f aca="false">IF(SUM(X58:AC58)=0,"",SUM(X58:AC58))</f>
        <v/>
      </c>
      <c r="AE58" s="3" t="n">
        <f aca="false">IF(G58&lt;&gt;"",IF(MAX(V58,AD58)=0,0,MAX(V58,AD58)),"")</f>
        <v>30</v>
      </c>
      <c r="AF58" s="19" t="n">
        <v>14</v>
      </c>
      <c r="AG58" s="20" t="str">
        <f aca="false">AG57</f>
        <v>Task Orchestration using Microservices</v>
      </c>
    </row>
    <row r="59" s="5" customFormat="true" ht="15" hidden="false" customHeight="false" outlineLevel="0" collapsed="false">
      <c r="A59" s="5" t="n">
        <v>71</v>
      </c>
      <c r="B59" s="19" t="n">
        <v>15</v>
      </c>
      <c r="C59" s="19" t="s">
        <v>212</v>
      </c>
      <c r="D59" s="19" t="s">
        <v>25</v>
      </c>
      <c r="E59" s="19" t="s">
        <v>213</v>
      </c>
      <c r="F59" s="1" t="s">
        <v>213</v>
      </c>
      <c r="G59" s="1" t="n">
        <v>500096591</v>
      </c>
      <c r="H59" s="1" t="s">
        <v>214</v>
      </c>
      <c r="I59" s="4" t="e">
        <f aca="false">#REF!</f>
        <v>#REF!</v>
      </c>
      <c r="J59" s="19" t="str">
        <f aca="false">IF(G59&lt;&gt;"",CONCATENATE(G59,"@stu.upes.ac.in"),"")</f>
        <v>500096591@stu.upes.ac.in</v>
      </c>
      <c r="K59" s="1" t="s">
        <v>105</v>
      </c>
      <c r="L59" s="19" t="s">
        <v>79</v>
      </c>
      <c r="M59" s="75"/>
      <c r="N59" s="1" t="s">
        <v>215</v>
      </c>
      <c r="O59" s="76"/>
      <c r="P59" s="21"/>
      <c r="Q59" s="21"/>
      <c r="R59" s="21"/>
      <c r="S59" s="21"/>
      <c r="T59" s="21"/>
      <c r="U59" s="21"/>
      <c r="V59" s="20" t="str">
        <f aca="false">IF(SUM(P59:U59)=0,"",SUM(P59:U59))</f>
        <v/>
      </c>
      <c r="X59" s="21"/>
      <c r="Y59" s="21"/>
      <c r="Z59" s="21"/>
      <c r="AA59" s="21"/>
      <c r="AB59" s="21"/>
      <c r="AD59" s="5" t="str">
        <f aca="false">IF(SUM(X59:AC59)=0,"",SUM(X59:AC59))</f>
        <v/>
      </c>
      <c r="AE59" s="3" t="n">
        <f aca="false">IF(G59&lt;&gt;"",IF(MAX(V59,AD59)=0,0,MAX(V59,AD59)),"")</f>
        <v>0</v>
      </c>
      <c r="AF59" s="19" t="n">
        <v>15</v>
      </c>
      <c r="AG59" s="19" t="s">
        <v>212</v>
      </c>
    </row>
    <row r="60" s="5" customFormat="true" ht="15" hidden="false" customHeight="false" outlineLevel="0" collapsed="false">
      <c r="A60" s="5" t="n">
        <v>72</v>
      </c>
      <c r="B60" s="19" t="n">
        <f aca="false">B59</f>
        <v>15</v>
      </c>
      <c r="C60" s="19" t="str">
        <f aca="false">C59</f>
        <v>Profspector: AI-Powered Professor Recommendation System</v>
      </c>
      <c r="D60" s="19" t="str">
        <f aca="false">D59</f>
        <v>Yes</v>
      </c>
      <c r="E60" s="19" t="str">
        <f aca="false">E59</f>
        <v>Chitra Sharma</v>
      </c>
      <c r="F60" s="1" t="s">
        <v>217</v>
      </c>
      <c r="G60" s="1" t="n">
        <v>500096908</v>
      </c>
      <c r="H60" s="1" t="s">
        <v>218</v>
      </c>
      <c r="I60" s="4" t="e">
        <f aca="false">I59</f>
        <v>#REF!</v>
      </c>
      <c r="J60" s="19" t="str">
        <f aca="false">IF(G60&lt;&gt;"",CONCATENATE(G60,"@stu.upes.ac.in"),"")</f>
        <v>500096908@stu.upes.ac.in</v>
      </c>
      <c r="K60" s="1" t="s">
        <v>219</v>
      </c>
      <c r="L60" s="19" t="str">
        <f aca="false">L59</f>
        <v>Dr. Avita Katal</v>
      </c>
      <c r="M60" s="75"/>
      <c r="N60" s="22" t="s">
        <v>220</v>
      </c>
      <c r="O60" s="76"/>
      <c r="P60" s="21"/>
      <c r="Q60" s="21"/>
      <c r="R60" s="21"/>
      <c r="S60" s="21"/>
      <c r="T60" s="21"/>
      <c r="U60" s="21"/>
      <c r="V60" s="20" t="str">
        <f aca="false">IF(SUM(P60:U60)=0,"",SUM(P60:U60))</f>
        <v/>
      </c>
      <c r="X60" s="21"/>
      <c r="Y60" s="21"/>
      <c r="Z60" s="21"/>
      <c r="AA60" s="21"/>
      <c r="AB60" s="21"/>
      <c r="AD60" s="5" t="str">
        <f aca="false">IF(SUM(X60:AC60)=0,"",SUM(X60:AC60))</f>
        <v/>
      </c>
      <c r="AE60" s="3" t="n">
        <f aca="false">IF(G60&lt;&gt;"",IF(MAX(V60,AD60)=0,0,MAX(V60,AD60)),"")</f>
        <v>0</v>
      </c>
      <c r="AF60" s="19" t="n">
        <v>15</v>
      </c>
      <c r="AG60" s="19" t="str">
        <f aca="false">AG59</f>
        <v>Profspector: AI-Powered Professor Recommendation System</v>
      </c>
    </row>
    <row r="61" s="5" customFormat="true" ht="15" hidden="false" customHeight="false" outlineLevel="0" collapsed="false">
      <c r="A61" s="5" t="n">
        <v>73</v>
      </c>
      <c r="B61" s="19" t="n">
        <f aca="false">B60</f>
        <v>15</v>
      </c>
      <c r="C61" s="19" t="str">
        <f aca="false">C60</f>
        <v>Profspector: AI-Powered Professor Recommendation System</v>
      </c>
      <c r="D61" s="19" t="str">
        <f aca="false">D60</f>
        <v>Yes</v>
      </c>
      <c r="E61" s="5" t="str">
        <f aca="false">E60</f>
        <v>Chitra Sharma</v>
      </c>
      <c r="F61" s="5" t="str">
        <f aca="false">F60</f>
        <v>Chetany Bhardwaj</v>
      </c>
      <c r="G61" s="5" t="n">
        <f aca="false">G60</f>
        <v>500096908</v>
      </c>
      <c r="H61" s="5" t="str">
        <f aca="false">H60</f>
        <v>R2142211190</v>
      </c>
      <c r="I61" s="21" t="e">
        <f aca="false">I60</f>
        <v>#REF!</v>
      </c>
      <c r="J61" s="19" t="str">
        <f aca="false">IF(G61&lt;&gt;"",CONCATENATE(G61,"@stu.upes.ac.in"),"")</f>
        <v>500096908@stu.upes.ac.in</v>
      </c>
      <c r="K61" s="5" t="str">
        <f aca="false">K60</f>
        <v>CCVT(NH)- B7</v>
      </c>
      <c r="L61" s="5" t="str">
        <f aca="false">L60</f>
        <v>Dr. Avita Katal</v>
      </c>
      <c r="M61" s="21"/>
      <c r="P61" s="21"/>
      <c r="Q61" s="21"/>
      <c r="R61" s="21"/>
      <c r="S61" s="21"/>
      <c r="T61" s="21"/>
      <c r="U61" s="21"/>
      <c r="V61" s="20" t="str">
        <f aca="false">IF(SUM(P61:U61)=0,"",SUM(P61:U61))</f>
        <v/>
      </c>
      <c r="X61" s="21"/>
      <c r="Y61" s="21"/>
      <c r="Z61" s="21"/>
      <c r="AA61" s="21"/>
      <c r="AB61" s="21"/>
      <c r="AD61" s="5" t="str">
        <f aca="false">IF(SUM(X61:AC61)=0,"",SUM(X61:AC61))</f>
        <v/>
      </c>
      <c r="AE61" s="3" t="n">
        <f aca="false">IF(G61&lt;&gt;"",IF(MAX(V61,AD61)=0,0,MAX(V61,AD61)),"")</f>
        <v>0</v>
      </c>
      <c r="AF61" s="19" t="n">
        <v>15</v>
      </c>
      <c r="AG61" s="19"/>
    </row>
    <row r="62" s="5" customFormat="true" ht="15" hidden="false" customHeight="false" outlineLevel="0" collapsed="false">
      <c r="A62" s="5" t="n">
        <v>74</v>
      </c>
      <c r="B62" s="19" t="n">
        <f aca="false">B61</f>
        <v>15</v>
      </c>
      <c r="C62" s="19" t="str">
        <f aca="false">C61</f>
        <v>Profspector: AI-Powered Professor Recommendation System</v>
      </c>
      <c r="D62" s="19" t="str">
        <f aca="false">D61</f>
        <v>Yes</v>
      </c>
      <c r="E62" s="5" t="str">
        <f aca="false">E61</f>
        <v>Chitra Sharma</v>
      </c>
      <c r="F62" s="5" t="str">
        <f aca="false">F61</f>
        <v>Chetany Bhardwaj</v>
      </c>
      <c r="G62" s="5" t="n">
        <f aca="false">G61</f>
        <v>500096908</v>
      </c>
      <c r="H62" s="5" t="str">
        <f aca="false">H61</f>
        <v>R2142211190</v>
      </c>
      <c r="I62" s="21" t="e">
        <f aca="false">I61</f>
        <v>#REF!</v>
      </c>
      <c r="J62" s="19" t="str">
        <f aca="false">IF(G62&lt;&gt;"",CONCATENATE(G62,"@stu.upes.ac.in"),"")</f>
        <v>500096908@stu.upes.ac.in</v>
      </c>
      <c r="K62" s="5" t="str">
        <f aca="false">K61</f>
        <v>CCVT(NH)- B7</v>
      </c>
      <c r="L62" s="5" t="str">
        <f aca="false">L61</f>
        <v>Dr. Avita Katal</v>
      </c>
      <c r="M62" s="21"/>
      <c r="P62" s="21"/>
      <c r="Q62" s="21"/>
      <c r="R62" s="21"/>
      <c r="S62" s="21"/>
      <c r="T62" s="21"/>
      <c r="U62" s="21"/>
      <c r="V62" s="20" t="str">
        <f aca="false">IF(SUM(P62:U62)=0,"",SUM(P62:U62))</f>
        <v/>
      </c>
      <c r="X62" s="21"/>
      <c r="Y62" s="21"/>
      <c r="Z62" s="21"/>
      <c r="AA62" s="21"/>
      <c r="AB62" s="21"/>
      <c r="AD62" s="5" t="str">
        <f aca="false">IF(SUM(X62:AC62)=0,"",SUM(X62:AC62))</f>
        <v/>
      </c>
      <c r="AE62" s="3" t="n">
        <f aca="false">IF(G62&lt;&gt;"",IF(MAX(V62,AD62)=0,0,MAX(V62,AD62)),"")</f>
        <v>0</v>
      </c>
      <c r="AF62" s="19" t="n">
        <v>15</v>
      </c>
      <c r="AG62" s="19"/>
    </row>
    <row r="63" s="5" customFormat="true" ht="15" hidden="false" customHeight="false" outlineLevel="0" collapsed="false">
      <c r="A63" s="5" t="n">
        <v>76</v>
      </c>
      <c r="B63" s="19" t="n">
        <v>16</v>
      </c>
      <c r="C63" s="20" t="s">
        <v>221</v>
      </c>
      <c r="D63" s="19" t="s">
        <v>25</v>
      </c>
      <c r="E63" s="20" t="s">
        <v>222</v>
      </c>
      <c r="F63" s="5" t="s">
        <v>222</v>
      </c>
      <c r="G63" s="5" t="n">
        <v>500094565</v>
      </c>
      <c r="H63" s="5" t="s">
        <v>223</v>
      </c>
      <c r="I63" s="21" t="e">
        <f aca="false">#REF!</f>
        <v>#REF!</v>
      </c>
      <c r="J63" s="19" t="str">
        <f aca="false">IF(G63&lt;&gt;"",CONCATENATE(G63,"@stu.upes.ac.in"),"")</f>
        <v>500094565@stu.upes.ac.in</v>
      </c>
      <c r="K63" s="5" t="s">
        <v>28</v>
      </c>
      <c r="L63" s="20" t="s">
        <v>224</v>
      </c>
      <c r="M63" s="25"/>
      <c r="N63" s="5" t="s">
        <v>225</v>
      </c>
      <c r="O63" s="3"/>
      <c r="Q63" s="21"/>
      <c r="R63" s="21"/>
      <c r="S63" s="21"/>
      <c r="T63" s="21"/>
      <c r="U63" s="21"/>
      <c r="V63" s="20" t="str">
        <f aca="false">IF(SUM(P63:U63)=0,"",SUM(P63:U63))</f>
        <v/>
      </c>
      <c r="X63" s="83" t="n">
        <v>2</v>
      </c>
      <c r="Y63" s="21" t="n">
        <v>2</v>
      </c>
      <c r="Z63" s="21" t="n">
        <v>4</v>
      </c>
      <c r="AA63" s="21" t="n">
        <v>4</v>
      </c>
      <c r="AB63" s="21" t="n">
        <v>3</v>
      </c>
      <c r="AC63" s="5" t="n">
        <v>8</v>
      </c>
      <c r="AD63" s="5" t="n">
        <f aca="false">IF(SUM(X63:AC63)=0,"",SUM(X63:AC63))</f>
        <v>23</v>
      </c>
      <c r="AE63" s="3" t="n">
        <f aca="false">IF(G63&lt;&gt;"",IF(MAX(V63,AD63)=0,0,MAX(V63,AD63)),"")</f>
        <v>23</v>
      </c>
      <c r="AF63" s="19" t="n">
        <v>16</v>
      </c>
      <c r="AG63" s="20" t="s">
        <v>221</v>
      </c>
    </row>
    <row r="64" s="5" customFormat="true" ht="15" hidden="false" customHeight="false" outlineLevel="0" collapsed="false">
      <c r="A64" s="5" t="n">
        <v>77</v>
      </c>
      <c r="B64" s="19" t="n">
        <f aca="false">B63</f>
        <v>16</v>
      </c>
      <c r="C64" s="20" t="str">
        <f aca="false">C63</f>
        <v>Cloud based E-commerce application</v>
      </c>
      <c r="D64" s="19" t="str">
        <f aca="false">D63</f>
        <v>Yes</v>
      </c>
      <c r="E64" s="20" t="str">
        <f aca="false">E63</f>
        <v>Aashika Gupta</v>
      </c>
      <c r="F64" s="5" t="s">
        <v>226</v>
      </c>
      <c r="G64" s="5" t="n">
        <v>500094775</v>
      </c>
      <c r="H64" s="5" t="s">
        <v>227</v>
      </c>
      <c r="I64" s="21" t="e">
        <f aca="false">I63</f>
        <v>#REF!</v>
      </c>
      <c r="J64" s="19" t="str">
        <f aca="false">IF(G64&lt;&gt;"",CONCATENATE(G64,"@stu.upes.ac.in"),"")</f>
        <v>500094775@stu.upes.ac.in</v>
      </c>
      <c r="K64" s="5" t="s">
        <v>28</v>
      </c>
      <c r="L64" s="20" t="str">
        <f aca="false">L63</f>
        <v>Dr. Mitali Chugh</v>
      </c>
      <c r="M64" s="21"/>
      <c r="N64" s="22" t="s">
        <v>228</v>
      </c>
      <c r="P64" s="21"/>
      <c r="Q64" s="21"/>
      <c r="R64" s="21"/>
      <c r="S64" s="21"/>
      <c r="T64" s="21"/>
      <c r="U64" s="21"/>
      <c r="V64" s="20" t="str">
        <f aca="false">IF(SUM(P64:U64)=0,"",SUM(P64:U64))</f>
        <v/>
      </c>
      <c r="X64" s="21" t="n">
        <v>4</v>
      </c>
      <c r="Y64" s="21" t="n">
        <v>5</v>
      </c>
      <c r="Z64" s="21" t="n">
        <v>8</v>
      </c>
      <c r="AA64" s="21" t="n">
        <v>9</v>
      </c>
      <c r="AB64" s="21" t="n">
        <v>4</v>
      </c>
      <c r="AC64" s="5" t="n">
        <v>13</v>
      </c>
      <c r="AD64" s="5" t="n">
        <f aca="false">IF(SUM(X64:AC64)=0,"",SUM(X64:AC64))</f>
        <v>43</v>
      </c>
      <c r="AE64" s="3" t="n">
        <f aca="false">IF(G64&lt;&gt;"",IF(MAX(V64,AD64)=0,0,MAX(V64,AD64)),"")</f>
        <v>43</v>
      </c>
      <c r="AF64" s="19" t="n">
        <v>16</v>
      </c>
      <c r="AG64" s="20" t="str">
        <f aca="false">AG63</f>
        <v>Cloud based E-commerce application</v>
      </c>
    </row>
    <row r="65" s="5" customFormat="true" ht="15" hidden="false" customHeight="false" outlineLevel="0" collapsed="false">
      <c r="A65" s="5" t="n">
        <v>78</v>
      </c>
      <c r="B65" s="19" t="n">
        <f aca="false">B64</f>
        <v>16</v>
      </c>
      <c r="C65" s="20" t="str">
        <f aca="false">C64</f>
        <v>Cloud based E-commerce application</v>
      </c>
      <c r="D65" s="19" t="str">
        <f aca="false">D64</f>
        <v>Yes</v>
      </c>
      <c r="E65" s="20" t="str">
        <f aca="false">E64</f>
        <v>Aashika Gupta</v>
      </c>
      <c r="F65" s="5" t="str">
        <f aca="false">F64</f>
        <v>Vanshika Omer</v>
      </c>
      <c r="G65" s="5" t="n">
        <f aca="false">G64</f>
        <v>500094775</v>
      </c>
      <c r="H65" s="5" t="str">
        <f aca="false">H64</f>
        <v>R2142210842</v>
      </c>
      <c r="I65" s="21" t="e">
        <f aca="false">I64</f>
        <v>#REF!</v>
      </c>
      <c r="J65" s="19" t="str">
        <f aca="false">IF(G65&lt;&gt;"",CONCATENATE(G65,"@stu.upes.ac.in"),"")</f>
        <v>500094775@stu.upes.ac.in</v>
      </c>
      <c r="K65" s="5" t="str">
        <f aca="false">K64</f>
        <v>CCVT (NH)- B5</v>
      </c>
      <c r="L65" s="20" t="str">
        <f aca="false">L64</f>
        <v>Dr. Mitali Chugh</v>
      </c>
      <c r="M65" s="21"/>
      <c r="P65" s="21"/>
      <c r="Q65" s="21"/>
      <c r="R65" s="21"/>
      <c r="S65" s="21"/>
      <c r="T65" s="21"/>
      <c r="U65" s="21"/>
      <c r="V65" s="20" t="str">
        <f aca="false">IF(SUM(P65:U65)=0,"",SUM(P65:U65))</f>
        <v/>
      </c>
      <c r="X65" s="21"/>
      <c r="Y65" s="21"/>
      <c r="Z65" s="21"/>
      <c r="AA65" s="21"/>
      <c r="AB65" s="21"/>
      <c r="AD65" s="5" t="str">
        <f aca="false">IF(SUM(X65:AC65)=0,"",SUM(X65:AC65))</f>
        <v/>
      </c>
      <c r="AE65" s="3" t="n">
        <f aca="false">IF(G65&lt;&gt;"",IF(MAX(V65,AD65)=0,0,MAX(V65,AD65)),"")</f>
        <v>0</v>
      </c>
      <c r="AF65" s="19" t="n">
        <v>16</v>
      </c>
      <c r="AG65" s="20"/>
    </row>
    <row r="66" s="5" customFormat="true" ht="15" hidden="false" customHeight="false" outlineLevel="0" collapsed="false">
      <c r="A66" s="5" t="n">
        <v>79</v>
      </c>
      <c r="B66" s="19" t="n">
        <f aca="false">B65</f>
        <v>16</v>
      </c>
      <c r="C66" s="20" t="str">
        <f aca="false">C65</f>
        <v>Cloud based E-commerce application</v>
      </c>
      <c r="D66" s="19" t="str">
        <f aca="false">D65</f>
        <v>Yes</v>
      </c>
      <c r="E66" s="20" t="str">
        <f aca="false">E65</f>
        <v>Aashika Gupta</v>
      </c>
      <c r="F66" s="5" t="str">
        <f aca="false">F65</f>
        <v>Vanshika Omer</v>
      </c>
      <c r="G66" s="5" t="n">
        <f aca="false">G65</f>
        <v>500094775</v>
      </c>
      <c r="H66" s="5" t="str">
        <f aca="false">H65</f>
        <v>R2142210842</v>
      </c>
      <c r="I66" s="21" t="e">
        <f aca="false">I65</f>
        <v>#REF!</v>
      </c>
      <c r="J66" s="19" t="str">
        <f aca="false">IF(G66&lt;&gt;"",CONCATENATE(G66,"@stu.upes.ac.in"),"")</f>
        <v>500094775@stu.upes.ac.in</v>
      </c>
      <c r="K66" s="5" t="str">
        <f aca="false">K65</f>
        <v>CCVT (NH)- B5</v>
      </c>
      <c r="L66" s="20" t="str">
        <f aca="false">L65</f>
        <v>Dr. Mitali Chugh</v>
      </c>
      <c r="M66" s="21"/>
      <c r="P66" s="21"/>
      <c r="Q66" s="21"/>
      <c r="R66" s="21"/>
      <c r="S66" s="21"/>
      <c r="T66" s="21"/>
      <c r="U66" s="21"/>
      <c r="V66" s="20" t="str">
        <f aca="false">IF(SUM(P66:U66)=0,"",SUM(P66:U66))</f>
        <v/>
      </c>
      <c r="X66" s="21"/>
      <c r="Y66" s="21"/>
      <c r="Z66" s="21"/>
      <c r="AA66" s="21"/>
      <c r="AB66" s="21"/>
      <c r="AD66" s="5" t="str">
        <f aca="false">IF(SUM(X66:AC66)=0,"",SUM(X66:AC66))</f>
        <v/>
      </c>
      <c r="AE66" s="3" t="n">
        <f aca="false">IF(G66&lt;&gt;"",IF(MAX(V66,AD66)=0,0,MAX(V66,AD66)),"")</f>
        <v>0</v>
      </c>
      <c r="AF66" s="19" t="n">
        <v>16</v>
      </c>
      <c r="AG66" s="20"/>
    </row>
    <row r="67" s="84" customFormat="true" ht="15" hidden="false" customHeight="false" outlineLevel="0" collapsed="false">
      <c r="A67" s="84" t="n">
        <v>81</v>
      </c>
      <c r="B67" s="85" t="n">
        <v>17</v>
      </c>
      <c r="C67" s="86" t="s">
        <v>229</v>
      </c>
      <c r="D67" s="85" t="s">
        <v>230</v>
      </c>
      <c r="E67" s="86" t="s">
        <v>231</v>
      </c>
      <c r="F67" s="84" t="s">
        <v>231</v>
      </c>
      <c r="G67" s="84" t="n">
        <v>500095595</v>
      </c>
      <c r="H67" s="84" t="s">
        <v>232</v>
      </c>
      <c r="I67" s="87" t="n">
        <v>8630195446</v>
      </c>
      <c r="J67" s="85" t="str">
        <f aca="false">IF(G67&lt;&gt;"",CONCATENATE(G67,"@stu.upes.ac.in"),"")</f>
        <v>500095595@stu.upes.ac.in</v>
      </c>
      <c r="K67" s="84" t="s">
        <v>28</v>
      </c>
      <c r="L67" s="86" t="s">
        <v>233</v>
      </c>
      <c r="M67" s="88" t="s">
        <v>234</v>
      </c>
      <c r="N67" s="84" t="s">
        <v>235</v>
      </c>
      <c r="O67" s="89"/>
      <c r="P67" s="87" t="n">
        <v>3.5</v>
      </c>
      <c r="Q67" s="87" t="n">
        <v>3.5</v>
      </c>
      <c r="R67" s="87" t="n">
        <v>6</v>
      </c>
      <c r="S67" s="87" t="n">
        <v>6</v>
      </c>
      <c r="T67" s="87" t="n">
        <v>5</v>
      </c>
      <c r="U67" s="87" t="n">
        <v>9.5</v>
      </c>
      <c r="V67" s="86" t="n">
        <f aca="false">IF(SUM(P67:U67)=0,"",SUM(P67:U67))</f>
        <v>33.5</v>
      </c>
      <c r="X67" s="87"/>
      <c r="Y67" s="87"/>
      <c r="Z67" s="87"/>
      <c r="AA67" s="87"/>
      <c r="AB67" s="87"/>
      <c r="AD67" s="84" t="str">
        <f aca="false">IF(SUM(X67:AC67)=0,"",SUM(X67:AC67))</f>
        <v/>
      </c>
      <c r="AE67" s="3" t="n">
        <f aca="false">IF(G67&lt;&gt;"",IF(MAX(V67,AD67)=0,0,MAX(V67,AD67)),"")</f>
        <v>33.5</v>
      </c>
      <c r="AF67" s="85" t="n">
        <v>17</v>
      </c>
      <c r="AG67" s="20" t="s">
        <v>229</v>
      </c>
    </row>
    <row r="68" s="84" customFormat="true" ht="15" hidden="false" customHeight="false" outlineLevel="0" collapsed="false">
      <c r="A68" s="84" t="n">
        <v>82</v>
      </c>
      <c r="B68" s="85" t="n">
        <f aca="false">B67</f>
        <v>17</v>
      </c>
      <c r="C68" s="86" t="str">
        <f aca="false">C67</f>
        <v>InterviBot: Ace Every Interview </v>
      </c>
      <c r="D68" s="85" t="str">
        <f aca="false">D67</f>
        <v>No</v>
      </c>
      <c r="E68" s="86" t="str">
        <f aca="false">E67</f>
        <v>Aryan Ranjan</v>
      </c>
      <c r="F68" s="84" t="s">
        <v>236</v>
      </c>
      <c r="G68" s="84" t="n">
        <v>500095624</v>
      </c>
      <c r="H68" s="84" t="s">
        <v>237</v>
      </c>
      <c r="I68" s="87" t="n">
        <v>9511592347</v>
      </c>
      <c r="J68" s="85" t="str">
        <f aca="false">IF(G68&lt;&gt;"",CONCATENATE(G68,"@stu.upes.ac.in"),"")</f>
        <v>500095624@stu.upes.ac.in</v>
      </c>
      <c r="K68" s="84" t="s">
        <v>28</v>
      </c>
      <c r="L68" s="86" t="str">
        <f aca="false">L67</f>
        <v>Dr. Swati Rastogi</v>
      </c>
      <c r="M68" s="88"/>
      <c r="N68" s="90" t="s">
        <v>238</v>
      </c>
      <c r="O68" s="89"/>
      <c r="P68" s="87" t="n">
        <v>3.5</v>
      </c>
      <c r="Q68" s="87" t="n">
        <v>3.5</v>
      </c>
      <c r="R68" s="87" t="n">
        <v>6</v>
      </c>
      <c r="S68" s="87" t="n">
        <v>6</v>
      </c>
      <c r="T68" s="87" t="n">
        <v>5</v>
      </c>
      <c r="U68" s="87" t="n">
        <v>9.5</v>
      </c>
      <c r="V68" s="86" t="n">
        <f aca="false">IF(SUM(P68:U68)=0,"",SUM(P68:U68))</f>
        <v>33.5</v>
      </c>
      <c r="X68" s="87"/>
      <c r="Y68" s="87"/>
      <c r="Z68" s="87"/>
      <c r="AA68" s="87"/>
      <c r="AB68" s="87"/>
      <c r="AD68" s="84" t="str">
        <f aca="false">IF(SUM(X68:AC68)=0,"",SUM(X68:AC68))</f>
        <v/>
      </c>
      <c r="AE68" s="3" t="n">
        <f aca="false">IF(G68&lt;&gt;"",IF(MAX(V68,AD68)=0,0,MAX(V68,AD68)),"")</f>
        <v>33.5</v>
      </c>
      <c r="AF68" s="85" t="n">
        <v>17</v>
      </c>
      <c r="AG68" s="20" t="str">
        <f aca="false">AG67</f>
        <v>InterviBot: Ace Every Interview </v>
      </c>
    </row>
    <row r="69" s="84" customFormat="true" ht="15" hidden="false" customHeight="false" outlineLevel="0" collapsed="false">
      <c r="A69" s="84" t="n">
        <v>83</v>
      </c>
      <c r="B69" s="85" t="n">
        <f aca="false">B68</f>
        <v>17</v>
      </c>
      <c r="C69" s="86" t="str">
        <f aca="false">C68</f>
        <v>InterviBot: Ace Every Interview </v>
      </c>
      <c r="D69" s="85" t="str">
        <f aca="false">D68</f>
        <v>No</v>
      </c>
      <c r="E69" s="86" t="str">
        <f aca="false">E68</f>
        <v>Aryan Ranjan</v>
      </c>
      <c r="F69" s="84" t="str">
        <f aca="false">F68</f>
        <v>Khushi Nimawat</v>
      </c>
      <c r="G69" s="84" t="n">
        <f aca="false">G68</f>
        <v>500095624</v>
      </c>
      <c r="H69" s="84" t="str">
        <f aca="false">H68</f>
        <v>R2142210955</v>
      </c>
      <c r="I69" s="87" t="n">
        <f aca="false">I68</f>
        <v>9511592347</v>
      </c>
      <c r="J69" s="85" t="str">
        <f aca="false">IF(G69&lt;&gt;"",CONCATENATE(G69,"@stu.upes.ac.in"),"")</f>
        <v>500095624@stu.upes.ac.in</v>
      </c>
      <c r="K69" s="84" t="str">
        <f aca="false">K68</f>
        <v>CCVT (NH)- B5</v>
      </c>
      <c r="L69" s="86" t="str">
        <f aca="false">L68</f>
        <v>Dr. Swati Rastogi</v>
      </c>
      <c r="M69" s="87"/>
      <c r="P69" s="87"/>
      <c r="Q69" s="87"/>
      <c r="R69" s="87"/>
      <c r="S69" s="87"/>
      <c r="T69" s="87"/>
      <c r="U69" s="87"/>
      <c r="V69" s="86" t="str">
        <f aca="false">IF(SUM(P69:U69)=0,"",SUM(P69:U69))</f>
        <v/>
      </c>
      <c r="X69" s="87"/>
      <c r="Y69" s="87"/>
      <c r="Z69" s="87"/>
      <c r="AA69" s="87"/>
      <c r="AB69" s="87"/>
      <c r="AD69" s="84" t="str">
        <f aca="false">IF(SUM(X69:AC69)=0,"",SUM(X69:AC69))</f>
        <v/>
      </c>
      <c r="AE69" s="3" t="n">
        <f aca="false">IF(G69&lt;&gt;"",IF(MAX(V69,AD69)=0,0,MAX(V69,AD69)),"")</f>
        <v>0</v>
      </c>
      <c r="AF69" s="85" t="n">
        <v>17</v>
      </c>
      <c r="AG69" s="20"/>
    </row>
    <row r="70" s="84" customFormat="true" ht="15" hidden="false" customHeight="false" outlineLevel="0" collapsed="false">
      <c r="A70" s="84" t="n">
        <v>84</v>
      </c>
      <c r="B70" s="85" t="n">
        <f aca="false">B69</f>
        <v>17</v>
      </c>
      <c r="C70" s="86" t="str">
        <f aca="false">C69</f>
        <v>InterviBot: Ace Every Interview </v>
      </c>
      <c r="D70" s="85" t="str">
        <f aca="false">D69</f>
        <v>No</v>
      </c>
      <c r="E70" s="86" t="str">
        <f aca="false">E69</f>
        <v>Aryan Ranjan</v>
      </c>
      <c r="F70" s="84" t="str">
        <f aca="false">F69</f>
        <v>Khushi Nimawat</v>
      </c>
      <c r="G70" s="84" t="n">
        <f aca="false">G69</f>
        <v>500095624</v>
      </c>
      <c r="H70" s="84" t="str">
        <f aca="false">H69</f>
        <v>R2142210955</v>
      </c>
      <c r="I70" s="87" t="n">
        <f aca="false">I69</f>
        <v>9511592347</v>
      </c>
      <c r="J70" s="85" t="str">
        <f aca="false">IF(G70&lt;&gt;"",CONCATENATE(G70,"@stu.upes.ac.in"),"")</f>
        <v>500095624@stu.upes.ac.in</v>
      </c>
      <c r="K70" s="84" t="str">
        <f aca="false">K69</f>
        <v>CCVT (NH)- B5</v>
      </c>
      <c r="L70" s="86" t="str">
        <f aca="false">L69</f>
        <v>Dr. Swati Rastogi</v>
      </c>
      <c r="M70" s="87"/>
      <c r="P70" s="87"/>
      <c r="Q70" s="87"/>
      <c r="R70" s="87"/>
      <c r="S70" s="87"/>
      <c r="T70" s="87"/>
      <c r="U70" s="87"/>
      <c r="V70" s="86" t="str">
        <f aca="false">IF(SUM(P70:U70)=0,"",SUM(P70:U70))</f>
        <v/>
      </c>
      <c r="X70" s="87"/>
      <c r="Y70" s="87"/>
      <c r="Z70" s="87"/>
      <c r="AA70" s="87"/>
      <c r="AB70" s="87"/>
      <c r="AD70" s="84" t="str">
        <f aca="false">IF(SUM(X70:AC70)=0,"",SUM(X70:AC70))</f>
        <v/>
      </c>
      <c r="AE70" s="3" t="n">
        <f aca="false">IF(G70&lt;&gt;"",IF(MAX(V70,AD70)=0,0,MAX(V70,AD70)),"")</f>
        <v>0</v>
      </c>
      <c r="AF70" s="85" t="n">
        <v>17</v>
      </c>
      <c r="AG70" s="20"/>
    </row>
    <row r="71" s="5" customFormat="true" ht="15" hidden="false" customHeight="false" outlineLevel="0" collapsed="false">
      <c r="A71" s="5" t="n">
        <v>86</v>
      </c>
      <c r="B71" s="19" t="n">
        <v>18</v>
      </c>
      <c r="C71" s="20" t="s">
        <v>239</v>
      </c>
      <c r="D71" s="19" t="s">
        <v>230</v>
      </c>
      <c r="E71" s="20" t="s">
        <v>240</v>
      </c>
      <c r="F71" s="5" t="s">
        <v>240</v>
      </c>
      <c r="G71" s="5" t="n">
        <v>500095440</v>
      </c>
      <c r="H71" s="5" t="s">
        <v>241</v>
      </c>
      <c r="I71" s="21" t="n">
        <v>8950995671</v>
      </c>
      <c r="J71" s="19" t="str">
        <f aca="false">IF(G71&lt;&gt;"",CONCATENATE(G71,"@stu.upes.ac.in"),"")</f>
        <v>500095440@stu.upes.ac.in</v>
      </c>
      <c r="K71" s="5" t="s">
        <v>242</v>
      </c>
      <c r="L71" s="20" t="s">
        <v>243</v>
      </c>
      <c r="M71" s="25"/>
      <c r="N71" s="5" t="s">
        <v>244</v>
      </c>
      <c r="O71" s="3"/>
      <c r="P71" s="21" t="n">
        <v>2</v>
      </c>
      <c r="Q71" s="21" t="n">
        <v>4</v>
      </c>
      <c r="R71" s="21" t="n">
        <v>2</v>
      </c>
      <c r="S71" s="21" t="n">
        <v>4</v>
      </c>
      <c r="T71" s="21" t="n">
        <v>3</v>
      </c>
      <c r="U71" s="21" t="n">
        <v>9</v>
      </c>
      <c r="V71" s="20" t="n">
        <f aca="false">IF(SUM(P71:U71)=0,"",SUM(P71:U71))</f>
        <v>24</v>
      </c>
      <c r="X71" s="21"/>
      <c r="Y71" s="21"/>
      <c r="Z71" s="21"/>
      <c r="AA71" s="21"/>
      <c r="AB71" s="21"/>
      <c r="AD71" s="5" t="str">
        <f aca="false">IF(SUM(X71:AC71)=0,"",SUM(X71:AC71))</f>
        <v/>
      </c>
      <c r="AE71" s="3" t="n">
        <f aca="false">IF(G71&lt;&gt;"",IF(MAX(V71,AD71)=0,0,MAX(V71,AD71)),"")</f>
        <v>24</v>
      </c>
      <c r="AF71" s="19" t="n">
        <v>18</v>
      </c>
      <c r="AG71" s="20" t="s">
        <v>239</v>
      </c>
    </row>
    <row r="72" s="5" customFormat="true" ht="15" hidden="false" customHeight="false" outlineLevel="0" collapsed="false">
      <c r="A72" s="5" t="n">
        <v>87</v>
      </c>
      <c r="B72" s="19" t="n">
        <f aca="false">B71</f>
        <v>18</v>
      </c>
      <c r="C72" s="20" t="str">
        <f aca="false">C71</f>
        <v>NLP based- Meeting Summarizer</v>
      </c>
      <c r="D72" s="19" t="str">
        <f aca="false">D71</f>
        <v>No</v>
      </c>
      <c r="E72" s="20" t="str">
        <f aca="false">E71</f>
        <v>Asha Kadian</v>
      </c>
      <c r="F72" s="5" t="s">
        <v>245</v>
      </c>
      <c r="G72" s="5" t="n">
        <v>500091665</v>
      </c>
      <c r="H72" s="5" t="s">
        <v>246</v>
      </c>
      <c r="I72" s="21" t="n">
        <v>8295611648</v>
      </c>
      <c r="J72" s="19" t="str">
        <f aca="false">IF(G72&lt;&gt;"",CONCATENATE(G72,"@stu.upes.ac.in"),"")</f>
        <v>500091665@stu.upes.ac.in</v>
      </c>
      <c r="K72" s="5" t="s">
        <v>247</v>
      </c>
      <c r="L72" s="20" t="str">
        <f aca="false">L71</f>
        <v>Dr. Sachi</v>
      </c>
      <c r="M72" s="25"/>
      <c r="N72" s="5" t="s">
        <v>248</v>
      </c>
      <c r="O72" s="3"/>
      <c r="P72" s="21" t="n">
        <v>2</v>
      </c>
      <c r="Q72" s="21" t="n">
        <v>3</v>
      </c>
      <c r="R72" s="21" t="n">
        <v>2</v>
      </c>
      <c r="S72" s="21" t="n">
        <v>4</v>
      </c>
      <c r="T72" s="21" t="n">
        <v>3</v>
      </c>
      <c r="U72" s="21" t="n">
        <v>9</v>
      </c>
      <c r="V72" s="20" t="n">
        <f aca="false">IF(SUM(P72:U72)=0,"",SUM(P72:U72))</f>
        <v>23</v>
      </c>
      <c r="X72" s="21"/>
      <c r="Y72" s="21"/>
      <c r="Z72" s="21"/>
      <c r="AA72" s="21"/>
      <c r="AB72" s="21"/>
      <c r="AD72" s="5" t="str">
        <f aca="false">IF(SUM(X72:AC72)=0,"",SUM(X72:AC72))</f>
        <v/>
      </c>
      <c r="AE72" s="3" t="n">
        <f aca="false">IF(G72&lt;&gt;"",IF(MAX(V72,AD72)=0,0,MAX(V72,AD72)),"")</f>
        <v>23</v>
      </c>
      <c r="AF72" s="19" t="n">
        <v>18</v>
      </c>
      <c r="AG72" s="20" t="str">
        <f aca="false">AG71</f>
        <v>NLP based- Meeting Summarizer</v>
      </c>
    </row>
    <row r="73" s="5" customFormat="true" ht="15" hidden="false" customHeight="false" outlineLevel="0" collapsed="false">
      <c r="A73" s="5" t="n">
        <v>88</v>
      </c>
      <c r="B73" s="19" t="n">
        <f aca="false">B72</f>
        <v>18</v>
      </c>
      <c r="C73" s="20" t="str">
        <f aca="false">C72</f>
        <v>NLP based- Meeting Summarizer</v>
      </c>
      <c r="D73" s="19" t="str">
        <f aca="false">D72</f>
        <v>No</v>
      </c>
      <c r="E73" s="20" t="str">
        <f aca="false">E72</f>
        <v>Asha Kadian</v>
      </c>
      <c r="F73" s="5" t="s">
        <v>249</v>
      </c>
      <c r="G73" s="5" t="n">
        <v>500095291</v>
      </c>
      <c r="H73" s="5" t="s">
        <v>250</v>
      </c>
      <c r="I73" s="21" t="n">
        <v>8604419615</v>
      </c>
      <c r="J73" s="19" t="str">
        <f aca="false">IF(G73&lt;&gt;"",CONCATENATE(G73,"@stu.upes.ac.in"),"")</f>
        <v>500095291@stu.upes.ac.in</v>
      </c>
      <c r="K73" s="5" t="s">
        <v>242</v>
      </c>
      <c r="L73" s="20" t="str">
        <f aca="false">L72</f>
        <v>Dr. Sachi</v>
      </c>
      <c r="M73" s="21"/>
      <c r="P73" s="21" t="n">
        <v>2</v>
      </c>
      <c r="Q73" s="21" t="n">
        <v>3</v>
      </c>
      <c r="R73" s="21" t="n">
        <v>2</v>
      </c>
      <c r="S73" s="21" t="n">
        <v>3</v>
      </c>
      <c r="T73" s="21" t="n">
        <v>3</v>
      </c>
      <c r="U73" s="21" t="n">
        <v>9</v>
      </c>
      <c r="V73" s="20" t="n">
        <f aca="false">IF(SUM(P73:U73)=0,"",SUM(P73:U73))</f>
        <v>22</v>
      </c>
      <c r="X73" s="21"/>
      <c r="Y73" s="21"/>
      <c r="Z73" s="21"/>
      <c r="AA73" s="21"/>
      <c r="AB73" s="21"/>
      <c r="AD73" s="5" t="str">
        <f aca="false">IF(SUM(X73:AC73)=0,"",SUM(X73:AC73))</f>
        <v/>
      </c>
      <c r="AE73" s="3" t="n">
        <f aca="false">IF(G73&lt;&gt;"",IF(MAX(V73,AD73)=0,0,MAX(V73,AD73)),"")</f>
        <v>22</v>
      </c>
      <c r="AF73" s="19" t="n">
        <v>18</v>
      </c>
      <c r="AG73" s="20" t="str">
        <f aca="false">AG72</f>
        <v>NLP based- Meeting Summarizer</v>
      </c>
    </row>
    <row r="74" s="5" customFormat="true" ht="15" hidden="false" customHeight="false" outlineLevel="0" collapsed="false">
      <c r="A74" s="5" t="n">
        <v>89</v>
      </c>
      <c r="B74" s="19" t="n">
        <f aca="false">B73</f>
        <v>18</v>
      </c>
      <c r="C74" s="20" t="str">
        <f aca="false">C73</f>
        <v>NLP based- Meeting Summarizer</v>
      </c>
      <c r="D74" s="19" t="str">
        <f aca="false">D73</f>
        <v>No</v>
      </c>
      <c r="E74" s="20" t="str">
        <f aca="false">E73</f>
        <v>Asha Kadian</v>
      </c>
      <c r="F74" s="5" t="s">
        <v>251</v>
      </c>
      <c r="G74" s="5" t="n">
        <v>500094089</v>
      </c>
      <c r="H74" s="5" t="s">
        <v>252</v>
      </c>
      <c r="I74" s="21" t="n">
        <v>9313784625</v>
      </c>
      <c r="J74" s="19" t="str">
        <f aca="false">IF(G74&lt;&gt;"",CONCATENATE(G74,"@stu.upes.ac.in"),"")</f>
        <v>500094089@stu.upes.ac.in</v>
      </c>
      <c r="K74" s="5" t="s">
        <v>148</v>
      </c>
      <c r="L74" s="20" t="str">
        <f aca="false">L73</f>
        <v>Dr. Sachi</v>
      </c>
      <c r="M74" s="21"/>
      <c r="P74" s="21" t="n">
        <v>2</v>
      </c>
      <c r="Q74" s="21" t="n">
        <v>3</v>
      </c>
      <c r="R74" s="21" t="n">
        <v>2</v>
      </c>
      <c r="S74" s="21" t="n">
        <v>3</v>
      </c>
      <c r="T74" s="21" t="n">
        <v>3</v>
      </c>
      <c r="U74" s="21" t="n">
        <v>9</v>
      </c>
      <c r="V74" s="20" t="n">
        <f aca="false">IF(SUM(P74:U74)=0,"",SUM(P74:U74))</f>
        <v>22</v>
      </c>
      <c r="X74" s="21"/>
      <c r="Y74" s="21"/>
      <c r="Z74" s="21"/>
      <c r="AA74" s="21"/>
      <c r="AB74" s="21"/>
      <c r="AD74" s="5" t="str">
        <f aca="false">IF(SUM(X74:AC74)=0,"",SUM(X74:AC74))</f>
        <v/>
      </c>
      <c r="AE74" s="3" t="n">
        <f aca="false">IF(G74&lt;&gt;"",IF(MAX(V74,AD74)=0,0,MAX(V74,AD74)),"")</f>
        <v>22</v>
      </c>
      <c r="AF74" s="19" t="n">
        <v>18</v>
      </c>
      <c r="AG74" s="20" t="str">
        <f aca="false">AG73</f>
        <v>NLP based- Meeting Summarizer</v>
      </c>
    </row>
    <row r="75" s="5" customFormat="true" ht="15" hidden="false" customHeight="false" outlineLevel="0" collapsed="false">
      <c r="A75" s="5" t="n">
        <v>91</v>
      </c>
      <c r="B75" s="19" t="n">
        <v>19</v>
      </c>
      <c r="C75" s="20" t="s">
        <v>253</v>
      </c>
      <c r="D75" s="19" t="s">
        <v>230</v>
      </c>
      <c r="E75" s="20" t="s">
        <v>254</v>
      </c>
      <c r="F75" s="5" t="s">
        <v>254</v>
      </c>
      <c r="G75" s="5" t="n">
        <v>500095542</v>
      </c>
      <c r="H75" s="5" t="s">
        <v>255</v>
      </c>
      <c r="I75" s="21" t="e">
        <f aca="false">#REF!</f>
        <v>#REF!</v>
      </c>
      <c r="J75" s="19" t="str">
        <f aca="false">IF(G75&lt;&gt;"",CONCATENATE(G75,"@stu.upes.ac.in"),"")</f>
        <v>500095542@stu.upes.ac.in</v>
      </c>
      <c r="K75" s="5" t="s">
        <v>256</v>
      </c>
      <c r="L75" s="20" t="s">
        <v>257</v>
      </c>
      <c r="M75" s="25"/>
      <c r="N75" s="22" t="s">
        <v>258</v>
      </c>
      <c r="O75" s="3"/>
      <c r="P75" s="21" t="n">
        <v>3</v>
      </c>
      <c r="Q75" s="21" t="n">
        <v>3</v>
      </c>
      <c r="R75" s="21" t="n">
        <v>3</v>
      </c>
      <c r="S75" s="21" t="n">
        <v>3</v>
      </c>
      <c r="T75" s="21" t="n">
        <v>3</v>
      </c>
      <c r="U75" s="21" t="n">
        <v>7</v>
      </c>
      <c r="V75" s="20" t="n">
        <f aca="false">IF(SUM(P75:U75)=0,"",SUM(P75:U75))</f>
        <v>22</v>
      </c>
      <c r="X75" s="21"/>
      <c r="Y75" s="21"/>
      <c r="Z75" s="21"/>
      <c r="AA75" s="21"/>
      <c r="AB75" s="21"/>
      <c r="AD75" s="5" t="str">
        <f aca="false">IF(SUM(X75:AC75)=0,"",SUM(X75:AC75))</f>
        <v/>
      </c>
      <c r="AE75" s="3" t="n">
        <f aca="false">IF(G75&lt;&gt;"",IF(MAX(V75,AD75)=0,0,MAX(V75,AD75)),"")</f>
        <v>22</v>
      </c>
      <c r="AF75" s="19" t="n">
        <v>19</v>
      </c>
      <c r="AG75" s="20" t="s">
        <v>253</v>
      </c>
    </row>
    <row r="76" s="5" customFormat="true" ht="15" hidden="false" customHeight="false" outlineLevel="0" collapsed="false">
      <c r="A76" s="5" t="n">
        <v>92</v>
      </c>
      <c r="B76" s="19" t="n">
        <f aca="false">B75</f>
        <v>19</v>
      </c>
      <c r="C76" s="20" t="str">
        <f aca="false">C75</f>
        <v>Drowsiness Detection System</v>
      </c>
      <c r="D76" s="19" t="str">
        <f aca="false">D75</f>
        <v>No</v>
      </c>
      <c r="E76" s="20" t="str">
        <f aca="false">E75</f>
        <v>Addya Pandey</v>
      </c>
      <c r="F76" s="5" t="s">
        <v>259</v>
      </c>
      <c r="G76" s="5" t="n">
        <v>500096288</v>
      </c>
      <c r="H76" s="5" t="s">
        <v>260</v>
      </c>
      <c r="I76" s="21" t="e">
        <f aca="false">I75</f>
        <v>#REF!</v>
      </c>
      <c r="J76" s="19" t="str">
        <f aca="false">IF(G76&lt;&gt;"",CONCATENATE(G76,"@stu.upes.ac.in"),"")</f>
        <v>500096288@stu.upes.ac.in</v>
      </c>
      <c r="K76" s="5" t="s">
        <v>261</v>
      </c>
      <c r="L76" s="20" t="str">
        <f aca="false">L75</f>
        <v>Dr. Khushboo Jain</v>
      </c>
      <c r="M76" s="21"/>
      <c r="N76" s="22" t="s">
        <v>215</v>
      </c>
      <c r="O76" s="23" t="s">
        <v>262</v>
      </c>
      <c r="P76" s="21" t="n">
        <v>4</v>
      </c>
      <c r="Q76" s="21" t="n">
        <v>4</v>
      </c>
      <c r="R76" s="21" t="n">
        <v>4</v>
      </c>
      <c r="S76" s="21" t="n">
        <v>4</v>
      </c>
      <c r="T76" s="21" t="n">
        <v>4</v>
      </c>
      <c r="U76" s="21" t="n">
        <v>14</v>
      </c>
      <c r="V76" s="20" t="n">
        <f aca="false">IF(SUM(P76:U76)=0,"",SUM(P76:U76))</f>
        <v>34</v>
      </c>
      <c r="X76" s="21"/>
      <c r="Y76" s="21"/>
      <c r="Z76" s="21"/>
      <c r="AA76" s="21"/>
      <c r="AB76" s="21"/>
      <c r="AD76" s="5" t="str">
        <f aca="false">IF(SUM(X76:AC76)=0,"",SUM(X76:AC76))</f>
        <v/>
      </c>
      <c r="AE76" s="3" t="n">
        <f aca="false">IF(G76&lt;&gt;"",IF(MAX(V76,AD76)=0,0,MAX(V76,AD76)),"")</f>
        <v>34</v>
      </c>
      <c r="AF76" s="19" t="n">
        <v>19</v>
      </c>
      <c r="AG76" s="20" t="str">
        <f aca="false">AG75</f>
        <v>Drowsiness Detection System</v>
      </c>
    </row>
    <row r="77" s="5" customFormat="true" ht="15" hidden="false" customHeight="false" outlineLevel="0" collapsed="false">
      <c r="A77" s="5" t="n">
        <v>93</v>
      </c>
      <c r="B77" s="19" t="n">
        <f aca="false">B76</f>
        <v>19</v>
      </c>
      <c r="C77" s="20" t="str">
        <f aca="false">C76</f>
        <v>Drowsiness Detection System</v>
      </c>
      <c r="D77" s="19" t="str">
        <f aca="false">D76</f>
        <v>No</v>
      </c>
      <c r="E77" s="20" t="str">
        <f aca="false">E76</f>
        <v>Addya Pandey</v>
      </c>
      <c r="F77" s="5" t="s">
        <v>263</v>
      </c>
      <c r="G77" s="5" t="n">
        <v>500091864</v>
      </c>
      <c r="H77" s="5" t="s">
        <v>264</v>
      </c>
      <c r="I77" s="21" t="e">
        <f aca="false">I76</f>
        <v>#REF!</v>
      </c>
      <c r="J77" s="19" t="str">
        <f aca="false">IF(G77&lt;&gt;"",CONCATENATE(G77,"@stu.upes.ac.in"),"")</f>
        <v>500091864@stu.upes.ac.in</v>
      </c>
      <c r="K77" s="5" t="s">
        <v>265</v>
      </c>
      <c r="L77" s="20" t="str">
        <f aca="false">L76</f>
        <v>Dr. Khushboo Jain</v>
      </c>
      <c r="M77" s="21"/>
      <c r="P77" s="21" t="n">
        <v>3</v>
      </c>
      <c r="Q77" s="21" t="n">
        <v>3</v>
      </c>
      <c r="R77" s="21" t="n">
        <v>3</v>
      </c>
      <c r="S77" s="21" t="n">
        <v>3</v>
      </c>
      <c r="T77" s="21" t="n">
        <v>3</v>
      </c>
      <c r="U77" s="21" t="n">
        <v>9</v>
      </c>
      <c r="V77" s="20" t="n">
        <f aca="false">IF(SUM(P77:U77)=0,"",SUM(P77:U77))</f>
        <v>24</v>
      </c>
      <c r="W77" s="78"/>
      <c r="X77" s="21"/>
      <c r="Y77" s="21"/>
      <c r="Z77" s="21"/>
      <c r="AA77" s="21"/>
      <c r="AB77" s="21"/>
      <c r="AD77" s="5" t="str">
        <f aca="false">IF(SUM(X77:AC77)=0,"",SUM(X77:AC77))</f>
        <v/>
      </c>
      <c r="AE77" s="3" t="n">
        <f aca="false">IF(G77&lt;&gt;"",IF(MAX(V77,AD77)=0,0,MAX(V77,AD77)),"")</f>
        <v>24</v>
      </c>
      <c r="AF77" s="19" t="n">
        <v>19</v>
      </c>
      <c r="AG77" s="20" t="str">
        <f aca="false">AG76</f>
        <v>Drowsiness Detection System</v>
      </c>
    </row>
    <row r="78" s="5" customFormat="true" ht="15" hidden="false" customHeight="false" outlineLevel="0" collapsed="false">
      <c r="A78" s="5" t="n">
        <v>94</v>
      </c>
      <c r="B78" s="19" t="n">
        <f aca="false">B77</f>
        <v>19</v>
      </c>
      <c r="C78" s="20" t="str">
        <f aca="false">C77</f>
        <v>Drowsiness Detection System</v>
      </c>
      <c r="D78" s="19" t="str">
        <f aca="false">D77</f>
        <v>No</v>
      </c>
      <c r="E78" s="20" t="str">
        <f aca="false">E77</f>
        <v>Addya Pandey</v>
      </c>
      <c r="F78" s="5" t="s">
        <v>266</v>
      </c>
      <c r="G78" s="5" t="n">
        <v>500091936</v>
      </c>
      <c r="H78" s="5" t="s">
        <v>267</v>
      </c>
      <c r="I78" s="21" t="e">
        <f aca="false">I77</f>
        <v>#REF!</v>
      </c>
      <c r="J78" s="19" t="str">
        <f aca="false">IF(G78&lt;&gt;"",CONCATENATE(G78,"@stu.upes.ac.in"),"")</f>
        <v>500091936@stu.upes.ac.in</v>
      </c>
      <c r="K78" s="5" t="s">
        <v>265</v>
      </c>
      <c r="L78" s="20" t="str">
        <f aca="false">L77</f>
        <v>Dr. Khushboo Jain</v>
      </c>
      <c r="M78" s="21"/>
      <c r="P78" s="21" t="n">
        <v>2</v>
      </c>
      <c r="Q78" s="21" t="n">
        <v>2</v>
      </c>
      <c r="R78" s="21" t="n">
        <v>2</v>
      </c>
      <c r="S78" s="21" t="n">
        <v>2</v>
      </c>
      <c r="T78" s="21" t="n">
        <v>2</v>
      </c>
      <c r="U78" s="21" t="n">
        <v>5</v>
      </c>
      <c r="V78" s="20" t="n">
        <f aca="false">IF(SUM(P78:U78)=0,"",SUM(P78:U78))</f>
        <v>15</v>
      </c>
      <c r="X78" s="21"/>
      <c r="Y78" s="21"/>
      <c r="Z78" s="21"/>
      <c r="AA78" s="21"/>
      <c r="AB78" s="21"/>
      <c r="AD78" s="5" t="str">
        <f aca="false">IF(SUM(X78:AC78)=0,"",SUM(X78:AC78))</f>
        <v/>
      </c>
      <c r="AE78" s="3" t="n">
        <f aca="false">IF(G78&lt;&gt;"",IF(MAX(V78,AD78)=0,0,MAX(V78,AD78)),"")</f>
        <v>15</v>
      </c>
      <c r="AF78" s="19" t="n">
        <v>19</v>
      </c>
      <c r="AG78" s="20" t="str">
        <f aca="false">AG77</f>
        <v>Drowsiness Detection System</v>
      </c>
    </row>
    <row r="79" s="5" customFormat="true" ht="15" hidden="false" customHeight="false" outlineLevel="0" collapsed="false">
      <c r="A79" s="5" t="n">
        <v>96</v>
      </c>
      <c r="B79" s="19" t="n">
        <v>20</v>
      </c>
      <c r="C79" s="20" t="s">
        <v>268</v>
      </c>
      <c r="D79" s="19" t="s">
        <v>230</v>
      </c>
      <c r="E79" s="20" t="s">
        <v>269</v>
      </c>
      <c r="F79" s="5" t="s">
        <v>270</v>
      </c>
      <c r="G79" s="5" t="n">
        <v>500095601</v>
      </c>
      <c r="H79" s="5" t="s">
        <v>271</v>
      </c>
      <c r="I79" s="21" t="e">
        <f aca="false">#REF!</f>
        <v>#REF!</v>
      </c>
      <c r="J79" s="19" t="str">
        <f aca="false">IF(G79&lt;&gt;"",CONCATENATE(G79,"@stu.upes.ac.in"),"")</f>
        <v>500095601@stu.upes.ac.in</v>
      </c>
      <c r="K79" s="5" t="s">
        <v>242</v>
      </c>
      <c r="L79" s="20" t="s">
        <v>272</v>
      </c>
      <c r="M79" s="25"/>
      <c r="N79" s="22" t="s">
        <v>273</v>
      </c>
      <c r="O79" s="3"/>
      <c r="P79" s="21"/>
      <c r="Q79" s="21"/>
      <c r="R79" s="21"/>
      <c r="S79" s="21"/>
      <c r="T79" s="21"/>
      <c r="U79" s="21"/>
      <c r="V79" s="20" t="str">
        <f aca="false">IF(SUM(P79:U79)=0,"",SUM(P79:U79))</f>
        <v/>
      </c>
      <c r="X79" s="21"/>
      <c r="Y79" s="21"/>
      <c r="Z79" s="21"/>
      <c r="AA79" s="21"/>
      <c r="AB79" s="21"/>
      <c r="AD79" s="5" t="str">
        <f aca="false">IF(SUM(X79:AC79)=0,"",SUM(X79:AC79))</f>
        <v/>
      </c>
      <c r="AE79" s="3" t="n">
        <f aca="false">IF(G79&lt;&gt;"",IF(MAX(V79,AD79)=0,0,MAX(V79,AD79)),"")</f>
        <v>0</v>
      </c>
      <c r="AF79" s="19" t="n">
        <v>20</v>
      </c>
      <c r="AG79" s="20" t="s">
        <v>268</v>
      </c>
    </row>
    <row r="80" s="5" customFormat="true" ht="15" hidden="false" customHeight="false" outlineLevel="0" collapsed="false">
      <c r="A80" s="5" t="n">
        <v>97</v>
      </c>
      <c r="B80" s="19" t="n">
        <f aca="false">B79</f>
        <v>20</v>
      </c>
      <c r="C80" s="20" t="str">
        <f aca="false">C79</f>
        <v>Stack wise: Predeictive analysis with stacked LSTM networks</v>
      </c>
      <c r="D80" s="19" t="str">
        <f aca="false">D79</f>
        <v>No</v>
      </c>
      <c r="E80" s="20" t="str">
        <f aca="false">E79</f>
        <v>Charul Sharma</v>
      </c>
      <c r="F80" s="5" t="s">
        <v>274</v>
      </c>
      <c r="G80" s="5" t="n">
        <v>500097015</v>
      </c>
      <c r="H80" s="5" t="s">
        <v>275</v>
      </c>
      <c r="I80" s="21" t="e">
        <f aca="false">I79</f>
        <v>#REF!</v>
      </c>
      <c r="J80" s="19" t="str">
        <f aca="false">IF(G80&lt;&gt;"",CONCATENATE(G80,"@stu.upes.ac.in"),"")</f>
        <v>500097015@stu.upes.ac.in</v>
      </c>
      <c r="K80" s="5" t="s">
        <v>276</v>
      </c>
      <c r="L80" s="20" t="str">
        <f aca="false">L79</f>
        <v>Ms. Arundhati tarafdar</v>
      </c>
      <c r="M80" s="25"/>
      <c r="N80" s="22" t="s">
        <v>277</v>
      </c>
      <c r="O80" s="3"/>
      <c r="P80" s="21"/>
      <c r="Q80" s="21"/>
      <c r="R80" s="21"/>
      <c r="S80" s="21"/>
      <c r="T80" s="21"/>
      <c r="U80" s="21"/>
      <c r="V80" s="20" t="str">
        <f aca="false">IF(SUM(P80:U80)=0,"",SUM(P80:U80))</f>
        <v/>
      </c>
      <c r="X80" s="21"/>
      <c r="Y80" s="21"/>
      <c r="Z80" s="21"/>
      <c r="AA80" s="21"/>
      <c r="AB80" s="21"/>
      <c r="AD80" s="5" t="str">
        <f aca="false">IF(SUM(X80:AC80)=0,"",SUM(X80:AC80))</f>
        <v/>
      </c>
      <c r="AE80" s="3" t="n">
        <f aca="false">IF(G80&lt;&gt;"",IF(MAX(V80,AD80)=0,0,MAX(V80,AD80)),"")</f>
        <v>0</v>
      </c>
      <c r="AF80" s="19" t="n">
        <v>20</v>
      </c>
      <c r="AG80" s="20" t="str">
        <f aca="false">AG79</f>
        <v>Stack wise: Predeictive analysis with stacked LSTM networks</v>
      </c>
    </row>
    <row r="81" s="5" customFormat="true" ht="15" hidden="false" customHeight="false" outlineLevel="0" collapsed="false">
      <c r="A81" s="5" t="n">
        <v>98</v>
      </c>
      <c r="B81" s="19" t="n">
        <f aca="false">B80</f>
        <v>20</v>
      </c>
      <c r="C81" s="20" t="str">
        <f aca="false">C80</f>
        <v>Stack wise: Predeictive analysis with stacked LSTM networks</v>
      </c>
      <c r="D81" s="19" t="str">
        <f aca="false">D80</f>
        <v>No</v>
      </c>
      <c r="E81" s="20" t="str">
        <f aca="false">E80</f>
        <v>Charul Sharma</v>
      </c>
      <c r="F81" s="5" t="s">
        <v>278</v>
      </c>
      <c r="G81" s="5" t="n">
        <v>500097151</v>
      </c>
      <c r="H81" s="5" t="s">
        <v>279</v>
      </c>
      <c r="I81" s="21" t="e">
        <f aca="false">I80</f>
        <v>#REF!</v>
      </c>
      <c r="J81" s="19" t="str">
        <f aca="false">IF(G81&lt;&gt;"",CONCATENATE(G81,"@stu.upes.ac.in"),"")</f>
        <v>500097151@stu.upes.ac.in</v>
      </c>
      <c r="K81" s="5" t="s">
        <v>276</v>
      </c>
      <c r="L81" s="20" t="str">
        <f aca="false">L80</f>
        <v>Ms. Arundhati tarafdar</v>
      </c>
      <c r="M81" s="21"/>
      <c r="P81" s="21"/>
      <c r="Q81" s="21"/>
      <c r="R81" s="21"/>
      <c r="S81" s="21"/>
      <c r="T81" s="21"/>
      <c r="U81" s="21"/>
      <c r="V81" s="20" t="str">
        <f aca="false">IF(SUM(P81:U81)=0,"",SUM(P81:U81))</f>
        <v/>
      </c>
      <c r="X81" s="21"/>
      <c r="Y81" s="21"/>
      <c r="Z81" s="21"/>
      <c r="AA81" s="21"/>
      <c r="AB81" s="21"/>
      <c r="AD81" s="5" t="str">
        <f aca="false">IF(SUM(X81:AC81)=0,"",SUM(X81:AC81))</f>
        <v/>
      </c>
      <c r="AE81" s="3" t="n">
        <f aca="false">IF(G81&lt;&gt;"",IF(MAX(V81,AD81)=0,0,MAX(V81,AD81)),"")</f>
        <v>0</v>
      </c>
      <c r="AF81" s="19" t="n">
        <v>20</v>
      </c>
      <c r="AG81" s="20" t="str">
        <f aca="false">AG80</f>
        <v>Stack wise: Predeictive analysis with stacked LSTM networks</v>
      </c>
    </row>
    <row r="82" s="5" customFormat="true" ht="15" hidden="false" customHeight="false" outlineLevel="0" collapsed="false">
      <c r="A82" s="5" t="n">
        <v>99</v>
      </c>
      <c r="B82" s="19" t="n">
        <f aca="false">B81</f>
        <v>20</v>
      </c>
      <c r="C82" s="20" t="str">
        <f aca="false">C81</f>
        <v>Stack wise: Predeictive analysis with stacked LSTM networks</v>
      </c>
      <c r="D82" s="19" t="str">
        <f aca="false">D81</f>
        <v>No</v>
      </c>
      <c r="E82" s="20" t="str">
        <f aca="false">E81</f>
        <v>Charul Sharma</v>
      </c>
      <c r="F82" s="5" t="str">
        <f aca="false">F81</f>
        <v>Prabhat choudhary</v>
      </c>
      <c r="G82" s="5" t="n">
        <f aca="false">G81</f>
        <v>500097151</v>
      </c>
      <c r="H82" s="5" t="str">
        <f aca="false">H81</f>
        <v>R2142211266</v>
      </c>
      <c r="I82" s="21" t="e">
        <f aca="false">I81</f>
        <v>#REF!</v>
      </c>
      <c r="J82" s="19" t="str">
        <f aca="false">IF(G82&lt;&gt;"",CONCATENATE(G82,"@stu.upes.ac.in"),"")</f>
        <v>500097151@stu.upes.ac.in</v>
      </c>
      <c r="K82" s="5" t="str">
        <f aca="false">K81</f>
        <v>BAO (NH)- B1</v>
      </c>
      <c r="L82" s="20" t="str">
        <f aca="false">L81</f>
        <v>Ms. Arundhati tarafdar</v>
      </c>
      <c r="M82" s="21"/>
      <c r="P82" s="21"/>
      <c r="Q82" s="21"/>
      <c r="R82" s="21"/>
      <c r="S82" s="21"/>
      <c r="T82" s="21"/>
      <c r="U82" s="21"/>
      <c r="V82" s="20" t="str">
        <f aca="false">IF(SUM(P82:U82)=0,"",SUM(P82:U82))</f>
        <v/>
      </c>
      <c r="X82" s="21"/>
      <c r="Y82" s="21"/>
      <c r="Z82" s="21"/>
      <c r="AA82" s="21"/>
      <c r="AB82" s="21"/>
      <c r="AD82" s="5" t="str">
        <f aca="false">IF(SUM(X82:AC82)=0,"",SUM(X82:AC82))</f>
        <v/>
      </c>
      <c r="AE82" s="3" t="n">
        <f aca="false">IF(G82&lt;&gt;"",IF(MAX(V82,AD82)=0,0,MAX(V82,AD82)),"")</f>
        <v>0</v>
      </c>
      <c r="AF82" s="19" t="n">
        <v>20</v>
      </c>
      <c r="AG82" s="20"/>
    </row>
    <row r="83" s="5" customFormat="true" ht="15" hidden="false" customHeight="false" outlineLevel="0" collapsed="false">
      <c r="A83" s="5" t="n">
        <v>101</v>
      </c>
      <c r="B83" s="19" t="n">
        <v>21</v>
      </c>
      <c r="C83" s="20" t="s">
        <v>280</v>
      </c>
      <c r="D83" s="19" t="s">
        <v>230</v>
      </c>
      <c r="E83" s="20" t="s">
        <v>281</v>
      </c>
      <c r="F83" s="5" t="s">
        <v>281</v>
      </c>
      <c r="G83" s="5" t="n">
        <v>500093916</v>
      </c>
      <c r="H83" s="5" t="s">
        <v>282</v>
      </c>
      <c r="I83" s="21" t="e">
        <f aca="false">#REF!</f>
        <v>#REF!</v>
      </c>
      <c r="J83" s="19" t="str">
        <f aca="false">IF(G83&lt;&gt;"",CONCATENATE(G83,"@stu.upes.ac.in"),"")</f>
        <v>500093916@stu.upes.ac.in</v>
      </c>
      <c r="K83" s="5" t="s">
        <v>148</v>
      </c>
      <c r="L83" s="20" t="s">
        <v>283</v>
      </c>
      <c r="M83" s="25"/>
      <c r="N83" s="22" t="s">
        <v>163</v>
      </c>
      <c r="O83" s="3"/>
      <c r="P83" s="21"/>
      <c r="Q83" s="21"/>
      <c r="R83" s="21"/>
      <c r="S83" s="21"/>
      <c r="T83" s="21"/>
      <c r="U83" s="21"/>
      <c r="V83" s="20" t="str">
        <f aca="false">IF(SUM(P83:U83)=0,"",SUM(P83:U83))</f>
        <v/>
      </c>
      <c r="X83" s="21"/>
      <c r="Y83" s="21"/>
      <c r="Z83" s="21"/>
      <c r="AA83" s="21"/>
      <c r="AB83" s="21"/>
      <c r="AD83" s="5" t="str">
        <f aca="false">IF(SUM(X83:AC83)=0,"",SUM(X83:AC83))</f>
        <v/>
      </c>
      <c r="AE83" s="3" t="n">
        <f aca="false">IF(G83&lt;&gt;"",IF(MAX(V83,AD83)=0,0,MAX(V83,AD83)),"")</f>
        <v>0</v>
      </c>
      <c r="AF83" s="19" t="n">
        <v>21</v>
      </c>
      <c r="AG83" s="20" t="s">
        <v>280</v>
      </c>
    </row>
    <row r="84" s="5" customFormat="true" ht="15" hidden="false" customHeight="false" outlineLevel="0" collapsed="false">
      <c r="A84" s="5" t="n">
        <v>102</v>
      </c>
      <c r="B84" s="19" t="n">
        <f aca="false">B83</f>
        <v>21</v>
      </c>
      <c r="C84" s="20" t="str">
        <f aca="false">C83</f>
        <v>Semantic-aware Searching Over Encrypted Data </v>
      </c>
      <c r="D84" s="19" t="str">
        <f aca="false">D83</f>
        <v>No</v>
      </c>
      <c r="E84" s="20" t="str">
        <f aca="false">E83</f>
        <v>Soumil Kumar</v>
      </c>
      <c r="F84" s="5" t="s">
        <v>284</v>
      </c>
      <c r="G84" s="5" t="n">
        <v>500092144</v>
      </c>
      <c r="H84" s="5" t="s">
        <v>285</v>
      </c>
      <c r="I84" s="21" t="e">
        <f aca="false">I83</f>
        <v>#REF!</v>
      </c>
      <c r="J84" s="19" t="str">
        <f aca="false">IF(G84&lt;&gt;"",CONCATENATE(G84,"@stu.upes.ac.in"),"")</f>
        <v>500092144@stu.upes.ac.in</v>
      </c>
      <c r="K84" s="5" t="s">
        <v>109</v>
      </c>
      <c r="L84" s="20" t="str">
        <f aca="false">L83</f>
        <v>Dr. Nayantara Kotoky</v>
      </c>
      <c r="M84" s="25"/>
      <c r="N84" s="22" t="s">
        <v>286</v>
      </c>
      <c r="O84" s="3"/>
      <c r="P84" s="21"/>
      <c r="Q84" s="21"/>
      <c r="R84" s="21"/>
      <c r="S84" s="21"/>
      <c r="T84" s="21"/>
      <c r="U84" s="21"/>
      <c r="V84" s="20" t="str">
        <f aca="false">IF(SUM(P84:U84)=0,"",SUM(P84:U84))</f>
        <v/>
      </c>
      <c r="X84" s="21"/>
      <c r="Y84" s="21"/>
      <c r="Z84" s="21"/>
      <c r="AA84" s="21"/>
      <c r="AB84" s="21"/>
      <c r="AD84" s="5" t="str">
        <f aca="false">IF(SUM(X84:AC84)=0,"",SUM(X84:AC84))</f>
        <v/>
      </c>
      <c r="AE84" s="3" t="n">
        <f aca="false">IF(G84&lt;&gt;"",IF(MAX(V84,AD84)=0,0,MAX(V84,AD84)),"")</f>
        <v>0</v>
      </c>
      <c r="AF84" s="19" t="n">
        <v>21</v>
      </c>
      <c r="AG84" s="20" t="str">
        <f aca="false">AG83</f>
        <v>Semantic-aware Searching Over Encrypted Data </v>
      </c>
    </row>
    <row r="85" s="5" customFormat="true" ht="15" hidden="false" customHeight="false" outlineLevel="0" collapsed="false">
      <c r="A85" s="5" t="n">
        <v>103</v>
      </c>
      <c r="B85" s="19" t="n">
        <f aca="false">B84</f>
        <v>21</v>
      </c>
      <c r="C85" s="20" t="str">
        <f aca="false">C84</f>
        <v>Semantic-aware Searching Over Encrypted Data </v>
      </c>
      <c r="D85" s="19" t="str">
        <f aca="false">D84</f>
        <v>No</v>
      </c>
      <c r="E85" s="20" t="str">
        <f aca="false">E84</f>
        <v>Soumil Kumar</v>
      </c>
      <c r="F85" s="5" t="s">
        <v>287</v>
      </c>
      <c r="G85" s="5" t="n">
        <v>500091503</v>
      </c>
      <c r="H85" s="5" t="s">
        <v>288</v>
      </c>
      <c r="I85" s="21" t="e">
        <f aca="false">I84</f>
        <v>#REF!</v>
      </c>
      <c r="J85" s="19" t="str">
        <f aca="false">IF(G85&lt;&gt;"",CONCATENATE(G85,"@stu.upes.ac.in"),"")</f>
        <v>500091503@stu.upes.ac.in</v>
      </c>
      <c r="K85" s="5" t="s">
        <v>289</v>
      </c>
      <c r="L85" s="20" t="str">
        <f aca="false">L84</f>
        <v>Dr. Nayantara Kotoky</v>
      </c>
      <c r="M85" s="21"/>
      <c r="P85" s="21"/>
      <c r="Q85" s="21"/>
      <c r="R85" s="21"/>
      <c r="S85" s="21"/>
      <c r="T85" s="21"/>
      <c r="U85" s="21"/>
      <c r="V85" s="20" t="str">
        <f aca="false">IF(SUM(P85:U85)=0,"",SUM(P85:U85))</f>
        <v/>
      </c>
      <c r="X85" s="21"/>
      <c r="Y85" s="21"/>
      <c r="Z85" s="21"/>
      <c r="AA85" s="21"/>
      <c r="AB85" s="21"/>
      <c r="AD85" s="5" t="str">
        <f aca="false">IF(SUM(X85:AC85)=0,"",SUM(X85:AC85))</f>
        <v/>
      </c>
      <c r="AE85" s="3" t="n">
        <f aca="false">IF(G85&lt;&gt;"",IF(MAX(V85,AD85)=0,0,MAX(V85,AD85)),"")</f>
        <v>0</v>
      </c>
      <c r="AF85" s="19" t="n">
        <v>21</v>
      </c>
      <c r="AG85" s="20" t="str">
        <f aca="false">AG84</f>
        <v>Semantic-aware Searching Over Encrypted Data </v>
      </c>
    </row>
    <row r="86" s="5" customFormat="true" ht="15" hidden="false" customHeight="false" outlineLevel="0" collapsed="false">
      <c r="A86" s="5" t="n">
        <v>104</v>
      </c>
      <c r="B86" s="19" t="n">
        <f aca="false">B85</f>
        <v>21</v>
      </c>
      <c r="C86" s="20" t="str">
        <f aca="false">C85</f>
        <v>Semantic-aware Searching Over Encrypted Data </v>
      </c>
      <c r="D86" s="19" t="str">
        <f aca="false">D85</f>
        <v>No</v>
      </c>
      <c r="E86" s="20" t="str">
        <f aca="false">E85</f>
        <v>Soumil Kumar</v>
      </c>
      <c r="F86" s="5" t="s">
        <v>290</v>
      </c>
      <c r="G86" s="5" t="n">
        <v>500091532</v>
      </c>
      <c r="H86" s="5" t="s">
        <v>291</v>
      </c>
      <c r="I86" s="21" t="e">
        <f aca="false">I85</f>
        <v>#REF!</v>
      </c>
      <c r="J86" s="19" t="str">
        <f aca="false">IF(G86&lt;&gt;"",CONCATENATE(G86,"@stu.upes.ac.in"),"")</f>
        <v>500091532@stu.upes.ac.in</v>
      </c>
      <c r="K86" s="5" t="s">
        <v>292</v>
      </c>
      <c r="L86" s="20" t="str">
        <f aca="false">L85</f>
        <v>Dr. Nayantara Kotoky</v>
      </c>
      <c r="M86" s="21"/>
      <c r="P86" s="21"/>
      <c r="Q86" s="21"/>
      <c r="R86" s="21"/>
      <c r="S86" s="21"/>
      <c r="T86" s="21"/>
      <c r="U86" s="21"/>
      <c r="V86" s="20" t="str">
        <f aca="false">IF(SUM(P86:U86)=0,"",SUM(P86:U86))</f>
        <v/>
      </c>
      <c r="X86" s="21"/>
      <c r="Y86" s="21"/>
      <c r="Z86" s="21"/>
      <c r="AA86" s="21"/>
      <c r="AB86" s="21"/>
      <c r="AD86" s="5" t="str">
        <f aca="false">IF(SUM(X86:AC86)=0,"",SUM(X86:AC86))</f>
        <v/>
      </c>
      <c r="AE86" s="3" t="n">
        <f aca="false">IF(G86&lt;&gt;"",IF(MAX(V86,AD86)=0,0,MAX(V86,AD86)),"")</f>
        <v>0</v>
      </c>
      <c r="AF86" s="19" t="n">
        <v>21</v>
      </c>
      <c r="AG86" s="20" t="str">
        <f aca="false">AG85</f>
        <v>Semantic-aware Searching Over Encrypted Data </v>
      </c>
    </row>
    <row r="87" s="5" customFormat="true" ht="15" hidden="false" customHeight="false" outlineLevel="0" collapsed="false">
      <c r="A87" s="5" t="n">
        <v>106</v>
      </c>
      <c r="B87" s="19" t="n">
        <v>22</v>
      </c>
      <c r="C87" s="20" t="s">
        <v>293</v>
      </c>
      <c r="D87" s="19" t="s">
        <v>230</v>
      </c>
      <c r="E87" s="20" t="s">
        <v>294</v>
      </c>
      <c r="F87" s="5" t="s">
        <v>294</v>
      </c>
      <c r="G87" s="5" t="n">
        <v>500096507</v>
      </c>
      <c r="H87" s="5" t="s">
        <v>295</v>
      </c>
      <c r="I87" s="21" t="e">
        <f aca="false">#REF!</f>
        <v>#REF!</v>
      </c>
      <c r="J87" s="19" t="str">
        <f aca="false">IF(G87&lt;&gt;"",CONCATENATE(G87,"@stu.upes.ac.in"),"")</f>
        <v>500096507@stu.upes.ac.in</v>
      </c>
      <c r="K87" s="5" t="s">
        <v>133</v>
      </c>
      <c r="L87" s="20" t="s">
        <v>233</v>
      </c>
      <c r="M87" s="25"/>
      <c r="N87" s="22" t="s">
        <v>296</v>
      </c>
      <c r="O87" s="3"/>
      <c r="P87" s="21" t="n">
        <v>4</v>
      </c>
      <c r="Q87" s="21" t="n">
        <v>4</v>
      </c>
      <c r="R87" s="21" t="n">
        <v>9</v>
      </c>
      <c r="S87" s="21" t="n">
        <v>9</v>
      </c>
      <c r="T87" s="21" t="n">
        <v>5</v>
      </c>
      <c r="U87" s="21" t="n">
        <v>14</v>
      </c>
      <c r="V87" s="20" t="n">
        <f aca="false">IF(SUM(P87:U87)=0,"",SUM(P87:U87))</f>
        <v>45</v>
      </c>
      <c r="X87" s="21"/>
      <c r="Y87" s="21"/>
      <c r="Z87" s="21"/>
      <c r="AA87" s="21"/>
      <c r="AB87" s="21"/>
      <c r="AD87" s="5" t="str">
        <f aca="false">IF(SUM(X87:AC87)=0,"",SUM(X87:AC87))</f>
        <v/>
      </c>
      <c r="AE87" s="3" t="n">
        <f aca="false">IF(G87&lt;&gt;"",IF(MAX(V87,AD87)=0,0,MAX(V87,AD87)),"")</f>
        <v>45</v>
      </c>
      <c r="AF87" s="19" t="n">
        <v>22</v>
      </c>
      <c r="AG87" s="20" t="s">
        <v>293</v>
      </c>
    </row>
    <row r="88" s="5" customFormat="true" ht="15" hidden="false" customHeight="false" outlineLevel="0" collapsed="false">
      <c r="A88" s="5" t="n">
        <v>107</v>
      </c>
      <c r="B88" s="19" t="n">
        <f aca="false">B87</f>
        <v>22</v>
      </c>
      <c r="C88" s="20" t="str">
        <f aca="false">C87</f>
        <v>CloudEasy</v>
      </c>
      <c r="D88" s="19" t="str">
        <f aca="false">D87</f>
        <v>No</v>
      </c>
      <c r="E88" s="20" t="str">
        <f aca="false">E87</f>
        <v>Nirmol Kainth</v>
      </c>
      <c r="F88" s="5" t="s">
        <v>297</v>
      </c>
      <c r="G88" s="5" t="n">
        <v>500096495</v>
      </c>
      <c r="H88" s="5" t="s">
        <v>298</v>
      </c>
      <c r="I88" s="21" t="e">
        <f aca="false">I87</f>
        <v>#REF!</v>
      </c>
      <c r="J88" s="19" t="str">
        <f aca="false">IF(G88&lt;&gt;"",CONCATENATE(G88,"@stu.upes.ac.in"),"")</f>
        <v>500096495@stu.upes.ac.in</v>
      </c>
      <c r="K88" s="5" t="s">
        <v>133</v>
      </c>
      <c r="L88" s="20" t="str">
        <f aca="false">L87</f>
        <v>Dr. Swati Rastogi</v>
      </c>
      <c r="M88" s="25"/>
      <c r="N88" s="5" t="s">
        <v>258</v>
      </c>
      <c r="O88" s="26" t="s">
        <v>299</v>
      </c>
      <c r="P88" s="21" t="n">
        <v>4</v>
      </c>
      <c r="Q88" s="21" t="n">
        <v>4</v>
      </c>
      <c r="R88" s="21" t="n">
        <v>9</v>
      </c>
      <c r="S88" s="21" t="n">
        <v>9</v>
      </c>
      <c r="T88" s="21" t="n">
        <v>5</v>
      </c>
      <c r="U88" s="21" t="n">
        <v>14</v>
      </c>
      <c r="V88" s="20" t="n">
        <f aca="false">IF(SUM(P88:U88)=0,"",SUM(P88:U88))</f>
        <v>45</v>
      </c>
      <c r="X88" s="21"/>
      <c r="Y88" s="21"/>
      <c r="Z88" s="21"/>
      <c r="AA88" s="21"/>
      <c r="AB88" s="21"/>
      <c r="AD88" s="5" t="str">
        <f aca="false">IF(SUM(X88:AC88)=0,"",SUM(X88:AC88))</f>
        <v/>
      </c>
      <c r="AE88" s="3" t="n">
        <f aca="false">IF(G88&lt;&gt;"",IF(MAX(V88,AD88)=0,0,MAX(V88,AD88)),"")</f>
        <v>45</v>
      </c>
      <c r="AF88" s="19" t="n">
        <v>22</v>
      </c>
      <c r="AG88" s="20" t="str">
        <f aca="false">AG87</f>
        <v>CloudEasy</v>
      </c>
    </row>
    <row r="89" s="5" customFormat="true" ht="15" hidden="false" customHeight="false" outlineLevel="0" collapsed="false">
      <c r="A89" s="5" t="n">
        <v>108</v>
      </c>
      <c r="B89" s="19" t="n">
        <f aca="false">B88</f>
        <v>22</v>
      </c>
      <c r="C89" s="20" t="str">
        <f aca="false">C88</f>
        <v>CloudEasy</v>
      </c>
      <c r="D89" s="19" t="str">
        <f aca="false">D88</f>
        <v>No</v>
      </c>
      <c r="E89" s="20" t="str">
        <f aca="false">E88</f>
        <v>Nirmol Kainth</v>
      </c>
      <c r="F89" s="5" t="str">
        <f aca="false">F88</f>
        <v>Vamika Mahajan</v>
      </c>
      <c r="G89" s="5" t="n">
        <f aca="false">G88</f>
        <v>500096495</v>
      </c>
      <c r="H89" s="5" t="str">
        <f aca="false">H88</f>
        <v>R2142211138</v>
      </c>
      <c r="I89" s="21" t="e">
        <f aca="false">I88</f>
        <v>#REF!</v>
      </c>
      <c r="J89" s="19" t="str">
        <f aca="false">IF(G89&lt;&gt;"",CONCATENATE(G89,"@stu.upes.ac.in"),"")</f>
        <v>500096495@stu.upes.ac.in</v>
      </c>
      <c r="K89" s="5" t="str">
        <f aca="false">K88</f>
        <v>CCVT (NH)- B6</v>
      </c>
      <c r="L89" s="20" t="str">
        <f aca="false">L88</f>
        <v>Dr. Swati Rastogi</v>
      </c>
      <c r="M89" s="21"/>
      <c r="P89" s="21"/>
      <c r="Q89" s="21"/>
      <c r="R89" s="21"/>
      <c r="S89" s="21"/>
      <c r="T89" s="21"/>
      <c r="U89" s="21"/>
      <c r="V89" s="20" t="str">
        <f aca="false">IF(SUM(P89:U89)=0,"",SUM(P89:U89))</f>
        <v/>
      </c>
      <c r="X89" s="21"/>
      <c r="Y89" s="21"/>
      <c r="Z89" s="21"/>
      <c r="AA89" s="21"/>
      <c r="AB89" s="21"/>
      <c r="AD89" s="5" t="str">
        <f aca="false">IF(SUM(X89:AC89)=0,"",SUM(X89:AC89))</f>
        <v/>
      </c>
      <c r="AE89" s="3" t="n">
        <f aca="false">IF(G89&lt;&gt;"",IF(MAX(V89,AD89)=0,0,MAX(V89,AD89)),"")</f>
        <v>0</v>
      </c>
      <c r="AF89" s="19" t="n">
        <v>22</v>
      </c>
      <c r="AG89" s="20"/>
    </row>
    <row r="90" s="5" customFormat="true" ht="15" hidden="false" customHeight="false" outlineLevel="0" collapsed="false">
      <c r="A90" s="5" t="n">
        <v>109</v>
      </c>
      <c r="B90" s="19" t="n">
        <f aca="false">B89</f>
        <v>22</v>
      </c>
      <c r="C90" s="20" t="str">
        <f aca="false">C89</f>
        <v>CloudEasy</v>
      </c>
      <c r="D90" s="19" t="str">
        <f aca="false">D89</f>
        <v>No</v>
      </c>
      <c r="E90" s="20" t="str">
        <f aca="false">E89</f>
        <v>Nirmol Kainth</v>
      </c>
      <c r="F90" s="5" t="str">
        <f aca="false">F89</f>
        <v>Vamika Mahajan</v>
      </c>
      <c r="G90" s="5" t="n">
        <f aca="false">G89</f>
        <v>500096495</v>
      </c>
      <c r="H90" s="5" t="str">
        <f aca="false">H89</f>
        <v>R2142211138</v>
      </c>
      <c r="I90" s="21" t="e">
        <f aca="false">I89</f>
        <v>#REF!</v>
      </c>
      <c r="J90" s="19" t="str">
        <f aca="false">IF(G90&lt;&gt;"",CONCATENATE(G90,"@stu.upes.ac.in"),"")</f>
        <v>500096495@stu.upes.ac.in</v>
      </c>
      <c r="K90" s="5" t="str">
        <f aca="false">K89</f>
        <v>CCVT (NH)- B6</v>
      </c>
      <c r="L90" s="20" t="str">
        <f aca="false">L89</f>
        <v>Dr. Swati Rastogi</v>
      </c>
      <c r="M90" s="21"/>
      <c r="P90" s="21"/>
      <c r="Q90" s="21"/>
      <c r="R90" s="21"/>
      <c r="S90" s="21"/>
      <c r="T90" s="21"/>
      <c r="U90" s="21"/>
      <c r="V90" s="20" t="str">
        <f aca="false">IF(SUM(P90:U90)=0,"",SUM(P90:U90))</f>
        <v/>
      </c>
      <c r="X90" s="21"/>
      <c r="Y90" s="21"/>
      <c r="Z90" s="21"/>
      <c r="AA90" s="21"/>
      <c r="AB90" s="21"/>
      <c r="AD90" s="5" t="str">
        <f aca="false">IF(SUM(X90:AC90)=0,"",SUM(X90:AC90))</f>
        <v/>
      </c>
      <c r="AE90" s="3" t="n">
        <f aca="false">IF(G90&lt;&gt;"",IF(MAX(V90,AD90)=0,0,MAX(V90,AD90)),"")</f>
        <v>0</v>
      </c>
      <c r="AF90" s="19" t="n">
        <v>22</v>
      </c>
      <c r="AG90" s="20"/>
    </row>
    <row r="91" s="5" customFormat="true" ht="15" hidden="false" customHeight="false" outlineLevel="0" collapsed="false">
      <c r="A91" s="5" t="n">
        <v>111</v>
      </c>
      <c r="B91" s="19" t="n">
        <v>23</v>
      </c>
      <c r="C91" s="38" t="s">
        <v>300</v>
      </c>
      <c r="D91" s="19" t="s">
        <v>230</v>
      </c>
      <c r="E91" s="38" t="s">
        <v>301</v>
      </c>
      <c r="F91" s="39" t="s">
        <v>301</v>
      </c>
      <c r="G91" s="39" t="n">
        <v>500091963</v>
      </c>
      <c r="H91" s="39" t="s">
        <v>302</v>
      </c>
      <c r="I91" s="40" t="e">
        <f aca="false">#REF!</f>
        <v>#REF!</v>
      </c>
      <c r="J91" s="19" t="str">
        <f aca="false">IF(G91&lt;&gt;"",CONCATENATE(G91,"@stu.upes.ac.in"),"")</f>
        <v>500091963@stu.upes.ac.in</v>
      </c>
      <c r="K91" s="39" t="s">
        <v>51</v>
      </c>
      <c r="L91" s="38" t="s">
        <v>303</v>
      </c>
      <c r="M91" s="79"/>
      <c r="N91" s="39" t="s">
        <v>304</v>
      </c>
      <c r="O91" s="80"/>
      <c r="P91" s="21"/>
      <c r="Q91" s="21"/>
      <c r="R91" s="21"/>
      <c r="S91" s="21"/>
      <c r="T91" s="21"/>
      <c r="U91" s="21"/>
      <c r="V91" s="20" t="str">
        <f aca="false">IF(SUM(P91:U91)=0,"",SUM(P91:U91))</f>
        <v/>
      </c>
      <c r="X91" s="21"/>
      <c r="Y91" s="21"/>
      <c r="Z91" s="21"/>
      <c r="AA91" s="21"/>
      <c r="AB91" s="21"/>
      <c r="AD91" s="5" t="str">
        <f aca="false">IF(SUM(X91:AC91)=0,"",SUM(X91:AC91))</f>
        <v/>
      </c>
      <c r="AE91" s="3" t="n">
        <f aca="false">IF(G91&lt;&gt;"",IF(MAX(V91,AD91)=0,0,MAX(V91,AD91)),"")</f>
        <v>0</v>
      </c>
      <c r="AF91" s="19" t="n">
        <v>23</v>
      </c>
      <c r="AG91" s="38" t="s">
        <v>300</v>
      </c>
    </row>
    <row r="92" s="5" customFormat="true" ht="15" hidden="false" customHeight="false" outlineLevel="0" collapsed="false">
      <c r="A92" s="5" t="n">
        <v>112</v>
      </c>
      <c r="B92" s="19" t="n">
        <f aca="false">B91</f>
        <v>23</v>
      </c>
      <c r="C92" s="38" t="str">
        <f aca="false">C91</f>
        <v>Artisanvalley</v>
      </c>
      <c r="D92" s="19" t="str">
        <f aca="false">D91</f>
        <v>No</v>
      </c>
      <c r="E92" s="38" t="str">
        <f aca="false">E91</f>
        <v>Rishit garg</v>
      </c>
      <c r="F92" s="39" t="s">
        <v>305</v>
      </c>
      <c r="G92" s="39" t="n">
        <v>500091942</v>
      </c>
      <c r="H92" s="39" t="s">
        <v>306</v>
      </c>
      <c r="I92" s="40" t="e">
        <f aca="false">I91</f>
        <v>#REF!</v>
      </c>
      <c r="J92" s="19" t="str">
        <f aca="false">IF(G92&lt;&gt;"",CONCATENATE(G92,"@stu.upes.ac.in"),"")</f>
        <v>500091942@stu.upes.ac.in</v>
      </c>
      <c r="K92" s="39" t="s">
        <v>51</v>
      </c>
      <c r="L92" s="38" t="str">
        <f aca="false">L91</f>
        <v>Mr. Shresth Gupta</v>
      </c>
      <c r="M92" s="79"/>
      <c r="N92" s="39" t="s">
        <v>307</v>
      </c>
      <c r="O92" s="80"/>
      <c r="P92" s="21"/>
      <c r="Q92" s="21"/>
      <c r="R92" s="21"/>
      <c r="S92" s="21"/>
      <c r="T92" s="21"/>
      <c r="U92" s="21"/>
      <c r="V92" s="20" t="str">
        <f aca="false">IF(SUM(P92:U92)=0,"",SUM(P92:U92))</f>
        <v/>
      </c>
      <c r="X92" s="21"/>
      <c r="Y92" s="21"/>
      <c r="Z92" s="21"/>
      <c r="AA92" s="21"/>
      <c r="AB92" s="21"/>
      <c r="AD92" s="5" t="str">
        <f aca="false">IF(SUM(X92:AC92)=0,"",SUM(X92:AC92))</f>
        <v/>
      </c>
      <c r="AE92" s="3" t="n">
        <f aca="false">IF(G92&lt;&gt;"",IF(MAX(V92,AD92)=0,0,MAX(V92,AD92)),"")</f>
        <v>0</v>
      </c>
      <c r="AF92" s="19" t="n">
        <v>23</v>
      </c>
      <c r="AG92" s="38" t="str">
        <f aca="false">AG91</f>
        <v>Artisanvalley</v>
      </c>
    </row>
    <row r="93" s="5" customFormat="true" ht="15" hidden="false" customHeight="false" outlineLevel="0" collapsed="false">
      <c r="A93" s="5" t="n">
        <v>113</v>
      </c>
      <c r="B93" s="19" t="n">
        <f aca="false">B92</f>
        <v>23</v>
      </c>
      <c r="C93" s="38" t="str">
        <f aca="false">C92</f>
        <v>Artisanvalley</v>
      </c>
      <c r="D93" s="19" t="str">
        <f aca="false">D92</f>
        <v>No</v>
      </c>
      <c r="E93" s="38" t="str">
        <f aca="false">E92</f>
        <v>Rishit garg</v>
      </c>
      <c r="F93" s="39" t="s">
        <v>308</v>
      </c>
      <c r="G93" s="39" t="n">
        <v>500093653</v>
      </c>
      <c r="H93" s="39" t="s">
        <v>309</v>
      </c>
      <c r="I93" s="40" t="e">
        <f aca="false">I92</f>
        <v>#REF!</v>
      </c>
      <c r="J93" s="19" t="str">
        <f aca="false">IF(G93&lt;&gt;"",CONCATENATE(G93,"@stu.upes.ac.in"),"")</f>
        <v>500093653@stu.upes.ac.in</v>
      </c>
      <c r="K93" s="39" t="s">
        <v>148</v>
      </c>
      <c r="L93" s="38" t="str">
        <f aca="false">L92</f>
        <v>Mr. Shresth Gupta</v>
      </c>
      <c r="M93" s="40"/>
      <c r="N93" s="39"/>
      <c r="O93" s="39"/>
      <c r="P93" s="21"/>
      <c r="Q93" s="21"/>
      <c r="R93" s="21"/>
      <c r="S93" s="21"/>
      <c r="T93" s="21"/>
      <c r="U93" s="21"/>
      <c r="V93" s="20" t="str">
        <f aca="false">IF(SUM(P93:U93)=0,"",SUM(P93:U93))</f>
        <v/>
      </c>
      <c r="X93" s="21"/>
      <c r="Y93" s="21"/>
      <c r="Z93" s="21"/>
      <c r="AA93" s="21"/>
      <c r="AB93" s="21"/>
      <c r="AD93" s="5" t="str">
        <f aca="false">IF(SUM(X93:AC93)=0,"",SUM(X93:AC93))</f>
        <v/>
      </c>
      <c r="AE93" s="3" t="n">
        <f aca="false">IF(G93&lt;&gt;"",IF(MAX(V93,AD93)=0,0,MAX(V93,AD93)),"")</f>
        <v>0</v>
      </c>
      <c r="AF93" s="19" t="n">
        <v>23</v>
      </c>
      <c r="AG93" s="38" t="str">
        <f aca="false">AG92</f>
        <v>Artisanvalley</v>
      </c>
    </row>
    <row r="94" s="5" customFormat="true" ht="15" hidden="false" customHeight="false" outlineLevel="0" collapsed="false">
      <c r="A94" s="5" t="n">
        <v>114</v>
      </c>
      <c r="B94" s="19" t="n">
        <f aca="false">B93</f>
        <v>23</v>
      </c>
      <c r="C94" s="38" t="str">
        <f aca="false">C93</f>
        <v>Artisanvalley</v>
      </c>
      <c r="D94" s="19" t="str">
        <f aca="false">D93</f>
        <v>No</v>
      </c>
      <c r="E94" s="38" t="str">
        <f aca="false">E93</f>
        <v>Rishit garg</v>
      </c>
      <c r="F94" s="39" t="s">
        <v>310</v>
      </c>
      <c r="G94" s="39" t="n">
        <v>500094151</v>
      </c>
      <c r="H94" s="39" t="s">
        <v>311</v>
      </c>
      <c r="I94" s="40" t="e">
        <f aca="false">I93</f>
        <v>#REF!</v>
      </c>
      <c r="J94" s="19" t="str">
        <f aca="false">IF(G94&lt;&gt;"",CONCATENATE(G94,"@stu.upes.ac.in"),"")</f>
        <v>500094151@stu.upes.ac.in</v>
      </c>
      <c r="K94" s="39" t="s">
        <v>41</v>
      </c>
      <c r="L94" s="38" t="str">
        <f aca="false">L93</f>
        <v>Mr. Shresth Gupta</v>
      </c>
      <c r="M94" s="40"/>
      <c r="N94" s="39"/>
      <c r="O94" s="39"/>
      <c r="P94" s="21"/>
      <c r="Q94" s="21"/>
      <c r="R94" s="21"/>
      <c r="S94" s="21"/>
      <c r="T94" s="21"/>
      <c r="U94" s="21"/>
      <c r="V94" s="20" t="str">
        <f aca="false">IF(SUM(P94:U94)=0,"",SUM(P94:U94))</f>
        <v/>
      </c>
      <c r="X94" s="21"/>
      <c r="Y94" s="21"/>
      <c r="Z94" s="21"/>
      <c r="AA94" s="21"/>
      <c r="AB94" s="21"/>
      <c r="AD94" s="5" t="str">
        <f aca="false">IF(SUM(X94:AC94)=0,"",SUM(X94:AC94))</f>
        <v/>
      </c>
      <c r="AE94" s="3" t="n">
        <f aca="false">IF(G94&lt;&gt;"",IF(MAX(V94,AD94)=0,0,MAX(V94,AD94)),"")</f>
        <v>0</v>
      </c>
      <c r="AF94" s="19" t="n">
        <v>23</v>
      </c>
      <c r="AG94" s="38" t="str">
        <f aca="false">AG93</f>
        <v>Artisanvalley</v>
      </c>
    </row>
    <row r="95" s="5" customFormat="true" ht="15" hidden="false" customHeight="false" outlineLevel="0" collapsed="false">
      <c r="A95" s="5" t="n">
        <v>116</v>
      </c>
      <c r="B95" s="19" t="n">
        <v>24</v>
      </c>
      <c r="C95" s="20" t="s">
        <v>312</v>
      </c>
      <c r="D95" s="19" t="s">
        <v>230</v>
      </c>
      <c r="E95" s="20" t="s">
        <v>313</v>
      </c>
      <c r="F95" s="5" t="s">
        <v>314</v>
      </c>
      <c r="G95" s="5" t="n">
        <v>500095594</v>
      </c>
      <c r="H95" s="5" t="s">
        <v>315</v>
      </c>
      <c r="I95" s="21" t="n">
        <v>7991161369</v>
      </c>
      <c r="J95" s="19" t="str">
        <f aca="false">IF(G95&lt;&gt;"",CONCATENATE(G95,"@stu.upes.ac.in"),"")</f>
        <v>500095594@stu.upes.ac.in</v>
      </c>
      <c r="K95" s="5" t="s">
        <v>28</v>
      </c>
      <c r="L95" s="20" t="s">
        <v>79</v>
      </c>
      <c r="M95" s="81" t="s">
        <v>316</v>
      </c>
      <c r="N95" s="5" t="s">
        <v>202</v>
      </c>
      <c r="O95" s="3"/>
      <c r="P95" s="21" t="n">
        <v>4</v>
      </c>
      <c r="Q95" s="21" t="n">
        <v>4</v>
      </c>
      <c r="R95" s="21" t="n">
        <v>9</v>
      </c>
      <c r="S95" s="21" t="n">
        <v>8</v>
      </c>
      <c r="T95" s="21" t="n">
        <v>4</v>
      </c>
      <c r="U95" s="21" t="n">
        <v>12</v>
      </c>
      <c r="V95" s="20" t="n">
        <f aca="false">IF(SUM(P95:U95)=0,"",SUM(P95:U95))</f>
        <v>41</v>
      </c>
      <c r="X95" s="21"/>
      <c r="Y95" s="21"/>
      <c r="Z95" s="21"/>
      <c r="AA95" s="21"/>
      <c r="AB95" s="21"/>
      <c r="AD95" s="5" t="str">
        <f aca="false">IF(SUM(X95:AC95)=0,"",SUM(X95:AC95))</f>
        <v/>
      </c>
      <c r="AE95" s="3" t="n">
        <f aca="false">IF(G95&lt;&gt;"",IF(MAX(V95,AD95)=0,0,MAX(V95,AD95)),"")</f>
        <v>41</v>
      </c>
      <c r="AF95" s="19" t="n">
        <v>24</v>
      </c>
      <c r="AG95" s="20" t="s">
        <v>312</v>
      </c>
    </row>
    <row r="96" s="5" customFormat="true" ht="15" hidden="false" customHeight="false" outlineLevel="0" collapsed="false">
      <c r="A96" s="5" t="n">
        <v>117</v>
      </c>
      <c r="B96" s="19" t="n">
        <f aca="false">B95</f>
        <v>24</v>
      </c>
      <c r="C96" s="20" t="str">
        <f aca="false">C95</f>
        <v>MultiGen AI: Your All-in-one AI content creation Hub</v>
      </c>
      <c r="D96" s="19" t="str">
        <f aca="false">D95</f>
        <v>No</v>
      </c>
      <c r="E96" s="20" t="str">
        <f aca="false">E95</f>
        <v>Shubhi Dixit</v>
      </c>
      <c r="F96" s="5" t="s">
        <v>317</v>
      </c>
      <c r="G96" s="5" t="n">
        <v>500095616</v>
      </c>
      <c r="H96" s="5" t="s">
        <v>318</v>
      </c>
      <c r="I96" s="21" t="n">
        <v>9113106085</v>
      </c>
      <c r="J96" s="19" t="str">
        <f aca="false">IF(G96&lt;&gt;"",CONCATENATE(G96,"@stu.upes.ac.in"),"")</f>
        <v>500095616@stu.upes.ac.in</v>
      </c>
      <c r="K96" s="5" t="s">
        <v>28</v>
      </c>
      <c r="L96" s="20" t="str">
        <f aca="false">L95</f>
        <v>Dr. Avita Katal</v>
      </c>
      <c r="M96" s="81"/>
      <c r="N96" s="5" t="s">
        <v>319</v>
      </c>
      <c r="O96" s="3"/>
      <c r="P96" s="21" t="n">
        <v>4</v>
      </c>
      <c r="Q96" s="21" t="n">
        <v>4</v>
      </c>
      <c r="R96" s="21" t="n">
        <v>9</v>
      </c>
      <c r="S96" s="21" t="n">
        <v>8</v>
      </c>
      <c r="T96" s="21" t="n">
        <v>4</v>
      </c>
      <c r="U96" s="21" t="n">
        <v>12</v>
      </c>
      <c r="V96" s="20" t="n">
        <f aca="false">IF(SUM(P96:U96)=0,"",SUM(P96:U96))</f>
        <v>41</v>
      </c>
      <c r="X96" s="21"/>
      <c r="Y96" s="21"/>
      <c r="Z96" s="21"/>
      <c r="AA96" s="21"/>
      <c r="AB96" s="21"/>
      <c r="AD96" s="5" t="str">
        <f aca="false">IF(SUM(X96:AC96)=0,"",SUM(X96:AC96))</f>
        <v/>
      </c>
      <c r="AE96" s="3" t="n">
        <f aca="false">IF(G96&lt;&gt;"",IF(MAX(V96,AD96)=0,0,MAX(V96,AD96)),"")</f>
        <v>41</v>
      </c>
      <c r="AF96" s="19" t="n">
        <v>24</v>
      </c>
      <c r="AG96" s="20" t="str">
        <f aca="false">AG95</f>
        <v>MultiGen AI: Your All-in-one AI content creation Hub</v>
      </c>
    </row>
    <row r="97" s="5" customFormat="true" ht="15" hidden="false" customHeight="false" outlineLevel="0" collapsed="false">
      <c r="A97" s="5" t="n">
        <v>118</v>
      </c>
      <c r="B97" s="19" t="n">
        <f aca="false">B96</f>
        <v>24</v>
      </c>
      <c r="C97" s="20" t="str">
        <f aca="false">C96</f>
        <v>MultiGen AI: Your All-in-one AI content creation Hub</v>
      </c>
      <c r="D97" s="19" t="str">
        <f aca="false">D96</f>
        <v>No</v>
      </c>
      <c r="E97" s="20" t="str">
        <f aca="false">E96</f>
        <v>Shubhi Dixit</v>
      </c>
      <c r="F97" s="5" t="s">
        <v>320</v>
      </c>
      <c r="G97" s="5" t="n">
        <v>500096448</v>
      </c>
      <c r="H97" s="5" t="s">
        <v>321</v>
      </c>
      <c r="I97" s="21" t="n">
        <v>9339279360</v>
      </c>
      <c r="J97" s="19" t="str">
        <f aca="false">IF(G97&lt;&gt;"",CONCATENATE(G97,"@stu.upes.ac.in"),"")</f>
        <v>500096448@stu.upes.ac.in</v>
      </c>
      <c r="K97" s="5" t="s">
        <v>133</v>
      </c>
      <c r="L97" s="20" t="str">
        <f aca="false">L96</f>
        <v>Dr. Avita Katal</v>
      </c>
      <c r="M97" s="81"/>
      <c r="P97" s="21" t="n">
        <v>4</v>
      </c>
      <c r="Q97" s="21" t="n">
        <v>4</v>
      </c>
      <c r="R97" s="21" t="n">
        <v>9</v>
      </c>
      <c r="S97" s="21" t="n">
        <v>8</v>
      </c>
      <c r="T97" s="21" t="n">
        <v>4</v>
      </c>
      <c r="U97" s="21" t="n">
        <v>12</v>
      </c>
      <c r="V97" s="20" t="n">
        <f aca="false">IF(SUM(P97:U97)=0,"",SUM(P97:U97))</f>
        <v>41</v>
      </c>
      <c r="X97" s="21"/>
      <c r="Y97" s="21"/>
      <c r="Z97" s="21"/>
      <c r="AA97" s="21"/>
      <c r="AB97" s="21"/>
      <c r="AD97" s="5" t="str">
        <f aca="false">IF(SUM(X97:AC97)=0,"",SUM(X97:AC97))</f>
        <v/>
      </c>
      <c r="AE97" s="3" t="n">
        <f aca="false">IF(G97&lt;&gt;"",IF(MAX(V97,AD97)=0,0,MAX(V97,AD97)),"")</f>
        <v>41</v>
      </c>
      <c r="AF97" s="19" t="n">
        <v>24</v>
      </c>
      <c r="AG97" s="20" t="str">
        <f aca="false">AG96</f>
        <v>MultiGen AI: Your All-in-one AI content creation Hub</v>
      </c>
    </row>
    <row r="98" s="5" customFormat="true" ht="15" hidden="false" customHeight="false" outlineLevel="0" collapsed="false">
      <c r="A98" s="5" t="n">
        <v>119</v>
      </c>
      <c r="B98" s="19" t="n">
        <f aca="false">B97</f>
        <v>24</v>
      </c>
      <c r="C98" s="20" t="str">
        <f aca="false">C97</f>
        <v>MultiGen AI: Your All-in-one AI content creation Hub</v>
      </c>
      <c r="D98" s="19" t="str">
        <f aca="false">D97</f>
        <v>No</v>
      </c>
      <c r="E98" s="20" t="str">
        <f aca="false">E97</f>
        <v>Shubhi Dixit</v>
      </c>
      <c r="F98" s="5" t="s">
        <v>313</v>
      </c>
      <c r="G98" s="5" t="n">
        <v>500094571</v>
      </c>
      <c r="H98" s="5" t="s">
        <v>322</v>
      </c>
      <c r="I98" s="21" t="n">
        <v>9343815519</v>
      </c>
      <c r="J98" s="19" t="str">
        <f aca="false">IF(G98&lt;&gt;"",CONCATENATE(G98,"@stu.upes.ac.in"),"")</f>
        <v>500094571@stu.upes.ac.in</v>
      </c>
      <c r="K98" s="5" t="s">
        <v>28</v>
      </c>
      <c r="L98" s="20" t="str">
        <f aca="false">L97</f>
        <v>Dr. Avita Katal</v>
      </c>
      <c r="M98" s="81"/>
      <c r="P98" s="21" t="n">
        <v>4</v>
      </c>
      <c r="Q98" s="21" t="n">
        <v>4</v>
      </c>
      <c r="R98" s="21" t="n">
        <v>9</v>
      </c>
      <c r="S98" s="21" t="n">
        <v>8</v>
      </c>
      <c r="T98" s="21" t="n">
        <v>4</v>
      </c>
      <c r="U98" s="21" t="n">
        <v>12</v>
      </c>
      <c r="V98" s="20" t="n">
        <f aca="false">IF(SUM(P98:U98)=0,"",SUM(P98:U98))</f>
        <v>41</v>
      </c>
      <c r="X98" s="21"/>
      <c r="Y98" s="21"/>
      <c r="Z98" s="21"/>
      <c r="AA98" s="21"/>
      <c r="AB98" s="21"/>
      <c r="AD98" s="5" t="str">
        <f aca="false">IF(SUM(X98:AC98)=0,"",SUM(X98:AC98))</f>
        <v/>
      </c>
      <c r="AE98" s="3" t="n">
        <f aca="false">IF(G98&lt;&gt;"",IF(MAX(V98,AD98)=0,0,MAX(V98,AD98)),"")</f>
        <v>41</v>
      </c>
      <c r="AF98" s="19" t="n">
        <v>24</v>
      </c>
      <c r="AG98" s="20" t="str">
        <f aca="false">AG97</f>
        <v>MultiGen AI: Your All-in-one AI content creation Hub</v>
      </c>
    </row>
    <row r="99" s="5" customFormat="true" ht="15" hidden="false" customHeight="false" outlineLevel="0" collapsed="false">
      <c r="A99" s="5" t="n">
        <v>121</v>
      </c>
      <c r="B99" s="19" t="n">
        <v>25</v>
      </c>
      <c r="C99" s="44" t="s">
        <v>323</v>
      </c>
      <c r="D99" s="19" t="s">
        <v>230</v>
      </c>
      <c r="E99" s="20" t="s">
        <v>324</v>
      </c>
      <c r="F99" s="5" t="s">
        <v>324</v>
      </c>
      <c r="G99" s="5" t="n">
        <v>500094103</v>
      </c>
      <c r="H99" s="5" t="s">
        <v>325</v>
      </c>
      <c r="I99" s="21" t="n">
        <v>6262035650</v>
      </c>
      <c r="J99" s="19" t="str">
        <f aca="false">IF(G99&lt;&gt;"",CONCATENATE(G99,"@stu.upes.ac.in"),"")</f>
        <v>500094103@stu.upes.ac.in</v>
      </c>
      <c r="K99" s="5" t="s">
        <v>126</v>
      </c>
      <c r="L99" s="20" t="s">
        <v>326</v>
      </c>
      <c r="M99" s="21"/>
      <c r="N99" s="22" t="s">
        <v>273</v>
      </c>
      <c r="P99" s="21" t="n">
        <v>5</v>
      </c>
      <c r="Q99" s="21" t="n">
        <v>5</v>
      </c>
      <c r="R99" s="21" t="n">
        <v>9</v>
      </c>
      <c r="S99" s="21" t="n">
        <v>9</v>
      </c>
      <c r="T99" s="21" t="n">
        <v>5</v>
      </c>
      <c r="U99" s="21" t="n">
        <v>14</v>
      </c>
      <c r="V99" s="20" t="n">
        <f aca="false">IF(SUM(P99:U99)=0,"",SUM(P99:U99))</f>
        <v>47</v>
      </c>
      <c r="X99" s="21"/>
      <c r="Y99" s="21"/>
      <c r="Z99" s="21"/>
      <c r="AA99" s="21"/>
      <c r="AB99" s="21"/>
      <c r="AD99" s="5" t="str">
        <f aca="false">IF(SUM(X99:AC99)=0,"",SUM(X99:AC99))</f>
        <v/>
      </c>
      <c r="AE99" s="3" t="n">
        <f aca="false">IF(G99&lt;&gt;"",IF(MAX(V99,AD99)=0,0,MAX(V99,AD99)),"")</f>
        <v>47</v>
      </c>
      <c r="AF99" s="19" t="n">
        <v>25</v>
      </c>
      <c r="AG99" s="44" t="s">
        <v>323</v>
      </c>
    </row>
    <row r="100" s="5" customFormat="true" ht="15" hidden="false" customHeight="false" outlineLevel="0" collapsed="false">
      <c r="A100" s="5" t="n">
        <v>122</v>
      </c>
      <c r="B100" s="19" t="n">
        <f aca="false">B99</f>
        <v>25</v>
      </c>
      <c r="C100" s="44" t="str">
        <f aca="false">C99</f>
        <v>Vital Wave:Telemonitoring ECG and PPG with cloud analytics</v>
      </c>
      <c r="D100" s="19" t="str">
        <f aca="false">D99</f>
        <v>No</v>
      </c>
      <c r="E100" s="20" t="str">
        <f aca="false">E99</f>
        <v>Anishka Sinha</v>
      </c>
      <c r="F100" s="5" t="s">
        <v>327</v>
      </c>
      <c r="G100" s="5" t="n">
        <v>500092154</v>
      </c>
      <c r="H100" s="5" t="s">
        <v>328</v>
      </c>
      <c r="I100" s="21" t="n">
        <v>9520024449</v>
      </c>
      <c r="J100" s="19" t="str">
        <f aca="false">IF(G100&lt;&gt;"",CONCATENATE(G100,"@stu.upes.ac.in"),"")</f>
        <v>500092154@stu.upes.ac.in</v>
      </c>
      <c r="K100" s="5" t="s">
        <v>329</v>
      </c>
      <c r="L100" s="20" t="str">
        <f aca="false">L99</f>
        <v>Dr. Shresth Gupta</v>
      </c>
      <c r="M100" s="21"/>
      <c r="N100" s="22" t="s">
        <v>163</v>
      </c>
      <c r="P100" s="21" t="n">
        <v>5</v>
      </c>
      <c r="Q100" s="21" t="n">
        <v>5</v>
      </c>
      <c r="R100" s="21" t="n">
        <v>9</v>
      </c>
      <c r="S100" s="21" t="n">
        <v>9</v>
      </c>
      <c r="T100" s="21" t="n">
        <v>5</v>
      </c>
      <c r="U100" s="21" t="n">
        <v>14</v>
      </c>
      <c r="V100" s="20" t="n">
        <f aca="false">IF(SUM(P100:U100)=0,"",SUM(P100:U100))</f>
        <v>47</v>
      </c>
      <c r="X100" s="21"/>
      <c r="Y100" s="21"/>
      <c r="Z100" s="21"/>
      <c r="AA100" s="21"/>
      <c r="AB100" s="21"/>
      <c r="AD100" s="5" t="str">
        <f aca="false">IF(SUM(X100:AC100)=0,"",SUM(X100:AC100))</f>
        <v/>
      </c>
      <c r="AE100" s="3" t="n">
        <f aca="false">IF(G100&lt;&gt;"",IF(MAX(V100,AD100)=0,0,MAX(V100,AD100)),"")</f>
        <v>47</v>
      </c>
      <c r="AF100" s="19" t="n">
        <v>25</v>
      </c>
      <c r="AG100" s="44" t="str">
        <f aca="false">AG99</f>
        <v>Vital Wave:Telemonitoring ECG and PPG with cloud analytics</v>
      </c>
    </row>
    <row r="101" s="5" customFormat="true" ht="15" hidden="false" customHeight="false" outlineLevel="0" collapsed="false">
      <c r="A101" s="5" t="n">
        <v>123</v>
      </c>
      <c r="B101" s="19" t="n">
        <f aca="false">B100</f>
        <v>25</v>
      </c>
      <c r="C101" s="44" t="str">
        <f aca="false">C100</f>
        <v>Vital Wave:Telemonitoring ECG and PPG with cloud analytics</v>
      </c>
      <c r="D101" s="19" t="str">
        <f aca="false">D100</f>
        <v>No</v>
      </c>
      <c r="E101" s="20" t="str">
        <f aca="false">E100</f>
        <v>Anishka Sinha</v>
      </c>
      <c r="F101" s="5" t="s">
        <v>330</v>
      </c>
      <c r="G101" s="5" t="n">
        <v>500094135</v>
      </c>
      <c r="H101" s="5" t="s">
        <v>331</v>
      </c>
      <c r="I101" s="21" t="n">
        <v>9084047529</v>
      </c>
      <c r="J101" s="19" t="str">
        <f aca="false">IF(G101&lt;&gt;"",CONCATENATE(G101,"@stu.upes.ac.in"),"")</f>
        <v>500094135@stu.upes.ac.in</v>
      </c>
      <c r="K101" s="5" t="s">
        <v>126</v>
      </c>
      <c r="L101" s="20" t="str">
        <f aca="false">L100</f>
        <v>Dr. Shresth Gupta</v>
      </c>
      <c r="M101" s="21"/>
      <c r="P101" s="21" t="n">
        <v>5</v>
      </c>
      <c r="Q101" s="21" t="n">
        <v>5</v>
      </c>
      <c r="R101" s="21" t="n">
        <v>9</v>
      </c>
      <c r="S101" s="21" t="n">
        <v>9</v>
      </c>
      <c r="T101" s="21" t="n">
        <v>5</v>
      </c>
      <c r="U101" s="21" t="n">
        <v>14</v>
      </c>
      <c r="V101" s="20" t="n">
        <f aca="false">IF(SUM(P101:U101)=0,"",SUM(P101:U101))</f>
        <v>47</v>
      </c>
      <c r="X101" s="21"/>
      <c r="Y101" s="21"/>
      <c r="Z101" s="21"/>
      <c r="AA101" s="21"/>
      <c r="AB101" s="21"/>
      <c r="AD101" s="5" t="str">
        <f aca="false">IF(SUM(X101:AC101)=0,"",SUM(X101:AC101))</f>
        <v/>
      </c>
      <c r="AE101" s="3" t="n">
        <f aca="false">IF(G101&lt;&gt;"",IF(MAX(V101,AD101)=0,0,MAX(V101,AD101)),"")</f>
        <v>47</v>
      </c>
      <c r="AF101" s="19" t="n">
        <v>25</v>
      </c>
      <c r="AG101" s="44" t="str">
        <f aca="false">AG100</f>
        <v>Vital Wave:Telemonitoring ECG and PPG with cloud analytics</v>
      </c>
    </row>
    <row r="102" s="5" customFormat="true" ht="15" hidden="false" customHeight="false" outlineLevel="0" collapsed="false">
      <c r="A102" s="5" t="n">
        <v>124</v>
      </c>
      <c r="B102" s="19"/>
      <c r="C102" s="44"/>
      <c r="D102" s="19"/>
      <c r="E102" s="20"/>
      <c r="I102" s="21"/>
      <c r="J102" s="19"/>
      <c r="L102" s="20"/>
      <c r="M102" s="21"/>
      <c r="P102" s="21"/>
      <c r="Q102" s="21"/>
      <c r="R102" s="21"/>
      <c r="S102" s="21"/>
      <c r="T102" s="21"/>
      <c r="U102" s="21"/>
      <c r="V102" s="20"/>
      <c r="X102" s="21"/>
      <c r="Y102" s="21"/>
      <c r="Z102" s="21"/>
      <c r="AA102" s="21"/>
      <c r="AB102" s="21"/>
      <c r="AD102" s="5" t="str">
        <f aca="false">IF(SUM(X102:AC102)=0,"",SUM(X102:AC102))</f>
        <v/>
      </c>
      <c r="AE102" s="3" t="str">
        <f aca="false">IF(G102&lt;&gt;"",IF(MAX(V102,AD102)=0,0,MAX(V102,AD102)),"")</f>
        <v/>
      </c>
      <c r="AF102" s="19" t="n">
        <v>25</v>
      </c>
      <c r="AG102" s="44"/>
    </row>
    <row r="103" s="5" customFormat="true" ht="15" hidden="false" customHeight="false" outlineLevel="0" collapsed="false">
      <c r="A103" s="5" t="n">
        <v>126</v>
      </c>
      <c r="B103" s="19" t="n">
        <v>26</v>
      </c>
      <c r="C103" s="30" t="s">
        <v>332</v>
      </c>
      <c r="D103" s="19" t="s">
        <v>230</v>
      </c>
      <c r="E103" s="30" t="s">
        <v>333</v>
      </c>
      <c r="F103" s="31" t="s">
        <v>333</v>
      </c>
      <c r="G103" s="31" t="n">
        <v>500094049</v>
      </c>
      <c r="H103" s="31" t="s">
        <v>334</v>
      </c>
      <c r="I103" s="32" t="e">
        <f aca="false">#REF!</f>
        <v>#REF!</v>
      </c>
      <c r="J103" s="19" t="str">
        <f aca="false">IF(G103&lt;&gt;"",CONCATENATE(G103,"@stu.upes.ac.in"),"")</f>
        <v>500094049@stu.upes.ac.in</v>
      </c>
      <c r="K103" s="5" t="s">
        <v>41</v>
      </c>
      <c r="L103" s="30" t="s">
        <v>272</v>
      </c>
      <c r="M103" s="32"/>
      <c r="N103" s="22" t="s">
        <v>149</v>
      </c>
      <c r="O103" s="31"/>
      <c r="P103" s="21" t="n">
        <v>4</v>
      </c>
      <c r="Q103" s="21" t="n">
        <v>4.5</v>
      </c>
      <c r="R103" s="5" t="n">
        <v>8</v>
      </c>
      <c r="S103" s="21" t="n">
        <v>8</v>
      </c>
      <c r="T103" s="21" t="n">
        <v>4</v>
      </c>
      <c r="U103" s="21" t="n">
        <v>12</v>
      </c>
      <c r="V103" s="20" t="n">
        <f aca="false">IF(SUM(P103:U103)=0,"",SUM(P103:U103))</f>
        <v>40.5</v>
      </c>
      <c r="X103" s="21"/>
      <c r="Y103" s="21"/>
      <c r="AA103" s="21"/>
      <c r="AB103" s="21"/>
      <c r="AD103" s="5" t="str">
        <f aca="false">IF(SUM(X103:AC103)=0,"",SUM(X103:AC103))</f>
        <v/>
      </c>
      <c r="AE103" s="3" t="n">
        <f aca="false">IF(G103&lt;&gt;"",IF(MAX(V103,AD103)=0,0,MAX(V103,AD103)),"")</f>
        <v>40.5</v>
      </c>
      <c r="AF103" s="19" t="n">
        <v>26</v>
      </c>
      <c r="AG103" s="30" t="s">
        <v>332</v>
      </c>
    </row>
    <row r="104" s="5" customFormat="true" ht="15" hidden="false" customHeight="false" outlineLevel="0" collapsed="false">
      <c r="A104" s="5" t="n">
        <v>127</v>
      </c>
      <c r="B104" s="19" t="n">
        <f aca="false">B103</f>
        <v>26</v>
      </c>
      <c r="C104" s="30" t="str">
        <f aca="false">C103</f>
        <v>Athlete Edge</v>
      </c>
      <c r="D104" s="19" t="str">
        <f aca="false">D103</f>
        <v>No</v>
      </c>
      <c r="E104" s="30" t="str">
        <f aca="false">E103</f>
        <v>Divay Sethi</v>
      </c>
      <c r="F104" s="31" t="s">
        <v>335</v>
      </c>
      <c r="G104" s="31" t="n">
        <v>500095629</v>
      </c>
      <c r="H104" s="31" t="s">
        <v>336</v>
      </c>
      <c r="I104" s="32" t="e">
        <f aca="false">I103</f>
        <v>#REF!</v>
      </c>
      <c r="J104" s="19" t="str">
        <f aca="false">IF(G104&lt;&gt;"",CONCATENATE(G104,"@stu.upes.ac.in"),"")</f>
        <v>500095629@stu.upes.ac.in</v>
      </c>
      <c r="K104" s="5" t="s">
        <v>28</v>
      </c>
      <c r="L104" s="30" t="str">
        <f aca="false">L103</f>
        <v>Ms. Arundhati tarafdar</v>
      </c>
      <c r="M104" s="32"/>
      <c r="N104" s="22" t="s">
        <v>192</v>
      </c>
      <c r="O104" s="31"/>
      <c r="P104" s="21" t="n">
        <v>4</v>
      </c>
      <c r="Q104" s="21" t="n">
        <v>4.5</v>
      </c>
      <c r="R104" s="21" t="n">
        <v>8</v>
      </c>
      <c r="S104" s="21" t="n">
        <v>8</v>
      </c>
      <c r="T104" s="21" t="n">
        <v>4</v>
      </c>
      <c r="U104" s="21" t="n">
        <v>12</v>
      </c>
      <c r="V104" s="20" t="n">
        <f aca="false">IF(SUM(P104:U104)=0,"",SUM(P104:U104))</f>
        <v>40.5</v>
      </c>
      <c r="X104" s="21"/>
      <c r="Y104" s="21"/>
      <c r="Z104" s="21"/>
      <c r="AA104" s="21"/>
      <c r="AB104" s="21"/>
      <c r="AD104" s="5" t="str">
        <f aca="false">IF(SUM(X104:AC104)=0,"",SUM(X104:AC104))</f>
        <v/>
      </c>
      <c r="AE104" s="3" t="n">
        <f aca="false">IF(G104&lt;&gt;"",IF(MAX(V104,AD104)=0,0,MAX(V104,AD104)),"")</f>
        <v>40.5</v>
      </c>
      <c r="AF104" s="19" t="n">
        <v>26</v>
      </c>
      <c r="AG104" s="30" t="str">
        <f aca="false">AG103</f>
        <v>Athlete Edge</v>
      </c>
    </row>
    <row r="105" s="5" customFormat="true" ht="15" hidden="false" customHeight="false" outlineLevel="0" collapsed="false">
      <c r="A105" s="5" t="n">
        <v>128</v>
      </c>
      <c r="B105" s="19" t="n">
        <f aca="false">B104</f>
        <v>26</v>
      </c>
      <c r="C105" s="30" t="str">
        <f aca="false">C104</f>
        <v>Athlete Edge</v>
      </c>
      <c r="D105" s="19" t="str">
        <f aca="false">D104</f>
        <v>No</v>
      </c>
      <c r="E105" s="30" t="str">
        <f aca="false">E104</f>
        <v>Divay Sethi</v>
      </c>
      <c r="F105" s="31" t="s">
        <v>337</v>
      </c>
      <c r="G105" s="31" t="n">
        <v>500094799</v>
      </c>
      <c r="H105" s="31" t="s">
        <v>338</v>
      </c>
      <c r="I105" s="32" t="e">
        <f aca="false">I104</f>
        <v>#REF!</v>
      </c>
      <c r="J105" s="19" t="str">
        <f aca="false">IF(G105&lt;&gt;"",CONCATENATE(G105,"@stu.upes.ac.in"),"")</f>
        <v>500094799@stu.upes.ac.in</v>
      </c>
      <c r="K105" s="5" t="s">
        <v>28</v>
      </c>
      <c r="L105" s="30" t="str">
        <f aca="false">L104</f>
        <v>Ms. Arundhati tarafdar</v>
      </c>
      <c r="M105" s="32"/>
      <c r="N105" s="31"/>
      <c r="O105" s="31"/>
      <c r="P105" s="21" t="n">
        <v>4</v>
      </c>
      <c r="Q105" s="21" t="n">
        <v>4.5</v>
      </c>
      <c r="R105" s="21" t="n">
        <v>8</v>
      </c>
      <c r="S105" s="21" t="n">
        <v>8</v>
      </c>
      <c r="T105" s="21" t="n">
        <v>4</v>
      </c>
      <c r="U105" s="21" t="n">
        <v>12</v>
      </c>
      <c r="V105" s="20" t="n">
        <f aca="false">IF(SUM(P105:U105)=0,"",SUM(P105:U105))</f>
        <v>40.5</v>
      </c>
      <c r="X105" s="21"/>
      <c r="Y105" s="21"/>
      <c r="Z105" s="21"/>
      <c r="AA105" s="21"/>
      <c r="AB105" s="21"/>
      <c r="AD105" s="5" t="str">
        <f aca="false">IF(SUM(X105:AC105)=0,"",SUM(X105:AC105))</f>
        <v/>
      </c>
      <c r="AE105" s="3" t="n">
        <f aca="false">IF(G105&lt;&gt;"",IF(MAX(V105,AD105)=0,0,MAX(V105,AD105)),"")</f>
        <v>40.5</v>
      </c>
      <c r="AF105" s="19" t="n">
        <v>26</v>
      </c>
      <c r="AG105" s="30" t="str">
        <f aca="false">AG104</f>
        <v>Athlete Edge</v>
      </c>
    </row>
    <row r="106" s="5" customFormat="true" ht="15" hidden="false" customHeight="false" outlineLevel="0" collapsed="false">
      <c r="A106" s="5" t="n">
        <v>129</v>
      </c>
      <c r="B106" s="19" t="n">
        <f aca="false">B105</f>
        <v>26</v>
      </c>
      <c r="C106" s="30" t="str">
        <f aca="false">C105</f>
        <v>Athlete Edge</v>
      </c>
      <c r="D106" s="19" t="str">
        <f aca="false">D105</f>
        <v>No</v>
      </c>
      <c r="E106" s="30" t="str">
        <f aca="false">E105</f>
        <v>Divay Sethi</v>
      </c>
      <c r="F106" s="31" t="s">
        <v>339</v>
      </c>
      <c r="G106" s="31" t="n">
        <v>500094657</v>
      </c>
      <c r="H106" s="31" t="s">
        <v>340</v>
      </c>
      <c r="I106" s="32" t="e">
        <f aca="false">I105</f>
        <v>#REF!</v>
      </c>
      <c r="J106" s="19" t="str">
        <f aca="false">IF(G106&lt;&gt;"",CONCATENATE(G106,"@stu.upes.ac.in"),"")</f>
        <v>500094657@stu.upes.ac.in</v>
      </c>
      <c r="K106" s="5" t="s">
        <v>28</v>
      </c>
      <c r="L106" s="30" t="str">
        <f aca="false">L105</f>
        <v>Ms. Arundhati tarafdar</v>
      </c>
      <c r="M106" s="32"/>
      <c r="N106" s="31"/>
      <c r="O106" s="31"/>
      <c r="P106" s="21" t="n">
        <v>4</v>
      </c>
      <c r="Q106" s="21" t="n">
        <v>4.5</v>
      </c>
      <c r="R106" s="21" t="n">
        <v>8</v>
      </c>
      <c r="S106" s="21" t="n">
        <v>8</v>
      </c>
      <c r="T106" s="21" t="n">
        <v>4</v>
      </c>
      <c r="U106" s="21" t="n">
        <v>12</v>
      </c>
      <c r="V106" s="20" t="n">
        <f aca="false">IF(SUM(P106:U106)=0,"",SUM(P106:U106))</f>
        <v>40.5</v>
      </c>
      <c r="X106" s="21"/>
      <c r="Y106" s="21"/>
      <c r="Z106" s="21"/>
      <c r="AA106" s="21"/>
      <c r="AB106" s="21"/>
      <c r="AD106" s="5" t="str">
        <f aca="false">IF(SUM(X106:AC106)=0,"",SUM(X106:AC106))</f>
        <v/>
      </c>
      <c r="AE106" s="3" t="n">
        <f aca="false">IF(G106&lt;&gt;"",IF(MAX(V106,AD106)=0,0,MAX(V106,AD106)),"")</f>
        <v>40.5</v>
      </c>
      <c r="AF106" s="19" t="n">
        <v>26</v>
      </c>
      <c r="AG106" s="30" t="str">
        <f aca="false">AG105</f>
        <v>Athlete Edge</v>
      </c>
    </row>
    <row r="107" s="5" customFormat="true" ht="15" hidden="false" customHeight="false" outlineLevel="0" collapsed="false">
      <c r="A107" s="5" t="n">
        <v>131</v>
      </c>
      <c r="B107" s="19" t="n">
        <v>27</v>
      </c>
      <c r="C107" s="19" t="s">
        <v>341</v>
      </c>
      <c r="D107" s="19" t="s">
        <v>230</v>
      </c>
      <c r="E107" s="19" t="s">
        <v>342</v>
      </c>
      <c r="F107" s="91" t="s">
        <v>343</v>
      </c>
      <c r="G107" s="1" t="n">
        <v>500096351</v>
      </c>
      <c r="H107" s="1" t="s">
        <v>344</v>
      </c>
      <c r="I107" s="4" t="e">
        <f aca="false">#REF!</f>
        <v>#REF!</v>
      </c>
      <c r="J107" s="19" t="str">
        <f aca="false">IF(G107&lt;&gt;"",CONCATENATE(G107,"@stu.upes.ac.in"),"")</f>
        <v>500096351@stu.upes.ac.in</v>
      </c>
      <c r="K107" s="1" t="s">
        <v>105</v>
      </c>
      <c r="L107" s="19" t="s">
        <v>345</v>
      </c>
      <c r="M107" s="21"/>
      <c r="N107" s="5" t="s">
        <v>244</v>
      </c>
      <c r="P107" s="21" t="n">
        <v>3</v>
      </c>
      <c r="Q107" s="21" t="n">
        <v>4</v>
      </c>
      <c r="R107" s="5" t="n">
        <v>6</v>
      </c>
      <c r="S107" s="21" t="n">
        <v>8</v>
      </c>
      <c r="T107" s="21" t="n">
        <v>4</v>
      </c>
      <c r="U107" s="21" t="n">
        <v>12</v>
      </c>
      <c r="V107" s="20" t="n">
        <f aca="false">IF(SUM(P107:U107)=0,"",SUM(P107:U107))</f>
        <v>37</v>
      </c>
      <c r="X107" s="21"/>
      <c r="Y107" s="21"/>
      <c r="AA107" s="21"/>
      <c r="AB107" s="21"/>
      <c r="AD107" s="5" t="str">
        <f aca="false">IF(SUM(X107:AC107)=0,"",SUM(X107:AC107))</f>
        <v/>
      </c>
      <c r="AE107" s="3" t="n">
        <f aca="false">IF(G107&lt;&gt;"",IF(MAX(V107,AD107)=0,0,MAX(V107,AD107)),"")</f>
        <v>37</v>
      </c>
      <c r="AF107" s="19" t="n">
        <v>27</v>
      </c>
      <c r="AG107" s="19" t="s">
        <v>341</v>
      </c>
    </row>
    <row r="108" s="5" customFormat="true" ht="15" hidden="false" customHeight="false" outlineLevel="0" collapsed="false">
      <c r="A108" s="5" t="n">
        <v>132</v>
      </c>
      <c r="B108" s="19" t="n">
        <f aca="false">B107</f>
        <v>27</v>
      </c>
      <c r="C108" s="19" t="str">
        <f aca="false">C107</f>
        <v>Autonomous Vehicle Simulation Using Carla</v>
      </c>
      <c r="D108" s="19" t="str">
        <f aca="false">D107</f>
        <v>No</v>
      </c>
      <c r="E108" s="19" t="str">
        <f aca="false">E107</f>
        <v>Atin Anant</v>
      </c>
      <c r="F108" s="1" t="s">
        <v>346</v>
      </c>
      <c r="G108" s="1" t="n">
        <v>500096554</v>
      </c>
      <c r="H108" s="1" t="s">
        <v>347</v>
      </c>
      <c r="I108" s="4" t="e">
        <f aca="false">I107</f>
        <v>#REF!</v>
      </c>
      <c r="J108" s="19" t="str">
        <f aca="false">IF(G108&lt;&gt;"",CONCATENATE(G108,"@stu.upes.ac.in"),"")</f>
        <v>500096554@stu.upes.ac.in</v>
      </c>
      <c r="K108" s="1" t="s">
        <v>105</v>
      </c>
      <c r="L108" s="19" t="str">
        <f aca="false">L107</f>
        <v>Dr. Shahina Anwarul</v>
      </c>
      <c r="M108" s="21"/>
      <c r="N108" s="82" t="s">
        <v>202</v>
      </c>
      <c r="P108" s="21" t="n">
        <v>3</v>
      </c>
      <c r="Q108" s="21" t="n">
        <v>4</v>
      </c>
      <c r="R108" s="5" t="n">
        <v>6</v>
      </c>
      <c r="S108" s="21" t="n">
        <v>8</v>
      </c>
      <c r="T108" s="21" t="n">
        <v>4</v>
      </c>
      <c r="U108" s="21" t="n">
        <v>12</v>
      </c>
      <c r="V108" s="20" t="n">
        <f aca="false">IF(SUM(P108:U108)=0,"",SUM(P108:U108))</f>
        <v>37</v>
      </c>
      <c r="X108" s="21"/>
      <c r="Y108" s="21"/>
      <c r="AA108" s="21"/>
      <c r="AB108" s="21"/>
      <c r="AD108" s="5" t="str">
        <f aca="false">IF(SUM(X108:AC108)=0,"",SUM(X108:AC108))</f>
        <v/>
      </c>
      <c r="AE108" s="3" t="n">
        <f aca="false">IF(G108&lt;&gt;"",IF(MAX(V108,AD108)=0,0,MAX(V108,AD108)),"")</f>
        <v>37</v>
      </c>
      <c r="AF108" s="19" t="n">
        <v>27</v>
      </c>
      <c r="AG108" s="19" t="str">
        <f aca="false">AG107</f>
        <v>Autonomous Vehicle Simulation Using Carla</v>
      </c>
    </row>
    <row r="109" s="5" customFormat="true" ht="15" hidden="false" customHeight="false" outlineLevel="0" collapsed="false">
      <c r="A109" s="5" t="n">
        <v>133</v>
      </c>
      <c r="B109" s="19" t="n">
        <f aca="false">B108</f>
        <v>27</v>
      </c>
      <c r="C109" s="19" t="str">
        <f aca="false">C108</f>
        <v>Autonomous Vehicle Simulation Using Carla</v>
      </c>
      <c r="D109" s="19" t="str">
        <f aca="false">D108</f>
        <v>No</v>
      </c>
      <c r="E109" s="19" t="str">
        <f aca="false">E108</f>
        <v>Atin Anant</v>
      </c>
      <c r="F109" s="1" t="s">
        <v>342</v>
      </c>
      <c r="G109" s="1" t="n">
        <v>500093013</v>
      </c>
      <c r="H109" s="1" t="s">
        <v>348</v>
      </c>
      <c r="I109" s="4" t="e">
        <f aca="false">I108</f>
        <v>#REF!</v>
      </c>
      <c r="J109" s="19" t="str">
        <f aca="false">IF(G109&lt;&gt;"",CONCATENATE(G109,"@stu.upes.ac.in"),"")</f>
        <v>500093013@stu.upes.ac.in</v>
      </c>
      <c r="K109" s="1" t="s">
        <v>51</v>
      </c>
      <c r="L109" s="19" t="str">
        <f aca="false">L108</f>
        <v>Dr. Shahina Anwarul</v>
      </c>
      <c r="M109" s="21"/>
      <c r="P109" s="21" t="n">
        <v>3</v>
      </c>
      <c r="Q109" s="21" t="n">
        <v>4</v>
      </c>
      <c r="R109" s="5" t="n">
        <v>6</v>
      </c>
      <c r="S109" s="21" t="n">
        <v>8</v>
      </c>
      <c r="T109" s="21" t="n">
        <v>4</v>
      </c>
      <c r="U109" s="21" t="n">
        <v>12</v>
      </c>
      <c r="V109" s="20" t="n">
        <f aca="false">IF(SUM(P109:U109)=0,"",SUM(P109:U109))</f>
        <v>37</v>
      </c>
      <c r="X109" s="21"/>
      <c r="Y109" s="21"/>
      <c r="AA109" s="21"/>
      <c r="AB109" s="21"/>
      <c r="AD109" s="5" t="str">
        <f aca="false">IF(SUM(X109:AC109)=0,"",SUM(X109:AC109))</f>
        <v/>
      </c>
      <c r="AE109" s="3" t="n">
        <f aca="false">IF(G109&lt;&gt;"",IF(MAX(V109,AD109)=0,0,MAX(V109,AD109)),"")</f>
        <v>37</v>
      </c>
      <c r="AF109" s="19" t="n">
        <v>27</v>
      </c>
      <c r="AG109" s="19" t="str">
        <f aca="false">AG108</f>
        <v>Autonomous Vehicle Simulation Using Carla</v>
      </c>
    </row>
    <row r="110" s="5" customFormat="true" ht="15" hidden="false" customHeight="false" outlineLevel="0" collapsed="false">
      <c r="A110" s="5" t="n">
        <v>134</v>
      </c>
      <c r="B110" s="19"/>
      <c r="C110" s="19"/>
      <c r="D110" s="19"/>
      <c r="E110" s="19"/>
      <c r="F110" s="1"/>
      <c r="G110" s="1"/>
      <c r="H110" s="1"/>
      <c r="I110" s="4"/>
      <c r="J110" s="19"/>
      <c r="K110" s="1"/>
      <c r="L110" s="19"/>
      <c r="M110" s="21"/>
      <c r="N110" s="21"/>
      <c r="O110" s="21"/>
      <c r="P110" s="21"/>
      <c r="Q110" s="21"/>
      <c r="V110" s="20"/>
      <c r="X110" s="21"/>
      <c r="Y110" s="21"/>
      <c r="AE110" s="3"/>
      <c r="AF110" s="19"/>
      <c r="AG110" s="19"/>
    </row>
    <row r="111" s="5" customFormat="true" ht="15" hidden="false" customHeight="false" outlineLevel="0" collapsed="false">
      <c r="A111" s="5" t="n">
        <v>136</v>
      </c>
      <c r="B111" s="19" t="n">
        <v>28</v>
      </c>
      <c r="C111" s="20" t="s">
        <v>349</v>
      </c>
      <c r="D111" s="19" t="s">
        <v>230</v>
      </c>
      <c r="E111" s="30" t="s">
        <v>350</v>
      </c>
      <c r="F111" s="5" t="s">
        <v>351</v>
      </c>
      <c r="G111" s="5" t="n">
        <v>500094702</v>
      </c>
      <c r="H111" s="5" t="s">
        <v>352</v>
      </c>
      <c r="I111" s="4" t="e">
        <f aca="false">#REF!</f>
        <v>#REF!</v>
      </c>
      <c r="J111" s="19" t="str">
        <f aca="false">IF(G111&lt;&gt;"",CONCATENATE(G111,"@stu.upes.ac.in"),"")</f>
        <v>500094702@stu.upes.ac.in</v>
      </c>
      <c r="K111" s="5" t="s">
        <v>242</v>
      </c>
      <c r="L111" s="20" t="s">
        <v>353</v>
      </c>
      <c r="N111" s="5" t="s">
        <v>354</v>
      </c>
      <c r="P111" s="21" t="n">
        <v>4</v>
      </c>
      <c r="Q111" s="21" t="n">
        <v>4</v>
      </c>
      <c r="R111" s="21" t="n">
        <v>3</v>
      </c>
      <c r="S111" s="21" t="n">
        <v>4</v>
      </c>
      <c r="T111" s="21" t="n">
        <v>4</v>
      </c>
      <c r="U111" s="21" t="n">
        <v>13</v>
      </c>
      <c r="V111" s="20" t="n">
        <f aca="false">IF(SUM(P111:U111)=0,"",SUM(P111:U111))</f>
        <v>32</v>
      </c>
      <c r="X111" s="21"/>
      <c r="Y111" s="21"/>
      <c r="Z111" s="21"/>
      <c r="AA111" s="21"/>
      <c r="AB111" s="21"/>
      <c r="AD111" s="5" t="str">
        <f aca="false">IF(SUM(X111:AC111)=0,"",SUM(X111:AC111))</f>
        <v/>
      </c>
      <c r="AE111" s="3" t="n">
        <f aca="false">IF(MAX(V111,AD111)=0,"",MAX(V111,AD111))</f>
        <v>32</v>
      </c>
      <c r="AF111" s="19" t="n">
        <v>28</v>
      </c>
      <c r="AG111" s="20" t="s">
        <v>349</v>
      </c>
    </row>
    <row r="112" s="5" customFormat="true" ht="15" hidden="false" customHeight="false" outlineLevel="0" collapsed="false">
      <c r="A112" s="5" t="n">
        <v>137</v>
      </c>
      <c r="B112" s="19" t="n">
        <f aca="false">B111</f>
        <v>28</v>
      </c>
      <c r="C112" s="20" t="str">
        <f aca="false">C111</f>
        <v>Cloud Based Rent Management System( Title was different during presentation)</v>
      </c>
      <c r="D112" s="19" t="str">
        <f aca="false">D111</f>
        <v>No</v>
      </c>
      <c r="E112" s="30" t="str">
        <f aca="false">E111</f>
        <v>Siddharth Rawat  </v>
      </c>
      <c r="F112" s="5" t="s">
        <v>355</v>
      </c>
      <c r="G112" s="5" t="n">
        <v>500094905</v>
      </c>
      <c r="H112" s="5" t="s">
        <v>356</v>
      </c>
      <c r="I112" s="4" t="e">
        <f aca="false">I111</f>
        <v>#REF!</v>
      </c>
      <c r="J112" s="19" t="str">
        <f aca="false">IF(G112&lt;&gt;"",CONCATENATE(G112,"@stu.upes.ac.in"),"")</f>
        <v>500094905@stu.upes.ac.in</v>
      </c>
      <c r="K112" s="5" t="s">
        <v>28</v>
      </c>
      <c r="L112" s="20" t="str">
        <f aca="false">L111</f>
        <v>Dr. Rohitesh Kumar</v>
      </c>
      <c r="N112" s="1" t="s">
        <v>357</v>
      </c>
      <c r="P112" s="21" t="n">
        <v>3</v>
      </c>
      <c r="Q112" s="21" t="n">
        <v>3</v>
      </c>
      <c r="R112" s="21" t="n">
        <v>3</v>
      </c>
      <c r="S112" s="21" t="n">
        <v>4</v>
      </c>
      <c r="T112" s="21" t="n">
        <v>4</v>
      </c>
      <c r="U112" s="21" t="n">
        <v>10</v>
      </c>
      <c r="V112" s="20" t="n">
        <f aca="false">IF(SUM(P112:U112)=0,"",SUM(P112:U112))</f>
        <v>27</v>
      </c>
      <c r="X112" s="21"/>
      <c r="Y112" s="21"/>
      <c r="Z112" s="21"/>
      <c r="AA112" s="21"/>
      <c r="AB112" s="21"/>
      <c r="AD112" s="5" t="str">
        <f aca="false">IF(SUM(X112:AC112)=0,"",SUM(X112:AC112))</f>
        <v/>
      </c>
      <c r="AE112" s="3" t="n">
        <f aca="false">IF(MAX(V112,AD112)=0,"",MAX(V112,AD112))</f>
        <v>27</v>
      </c>
      <c r="AF112" s="19" t="n">
        <v>28</v>
      </c>
      <c r="AG112" s="20" t="str">
        <f aca="false">AG111</f>
        <v>Cloud Based Rent Management System( Title was different during presentation)</v>
      </c>
    </row>
    <row r="113" s="5" customFormat="true" ht="15" hidden="false" customHeight="false" outlineLevel="0" collapsed="false">
      <c r="A113" s="5" t="n">
        <v>138</v>
      </c>
      <c r="B113" s="19"/>
      <c r="C113" s="20"/>
      <c r="D113" s="19"/>
      <c r="E113" s="30"/>
      <c r="I113" s="4"/>
      <c r="J113" s="19"/>
      <c r="L113" s="20"/>
      <c r="P113" s="21"/>
      <c r="Q113" s="21"/>
      <c r="R113" s="21"/>
      <c r="S113" s="21"/>
      <c r="T113" s="21"/>
      <c r="U113" s="21"/>
      <c r="V113" s="20"/>
      <c r="X113" s="21"/>
      <c r="Y113" s="21"/>
      <c r="Z113" s="21"/>
      <c r="AA113" s="21"/>
      <c r="AB113" s="21"/>
      <c r="AE113" s="3"/>
      <c r="AF113" s="19"/>
      <c r="AG113" s="20"/>
    </row>
    <row r="114" s="5" customFormat="true" ht="15" hidden="false" customHeight="false" outlineLevel="0" collapsed="false">
      <c r="A114" s="5" t="n">
        <v>139</v>
      </c>
      <c r="B114" s="19"/>
      <c r="C114" s="20"/>
      <c r="D114" s="19"/>
      <c r="E114" s="30"/>
      <c r="I114" s="4"/>
      <c r="J114" s="19"/>
      <c r="L114" s="20"/>
      <c r="P114" s="21"/>
      <c r="Q114" s="21"/>
      <c r="R114" s="21"/>
      <c r="S114" s="21"/>
      <c r="T114" s="21"/>
      <c r="U114" s="21"/>
      <c r="V114" s="20"/>
      <c r="X114" s="21"/>
      <c r="Y114" s="21"/>
      <c r="Z114" s="21"/>
      <c r="AA114" s="21"/>
      <c r="AB114" s="21"/>
      <c r="AE114" s="3"/>
      <c r="AF114" s="19"/>
      <c r="AG114" s="20"/>
    </row>
    <row r="115" s="5" customFormat="true" ht="15" hidden="false" customHeight="false" outlineLevel="0" collapsed="false">
      <c r="A115" s="5" t="n">
        <v>141</v>
      </c>
      <c r="B115" s="19" t="n">
        <v>29</v>
      </c>
      <c r="C115" s="38" t="s">
        <v>358</v>
      </c>
      <c r="D115" s="19" t="s">
        <v>230</v>
      </c>
      <c r="E115" s="30" t="s">
        <v>359</v>
      </c>
      <c r="F115" s="39" t="s">
        <v>359</v>
      </c>
      <c r="G115" s="39" t="n">
        <v>500093644</v>
      </c>
      <c r="H115" s="39" t="s">
        <v>360</v>
      </c>
      <c r="I115" s="21" t="e">
        <f aca="false">#REF!</f>
        <v>#REF!</v>
      </c>
      <c r="J115" s="19" t="str">
        <f aca="false">IF(G115&lt;&gt;"",CONCATENATE(G115,"@stu.upes.ac.in"),"")</f>
        <v>500093644@stu.upes.ac.in</v>
      </c>
      <c r="K115" s="39" t="s">
        <v>361</v>
      </c>
      <c r="L115" s="38" t="s">
        <v>362</v>
      </c>
      <c r="M115" s="21"/>
      <c r="P115" s="21"/>
      <c r="Q115" s="21"/>
      <c r="R115" s="21"/>
      <c r="S115" s="21"/>
      <c r="T115" s="21"/>
      <c r="U115" s="21"/>
      <c r="V115" s="20" t="str">
        <f aca="false">IF(SUM(P115:U115)=0,"",SUM(P115:U115))</f>
        <v/>
      </c>
      <c r="X115" s="21"/>
      <c r="Y115" s="21"/>
      <c r="Z115" s="21"/>
      <c r="AA115" s="21"/>
      <c r="AB115" s="21"/>
      <c r="AD115" s="5" t="str">
        <f aca="false">IF(SUM(X115:AC115)=0,"",SUM(X115:AC115))</f>
        <v/>
      </c>
      <c r="AE115" s="3" t="str">
        <f aca="false">IF(MAX(V115,AD115)=0,"",MAX(V115,AD115))</f>
        <v/>
      </c>
      <c r="AF115" s="19" t="n">
        <v>29</v>
      </c>
      <c r="AG115" s="38" t="s">
        <v>358</v>
      </c>
    </row>
    <row r="116" s="5" customFormat="true" ht="15" hidden="false" customHeight="false" outlineLevel="0" collapsed="false">
      <c r="A116" s="5" t="n">
        <v>142</v>
      </c>
      <c r="B116" s="19" t="n">
        <f aca="false">B115</f>
        <v>29</v>
      </c>
      <c r="C116" s="38" t="str">
        <f aca="false">C115</f>
        <v>scale safe s3 analysis</v>
      </c>
      <c r="D116" s="19" t="str">
        <f aca="false">D115</f>
        <v>No</v>
      </c>
      <c r="E116" s="30" t="str">
        <f aca="false">E115</f>
        <v>Bharat Singh Verma</v>
      </c>
      <c r="F116" s="39" t="s">
        <v>363</v>
      </c>
      <c r="G116" s="39" t="n">
        <v>500091999</v>
      </c>
      <c r="H116" s="39" t="s">
        <v>364</v>
      </c>
      <c r="I116" s="21" t="e">
        <f aca="false">I115</f>
        <v>#REF!</v>
      </c>
      <c r="J116" s="19" t="str">
        <f aca="false">IF(G116&lt;&gt;"",CONCATENATE(G116,"@stu.upes.ac.in"),"")</f>
        <v>500091999@stu.upes.ac.in</v>
      </c>
      <c r="K116" s="39" t="s">
        <v>365</v>
      </c>
      <c r="L116" s="38" t="str">
        <f aca="false">L115</f>
        <v>Bhavna kaushik</v>
      </c>
      <c r="M116" s="21"/>
      <c r="P116" s="21"/>
      <c r="Q116" s="21"/>
      <c r="R116" s="21"/>
      <c r="S116" s="21"/>
      <c r="T116" s="21"/>
      <c r="U116" s="21"/>
      <c r="V116" s="20" t="str">
        <f aca="false">IF(SUM(P116:U116)=0,"",SUM(P116:U116))</f>
        <v/>
      </c>
      <c r="X116" s="21"/>
      <c r="Y116" s="21"/>
      <c r="Z116" s="21"/>
      <c r="AA116" s="21"/>
      <c r="AB116" s="21"/>
      <c r="AD116" s="5" t="str">
        <f aca="false">IF(SUM(X116:AC116)=0,"",SUM(X116:AC116))</f>
        <v/>
      </c>
      <c r="AE116" s="3" t="str">
        <f aca="false">IF(MAX(V116,AD116)=0,"",MAX(V116,AD116))</f>
        <v/>
      </c>
      <c r="AF116" s="19" t="n">
        <v>29</v>
      </c>
      <c r="AG116" s="38" t="str">
        <f aca="false">AG115</f>
        <v>scale safe s3 analysis</v>
      </c>
    </row>
    <row r="117" s="5" customFormat="true" ht="15" hidden="false" customHeight="false" outlineLevel="0" collapsed="false">
      <c r="A117" s="5" t="n">
        <v>143</v>
      </c>
      <c r="B117" s="19" t="n">
        <f aca="false">B116</f>
        <v>29</v>
      </c>
      <c r="C117" s="38" t="str">
        <f aca="false">C116</f>
        <v>scale safe s3 analysis</v>
      </c>
      <c r="D117" s="19" t="str">
        <f aca="false">D116</f>
        <v>No</v>
      </c>
      <c r="E117" s="30" t="str">
        <f aca="false">E116</f>
        <v>Bharat Singh Verma</v>
      </c>
      <c r="F117" s="39" t="s">
        <v>367</v>
      </c>
      <c r="G117" s="39" t="n">
        <v>500092140</v>
      </c>
      <c r="H117" s="39" t="s">
        <v>368</v>
      </c>
      <c r="I117" s="21" t="e">
        <f aca="false">I116</f>
        <v>#REF!</v>
      </c>
      <c r="J117" s="19" t="str">
        <f aca="false">IF(G117&lt;&gt;"",CONCATENATE(G117,"@stu.upes.ac.in"),"")</f>
        <v>500092140@stu.upes.ac.in</v>
      </c>
      <c r="K117" s="39" t="s">
        <v>98</v>
      </c>
      <c r="L117" s="38" t="str">
        <f aca="false">L116</f>
        <v>Bhavna kaushik</v>
      </c>
      <c r="M117" s="21"/>
      <c r="N117" s="5" t="s">
        <v>521</v>
      </c>
      <c r="P117" s="21"/>
      <c r="Q117" s="21"/>
      <c r="R117" s="21"/>
      <c r="S117" s="21"/>
      <c r="T117" s="21"/>
      <c r="U117" s="21"/>
      <c r="V117" s="20" t="str">
        <f aca="false">IF(SUM(P117:U117)=0,"",SUM(P117:U117))</f>
        <v/>
      </c>
      <c r="X117" s="21"/>
      <c r="Y117" s="21"/>
      <c r="Z117" s="21"/>
      <c r="AA117" s="21"/>
      <c r="AB117" s="21"/>
      <c r="AD117" s="5" t="str">
        <f aca="false">IF(SUM(X117:AC117)=0,"",SUM(X117:AC117))</f>
        <v/>
      </c>
      <c r="AE117" s="3" t="str">
        <f aca="false">IF(MAX(V117,AD117)=0,"",MAX(V117,AD117))</f>
        <v/>
      </c>
      <c r="AF117" s="19" t="n">
        <v>29</v>
      </c>
      <c r="AG117" s="38" t="str">
        <f aca="false">AG116</f>
        <v>scale safe s3 analysis</v>
      </c>
    </row>
    <row r="118" s="5" customFormat="true" ht="15" hidden="false" customHeight="false" outlineLevel="0" collapsed="false">
      <c r="A118" s="5" t="n">
        <v>144</v>
      </c>
      <c r="B118" s="19" t="n">
        <f aca="false">B117</f>
        <v>29</v>
      </c>
      <c r="C118" s="38" t="str">
        <f aca="false">C117</f>
        <v>scale safe s3 analysis</v>
      </c>
      <c r="D118" s="19" t="str">
        <f aca="false">D117</f>
        <v>No</v>
      </c>
      <c r="E118" s="30" t="str">
        <f aca="false">E117</f>
        <v>Bharat Singh Verma</v>
      </c>
      <c r="F118" s="39" t="s">
        <v>369</v>
      </c>
      <c r="G118" s="39" t="n">
        <v>500095552</v>
      </c>
      <c r="H118" s="39" t="s">
        <v>370</v>
      </c>
      <c r="I118" s="21" t="e">
        <f aca="false">I117</f>
        <v>#REF!</v>
      </c>
      <c r="J118" s="19" t="str">
        <f aca="false">IF(G118&lt;&gt;"",CONCATENATE(G118,"@stu.upes.ac.in"),"")</f>
        <v>500095552@stu.upes.ac.in</v>
      </c>
      <c r="K118" s="39" t="s">
        <v>371</v>
      </c>
      <c r="L118" s="38" t="str">
        <f aca="false">L117</f>
        <v>Bhavna kaushik</v>
      </c>
      <c r="M118" s="21"/>
      <c r="P118" s="21"/>
      <c r="Q118" s="21"/>
      <c r="R118" s="21"/>
      <c r="S118" s="21"/>
      <c r="T118" s="21"/>
      <c r="U118" s="21"/>
      <c r="V118" s="20" t="str">
        <f aca="false">IF(SUM(P118:U118)=0,"",SUM(P118:U118))</f>
        <v/>
      </c>
      <c r="X118" s="21"/>
      <c r="Y118" s="21"/>
      <c r="Z118" s="21"/>
      <c r="AA118" s="21"/>
      <c r="AB118" s="21"/>
      <c r="AD118" s="5" t="str">
        <f aca="false">IF(SUM(X118:AC118)=0,"",SUM(X118:AC118))</f>
        <v/>
      </c>
      <c r="AE118" s="3" t="str">
        <f aca="false">IF(MAX(V118,AD118)=0,"",MAX(V118,AD118))</f>
        <v/>
      </c>
      <c r="AF118" s="19" t="n">
        <v>29</v>
      </c>
      <c r="AG118" s="38" t="str">
        <f aca="false">AG117</f>
        <v>scale safe s3 analysis</v>
      </c>
    </row>
    <row r="119" s="5" customFormat="true" ht="15" hidden="false" customHeight="false" outlineLevel="0" collapsed="false">
      <c r="A119" s="5" t="n">
        <v>146</v>
      </c>
      <c r="B119" s="19" t="n">
        <v>30</v>
      </c>
      <c r="C119" s="20" t="s">
        <v>372</v>
      </c>
      <c r="D119" s="19" t="s">
        <v>230</v>
      </c>
      <c r="E119" s="30" t="s">
        <v>373</v>
      </c>
      <c r="F119" s="5" t="s">
        <v>373</v>
      </c>
      <c r="G119" s="5" t="n">
        <v>500090849</v>
      </c>
      <c r="H119" s="5" t="s">
        <v>374</v>
      </c>
      <c r="I119" s="21" t="e">
        <f aca="false">#REF!</f>
        <v>#REF!</v>
      </c>
      <c r="J119" s="19" t="str">
        <f aca="false">IF(G119&lt;&gt;"",CONCATENATE(G119,"@stu.upes.ac.in"),"")</f>
        <v>500090849@stu.upes.ac.in</v>
      </c>
      <c r="K119" s="5" t="s">
        <v>375</v>
      </c>
      <c r="L119" s="20" t="s">
        <v>376</v>
      </c>
      <c r="N119" s="5" t="s">
        <v>235</v>
      </c>
      <c r="P119" s="21" t="n">
        <v>2</v>
      </c>
      <c r="Q119" s="21" t="n">
        <v>2</v>
      </c>
      <c r="R119" s="21" t="n">
        <v>4</v>
      </c>
      <c r="S119" s="21" t="n">
        <v>4</v>
      </c>
      <c r="T119" s="21" t="n">
        <v>3</v>
      </c>
      <c r="U119" s="21" t="n">
        <v>5</v>
      </c>
      <c r="V119" s="20" t="n">
        <f aca="false">IF(SUM(P119:U119)=0,"",SUM(P119:U119))</f>
        <v>20</v>
      </c>
      <c r="X119" s="21"/>
      <c r="Y119" s="21"/>
      <c r="Z119" s="21"/>
      <c r="AA119" s="21"/>
      <c r="AB119" s="21"/>
      <c r="AD119" s="5" t="str">
        <f aca="false">IF(SUM(X119:AC119)=0,"",SUM(X119:AC119))</f>
        <v/>
      </c>
      <c r="AE119" s="3" t="n">
        <f aca="false">IF(MAX(V119,AD119)=0,"",MAX(V119,AD119))</f>
        <v>20</v>
      </c>
      <c r="AF119" s="19" t="n">
        <v>30</v>
      </c>
      <c r="AG119" s="20" t="s">
        <v>372</v>
      </c>
    </row>
    <row r="120" s="5" customFormat="true" ht="15" hidden="false" customHeight="false" outlineLevel="0" collapsed="false">
      <c r="A120" s="5" t="n">
        <v>147</v>
      </c>
      <c r="B120" s="19" t="n">
        <f aca="false">B119</f>
        <v>30</v>
      </c>
      <c r="C120" s="20" t="str">
        <f aca="false">C119</f>
        <v>Movie recommendation system </v>
      </c>
      <c r="D120" s="19" t="str">
        <f aca="false">D119</f>
        <v>No</v>
      </c>
      <c r="E120" s="30" t="str">
        <f aca="false">E119</f>
        <v>Divyaraj Singh</v>
      </c>
      <c r="F120" s="5" t="s">
        <v>377</v>
      </c>
      <c r="G120" s="5" t="n">
        <v>500095581</v>
      </c>
      <c r="H120" s="5" t="s">
        <v>378</v>
      </c>
      <c r="I120" s="21" t="e">
        <f aca="false">I119</f>
        <v>#REF!</v>
      </c>
      <c r="J120" s="19" t="str">
        <f aca="false">IF(G120&lt;&gt;"",CONCATENATE(G120,"@stu.upes.ac.in"),"")</f>
        <v>500095581@stu.upes.ac.in</v>
      </c>
      <c r="K120" s="5" t="s">
        <v>28</v>
      </c>
      <c r="L120" s="20" t="str">
        <f aca="false">L119</f>
        <v>Dr. Mentor Name</v>
      </c>
      <c r="N120" s="22" t="s">
        <v>238</v>
      </c>
      <c r="P120" s="21"/>
      <c r="Q120" s="21"/>
      <c r="R120" s="21"/>
      <c r="S120" s="21"/>
      <c r="T120" s="21"/>
      <c r="U120" s="21"/>
      <c r="V120" s="20" t="str">
        <f aca="false">IF(SUM(P120:U120)=0,"",SUM(P120:U120))</f>
        <v/>
      </c>
      <c r="X120" s="21"/>
      <c r="Y120" s="21"/>
      <c r="Z120" s="21"/>
      <c r="AA120" s="21"/>
      <c r="AB120" s="21"/>
      <c r="AD120" s="5" t="str">
        <f aca="false">IF(SUM(X120:AC120)=0,"",SUM(X120:AC120))</f>
        <v/>
      </c>
      <c r="AE120" s="3" t="str">
        <f aca="false">IF(MAX(V120,AD120)=0,"",MAX(V120,AD120))</f>
        <v/>
      </c>
      <c r="AF120" s="19" t="n">
        <v>30</v>
      </c>
      <c r="AG120" s="20" t="str">
        <f aca="false">AG119</f>
        <v>Movie recommendation system </v>
      </c>
    </row>
    <row r="121" s="5" customFormat="true" ht="15" hidden="false" customHeight="false" outlineLevel="0" collapsed="false">
      <c r="A121" s="5" t="n">
        <v>148</v>
      </c>
      <c r="B121" s="19" t="n">
        <f aca="false">B120</f>
        <v>30</v>
      </c>
      <c r="C121" s="20" t="str">
        <f aca="false">C120</f>
        <v>Movie recommendation system </v>
      </c>
      <c r="D121" s="19" t="str">
        <f aca="false">D120</f>
        <v>No</v>
      </c>
      <c r="E121" s="30" t="str">
        <f aca="false">E120</f>
        <v>Divyaraj Singh</v>
      </c>
      <c r="F121" s="5" t="s">
        <v>379</v>
      </c>
      <c r="G121" s="5" t="n">
        <v>500091842</v>
      </c>
      <c r="H121" s="5" t="s">
        <v>380</v>
      </c>
      <c r="I121" s="21" t="e">
        <f aca="false">I120</f>
        <v>#REF!</v>
      </c>
      <c r="J121" s="19" t="str">
        <f aca="false">IF(G121&lt;&gt;"",CONCATENATE(G121,"@stu.upes.ac.in"),"")</f>
        <v>500091842@stu.upes.ac.in</v>
      </c>
      <c r="K121" s="5" t="s">
        <v>375</v>
      </c>
      <c r="L121" s="20" t="str">
        <f aca="false">L120</f>
        <v>Dr. Mentor Name</v>
      </c>
      <c r="P121" s="21"/>
      <c r="Q121" s="21"/>
      <c r="R121" s="21"/>
      <c r="S121" s="21"/>
      <c r="T121" s="21"/>
      <c r="U121" s="21"/>
      <c r="V121" s="20" t="str">
        <f aca="false">IF(SUM(P121:U121)=0,"",SUM(P121:U121))</f>
        <v/>
      </c>
      <c r="X121" s="21"/>
      <c r="Y121" s="21"/>
      <c r="Z121" s="21"/>
      <c r="AA121" s="21"/>
      <c r="AB121" s="21"/>
      <c r="AD121" s="5" t="str">
        <f aca="false">IF(SUM(X121:AC121)=0,"",SUM(X121:AC121))</f>
        <v/>
      </c>
      <c r="AE121" s="3" t="str">
        <f aca="false">IF(MAX(V121,AD121)=0,"",MAX(V121,AD121))</f>
        <v/>
      </c>
      <c r="AF121" s="19" t="n">
        <v>30</v>
      </c>
      <c r="AG121" s="20" t="str">
        <f aca="false">AG120</f>
        <v>Movie recommendation system </v>
      </c>
    </row>
    <row r="122" s="5" customFormat="true" ht="15" hidden="false" customHeight="false" outlineLevel="0" collapsed="false">
      <c r="A122" s="5" t="n">
        <v>149</v>
      </c>
      <c r="B122" s="19" t="n">
        <f aca="false">B121</f>
        <v>30</v>
      </c>
      <c r="C122" s="20" t="str">
        <f aca="false">C121</f>
        <v>Movie recommendation system </v>
      </c>
      <c r="D122" s="19" t="str">
        <f aca="false">D121</f>
        <v>No</v>
      </c>
      <c r="E122" s="30" t="str">
        <f aca="false">E121</f>
        <v>Divyaraj Singh</v>
      </c>
      <c r="F122" s="5" t="s">
        <v>381</v>
      </c>
      <c r="G122" s="5" t="n">
        <v>500097356</v>
      </c>
      <c r="H122" s="5" t="s">
        <v>382</v>
      </c>
      <c r="I122" s="21" t="e">
        <f aca="false">I121</f>
        <v>#REF!</v>
      </c>
      <c r="J122" s="19" t="str">
        <f aca="false">IF(G122&lt;&gt;"",CONCATENATE(G122,"@stu.upes.ac.in"),"")</f>
        <v>500097356@stu.upes.ac.in</v>
      </c>
      <c r="K122" s="5" t="s">
        <v>375</v>
      </c>
      <c r="L122" s="20" t="str">
        <f aca="false">L121</f>
        <v>Dr. Mentor Name</v>
      </c>
      <c r="P122" s="21"/>
      <c r="Q122" s="21"/>
      <c r="R122" s="21"/>
      <c r="S122" s="21"/>
      <c r="T122" s="21"/>
      <c r="U122" s="21"/>
      <c r="V122" s="20" t="str">
        <f aca="false">IF(SUM(P122:U122)=0,"",SUM(P122:U122))</f>
        <v/>
      </c>
      <c r="X122" s="21"/>
      <c r="Y122" s="21"/>
      <c r="Z122" s="21"/>
      <c r="AA122" s="21"/>
      <c r="AB122" s="21"/>
      <c r="AD122" s="5" t="str">
        <f aca="false">IF(SUM(X122:AC122)=0,"",SUM(X122:AC122))</f>
        <v/>
      </c>
      <c r="AE122" s="3" t="str">
        <f aca="false">IF(MAX(V122,AD122)=0,"",MAX(V122,AD122))</f>
        <v/>
      </c>
      <c r="AF122" s="19" t="n">
        <v>30</v>
      </c>
      <c r="AG122" s="20" t="str">
        <f aca="false">AG121</f>
        <v>Movie recommendation system </v>
      </c>
    </row>
    <row r="123" s="5" customFormat="true" ht="15" hidden="false" customHeight="false" outlineLevel="0" collapsed="false">
      <c r="A123" s="5" t="n">
        <v>151</v>
      </c>
      <c r="B123" s="47" t="n">
        <v>31</v>
      </c>
      <c r="C123" s="48" t="s">
        <v>383</v>
      </c>
      <c r="D123" s="47" t="s">
        <v>230</v>
      </c>
      <c r="E123" s="49" t="s">
        <v>384</v>
      </c>
      <c r="F123" s="21" t="s">
        <v>384</v>
      </c>
      <c r="G123" s="21" t="n">
        <v>500093923</v>
      </c>
      <c r="H123" s="21" t="s">
        <v>385</v>
      </c>
      <c r="I123" s="21" t="e">
        <f aca="false">#REF!</f>
        <v>#REF!</v>
      </c>
      <c r="J123" s="47" t="str">
        <f aca="false">IF(G123&lt;&gt;"",CONCATENATE(G123,"@stu.upes.ac.in"),"")</f>
        <v>500093923@stu.upes.ac.in</v>
      </c>
      <c r="K123" s="21" t="s">
        <v>126</v>
      </c>
      <c r="L123" s="49" t="s">
        <v>386</v>
      </c>
      <c r="M123" s="21"/>
      <c r="N123" s="71" t="s">
        <v>296</v>
      </c>
      <c r="P123" s="21"/>
      <c r="Q123" s="21"/>
      <c r="R123" s="21"/>
      <c r="S123" s="21"/>
      <c r="T123" s="21"/>
      <c r="U123" s="21"/>
      <c r="V123" s="20" t="str">
        <f aca="false">IF(SUM(P123:U123)=0,"",SUM(P123:U123))</f>
        <v/>
      </c>
      <c r="X123" s="21" t="n">
        <v>3</v>
      </c>
      <c r="Y123" s="21" t="n">
        <v>3</v>
      </c>
      <c r="Z123" s="21" t="n">
        <v>7</v>
      </c>
      <c r="AA123" s="21" t="n">
        <v>7</v>
      </c>
      <c r="AB123" s="21" t="n">
        <v>1</v>
      </c>
      <c r="AC123" s="5" t="n">
        <v>10</v>
      </c>
      <c r="AD123" s="5" t="n">
        <f aca="false">IF(SUM(X123:AC123)=0,"",SUM(X123:AC123))</f>
        <v>31</v>
      </c>
      <c r="AE123" s="3" t="n">
        <f aca="false">IF(MAX(V123,AD123)=0,"",MAX(V123,AD123))</f>
        <v>31</v>
      </c>
      <c r="AF123" s="47" t="n">
        <v>31</v>
      </c>
      <c r="AG123" s="48" t="s">
        <v>383</v>
      </c>
    </row>
    <row r="124" s="5" customFormat="true" ht="15" hidden="false" customHeight="false" outlineLevel="0" collapsed="false">
      <c r="A124" s="5" t="n">
        <v>152</v>
      </c>
      <c r="B124" s="47" t="n">
        <f aca="false">B123</f>
        <v>31</v>
      </c>
      <c r="C124" s="48" t="str">
        <f aca="false">C123</f>
        <v>Personalized News Website</v>
      </c>
      <c r="D124" s="47" t="str">
        <f aca="false">D123</f>
        <v>No</v>
      </c>
      <c r="E124" s="49" t="str">
        <f aca="false">E123</f>
        <v>Bhoomi Tiwari</v>
      </c>
      <c r="F124" s="21" t="s">
        <v>387</v>
      </c>
      <c r="G124" s="21" t="n">
        <v>500094065</v>
      </c>
      <c r="H124" s="21" t="s">
        <v>388</v>
      </c>
      <c r="I124" s="21" t="e">
        <f aca="false">I123</f>
        <v>#REF!</v>
      </c>
      <c r="J124" s="47" t="str">
        <f aca="false">IF(G124&lt;&gt;"",CONCATENATE(G124,"@stu.upes.ac.in"),"")</f>
        <v>500094065@stu.upes.ac.in</v>
      </c>
      <c r="K124" s="21" t="s">
        <v>126</v>
      </c>
      <c r="L124" s="49" t="str">
        <f aca="false">L123</f>
        <v>Dr. Akashdeep Bhardwaj</v>
      </c>
      <c r="M124" s="21"/>
      <c r="N124" s="21" t="s">
        <v>389</v>
      </c>
      <c r="P124" s="21"/>
      <c r="Q124" s="21"/>
      <c r="R124" s="21"/>
      <c r="S124" s="21"/>
      <c r="T124" s="21"/>
      <c r="U124" s="21"/>
      <c r="V124" s="20" t="str">
        <f aca="false">IF(SUM(P124:U124)=0,"",SUM(P124:U124))</f>
        <v/>
      </c>
      <c r="X124" s="21" t="n">
        <v>3</v>
      </c>
      <c r="Y124" s="21" t="n">
        <v>3</v>
      </c>
      <c r="Z124" s="21" t="n">
        <v>7</v>
      </c>
      <c r="AA124" s="21" t="n">
        <v>7</v>
      </c>
      <c r="AB124" s="21" t="n">
        <v>1</v>
      </c>
      <c r="AC124" s="5" t="n">
        <v>10</v>
      </c>
      <c r="AD124" s="5" t="n">
        <f aca="false">IF(SUM(X124:AC124)=0,"",SUM(X124:AC124))</f>
        <v>31</v>
      </c>
      <c r="AE124" s="3" t="n">
        <f aca="false">IF(MAX(V124,AD124)=0,"",MAX(V124,AD124))</f>
        <v>31</v>
      </c>
      <c r="AF124" s="47" t="n">
        <v>31</v>
      </c>
      <c r="AG124" s="48" t="str">
        <f aca="false">AG123</f>
        <v>Personalized News Website</v>
      </c>
    </row>
    <row r="125" s="5" customFormat="true" ht="15" hidden="false" customHeight="false" outlineLevel="0" collapsed="false">
      <c r="A125" s="5" t="n">
        <v>153</v>
      </c>
      <c r="B125" s="47" t="n">
        <f aca="false">B124</f>
        <v>31</v>
      </c>
      <c r="C125" s="48" t="str">
        <f aca="false">C124</f>
        <v>Personalized News Website</v>
      </c>
      <c r="D125" s="47" t="str">
        <f aca="false">D124</f>
        <v>No</v>
      </c>
      <c r="E125" s="49" t="str">
        <f aca="false">E124</f>
        <v>Bhoomi Tiwari</v>
      </c>
      <c r="F125" s="21" t="s">
        <v>390</v>
      </c>
      <c r="G125" s="21" t="n">
        <v>500092984</v>
      </c>
      <c r="H125" s="21" t="s">
        <v>391</v>
      </c>
      <c r="I125" s="21" t="e">
        <f aca="false">I124</f>
        <v>#REF!</v>
      </c>
      <c r="J125" s="47" t="str">
        <f aca="false">IF(G125&lt;&gt;"",CONCATENATE(G125,"@stu.upes.ac.in"),"")</f>
        <v>500092984@stu.upes.ac.in</v>
      </c>
      <c r="K125" s="21" t="s">
        <v>126</v>
      </c>
      <c r="L125" s="49" t="str">
        <f aca="false">L124</f>
        <v>Dr. Akashdeep Bhardwaj</v>
      </c>
      <c r="M125" s="21"/>
      <c r="N125" s="21"/>
      <c r="P125" s="21"/>
      <c r="Q125" s="21"/>
      <c r="R125" s="21"/>
      <c r="S125" s="21"/>
      <c r="T125" s="21"/>
      <c r="U125" s="21"/>
      <c r="V125" s="20" t="str">
        <f aca="false">IF(SUM(P125:U125)=0,"",SUM(P125:U125))</f>
        <v/>
      </c>
      <c r="X125" s="21" t="n">
        <v>3</v>
      </c>
      <c r="Y125" s="21" t="n">
        <v>3</v>
      </c>
      <c r="Z125" s="21" t="n">
        <v>7</v>
      </c>
      <c r="AA125" s="21" t="n">
        <v>7</v>
      </c>
      <c r="AB125" s="21" t="n">
        <v>1</v>
      </c>
      <c r="AC125" s="5" t="n">
        <v>10</v>
      </c>
      <c r="AD125" s="5" t="n">
        <f aca="false">IF(SUM(X125:AC125)=0,"",SUM(X125:AC125))</f>
        <v>31</v>
      </c>
      <c r="AE125" s="3" t="n">
        <f aca="false">IF(MAX(V125,AD125)=0,"",MAX(V125,AD125))</f>
        <v>31</v>
      </c>
      <c r="AF125" s="47" t="n">
        <v>31</v>
      </c>
      <c r="AG125" s="48" t="str">
        <f aca="false">AG124</f>
        <v>Personalized News Website</v>
      </c>
    </row>
    <row r="126" s="5" customFormat="true" ht="15" hidden="false" customHeight="false" outlineLevel="0" collapsed="false">
      <c r="A126" s="5" t="n">
        <v>154</v>
      </c>
      <c r="B126" s="47"/>
      <c r="C126" s="48"/>
      <c r="D126" s="47"/>
      <c r="E126" s="49"/>
      <c r="F126" s="21"/>
      <c r="G126" s="21"/>
      <c r="H126" s="21"/>
      <c r="I126" s="21"/>
      <c r="J126" s="47"/>
      <c r="K126" s="21"/>
      <c r="L126" s="49"/>
      <c r="M126" s="21"/>
      <c r="N126" s="21"/>
      <c r="P126" s="21"/>
      <c r="Q126" s="21"/>
      <c r="R126" s="21"/>
      <c r="S126" s="21"/>
      <c r="T126" s="21"/>
      <c r="U126" s="21"/>
      <c r="V126" s="20"/>
      <c r="X126" s="21"/>
      <c r="Y126" s="21"/>
      <c r="Z126" s="21"/>
      <c r="AA126" s="21"/>
      <c r="AB126" s="21"/>
      <c r="AE126" s="3"/>
      <c r="AF126" s="47"/>
      <c r="AG126" s="48"/>
    </row>
    <row r="127" s="5" customFormat="true" ht="15" hidden="false" customHeight="false" outlineLevel="0" collapsed="false">
      <c r="A127" s="5" t="n">
        <v>156</v>
      </c>
      <c r="B127" s="47" t="n">
        <v>32</v>
      </c>
      <c r="C127" s="48" t="s">
        <v>392</v>
      </c>
      <c r="D127" s="47" t="s">
        <v>230</v>
      </c>
      <c r="E127" s="49" t="s">
        <v>393</v>
      </c>
      <c r="F127" s="50" t="s">
        <v>393</v>
      </c>
      <c r="G127" s="21" t="n">
        <v>500096412</v>
      </c>
      <c r="H127" s="21" t="s">
        <v>394</v>
      </c>
      <c r="I127" s="21" t="e">
        <f aca="false">#REF!</f>
        <v>#REF!</v>
      </c>
      <c r="J127" s="47" t="str">
        <f aca="false">IF(G127&lt;&gt;"",CONCATENATE(G127,"@stu.upes.ac.in"),"")</f>
        <v>500096412@stu.upes.ac.in</v>
      </c>
      <c r="K127" s="21" t="e">
        <f aca="false">#REF!</f>
        <v>#REF!</v>
      </c>
      <c r="L127" s="49" t="s">
        <v>395</v>
      </c>
      <c r="M127" s="21"/>
      <c r="N127" s="3" t="s">
        <v>319</v>
      </c>
      <c r="P127" s="21"/>
      <c r="Q127" s="21"/>
      <c r="R127" s="21"/>
      <c r="S127" s="21"/>
      <c r="T127" s="21"/>
      <c r="U127" s="21"/>
      <c r="V127" s="20" t="str">
        <f aca="false">IF(SUM(P127:U127)=0,"",SUM(P127:U127))</f>
        <v/>
      </c>
      <c r="X127" s="21" t="n">
        <v>3</v>
      </c>
      <c r="Y127" s="21" t="n">
        <v>3</v>
      </c>
      <c r="Z127" s="21" t="n">
        <v>3</v>
      </c>
      <c r="AA127" s="21" t="n">
        <v>3</v>
      </c>
      <c r="AB127" s="21" t="n">
        <v>5</v>
      </c>
      <c r="AC127" s="5" t="n">
        <v>7</v>
      </c>
      <c r="AD127" s="5" t="n">
        <f aca="false">IF(SUM(X127:AC127)=0,"",SUM(X127:AC127))</f>
        <v>24</v>
      </c>
      <c r="AE127" s="3" t="n">
        <f aca="false">IF(MAX(V127,AD127)=0,"",MAX(V127,AD127))</f>
        <v>24</v>
      </c>
      <c r="AF127" s="47" t="n">
        <v>32</v>
      </c>
      <c r="AG127" s="48" t="s">
        <v>392</v>
      </c>
    </row>
    <row r="128" s="5" customFormat="true" ht="15" hidden="false" customHeight="false" outlineLevel="0" collapsed="false">
      <c r="A128" s="5" t="n">
        <v>157</v>
      </c>
      <c r="B128" s="47" t="n">
        <f aca="false">B127</f>
        <v>32</v>
      </c>
      <c r="C128" s="48" t="str">
        <f aca="false">C127</f>
        <v>House Price Prediction Model</v>
      </c>
      <c r="D128" s="47" t="str">
        <f aca="false">D127</f>
        <v>No</v>
      </c>
      <c r="E128" s="49" t="str">
        <f aca="false">E127</f>
        <v>Shrey Gupta                  </v>
      </c>
      <c r="F128" s="50" t="s">
        <v>396</v>
      </c>
      <c r="G128" s="21" t="n">
        <v>500095439</v>
      </c>
      <c r="H128" s="21" t="s">
        <v>397</v>
      </c>
      <c r="I128" s="21" t="e">
        <f aca="false">I127</f>
        <v>#REF!</v>
      </c>
      <c r="J128" s="47" t="str">
        <f aca="false">IF(G128&lt;&gt;"",CONCATENATE(G128,"@stu.upes.ac.in"),"")</f>
        <v>500095439@stu.upes.ac.in</v>
      </c>
      <c r="K128" s="21" t="e">
        <f aca="false">K127</f>
        <v>#REF!</v>
      </c>
      <c r="L128" s="49" t="str">
        <f aca="false">L127</f>
        <v>Dr. Keshav Sinha</v>
      </c>
      <c r="M128" s="21"/>
      <c r="N128" s="71" t="s">
        <v>149</v>
      </c>
      <c r="P128" s="21"/>
      <c r="Q128" s="21"/>
      <c r="R128" s="21"/>
      <c r="S128" s="21"/>
      <c r="T128" s="21"/>
      <c r="U128" s="21"/>
      <c r="V128" s="20" t="str">
        <f aca="false">IF(SUM(P128:U128)=0,"",SUM(P128:U128))</f>
        <v/>
      </c>
      <c r="X128" s="21" t="n">
        <v>2</v>
      </c>
      <c r="Y128" s="21" t="n">
        <v>3</v>
      </c>
      <c r="Z128" s="21" t="n">
        <v>3</v>
      </c>
      <c r="AA128" s="21" t="n">
        <v>3</v>
      </c>
      <c r="AB128" s="21" t="n">
        <v>5</v>
      </c>
      <c r="AC128" s="5" t="n">
        <v>7</v>
      </c>
      <c r="AD128" s="5" t="n">
        <f aca="false">IF(SUM(X128:AC128)=0,"",SUM(X128:AC128))</f>
        <v>23</v>
      </c>
      <c r="AE128" s="3" t="n">
        <f aca="false">IF(MAX(V128,AD128)=0,"",MAX(V128,AD128))</f>
        <v>23</v>
      </c>
      <c r="AF128" s="47" t="n">
        <v>32</v>
      </c>
      <c r="AG128" s="48" t="str">
        <f aca="false">AG127</f>
        <v>House Price Prediction Model</v>
      </c>
    </row>
    <row r="129" s="5" customFormat="true" ht="15" hidden="false" customHeight="false" outlineLevel="0" collapsed="false">
      <c r="A129" s="5" t="n">
        <v>158</v>
      </c>
      <c r="B129" s="47" t="n">
        <f aca="false">B128</f>
        <v>32</v>
      </c>
      <c r="C129" s="48" t="str">
        <f aca="false">C128</f>
        <v>House Price Prediction Model</v>
      </c>
      <c r="D129" s="47" t="str">
        <f aca="false">D128</f>
        <v>No</v>
      </c>
      <c r="E129" s="49" t="str">
        <f aca="false">E128</f>
        <v>Shrey Gupta                  </v>
      </c>
      <c r="F129" s="50" t="s">
        <v>398</v>
      </c>
      <c r="G129" s="21" t="n">
        <v>500094152</v>
      </c>
      <c r="H129" s="21" t="s">
        <v>399</v>
      </c>
      <c r="I129" s="21" t="s">
        <v>400</v>
      </c>
      <c r="J129" s="47" t="str">
        <f aca="false">IF(G129&lt;&gt;"",CONCATENATE(G129,"@stu.upes.ac.in"),"")</f>
        <v>500094152@stu.upes.ac.in</v>
      </c>
      <c r="K129" s="21" t="e">
        <f aca="false">K128</f>
        <v>#REF!</v>
      </c>
      <c r="L129" s="49" t="str">
        <f aca="false">L128</f>
        <v>Dr. Keshav Sinha</v>
      </c>
      <c r="M129" s="21"/>
      <c r="N129" s="21"/>
      <c r="P129" s="21"/>
      <c r="Q129" s="21"/>
      <c r="R129" s="21"/>
      <c r="S129" s="21"/>
      <c r="T129" s="21"/>
      <c r="U129" s="21"/>
      <c r="V129" s="20" t="str">
        <f aca="false">IF(SUM(P129:U129)=0,"",SUM(P129:U129))</f>
        <v/>
      </c>
      <c r="X129" s="21" t="n">
        <v>2</v>
      </c>
      <c r="Y129" s="21" t="n">
        <v>3</v>
      </c>
      <c r="Z129" s="21" t="n">
        <v>3</v>
      </c>
      <c r="AA129" s="21" t="n">
        <v>3</v>
      </c>
      <c r="AB129" s="21" t="n">
        <v>5</v>
      </c>
      <c r="AC129" s="5" t="n">
        <v>7</v>
      </c>
      <c r="AD129" s="5" t="n">
        <f aca="false">IF(SUM(X129:AC129)=0,"",SUM(X129:AC129))</f>
        <v>23</v>
      </c>
      <c r="AE129" s="3" t="n">
        <f aca="false">IF(MAX(V129,AD129)=0,"",MAX(V129,AD129))</f>
        <v>23</v>
      </c>
      <c r="AF129" s="47" t="n">
        <v>32</v>
      </c>
      <c r="AG129" s="48" t="str">
        <f aca="false">AG128</f>
        <v>House Price Prediction Model</v>
      </c>
    </row>
    <row r="130" s="5" customFormat="true" ht="15" hidden="false" customHeight="false" outlineLevel="0" collapsed="false">
      <c r="A130" s="5" t="n">
        <v>159</v>
      </c>
      <c r="B130" s="47"/>
      <c r="C130" s="48"/>
      <c r="D130" s="47"/>
      <c r="E130" s="49"/>
      <c r="F130" s="21"/>
      <c r="G130" s="21"/>
      <c r="H130" s="21"/>
      <c r="I130" s="21"/>
      <c r="J130" s="47"/>
      <c r="K130" s="21"/>
      <c r="L130" s="49"/>
      <c r="M130" s="21"/>
      <c r="N130" s="21"/>
      <c r="P130" s="21"/>
      <c r="Q130" s="21"/>
      <c r="R130" s="21"/>
      <c r="S130" s="21"/>
      <c r="T130" s="21"/>
      <c r="U130" s="21"/>
      <c r="V130" s="20"/>
      <c r="X130" s="21"/>
      <c r="Y130" s="21"/>
      <c r="Z130" s="21"/>
      <c r="AA130" s="21"/>
      <c r="AB130" s="21"/>
      <c r="AE130" s="3"/>
      <c r="AF130" s="47"/>
      <c r="AG130" s="48" t="str">
        <f aca="false">AG129</f>
        <v>House Price Prediction Model</v>
      </c>
    </row>
    <row r="131" s="5" customFormat="true" ht="15" hidden="false" customHeight="false" outlineLevel="0" collapsed="false">
      <c r="A131" s="5" t="n">
        <v>161</v>
      </c>
      <c r="B131" s="47" t="n">
        <v>33</v>
      </c>
      <c r="C131" s="48" t="s">
        <v>401</v>
      </c>
      <c r="D131" s="47" t="s">
        <v>230</v>
      </c>
      <c r="E131" s="49" t="s">
        <v>402</v>
      </c>
      <c r="F131" s="21" t="s">
        <v>402</v>
      </c>
      <c r="G131" s="21" t="n">
        <v>500095574</v>
      </c>
      <c r="H131" s="21" t="s">
        <v>403</v>
      </c>
      <c r="I131" s="21" t="e">
        <f aca="false">#REF!</f>
        <v>#REF!</v>
      </c>
      <c r="J131" s="47" t="str">
        <f aca="false">IF(G131&lt;&gt;"",CONCATENATE(G131,"@stu.upes.ac.in"),"")</f>
        <v>500095574@stu.upes.ac.in</v>
      </c>
      <c r="K131" s="21" t="e">
        <f aca="false">#REF!</f>
        <v>#REF!</v>
      </c>
      <c r="L131" s="49" t="s">
        <v>404</v>
      </c>
      <c r="M131" s="21"/>
      <c r="N131" s="21" t="s">
        <v>65</v>
      </c>
      <c r="P131" s="21" t="n">
        <v>1</v>
      </c>
      <c r="Q131" s="21" t="n">
        <v>3</v>
      </c>
      <c r="R131" s="21" t="n">
        <v>3</v>
      </c>
      <c r="S131" s="21" t="n">
        <v>2</v>
      </c>
      <c r="T131" s="21" t="n">
        <v>1</v>
      </c>
      <c r="U131" s="21" t="n">
        <v>6</v>
      </c>
      <c r="V131" s="20" t="n">
        <f aca="false">IF(SUM(P131:U131)=0,"",SUM(P131:U131))</f>
        <v>16</v>
      </c>
      <c r="X131" s="21"/>
      <c r="Y131" s="21"/>
      <c r="Z131" s="21"/>
      <c r="AA131" s="21"/>
      <c r="AB131" s="21"/>
      <c r="AD131" s="5" t="str">
        <f aca="false">IF(SUM(X131:AC131)=0,"",SUM(X131:AC131))</f>
        <v/>
      </c>
      <c r="AE131" s="3" t="n">
        <f aca="false">IF(MAX(V131,AD131)=0,"",MAX(V131,AD131))</f>
        <v>16</v>
      </c>
      <c r="AF131" s="47" t="n">
        <v>33</v>
      </c>
      <c r="AG131" s="48" t="s">
        <v>401</v>
      </c>
    </row>
    <row r="132" s="5" customFormat="true" ht="15" hidden="false" customHeight="false" outlineLevel="0" collapsed="false">
      <c r="A132" s="5" t="n">
        <v>162</v>
      </c>
      <c r="B132" s="47" t="n">
        <f aca="false">B131</f>
        <v>33</v>
      </c>
      <c r="C132" s="48" t="str">
        <f aca="false">C131</f>
        <v>Super Gear/e-commerce-yt</v>
      </c>
      <c r="D132" s="47" t="str">
        <f aca="false">D131</f>
        <v>No</v>
      </c>
      <c r="E132" s="49" t="str">
        <f aca="false">E131</f>
        <v>Mayank Agrawal</v>
      </c>
      <c r="F132" s="21" t="s">
        <v>405</v>
      </c>
      <c r="G132" s="21" t="n">
        <v>500091015</v>
      </c>
      <c r="H132" s="21" t="s">
        <v>406</v>
      </c>
      <c r="I132" s="21" t="e">
        <f aca="false">I131</f>
        <v>#REF!</v>
      </c>
      <c r="J132" s="47" t="str">
        <f aca="false">IF(G132&lt;&gt;"",CONCATENATE(G132,"@stu.upes.ac.in"),"")</f>
        <v>500091015@stu.upes.ac.in</v>
      </c>
      <c r="K132" s="21" t="e">
        <f aca="false">K131</f>
        <v>#REF!</v>
      </c>
      <c r="L132" s="49" t="str">
        <f aca="false">L131</f>
        <v>Dr. Pragya Katyayan</v>
      </c>
      <c r="M132" s="21"/>
      <c r="N132" s="21" t="s">
        <v>80</v>
      </c>
      <c r="P132" s="21" t="n">
        <v>1</v>
      </c>
      <c r="Q132" s="21" t="n">
        <v>3</v>
      </c>
      <c r="R132" s="21" t="n">
        <v>3</v>
      </c>
      <c r="S132" s="21" t="n">
        <v>2</v>
      </c>
      <c r="T132" s="21" t="n">
        <v>1</v>
      </c>
      <c r="U132" s="21" t="n">
        <v>6</v>
      </c>
      <c r="V132" s="20" t="n">
        <f aca="false">IF(SUM(P132:U132)=0,"",SUM(P132:U132))</f>
        <v>16</v>
      </c>
      <c r="X132" s="21"/>
      <c r="Y132" s="21"/>
      <c r="Z132" s="21"/>
      <c r="AA132" s="21"/>
      <c r="AB132" s="21"/>
      <c r="AD132" s="5" t="str">
        <f aca="false">IF(SUM(X132:AC132)=0,"",SUM(X132:AC132))</f>
        <v/>
      </c>
      <c r="AE132" s="3" t="n">
        <f aca="false">IF(MAX(V132,AD132)=0,"",MAX(V132,AD132))</f>
        <v>16</v>
      </c>
      <c r="AF132" s="47" t="n">
        <v>33</v>
      </c>
      <c r="AG132" s="48" t="str">
        <f aca="false">AG131</f>
        <v>Super Gear/e-commerce-yt</v>
      </c>
    </row>
    <row r="133" s="5" customFormat="true" ht="15" hidden="false" customHeight="false" outlineLevel="0" collapsed="false">
      <c r="A133" s="5" t="n">
        <v>163</v>
      </c>
      <c r="B133" s="47"/>
      <c r="C133" s="48"/>
      <c r="D133" s="47"/>
      <c r="E133" s="49"/>
      <c r="F133" s="21"/>
      <c r="G133" s="21"/>
      <c r="H133" s="21"/>
      <c r="I133" s="21"/>
      <c r="J133" s="47"/>
      <c r="K133" s="21"/>
      <c r="L133" s="49"/>
      <c r="M133" s="21"/>
      <c r="N133" s="21"/>
      <c r="P133" s="21"/>
      <c r="Q133" s="21"/>
      <c r="R133" s="21"/>
      <c r="S133" s="21"/>
      <c r="T133" s="21"/>
      <c r="U133" s="21"/>
      <c r="V133" s="20"/>
      <c r="X133" s="21"/>
      <c r="Y133" s="21"/>
      <c r="Z133" s="21"/>
      <c r="AA133" s="21"/>
      <c r="AB133" s="21"/>
      <c r="AE133" s="3"/>
      <c r="AF133" s="47"/>
      <c r="AG133" s="48"/>
    </row>
    <row r="134" s="5" customFormat="true" ht="15" hidden="false" customHeight="false" outlineLevel="0" collapsed="false">
      <c r="A134" s="5" t="n">
        <v>164</v>
      </c>
      <c r="B134" s="47"/>
      <c r="C134" s="48"/>
      <c r="D134" s="47"/>
      <c r="E134" s="49"/>
      <c r="F134" s="21"/>
      <c r="G134" s="21"/>
      <c r="H134" s="21"/>
      <c r="I134" s="21"/>
      <c r="J134" s="47"/>
      <c r="K134" s="21"/>
      <c r="L134" s="49"/>
      <c r="M134" s="21"/>
      <c r="N134" s="21"/>
      <c r="P134" s="21"/>
      <c r="Q134" s="21"/>
      <c r="R134" s="21"/>
      <c r="S134" s="21"/>
      <c r="T134" s="21"/>
      <c r="U134" s="21"/>
      <c r="V134" s="20"/>
      <c r="X134" s="21"/>
      <c r="Y134" s="21"/>
      <c r="Z134" s="21"/>
      <c r="AA134" s="21"/>
      <c r="AB134" s="21"/>
      <c r="AE134" s="3"/>
      <c r="AF134" s="47"/>
      <c r="AG134" s="48"/>
    </row>
    <row r="135" s="5" customFormat="true" ht="15" hidden="false" customHeight="false" outlineLevel="0" collapsed="false">
      <c r="A135" s="5" t="n">
        <v>166</v>
      </c>
      <c r="B135" s="47" t="n">
        <v>34</v>
      </c>
      <c r="C135" s="51" t="s">
        <v>407</v>
      </c>
      <c r="D135" s="47" t="s">
        <v>230</v>
      </c>
      <c r="E135" s="49" t="s">
        <v>408</v>
      </c>
      <c r="F135" s="21" t="s">
        <v>408</v>
      </c>
      <c r="G135" s="21" t="n">
        <v>500095554</v>
      </c>
      <c r="H135" s="21" t="s">
        <v>409</v>
      </c>
      <c r="I135" s="21" t="n">
        <v>7017805725</v>
      </c>
      <c r="J135" s="47" t="s">
        <v>410</v>
      </c>
      <c r="K135" s="21" t="s">
        <v>411</v>
      </c>
      <c r="L135" s="49" t="s">
        <v>412</v>
      </c>
      <c r="M135" s="21"/>
      <c r="N135" s="22" t="s">
        <v>273</v>
      </c>
      <c r="P135" s="21" t="n">
        <v>2</v>
      </c>
      <c r="Q135" s="21" t="n">
        <v>2</v>
      </c>
      <c r="R135" s="21" t="n">
        <v>3</v>
      </c>
      <c r="S135" s="21" t="n">
        <v>3</v>
      </c>
      <c r="T135" s="21" t="n">
        <v>1</v>
      </c>
      <c r="U135" s="21" t="n">
        <v>5</v>
      </c>
      <c r="V135" s="20" t="n">
        <f aca="false">IF(SUM(P135:U135)=0,"",SUM(P135:U135))</f>
        <v>16</v>
      </c>
      <c r="X135" s="21"/>
      <c r="Y135" s="21"/>
      <c r="Z135" s="21"/>
      <c r="AA135" s="21"/>
      <c r="AB135" s="21"/>
      <c r="AD135" s="5" t="str">
        <f aca="false">IF(SUM(X135:AC135)=0,"",SUM(X135:AC135))</f>
        <v/>
      </c>
      <c r="AE135" s="3" t="n">
        <f aca="false">IF(MAX(V135,AD135)=0,"",MAX(V135,AD135))</f>
        <v>16</v>
      </c>
      <c r="AF135" s="47" t="n">
        <v>34</v>
      </c>
      <c r="AG135" s="51" t="s">
        <v>407</v>
      </c>
    </row>
    <row r="136" s="5" customFormat="true" ht="15" hidden="false" customHeight="false" outlineLevel="0" collapsed="false">
      <c r="A136" s="5" t="n">
        <v>167</v>
      </c>
      <c r="B136" s="47" t="n">
        <f aca="false">B135</f>
        <v>34</v>
      </c>
      <c r="C136" s="51" t="str">
        <f aca="false">C135</f>
        <v>Performance Evaluation of Various Database in Online Data Storage System</v>
      </c>
      <c r="D136" s="47" t="str">
        <f aca="false">D135</f>
        <v>No</v>
      </c>
      <c r="E136" s="49" t="str">
        <f aca="false">E135</f>
        <v>Shrijay Pratap Bisht </v>
      </c>
      <c r="F136" s="21" t="s">
        <v>413</v>
      </c>
      <c r="G136" s="21" t="n">
        <v>500096752</v>
      </c>
      <c r="H136" s="21" t="s">
        <v>414</v>
      </c>
      <c r="I136" s="21" t="n">
        <f aca="false">I135</f>
        <v>7017805725</v>
      </c>
      <c r="J136" s="47" t="s">
        <v>415</v>
      </c>
      <c r="K136" s="21" t="s">
        <v>416</v>
      </c>
      <c r="L136" s="49" t="str">
        <f aca="false">L135</f>
        <v>Dr. Shauryadeep Gupta</v>
      </c>
      <c r="M136" s="21"/>
      <c r="N136" s="22" t="s">
        <v>163</v>
      </c>
      <c r="P136" s="21" t="n">
        <v>1</v>
      </c>
      <c r="Q136" s="21" t="n">
        <v>2</v>
      </c>
      <c r="R136" s="21" t="n">
        <v>1</v>
      </c>
      <c r="S136" s="21" t="n">
        <v>3</v>
      </c>
      <c r="T136" s="21" t="n">
        <v>1</v>
      </c>
      <c r="U136" s="21" t="n">
        <v>2</v>
      </c>
      <c r="V136" s="20" t="n">
        <v>10</v>
      </c>
      <c r="X136" s="21"/>
      <c r="Y136" s="21"/>
      <c r="Z136" s="21"/>
      <c r="AA136" s="21"/>
      <c r="AB136" s="21"/>
      <c r="AD136" s="5" t="str">
        <f aca="false">IF(SUM(X136:AC136)=0,"",SUM(X136:AC136))</f>
        <v/>
      </c>
      <c r="AE136" s="3" t="n">
        <f aca="false">IF(MAX(V136,AD136)=0,"",MAX(V136,AD136))</f>
        <v>10</v>
      </c>
      <c r="AF136" s="47" t="n">
        <v>34</v>
      </c>
      <c r="AG136" s="51" t="str">
        <f aca="false">AG135</f>
        <v>Performance Evaluation of Various Database in Online Data Storage System</v>
      </c>
    </row>
    <row r="137" s="5" customFormat="true" ht="15" hidden="false" customHeight="false" outlineLevel="0" collapsed="false">
      <c r="A137" s="5" t="n">
        <v>168</v>
      </c>
      <c r="B137" s="47" t="n">
        <f aca="false">B136</f>
        <v>34</v>
      </c>
      <c r="C137" s="51" t="str">
        <f aca="false">C136</f>
        <v>Performance Evaluation of Various Database in Online Data Storage System</v>
      </c>
      <c r="D137" s="47" t="str">
        <f aca="false">D136</f>
        <v>No</v>
      </c>
      <c r="E137" s="49" t="str">
        <f aca="false">E136</f>
        <v>Shrijay Pratap Bisht </v>
      </c>
      <c r="F137" s="21" t="s">
        <v>417</v>
      </c>
      <c r="G137" s="21" t="n">
        <f aca="false">G136</f>
        <v>500096752</v>
      </c>
      <c r="H137" s="21" t="s">
        <v>418</v>
      </c>
      <c r="I137" s="21" t="n">
        <f aca="false">I136</f>
        <v>7017805725</v>
      </c>
      <c r="J137" s="47" t="s">
        <v>419</v>
      </c>
      <c r="K137" s="21" t="s">
        <v>411</v>
      </c>
      <c r="L137" s="49" t="str">
        <f aca="false">L136</f>
        <v>Dr. Shauryadeep Gupta</v>
      </c>
      <c r="M137" s="21"/>
      <c r="N137" s="21"/>
      <c r="P137" s="21" t="n">
        <v>2</v>
      </c>
      <c r="Q137" s="21" t="n">
        <v>3</v>
      </c>
      <c r="R137" s="21" t="n">
        <v>2</v>
      </c>
      <c r="S137" s="21" t="n">
        <v>3</v>
      </c>
      <c r="T137" s="21" t="n">
        <v>1</v>
      </c>
      <c r="U137" s="21" t="n">
        <v>5</v>
      </c>
      <c r="V137" s="20" t="n">
        <v>16</v>
      </c>
      <c r="X137" s="21"/>
      <c r="Y137" s="21"/>
      <c r="Z137" s="21"/>
      <c r="AA137" s="21"/>
      <c r="AB137" s="21"/>
      <c r="AD137" s="5" t="str">
        <f aca="false">IF(SUM(X137:AC137)=0,"",SUM(X137:AC137))</f>
        <v/>
      </c>
      <c r="AE137" s="3" t="n">
        <f aca="false">IF(MAX(V137,AD137)=0,"",MAX(V137,AD137))</f>
        <v>16</v>
      </c>
      <c r="AF137" s="47" t="n">
        <v>34</v>
      </c>
      <c r="AG137" s="51" t="str">
        <f aca="false">AG136</f>
        <v>Performance Evaluation of Various Database in Online Data Storage System</v>
      </c>
    </row>
    <row r="138" s="5" customFormat="true" ht="15" hidden="false" customHeight="false" outlineLevel="0" collapsed="false">
      <c r="A138" s="5" t="n">
        <v>169</v>
      </c>
      <c r="B138" s="47" t="n">
        <f aca="false">B137</f>
        <v>34</v>
      </c>
      <c r="C138" s="51" t="str">
        <f aca="false">C137</f>
        <v>Performance Evaluation of Various Database in Online Data Storage System</v>
      </c>
      <c r="D138" s="47" t="str">
        <f aca="false">D137</f>
        <v>No</v>
      </c>
      <c r="E138" s="49" t="str">
        <f aca="false">E137</f>
        <v>Shrijay Pratap Bisht </v>
      </c>
      <c r="F138" s="21" t="s">
        <v>420</v>
      </c>
      <c r="G138" s="21" t="n">
        <f aca="false">G137</f>
        <v>500096752</v>
      </c>
      <c r="H138" s="21" t="s">
        <v>421</v>
      </c>
      <c r="I138" s="21" t="n">
        <f aca="false">I137</f>
        <v>7017805725</v>
      </c>
      <c r="J138" s="47" t="s">
        <v>422</v>
      </c>
      <c r="K138" s="21" t="s">
        <v>423</v>
      </c>
      <c r="L138" s="49" t="str">
        <f aca="false">L137</f>
        <v>Dr. Shauryadeep Gupta</v>
      </c>
      <c r="M138" s="21"/>
      <c r="N138" s="21"/>
      <c r="P138" s="21" t="n">
        <v>1</v>
      </c>
      <c r="Q138" s="21" t="n">
        <v>2</v>
      </c>
      <c r="R138" s="21" t="n">
        <v>1</v>
      </c>
      <c r="S138" s="21" t="n">
        <v>3</v>
      </c>
      <c r="T138" s="21" t="n">
        <v>1</v>
      </c>
      <c r="U138" s="21" t="n">
        <v>2</v>
      </c>
      <c r="V138" s="20" t="n">
        <v>10</v>
      </c>
      <c r="X138" s="21"/>
      <c r="Y138" s="21"/>
      <c r="Z138" s="21"/>
      <c r="AA138" s="21"/>
      <c r="AB138" s="21"/>
      <c r="AD138" s="5" t="str">
        <f aca="false">IF(SUM(X138:AC138)=0,"",SUM(X138:AC138))</f>
        <v/>
      </c>
      <c r="AE138" s="3" t="n">
        <f aca="false">IF(MAX(V138,AD138)=0,"",MAX(V138,AD138))</f>
        <v>10</v>
      </c>
      <c r="AF138" s="47" t="n">
        <v>34</v>
      </c>
      <c r="AG138" s="51" t="str">
        <f aca="false">AG137</f>
        <v>Performance Evaluation of Various Database in Online Data Storage System</v>
      </c>
    </row>
    <row r="139" s="5" customFormat="true" ht="15" hidden="false" customHeight="false" outlineLevel="0" collapsed="false">
      <c r="A139" s="5" t="n">
        <v>171</v>
      </c>
      <c r="B139" s="47" t="n">
        <v>35</v>
      </c>
      <c r="C139" s="48" t="s">
        <v>424</v>
      </c>
      <c r="D139" s="47" t="s">
        <v>25</v>
      </c>
      <c r="E139" s="49" t="s">
        <v>425</v>
      </c>
      <c r="F139" s="21" t="s">
        <v>425</v>
      </c>
      <c r="G139" s="21" t="n">
        <v>500095919</v>
      </c>
      <c r="H139" s="21" t="s">
        <v>426</v>
      </c>
      <c r="I139" s="21" t="n">
        <v>8979731978</v>
      </c>
      <c r="J139" s="52" t="e">
        <f aca="false">#REF!</f>
        <v>#REF!</v>
      </c>
      <c r="K139" s="21" t="s">
        <v>427</v>
      </c>
      <c r="L139" s="49" t="s">
        <v>188</v>
      </c>
      <c r="M139" s="21"/>
      <c r="N139" s="21" t="s">
        <v>258</v>
      </c>
      <c r="O139" s="23" t="s">
        <v>299</v>
      </c>
      <c r="P139" s="21" t="n">
        <v>3</v>
      </c>
      <c r="Q139" s="21" t="n">
        <v>3</v>
      </c>
      <c r="R139" s="21" t="n">
        <v>7</v>
      </c>
      <c r="S139" s="21" t="n">
        <v>7</v>
      </c>
      <c r="T139" s="21" t="n">
        <v>3</v>
      </c>
      <c r="U139" s="21" t="n">
        <v>10</v>
      </c>
      <c r="V139" s="20" t="n">
        <f aca="false">IF(SUM(P139:U139)=0,"",SUM(P139:U139))</f>
        <v>33</v>
      </c>
      <c r="X139" s="21"/>
      <c r="Y139" s="21"/>
      <c r="Z139" s="21"/>
      <c r="AA139" s="21"/>
      <c r="AB139" s="21"/>
      <c r="AD139" s="5" t="str">
        <f aca="false">IF(SUM(X139:AC139)=0,"",SUM(X139:AC139))</f>
        <v/>
      </c>
      <c r="AE139" s="3" t="n">
        <f aca="false">IF(MAX(V139,AD139)=0,"",MAX(V139,AD139))</f>
        <v>33</v>
      </c>
      <c r="AF139" s="47" t="n">
        <v>35</v>
      </c>
      <c r="AG139" s="48" t="s">
        <v>424</v>
      </c>
    </row>
    <row r="140" s="5" customFormat="true" ht="15" hidden="false" customHeight="false" outlineLevel="0" collapsed="false">
      <c r="A140" s="5" t="n">
        <v>172</v>
      </c>
      <c r="B140" s="47" t="n">
        <f aca="false">B139</f>
        <v>35</v>
      </c>
      <c r="C140" s="48" t="str">
        <f aca="false">C139</f>
        <v>InsightInk- Intelligent flashcards, quizes and notes generator</v>
      </c>
      <c r="D140" s="47" t="str">
        <f aca="false">D139</f>
        <v>Yes</v>
      </c>
      <c r="E140" s="49" t="str">
        <f aca="false">E139</f>
        <v>Nishant Popli</v>
      </c>
      <c r="F140" s="21" t="s">
        <v>428</v>
      </c>
      <c r="G140" s="21" t="n">
        <v>500095831</v>
      </c>
      <c r="H140" s="21" t="s">
        <v>429</v>
      </c>
      <c r="I140" s="21" t="n">
        <v>9548371065</v>
      </c>
      <c r="J140" s="53" t="e">
        <f aca="false">J139</f>
        <v>#REF!</v>
      </c>
      <c r="K140" s="21" t="s">
        <v>427</v>
      </c>
      <c r="L140" s="49" t="str">
        <f aca="false">L139</f>
        <v>Dr. Roohi Sille</v>
      </c>
      <c r="M140" s="21"/>
      <c r="N140" s="5" t="s">
        <v>93</v>
      </c>
      <c r="P140" s="21" t="n">
        <v>3</v>
      </c>
      <c r="Q140" s="21" t="n">
        <v>3</v>
      </c>
      <c r="R140" s="21" t="n">
        <v>7</v>
      </c>
      <c r="S140" s="21" t="n">
        <v>7</v>
      </c>
      <c r="T140" s="21" t="n">
        <v>3</v>
      </c>
      <c r="U140" s="21" t="n">
        <v>10</v>
      </c>
      <c r="V140" s="20" t="n">
        <f aca="false">IF(SUM(P140:U140)=0,"",SUM(P140:U140))</f>
        <v>33</v>
      </c>
      <c r="X140" s="21"/>
      <c r="Y140" s="21"/>
      <c r="Z140" s="21"/>
      <c r="AA140" s="21"/>
      <c r="AB140" s="21"/>
      <c r="AD140" s="5" t="str">
        <f aca="false">IF(SUM(X140:AC140)=0,"",SUM(X140:AC140))</f>
        <v/>
      </c>
      <c r="AE140" s="3" t="n">
        <f aca="false">IF(MAX(V140,AD140)=0,"",MAX(V140,AD140))</f>
        <v>33</v>
      </c>
      <c r="AF140" s="47" t="n">
        <v>35</v>
      </c>
      <c r="AG140" s="48" t="str">
        <f aca="false">AG139</f>
        <v>InsightInk- Intelligent flashcards, quizes and notes generator</v>
      </c>
    </row>
    <row r="141" s="5" customFormat="true" ht="15" hidden="false" customHeight="false" outlineLevel="0" collapsed="false">
      <c r="A141" s="5" t="n">
        <v>173</v>
      </c>
      <c r="B141" s="47" t="n">
        <f aca="false">B140</f>
        <v>35</v>
      </c>
      <c r="C141" s="48" t="str">
        <f aca="false">C140</f>
        <v>InsightInk- Intelligent flashcards, quizes and notes generator</v>
      </c>
      <c r="D141" s="47" t="str">
        <f aca="false">D140</f>
        <v>Yes</v>
      </c>
      <c r="E141" s="49" t="str">
        <f aca="false">E140</f>
        <v>Nishant Popli</v>
      </c>
      <c r="F141" s="21" t="s">
        <v>430</v>
      </c>
      <c r="G141" s="21" t="n">
        <v>500095834</v>
      </c>
      <c r="H141" s="21" t="s">
        <v>431</v>
      </c>
      <c r="I141" s="21" t="n">
        <v>8979557218</v>
      </c>
      <c r="J141" s="53" t="e">
        <f aca="false">J140</f>
        <v>#REF!</v>
      </c>
      <c r="K141" s="21" t="s">
        <v>427</v>
      </c>
      <c r="L141" s="49" t="str">
        <f aca="false">L140</f>
        <v>Dr. Roohi Sille</v>
      </c>
      <c r="M141" s="21"/>
      <c r="N141" s="21"/>
      <c r="P141" s="21" t="n">
        <v>3</v>
      </c>
      <c r="Q141" s="21" t="n">
        <v>3</v>
      </c>
      <c r="R141" s="21" t="n">
        <v>7</v>
      </c>
      <c r="S141" s="21" t="n">
        <v>7</v>
      </c>
      <c r="T141" s="21" t="n">
        <v>3</v>
      </c>
      <c r="U141" s="21" t="n">
        <v>10</v>
      </c>
      <c r="V141" s="20" t="n">
        <f aca="false">IF(SUM(P141:U141)=0,"",SUM(P141:U141))</f>
        <v>33</v>
      </c>
      <c r="X141" s="21"/>
      <c r="Y141" s="21"/>
      <c r="Z141" s="21"/>
      <c r="AA141" s="21"/>
      <c r="AB141" s="21"/>
      <c r="AD141" s="5" t="str">
        <f aca="false">IF(SUM(X141:AC141)=0,"",SUM(X141:AC141))</f>
        <v/>
      </c>
      <c r="AE141" s="3" t="n">
        <f aca="false">IF(MAX(V141,AD141)=0,"",MAX(V141,AD141))</f>
        <v>33</v>
      </c>
      <c r="AF141" s="47" t="n">
        <v>35</v>
      </c>
      <c r="AG141" s="48" t="str">
        <f aca="false">AG140</f>
        <v>InsightInk- Intelligent flashcards, quizes and notes generator</v>
      </c>
    </row>
    <row r="142" s="5" customFormat="true" ht="15" hidden="false" customHeight="false" outlineLevel="0" collapsed="false">
      <c r="A142" s="5" t="n">
        <v>174</v>
      </c>
      <c r="B142" s="47" t="n">
        <f aca="false">B141</f>
        <v>35</v>
      </c>
      <c r="C142" s="48" t="str">
        <f aca="false">C141</f>
        <v>InsightInk- Intelligent flashcards, quizes and notes generator</v>
      </c>
      <c r="D142" s="47" t="str">
        <f aca="false">D141</f>
        <v>Yes</v>
      </c>
      <c r="E142" s="49" t="str">
        <f aca="false">E141</f>
        <v>Nishant Popli</v>
      </c>
      <c r="F142" s="21" t="s">
        <v>432</v>
      </c>
      <c r="G142" s="21" t="n">
        <v>500091952</v>
      </c>
      <c r="H142" s="21" t="s">
        <v>433</v>
      </c>
      <c r="I142" s="21" t="n">
        <v>8630295352</v>
      </c>
      <c r="J142" s="54" t="e">
        <f aca="false">J141</f>
        <v>#REF!</v>
      </c>
      <c r="K142" s="21" t="s">
        <v>434</v>
      </c>
      <c r="L142" s="49" t="str">
        <f aca="false">L141</f>
        <v>Dr. Roohi Sille</v>
      </c>
      <c r="M142" s="21"/>
      <c r="N142" s="21"/>
      <c r="P142" s="21" t="n">
        <v>3</v>
      </c>
      <c r="Q142" s="21" t="n">
        <v>3</v>
      </c>
      <c r="R142" s="21" t="n">
        <v>7</v>
      </c>
      <c r="S142" s="21" t="n">
        <v>7</v>
      </c>
      <c r="T142" s="21" t="n">
        <v>3</v>
      </c>
      <c r="U142" s="21" t="n">
        <v>10</v>
      </c>
      <c r="V142" s="20" t="n">
        <f aca="false">IF(SUM(P142:U142)=0,"",SUM(P142:U142))</f>
        <v>33</v>
      </c>
      <c r="X142" s="21"/>
      <c r="Y142" s="21"/>
      <c r="Z142" s="21"/>
      <c r="AA142" s="21"/>
      <c r="AB142" s="21"/>
      <c r="AD142" s="5" t="str">
        <f aca="false">IF(SUM(X142:AC142)=0,"",SUM(X142:AC142))</f>
        <v/>
      </c>
      <c r="AE142" s="3" t="n">
        <f aca="false">IF(MAX(V142,AD142)=0,"",MAX(V142,AD142))</f>
        <v>33</v>
      </c>
      <c r="AF142" s="47" t="n">
        <v>35</v>
      </c>
      <c r="AG142" s="48" t="str">
        <f aca="false">AG141</f>
        <v>InsightInk- Intelligent flashcards, quizes and notes generator</v>
      </c>
    </row>
    <row r="143" s="5" customFormat="true" ht="15" hidden="false" customHeight="false" outlineLevel="0" collapsed="false">
      <c r="A143" s="5" t="n">
        <v>176</v>
      </c>
      <c r="B143" s="47" t="n">
        <v>36</v>
      </c>
      <c r="C143" s="48" t="s">
        <v>435</v>
      </c>
      <c r="D143" s="47" t="s">
        <v>230</v>
      </c>
      <c r="E143" s="49" t="s">
        <v>436</v>
      </c>
      <c r="F143" s="21" t="s">
        <v>436</v>
      </c>
      <c r="G143" s="21" t="n">
        <v>500095656</v>
      </c>
      <c r="H143" s="21" t="s">
        <v>437</v>
      </c>
      <c r="I143" s="21" t="n">
        <v>7037613665</v>
      </c>
      <c r="J143" s="21" t="str">
        <f aca="false">IF(G143&lt;&gt;"",CONCATENATE(G143,"@stu.upes.ac.in"),"")</f>
        <v>500095656@stu.upes.ac.in</v>
      </c>
      <c r="K143" s="21" t="s">
        <v>427</v>
      </c>
      <c r="L143" s="49" t="s">
        <v>438</v>
      </c>
      <c r="M143" s="21"/>
      <c r="N143" s="5" t="s">
        <v>248</v>
      </c>
      <c r="O143" s="21"/>
      <c r="P143" s="5" t="n">
        <v>3</v>
      </c>
      <c r="Q143" s="5" t="n">
        <v>3</v>
      </c>
      <c r="R143" s="5" t="n">
        <v>7</v>
      </c>
      <c r="S143" s="5" t="n">
        <v>7</v>
      </c>
      <c r="T143" s="5" t="n">
        <v>3</v>
      </c>
      <c r="U143" s="5" t="n">
        <v>10</v>
      </c>
      <c r="V143" s="20" t="n">
        <f aca="false">IF(SUM(P143:U143)=0,"",SUM(P143:U143))</f>
        <v>33</v>
      </c>
      <c r="AD143" s="5" t="str">
        <f aca="false">IF(SUM(X143:AC143)=0,"",SUM(X143:AC143))</f>
        <v/>
      </c>
      <c r="AE143" s="3" t="n">
        <f aca="false">IF(MAX(V143,AD143)=0,"",MAX(V143,AD143))</f>
        <v>33</v>
      </c>
      <c r="AF143" s="47" t="n">
        <v>36</v>
      </c>
      <c r="AG143" s="48" t="s">
        <v>435</v>
      </c>
    </row>
    <row r="144" s="5" customFormat="true" ht="15" hidden="false" customHeight="false" outlineLevel="0" collapsed="false">
      <c r="A144" s="5" t="n">
        <v>177</v>
      </c>
      <c r="B144" s="47" t="n">
        <f aca="false">B143</f>
        <v>36</v>
      </c>
      <c r="C144" s="48" t="str">
        <f aca="false">C143</f>
        <v>Job Career Guidance System </v>
      </c>
      <c r="D144" s="47" t="str">
        <f aca="false">D143</f>
        <v>No</v>
      </c>
      <c r="E144" s="49" t="str">
        <f aca="false">E143</f>
        <v>Anshika Saini</v>
      </c>
      <c r="F144" s="21" t="s">
        <v>439</v>
      </c>
      <c r="G144" s="21" t="n">
        <v>500096122</v>
      </c>
      <c r="H144" s="21" t="s">
        <v>440</v>
      </c>
      <c r="I144" s="21" t="n">
        <v>9461987837</v>
      </c>
      <c r="J144" s="21" t="str">
        <f aca="false">IF(G144&lt;&gt;"",CONCATENATE(G144,"@stu.upes.ac.in"),"")</f>
        <v>500096122@stu.upes.ac.in</v>
      </c>
      <c r="K144" s="21" t="s">
        <v>427</v>
      </c>
      <c r="L144" s="49" t="str">
        <f aca="false">L143</f>
        <v>Dr. Pankaj Dadure</v>
      </c>
      <c r="M144" s="21"/>
      <c r="N144" s="55" t="s">
        <v>258</v>
      </c>
      <c r="O144" s="21"/>
      <c r="P144" s="5" t="n">
        <v>3</v>
      </c>
      <c r="Q144" s="5" t="n">
        <v>3</v>
      </c>
      <c r="R144" s="5" t="n">
        <v>7</v>
      </c>
      <c r="S144" s="5" t="n">
        <v>7</v>
      </c>
      <c r="T144" s="5" t="n">
        <v>3</v>
      </c>
      <c r="U144" s="5" t="n">
        <v>10</v>
      </c>
      <c r="V144" s="20" t="n">
        <f aca="false">IF(SUM(P144:U144)=0,"",SUM(P144:U144))</f>
        <v>33</v>
      </c>
      <c r="AD144" s="5" t="str">
        <f aca="false">IF(SUM(X144:AC144)=0,"",SUM(X144:AC144))</f>
        <v/>
      </c>
      <c r="AE144" s="3" t="n">
        <f aca="false">IF(MAX(V144,AD144)=0,"",MAX(V144,AD144))</f>
        <v>33</v>
      </c>
      <c r="AF144" s="47" t="n">
        <v>36</v>
      </c>
      <c r="AG144" s="48" t="str">
        <f aca="false">AG143</f>
        <v>Job Career Guidance System </v>
      </c>
    </row>
    <row r="145" s="5" customFormat="true" ht="15" hidden="false" customHeight="false" outlineLevel="0" collapsed="false">
      <c r="A145" s="5" t="n">
        <v>178</v>
      </c>
      <c r="B145" s="47" t="n">
        <f aca="false">B144</f>
        <v>36</v>
      </c>
      <c r="C145" s="48" t="str">
        <f aca="false">C144</f>
        <v>Job Career Guidance System </v>
      </c>
      <c r="D145" s="47" t="str">
        <f aca="false">D144</f>
        <v>No</v>
      </c>
      <c r="E145" s="49" t="str">
        <f aca="false">E144</f>
        <v>Anshika Saini</v>
      </c>
      <c r="F145" s="21" t="s">
        <v>441</v>
      </c>
      <c r="G145" s="21" t="n">
        <v>500096021</v>
      </c>
      <c r="H145" s="21" t="s">
        <v>442</v>
      </c>
      <c r="I145" s="21" t="n">
        <v>9548608807</v>
      </c>
      <c r="J145" s="21" t="str">
        <f aca="false">IF(G145&lt;&gt;"",CONCATENATE(G145,"@stu.upes.ac.in"),"")</f>
        <v>500096021@stu.upes.ac.in</v>
      </c>
      <c r="K145" s="21" t="s">
        <v>427</v>
      </c>
      <c r="L145" s="49" t="str">
        <f aca="false">L144</f>
        <v>Dr. Pankaj Dadure</v>
      </c>
      <c r="M145" s="21"/>
      <c r="O145" s="21"/>
      <c r="P145" s="5" t="n">
        <v>3</v>
      </c>
      <c r="Q145" s="5" t="n">
        <v>3</v>
      </c>
      <c r="R145" s="5" t="n">
        <v>7</v>
      </c>
      <c r="S145" s="5" t="n">
        <v>7</v>
      </c>
      <c r="T145" s="5" t="n">
        <v>3</v>
      </c>
      <c r="U145" s="5" t="n">
        <v>10</v>
      </c>
      <c r="V145" s="20" t="n">
        <f aca="false">IF(SUM(P145:U145)=0,"",SUM(P145:U145))</f>
        <v>33</v>
      </c>
      <c r="AD145" s="5" t="str">
        <f aca="false">IF(SUM(X145:AC145)=0,"",SUM(X145:AC145))</f>
        <v/>
      </c>
      <c r="AE145" s="3" t="n">
        <f aca="false">IF(MAX(V145,AD145)=0,"",MAX(V145,AD145))</f>
        <v>33</v>
      </c>
      <c r="AF145" s="47" t="n">
        <v>36</v>
      </c>
      <c r="AG145" s="48" t="str">
        <f aca="false">AG144</f>
        <v>Job Career Guidance System </v>
      </c>
    </row>
    <row r="146" s="5" customFormat="true" ht="15" hidden="false" customHeight="false" outlineLevel="0" collapsed="false">
      <c r="A146" s="5" t="n">
        <v>179</v>
      </c>
      <c r="B146" s="47" t="n">
        <f aca="false">B145</f>
        <v>36</v>
      </c>
      <c r="C146" s="48" t="str">
        <f aca="false">C145</f>
        <v>Job Career Guidance System </v>
      </c>
      <c r="D146" s="47" t="str">
        <f aca="false">D145</f>
        <v>No</v>
      </c>
      <c r="E146" s="49" t="str">
        <f aca="false">E145</f>
        <v>Anshika Saini</v>
      </c>
      <c r="F146" s="21" t="s">
        <v>443</v>
      </c>
      <c r="G146" s="21" t="n">
        <v>500094922</v>
      </c>
      <c r="H146" s="21" t="s">
        <v>444</v>
      </c>
      <c r="I146" s="21" t="n">
        <v>9818837719</v>
      </c>
      <c r="J146" s="21" t="str">
        <f aca="false">IF(G146&lt;&gt;"",CONCATENATE(G146,"@stu.upes.ac.in"),"")</f>
        <v>500094922@stu.upes.ac.in</v>
      </c>
      <c r="K146" s="21" t="s">
        <v>445</v>
      </c>
      <c r="L146" s="49" t="str">
        <f aca="false">L145</f>
        <v>Dr. Pankaj Dadure</v>
      </c>
      <c r="M146" s="21"/>
      <c r="O146" s="21"/>
      <c r="P146" s="5" t="n">
        <v>3</v>
      </c>
      <c r="Q146" s="5" t="n">
        <v>3</v>
      </c>
      <c r="R146" s="5" t="n">
        <v>7</v>
      </c>
      <c r="S146" s="5" t="n">
        <v>7</v>
      </c>
      <c r="T146" s="5" t="n">
        <v>3</v>
      </c>
      <c r="U146" s="5" t="n">
        <v>10</v>
      </c>
      <c r="V146" s="20" t="n">
        <f aca="false">IF(SUM(P146:U146)=0,"",SUM(P146:U146))</f>
        <v>33</v>
      </c>
      <c r="AD146" s="5" t="str">
        <f aca="false">IF(SUM(X146:AC146)=0,"",SUM(X146:AC146))</f>
        <v/>
      </c>
      <c r="AE146" s="3" t="n">
        <f aca="false">IF(MAX(V146,AD146)=0,"",MAX(V146,AD146))</f>
        <v>33</v>
      </c>
      <c r="AF146" s="47" t="n">
        <v>36</v>
      </c>
      <c r="AG146" s="48" t="str">
        <f aca="false">AG145</f>
        <v>Job Career Guidance System </v>
      </c>
    </row>
    <row r="147" s="5" customFormat="true" ht="15" hidden="false" customHeight="false" outlineLevel="0" collapsed="false">
      <c r="A147" s="5" t="n">
        <v>181</v>
      </c>
      <c r="B147" s="47" t="n">
        <v>37</v>
      </c>
      <c r="C147" s="48" t="s">
        <v>446</v>
      </c>
      <c r="D147" s="47" t="s">
        <v>447</v>
      </c>
      <c r="E147" s="49" t="s">
        <v>448</v>
      </c>
      <c r="F147" s="21" t="s">
        <v>448</v>
      </c>
      <c r="G147" s="21" t="n">
        <v>500096400</v>
      </c>
      <c r="H147" s="21" t="s">
        <v>449</v>
      </c>
      <c r="I147" s="21" t="n">
        <v>9872888251</v>
      </c>
      <c r="J147" s="56" t="s">
        <v>450</v>
      </c>
      <c r="K147" s="21" t="s">
        <v>427</v>
      </c>
      <c r="L147" s="49" t="s">
        <v>451</v>
      </c>
      <c r="M147" s="21"/>
      <c r="N147" s="22" t="s">
        <v>149</v>
      </c>
      <c r="O147" s="21"/>
      <c r="P147" s="5" t="n">
        <v>4.5</v>
      </c>
      <c r="Q147" s="5" t="n">
        <v>4.5</v>
      </c>
      <c r="R147" s="5" t="n">
        <v>8</v>
      </c>
      <c r="S147" s="5" t="n">
        <v>9</v>
      </c>
      <c r="T147" s="5" t="n">
        <v>4.5</v>
      </c>
      <c r="U147" s="5" t="n">
        <v>12</v>
      </c>
      <c r="V147" s="20" t="n">
        <f aca="false">IF(SUM(P147:U147)=0,"",SUM(P147:U147))</f>
        <v>42.5</v>
      </c>
      <c r="AD147" s="5" t="str">
        <f aca="false">IF(SUM(X147:AC147)=0,"",SUM(X147:AC147))</f>
        <v/>
      </c>
      <c r="AE147" s="3" t="n">
        <f aca="false">IF(MAX(V147,AD147)=0,"",MAX(V147,AD147))</f>
        <v>42.5</v>
      </c>
      <c r="AF147" s="47" t="n">
        <v>37</v>
      </c>
      <c r="AG147" s="48" t="s">
        <v>446</v>
      </c>
    </row>
    <row r="148" s="5" customFormat="true" ht="15" hidden="false" customHeight="false" outlineLevel="0" collapsed="false">
      <c r="A148" s="5" t="n">
        <v>182</v>
      </c>
      <c r="B148" s="47" t="n">
        <f aca="false">B147</f>
        <v>37</v>
      </c>
      <c r="C148" s="48" t="str">
        <f aca="false">C147</f>
        <v>Breathe Wise</v>
      </c>
      <c r="D148" s="47" t="str">
        <f aca="false">D147</f>
        <v>yes </v>
      </c>
      <c r="E148" s="49" t="str">
        <f aca="false">E147</f>
        <v>Chahat Mittal</v>
      </c>
      <c r="F148" s="21" t="s">
        <v>452</v>
      </c>
      <c r="G148" s="21" t="n">
        <v>500095937</v>
      </c>
      <c r="H148" s="21" t="s">
        <v>453</v>
      </c>
      <c r="I148" s="21" t="n">
        <v>8770283155</v>
      </c>
      <c r="J148" s="57" t="s">
        <v>454</v>
      </c>
      <c r="K148" s="21" t="str">
        <f aca="false">K147</f>
        <v>CCVT(B6 NH)</v>
      </c>
      <c r="L148" s="49" t="str">
        <f aca="false">L147</f>
        <v>Mr. Aryan </v>
      </c>
      <c r="M148" s="21"/>
      <c r="N148" s="22" t="s">
        <v>192</v>
      </c>
      <c r="O148" s="21"/>
      <c r="P148" s="5" t="n">
        <v>4.5</v>
      </c>
      <c r="Q148" s="5" t="n">
        <v>4.5</v>
      </c>
      <c r="R148" s="5" t="n">
        <v>8</v>
      </c>
      <c r="S148" s="5" t="n">
        <v>9</v>
      </c>
      <c r="T148" s="5" t="n">
        <v>4.5</v>
      </c>
      <c r="U148" s="5" t="n">
        <v>12</v>
      </c>
      <c r="V148" s="20" t="n">
        <f aca="false">IF(SUM(P148:U148)=0,"",SUM(P148:U148))</f>
        <v>42.5</v>
      </c>
      <c r="AD148" s="5" t="str">
        <f aca="false">IF(SUM(X148:AC148)=0,"",SUM(X148:AC148))</f>
        <v/>
      </c>
      <c r="AE148" s="3" t="n">
        <f aca="false">IF(MAX(V148,AD148)=0,"",MAX(V148,AD148))</f>
        <v>42.5</v>
      </c>
      <c r="AF148" s="47" t="n">
        <v>37</v>
      </c>
      <c r="AG148" s="48" t="str">
        <f aca="false">AG147</f>
        <v>Breathe Wise</v>
      </c>
    </row>
    <row r="149" s="5" customFormat="true" ht="15" hidden="false" customHeight="false" outlineLevel="0" collapsed="false">
      <c r="A149" s="5" t="n">
        <v>183</v>
      </c>
      <c r="B149" s="47" t="n">
        <f aca="false">B148</f>
        <v>37</v>
      </c>
      <c r="C149" s="48" t="str">
        <f aca="false">C148</f>
        <v>Breathe Wise</v>
      </c>
      <c r="D149" s="47" t="str">
        <f aca="false">D148</f>
        <v>yes </v>
      </c>
      <c r="E149" s="49" t="str">
        <f aca="false">E148</f>
        <v>Chahat Mittal</v>
      </c>
      <c r="F149" s="21" t="s">
        <v>455</v>
      </c>
      <c r="G149" s="21" t="n">
        <v>500096346</v>
      </c>
      <c r="H149" s="21" t="s">
        <v>456</v>
      </c>
      <c r="I149" s="21" t="n">
        <v>9457094600</v>
      </c>
      <c r="J149" s="57" t="s">
        <v>457</v>
      </c>
      <c r="K149" s="21" t="s">
        <v>427</v>
      </c>
      <c r="L149" s="49" t="str">
        <f aca="false">L148</f>
        <v>Mr. Aryan </v>
      </c>
      <c r="M149" s="21"/>
      <c r="O149" s="21"/>
      <c r="P149" s="5" t="n">
        <v>4.5</v>
      </c>
      <c r="Q149" s="5" t="n">
        <v>4.5</v>
      </c>
      <c r="R149" s="5" t="n">
        <v>8</v>
      </c>
      <c r="S149" s="5" t="n">
        <v>9</v>
      </c>
      <c r="T149" s="5" t="n">
        <v>4.5</v>
      </c>
      <c r="U149" s="5" t="n">
        <v>12</v>
      </c>
      <c r="V149" s="20" t="n">
        <f aca="false">IF(SUM(P149:U149)=0,"",SUM(P149:U149))</f>
        <v>42.5</v>
      </c>
      <c r="AD149" s="5" t="str">
        <f aca="false">IF(SUM(X149:AC149)=0,"",SUM(X149:AC149))</f>
        <v/>
      </c>
      <c r="AE149" s="3" t="n">
        <f aca="false">IF(MAX(V149,AD149)=0,"",MAX(V149,AD149))</f>
        <v>42.5</v>
      </c>
      <c r="AF149" s="47" t="n">
        <v>37</v>
      </c>
      <c r="AG149" s="48" t="str">
        <f aca="false">AG148</f>
        <v>Breathe Wise</v>
      </c>
    </row>
    <row r="150" s="5" customFormat="true" ht="15" hidden="false" customHeight="false" outlineLevel="0" collapsed="false">
      <c r="A150" s="5" t="n">
        <v>184</v>
      </c>
      <c r="B150" s="47" t="n">
        <f aca="false">B149</f>
        <v>37</v>
      </c>
      <c r="C150" s="48" t="str">
        <f aca="false">C149</f>
        <v>Breathe Wise</v>
      </c>
      <c r="D150" s="47" t="str">
        <f aca="false">D149</f>
        <v>yes </v>
      </c>
      <c r="E150" s="49" t="str">
        <f aca="false">E149</f>
        <v>Chahat Mittal</v>
      </c>
      <c r="F150" s="21" t="s">
        <v>417</v>
      </c>
      <c r="G150" s="21" t="n">
        <v>50009</v>
      </c>
      <c r="H150" s="21" t="str">
        <f aca="false">H149</f>
        <v>R2142211073</v>
      </c>
      <c r="I150" s="21" t="n">
        <f aca="false">I149</f>
        <v>9457094600</v>
      </c>
      <c r="J150" s="54" t="str">
        <f aca="false">J149</f>
        <v>500096346@stu.upes.ac.in</v>
      </c>
      <c r="K150" s="21" t="str">
        <f aca="false">K149</f>
        <v>CCVT(B6 NH)</v>
      </c>
      <c r="L150" s="49" t="str">
        <f aca="false">L149</f>
        <v>Mr. Aryan </v>
      </c>
      <c r="M150" s="21"/>
      <c r="O150" s="21"/>
      <c r="P150" s="5" t="n">
        <v>4.5</v>
      </c>
      <c r="Q150" s="5" t="n">
        <v>4.5</v>
      </c>
      <c r="R150" s="5" t="n">
        <v>8</v>
      </c>
      <c r="S150" s="5" t="n">
        <v>9</v>
      </c>
      <c r="T150" s="5" t="n">
        <v>4.5</v>
      </c>
      <c r="U150" s="5" t="n">
        <v>12</v>
      </c>
      <c r="V150" s="20" t="n">
        <f aca="false">IF(SUM(P150:U150)=0,"",SUM(P150:U150))</f>
        <v>42.5</v>
      </c>
      <c r="AD150" s="5" t="str">
        <f aca="false">IF(SUM(X150:AC150)=0,"",SUM(X150:AC150))</f>
        <v/>
      </c>
      <c r="AE150" s="3" t="n">
        <f aca="false">IF(MAX(V150,AD150)=0,"",MAX(V150,AD150))</f>
        <v>42.5</v>
      </c>
      <c r="AF150" s="47" t="n">
        <v>37</v>
      </c>
      <c r="AG150" s="48" t="str">
        <f aca="false">AG149</f>
        <v>Breathe Wise</v>
      </c>
    </row>
    <row r="151" s="5" customFormat="true" ht="15" hidden="false" customHeight="false" outlineLevel="0" collapsed="false">
      <c r="A151" s="5" t="n">
        <v>186</v>
      </c>
      <c r="B151" s="47" t="n">
        <v>38</v>
      </c>
      <c r="C151" s="48" t="s">
        <v>458</v>
      </c>
      <c r="D151" s="47" t="s">
        <v>459</v>
      </c>
      <c r="E151" s="49" t="s">
        <v>460</v>
      </c>
      <c r="F151" s="21" t="s">
        <v>461</v>
      </c>
      <c r="G151" s="21" t="n">
        <v>500094117</v>
      </c>
      <c r="H151" s="21" t="s">
        <v>462</v>
      </c>
      <c r="I151" s="21" t="n">
        <v>9518873244</v>
      </c>
      <c r="J151" s="58" t="s">
        <v>463</v>
      </c>
      <c r="K151" s="21" t="s">
        <v>126</v>
      </c>
      <c r="L151" s="49" t="s">
        <v>464</v>
      </c>
      <c r="M151" s="21"/>
      <c r="N151" s="5" t="s">
        <v>138</v>
      </c>
      <c r="O151" s="21"/>
      <c r="V151" s="20" t="str">
        <f aca="false">IF(SUM(P151:U151)=0,"",SUM(P151:U151))</f>
        <v/>
      </c>
      <c r="AD151" s="5" t="str">
        <f aca="false">IF(SUM(X151:AC151)=0,"",SUM(X151:AC151))</f>
        <v/>
      </c>
      <c r="AE151" s="3" t="str">
        <f aca="false">IF(MAX(V151,AD151)=0,"",MAX(V151,AD151))</f>
        <v/>
      </c>
      <c r="AF151" s="47" t="n">
        <v>38</v>
      </c>
      <c r="AG151" s="48" t="s">
        <v>458</v>
      </c>
    </row>
    <row r="152" s="5" customFormat="true" ht="15" hidden="false" customHeight="false" outlineLevel="0" collapsed="false">
      <c r="A152" s="5" t="n">
        <v>187</v>
      </c>
      <c r="B152" s="47" t="n">
        <f aca="false">B151</f>
        <v>38</v>
      </c>
      <c r="C152" s="48" t="str">
        <f aca="false">C151</f>
        <v>Advanced CAPTCHA Recognition </v>
      </c>
      <c r="D152" s="47" t="str">
        <f aca="false">D151</f>
        <v>no</v>
      </c>
      <c r="E152" s="49" t="str">
        <f aca="false">E151</f>
        <v>satvik dhyani</v>
      </c>
      <c r="F152" s="72" t="s">
        <v>465</v>
      </c>
      <c r="G152" s="21" t="n">
        <v>500093656</v>
      </c>
      <c r="H152" s="72" t="s">
        <v>466</v>
      </c>
      <c r="I152" s="21" t="n">
        <v>7078944420</v>
      </c>
      <c r="J152" s="58" t="s">
        <v>467</v>
      </c>
      <c r="K152" s="21" t="s">
        <v>126</v>
      </c>
      <c r="L152" s="49" t="str">
        <f aca="false">L151</f>
        <v>MR . RITESH KUMAR</v>
      </c>
      <c r="M152" s="21"/>
      <c r="N152" s="5" t="s">
        <v>93</v>
      </c>
      <c r="O152" s="21"/>
      <c r="V152" s="20" t="str">
        <f aca="false">IF(SUM(P152:U152)=0,"",SUM(P152:U152))</f>
        <v/>
      </c>
      <c r="AD152" s="5" t="str">
        <f aca="false">IF(SUM(X152:AC152)=0,"",SUM(X152:AC152))</f>
        <v/>
      </c>
      <c r="AE152" s="3" t="str">
        <f aca="false">IF(MAX(V152,AD152)=0,"",MAX(V152,AD152))</f>
        <v/>
      </c>
      <c r="AF152" s="47" t="n">
        <v>38</v>
      </c>
      <c r="AG152" s="48" t="str">
        <f aca="false">AG151</f>
        <v>Advanced CAPTCHA Recognition </v>
      </c>
    </row>
    <row r="153" s="5" customFormat="true" ht="15" hidden="false" customHeight="false" outlineLevel="0" collapsed="false">
      <c r="A153" s="5" t="n">
        <v>188</v>
      </c>
      <c r="B153" s="47" t="n">
        <f aca="false">B152</f>
        <v>38</v>
      </c>
      <c r="C153" s="48" t="str">
        <f aca="false">C152</f>
        <v>Advanced CAPTCHA Recognition </v>
      </c>
      <c r="D153" s="47" t="str">
        <f aca="false">D152</f>
        <v>no</v>
      </c>
      <c r="E153" s="49" t="str">
        <f aca="false">E152</f>
        <v>satvik dhyani</v>
      </c>
      <c r="F153" s="72" t="s">
        <v>468</v>
      </c>
      <c r="G153" s="21" t="n">
        <v>500093651</v>
      </c>
      <c r="H153" s="72" t="s">
        <v>469</v>
      </c>
      <c r="I153" s="21" t="n">
        <v>7206919526</v>
      </c>
      <c r="J153" s="58" t="s">
        <v>470</v>
      </c>
      <c r="K153" s="21" t="s">
        <v>126</v>
      </c>
      <c r="L153" s="49" t="str">
        <f aca="false">L152</f>
        <v>MR . RITESH KUMAR</v>
      </c>
      <c r="M153" s="21"/>
      <c r="O153" s="21"/>
      <c r="V153" s="20" t="str">
        <f aca="false">IF(SUM(P153:U153)=0,"",SUM(P153:U153))</f>
        <v/>
      </c>
      <c r="AD153" s="5" t="str">
        <f aca="false">IF(SUM(X153:AC153)=0,"",SUM(X153:AC153))</f>
        <v/>
      </c>
      <c r="AE153" s="3" t="str">
        <f aca="false">IF(MAX(V153,AD153)=0,"",MAX(V153,AD153))</f>
        <v/>
      </c>
      <c r="AF153" s="47" t="n">
        <v>38</v>
      </c>
      <c r="AG153" s="48" t="str">
        <f aca="false">AG152</f>
        <v>Advanced CAPTCHA Recognition </v>
      </c>
    </row>
    <row r="154" s="5" customFormat="true" ht="15" hidden="false" customHeight="false" outlineLevel="0" collapsed="false">
      <c r="A154" s="5" t="n">
        <v>189</v>
      </c>
      <c r="B154" s="47" t="n">
        <f aca="false">B153</f>
        <v>38</v>
      </c>
      <c r="C154" s="48" t="str">
        <f aca="false">C153</f>
        <v>Advanced CAPTCHA Recognition </v>
      </c>
      <c r="D154" s="47" t="str">
        <f aca="false">D153</f>
        <v>no</v>
      </c>
      <c r="E154" s="49" t="str">
        <f aca="false">E153</f>
        <v>satvik dhyani</v>
      </c>
      <c r="F154" s="21" t="s">
        <v>460</v>
      </c>
      <c r="G154" s="21" t="n">
        <v>500094036</v>
      </c>
      <c r="H154" s="72" t="s">
        <v>471</v>
      </c>
      <c r="I154" s="21" t="n">
        <v>9891772323</v>
      </c>
      <c r="J154" s="58" t="s">
        <v>472</v>
      </c>
      <c r="K154" s="21" t="s">
        <v>473</v>
      </c>
      <c r="L154" s="49" t="str">
        <f aca="false">L153</f>
        <v>MR . RITESH KUMAR</v>
      </c>
      <c r="M154" s="21"/>
      <c r="O154" s="21"/>
      <c r="V154" s="20" t="str">
        <f aca="false">IF(SUM(P154:U154)=0,"",SUM(P154:U154))</f>
        <v/>
      </c>
      <c r="AD154" s="5" t="str">
        <f aca="false">IF(SUM(X154:AC154)=0,"",SUM(X154:AC154))</f>
        <v/>
      </c>
      <c r="AE154" s="3" t="str">
        <f aca="false">IF(MAX(V154,AD154)=0,"",MAX(V154,AD154))</f>
        <v/>
      </c>
      <c r="AF154" s="47" t="n">
        <v>38</v>
      </c>
      <c r="AG154" s="48" t="str">
        <f aca="false">AG153</f>
        <v>Advanced CAPTCHA Recognition </v>
      </c>
    </row>
    <row r="155" s="5" customFormat="true" ht="16.15" hidden="false" customHeight="false" outlineLevel="0" collapsed="false">
      <c r="A155" s="5" t="n">
        <v>191</v>
      </c>
      <c r="B155" s="47" t="n">
        <v>39</v>
      </c>
      <c r="C155" s="92" t="s">
        <v>474</v>
      </c>
      <c r="D155" s="47" t="s">
        <v>230</v>
      </c>
      <c r="E155" s="49" t="s">
        <v>475</v>
      </c>
      <c r="F155" s="21" t="s">
        <v>475</v>
      </c>
      <c r="G155" s="21" t="n">
        <v>500095382</v>
      </c>
      <c r="H155" s="21" t="s">
        <v>476</v>
      </c>
      <c r="I155" s="21" t="n">
        <v>9058297470</v>
      </c>
      <c r="J155" s="56" t="s">
        <v>477</v>
      </c>
      <c r="K155" s="21" t="s">
        <v>478</v>
      </c>
      <c r="L155" s="49" t="s">
        <v>479</v>
      </c>
      <c r="M155" s="21"/>
      <c r="N155" s="5" t="s">
        <v>480</v>
      </c>
      <c r="O155" s="21"/>
      <c r="V155" s="20" t="str">
        <f aca="false">IF(SUM(P155:U155)=0,"",SUM(P155:U155))</f>
        <v/>
      </c>
      <c r="AD155" s="5" t="str">
        <f aca="false">IF(SUM(X155:AC155)=0,"",SUM(X155:AC155))</f>
        <v/>
      </c>
      <c r="AE155" s="3" t="str">
        <f aca="false">IF(MAX(V155,AD155)=0,"",MAX(V155,AD155))</f>
        <v/>
      </c>
      <c r="AF155" s="47" t="n">
        <v>39</v>
      </c>
      <c r="AG155" s="59" t="s">
        <v>474</v>
      </c>
    </row>
    <row r="156" s="5" customFormat="true" ht="15" hidden="false" customHeight="false" outlineLevel="0" collapsed="false">
      <c r="A156" s="5" t="n">
        <v>192</v>
      </c>
      <c r="B156" s="47" t="n">
        <f aca="false">B155</f>
        <v>39</v>
      </c>
      <c r="C156" s="5" t="str">
        <f aca="false">C155</f>
        <v>HealthHub Connect</v>
      </c>
      <c r="D156" s="47" t="str">
        <f aca="false">D155</f>
        <v>No</v>
      </c>
      <c r="E156" s="49" t="str">
        <f aca="false">E155</f>
        <v>Damian D'mello</v>
      </c>
      <c r="F156" s="21" t="s">
        <v>335</v>
      </c>
      <c r="G156" s="21" t="n">
        <v>500095842</v>
      </c>
      <c r="H156" s="21" t="s">
        <v>481</v>
      </c>
      <c r="I156" s="21" t="n">
        <v>8958802845</v>
      </c>
      <c r="J156" s="57" t="s">
        <v>482</v>
      </c>
      <c r="K156" s="21" t="s">
        <v>483</v>
      </c>
      <c r="L156" s="49" t="str">
        <f aca="false">L155</f>
        <v>Mr. Manobendra</v>
      </c>
      <c r="M156" s="21"/>
      <c r="N156" s="5" t="s">
        <v>83</v>
      </c>
      <c r="O156" s="21"/>
      <c r="V156" s="20" t="str">
        <f aca="false">IF(SUM(P156:U156)=0,"",SUM(P156:U156))</f>
        <v/>
      </c>
      <c r="AD156" s="5" t="str">
        <f aca="false">IF(SUM(X156:AC156)=0,"",SUM(X156:AC156))</f>
        <v/>
      </c>
      <c r="AE156" s="3" t="str">
        <f aca="false">IF(MAX(V156,AD156)=0,"",MAX(V156,AD156))</f>
        <v/>
      </c>
      <c r="AF156" s="47" t="n">
        <v>39</v>
      </c>
      <c r="AG156" s="1" t="str">
        <f aca="false">AG155</f>
        <v>HealthHub Connect</v>
      </c>
    </row>
    <row r="157" s="5" customFormat="true" ht="15" hidden="false" customHeight="false" outlineLevel="0" collapsed="false">
      <c r="A157" s="5" t="n">
        <v>193</v>
      </c>
      <c r="B157" s="47" t="n">
        <f aca="false">B156</f>
        <v>39</v>
      </c>
      <c r="C157" s="60" t="str">
        <f aca="false">C156</f>
        <v>HealthHub Connect</v>
      </c>
      <c r="D157" s="47" t="str">
        <f aca="false">D156</f>
        <v>No</v>
      </c>
      <c r="E157" s="49" t="str">
        <f aca="false">E156</f>
        <v>Damian D'mello</v>
      </c>
      <c r="F157" s="21" t="s">
        <v>484</v>
      </c>
      <c r="G157" s="21" t="n">
        <v>500095193</v>
      </c>
      <c r="H157" s="21" t="s">
        <v>485</v>
      </c>
      <c r="I157" s="21" t="n">
        <v>7427809726</v>
      </c>
      <c r="J157" s="57" t="s">
        <v>486</v>
      </c>
      <c r="K157" s="21" t="s">
        <v>478</v>
      </c>
      <c r="L157" s="49" t="str">
        <f aca="false">L156</f>
        <v>Mr. Manobendra</v>
      </c>
      <c r="M157" s="21"/>
      <c r="O157" s="21"/>
      <c r="V157" s="20" t="str">
        <f aca="false">IF(SUM(P157:U157)=0,"",SUM(P157:U157))</f>
        <v/>
      </c>
      <c r="AD157" s="5" t="str">
        <f aca="false">IF(SUM(X157:AC157)=0,"",SUM(X157:AC157))</f>
        <v/>
      </c>
      <c r="AE157" s="3" t="str">
        <f aca="false">IF(MAX(V157,AD157)=0,"",MAX(V157,AD157))</f>
        <v/>
      </c>
      <c r="AF157" s="47" t="n">
        <v>39</v>
      </c>
      <c r="AG157" s="60" t="str">
        <f aca="false">AG156</f>
        <v>HealthHub Connect</v>
      </c>
    </row>
    <row r="158" s="5" customFormat="true" ht="15" hidden="false" customHeight="false" outlineLevel="0" collapsed="false">
      <c r="A158" s="5" t="n">
        <v>194</v>
      </c>
      <c r="B158" s="47"/>
      <c r="C158" s="61"/>
      <c r="D158" s="47"/>
      <c r="E158" s="49"/>
      <c r="F158" s="21"/>
      <c r="G158" s="21"/>
      <c r="H158" s="21"/>
      <c r="I158" s="21"/>
      <c r="J158" s="54"/>
      <c r="K158" s="21"/>
      <c r="L158" s="49"/>
      <c r="M158" s="21"/>
      <c r="O158" s="21"/>
      <c r="V158" s="20"/>
      <c r="AE158" s="3"/>
      <c r="AF158" s="47"/>
      <c r="AG158" s="61"/>
    </row>
    <row r="159" s="5" customFormat="true" ht="16.15" hidden="false" customHeight="false" outlineLevel="0" collapsed="false">
      <c r="A159" s="5" t="n">
        <v>196</v>
      </c>
      <c r="B159" s="47" t="n">
        <v>40</v>
      </c>
      <c r="C159" s="93" t="e">
        <f aca="false">#REF!</f>
        <v>#REF!</v>
      </c>
      <c r="D159" s="47" t="e">
        <f aca="false">#REF!</f>
        <v>#REF!</v>
      </c>
      <c r="E159" s="49" t="s">
        <v>487</v>
      </c>
      <c r="F159" s="21" t="s">
        <v>487</v>
      </c>
      <c r="G159" s="21" t="n">
        <v>500090910</v>
      </c>
      <c r="H159" s="21" t="s">
        <v>488</v>
      </c>
      <c r="I159" s="21" t="n">
        <v>9076757559</v>
      </c>
      <c r="J159" s="56" t="s">
        <v>489</v>
      </c>
      <c r="K159" s="21" t="s">
        <v>490</v>
      </c>
      <c r="L159" s="49" t="s">
        <v>491</v>
      </c>
      <c r="M159" s="21"/>
      <c r="N159" s="63" t="s">
        <v>273</v>
      </c>
      <c r="O159" s="21"/>
      <c r="P159" s="5" t="n">
        <v>3</v>
      </c>
      <c r="Q159" s="5" t="n">
        <v>3</v>
      </c>
      <c r="R159" s="5" t="n">
        <v>6</v>
      </c>
      <c r="S159" s="5" t="n">
        <v>6</v>
      </c>
      <c r="T159" s="5" t="n">
        <v>3</v>
      </c>
      <c r="U159" s="5" t="n">
        <v>8</v>
      </c>
      <c r="V159" s="20" t="n">
        <f aca="false">IF(SUM(P159:U159)=0,"",SUM(P159:U159))</f>
        <v>29</v>
      </c>
      <c r="AD159" s="5" t="str">
        <f aca="false">IF(SUM(X159:AC159)=0,"",SUM(X159:AC159))</f>
        <v/>
      </c>
      <c r="AE159" s="3" t="n">
        <f aca="false">IF(MAX(V159,AD159)=0,"",MAX(V159,AD159))</f>
        <v>29</v>
      </c>
      <c r="AF159" s="47" t="n">
        <v>40</v>
      </c>
      <c r="AG159" s="62" t="e">
        <f aca="false">#REF!</f>
        <v>#REF!</v>
      </c>
    </row>
    <row r="160" s="5" customFormat="true" ht="15" hidden="false" customHeight="false" outlineLevel="0" collapsed="false">
      <c r="A160" s="5" t="n">
        <v>197</v>
      </c>
      <c r="B160" s="47" t="n">
        <f aca="false">B159</f>
        <v>40</v>
      </c>
      <c r="C160" s="94" t="s">
        <v>493</v>
      </c>
      <c r="D160" s="47" t="e">
        <f aca="false">D159</f>
        <v>#REF!</v>
      </c>
      <c r="E160" s="49" t="str">
        <f aca="false">E159</f>
        <v>Astitva Yadav</v>
      </c>
      <c r="F160" s="21" t="s">
        <v>494</v>
      </c>
      <c r="G160" s="21" t="n">
        <v>500093617</v>
      </c>
      <c r="H160" s="21" t="s">
        <v>495</v>
      </c>
      <c r="I160" s="21" t="n">
        <v>9896384164</v>
      </c>
      <c r="J160" s="57" t="s">
        <v>496</v>
      </c>
      <c r="K160" s="21" t="s">
        <v>126</v>
      </c>
      <c r="L160" s="49" t="str">
        <f aca="false">L159</f>
        <v>Mr. P. Sendash Singh</v>
      </c>
      <c r="M160" s="21"/>
      <c r="N160" s="65" t="s">
        <v>277</v>
      </c>
      <c r="O160" s="21"/>
      <c r="P160" s="5" t="n">
        <v>3</v>
      </c>
      <c r="Q160" s="5" t="n">
        <v>3</v>
      </c>
      <c r="R160" s="5" t="n">
        <v>6</v>
      </c>
      <c r="S160" s="5" t="n">
        <v>6</v>
      </c>
      <c r="T160" s="5" t="n">
        <v>3</v>
      </c>
      <c r="U160" s="5" t="n">
        <v>8</v>
      </c>
      <c r="V160" s="20" t="n">
        <f aca="false">IF(SUM(P160:U160)=0,"",SUM(P160:U160))</f>
        <v>29</v>
      </c>
      <c r="AD160" s="5" t="str">
        <f aca="false">IF(SUM(X160:AC160)=0,"",SUM(X160:AC160))</f>
        <v/>
      </c>
      <c r="AE160" s="3" t="n">
        <f aca="false">IF(MAX(V160,AD160)=0,"",MAX(V160,AD160))</f>
        <v>29</v>
      </c>
      <c r="AF160" s="47" t="n">
        <v>40</v>
      </c>
      <c r="AG160" s="64" t="s">
        <v>493</v>
      </c>
    </row>
    <row r="161" s="5" customFormat="true" ht="15" hidden="false" customHeight="false" outlineLevel="0" collapsed="false">
      <c r="A161" s="5" t="n">
        <v>198</v>
      </c>
      <c r="B161" s="47" t="n">
        <f aca="false">B160</f>
        <v>40</v>
      </c>
      <c r="C161" s="60" t="str">
        <f aca="false">C160</f>
        <v>Beacon </v>
      </c>
      <c r="D161" s="47" t="e">
        <f aca="false">D160</f>
        <v>#REF!</v>
      </c>
      <c r="E161" s="49" t="str">
        <f aca="false">E160</f>
        <v>Astitva Yadav</v>
      </c>
      <c r="F161" s="21" t="s">
        <v>497</v>
      </c>
      <c r="G161" s="21" t="n">
        <v>500094136</v>
      </c>
      <c r="H161" s="21" t="s">
        <v>498</v>
      </c>
      <c r="I161" s="21" t="n">
        <v>7056030397</v>
      </c>
      <c r="J161" s="57" t="s">
        <v>499</v>
      </c>
      <c r="K161" s="21" t="s">
        <v>126</v>
      </c>
      <c r="L161" s="49" t="str">
        <f aca="false">L160</f>
        <v>Mr. P. Sendash Singh</v>
      </c>
      <c r="M161" s="21"/>
      <c r="N161" s="65" t="s">
        <v>500</v>
      </c>
      <c r="O161" s="21"/>
      <c r="P161" s="5" t="n">
        <v>3</v>
      </c>
      <c r="Q161" s="5" t="n">
        <v>3</v>
      </c>
      <c r="R161" s="5" t="n">
        <v>6</v>
      </c>
      <c r="S161" s="5" t="n">
        <v>6</v>
      </c>
      <c r="T161" s="5" t="n">
        <v>3</v>
      </c>
      <c r="U161" s="5" t="n">
        <v>8</v>
      </c>
      <c r="V161" s="20" t="n">
        <f aca="false">IF(SUM(P161:U161)=0,"",SUM(P161:U161))</f>
        <v>29</v>
      </c>
      <c r="AD161" s="5" t="str">
        <f aca="false">IF(SUM(X161:AC161)=0,"",SUM(X161:AC161))</f>
        <v/>
      </c>
      <c r="AE161" s="3" t="n">
        <f aca="false">IF(MAX(V161,AD161)=0,"",MAX(V161,AD161))</f>
        <v>29</v>
      </c>
      <c r="AF161" s="47" t="n">
        <v>40</v>
      </c>
      <c r="AG161" s="60" t="str">
        <f aca="false">AG160</f>
        <v>Beacon </v>
      </c>
    </row>
    <row r="162" s="5" customFormat="true" ht="15" hidden="false" customHeight="false" outlineLevel="0" collapsed="false">
      <c r="A162" s="5" t="n">
        <v>199</v>
      </c>
      <c r="B162" s="47" t="n">
        <f aca="false">B161</f>
        <v>40</v>
      </c>
      <c r="C162" s="61" t="str">
        <f aca="false">C161</f>
        <v>Beacon </v>
      </c>
      <c r="D162" s="47" t="e">
        <f aca="false">D161</f>
        <v>#REF!</v>
      </c>
      <c r="E162" s="49" t="str">
        <f aca="false">E161</f>
        <v>Astitva Yadav</v>
      </c>
      <c r="F162" s="21" t="s">
        <v>501</v>
      </c>
      <c r="G162" s="21" t="n">
        <v>500094125</v>
      </c>
      <c r="H162" s="21" t="s">
        <v>502</v>
      </c>
      <c r="I162" s="21" t="n">
        <v>7851834803</v>
      </c>
      <c r="J162" s="66" t="s">
        <v>503</v>
      </c>
      <c r="K162" s="21" t="s">
        <v>126</v>
      </c>
      <c r="L162" s="49" t="str">
        <f aca="false">L161</f>
        <v>Mr. P. Sendash Singh</v>
      </c>
      <c r="M162" s="21"/>
      <c r="N162" s="65" t="s">
        <v>500</v>
      </c>
      <c r="O162" s="21"/>
      <c r="P162" s="5" t="n">
        <v>3</v>
      </c>
      <c r="Q162" s="5" t="n">
        <v>3</v>
      </c>
      <c r="R162" s="5" t="n">
        <v>6</v>
      </c>
      <c r="S162" s="5" t="n">
        <v>6</v>
      </c>
      <c r="T162" s="5" t="n">
        <v>3</v>
      </c>
      <c r="U162" s="5" t="n">
        <v>8</v>
      </c>
      <c r="V162" s="20" t="n">
        <f aca="false">IF(SUM(P162:U162)=0,"",SUM(P162:U162))</f>
        <v>29</v>
      </c>
      <c r="AD162" s="5" t="str">
        <f aca="false">IF(SUM(X162:AC162)=0,"",SUM(X162:AC162))</f>
        <v/>
      </c>
      <c r="AE162" s="3" t="n">
        <f aca="false">IF(MAX(V162,AD162)=0,"",MAX(V162,AD162))</f>
        <v>29</v>
      </c>
      <c r="AF162" s="47" t="n">
        <v>40</v>
      </c>
      <c r="AG162" s="61" t="str">
        <f aca="false">AG161</f>
        <v>Beacon </v>
      </c>
    </row>
    <row r="163" customFormat="false" ht="15" hidden="false" customHeight="false" outlineLevel="0" collapsed="false">
      <c r="AG163" s="20"/>
    </row>
    <row r="164" customFormat="false" ht="15" hidden="false" customHeight="false" outlineLevel="0" collapsed="false"/>
  </sheetData>
  <autoFilter ref="B1:V16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3">
    <mergeCell ref="P1:V1"/>
    <mergeCell ref="X1:AD1"/>
    <mergeCell ref="M95:M98"/>
  </mergeCells>
  <hyperlinks>
    <hyperlink ref="O4" r:id="rId2" display="soumik.maity@ddn.upes.ac.in"/>
    <hyperlink ref="O15" r:id="rId3" display="kshitijdeepak.kumre@ddn.upes.ac.in"/>
    <hyperlink ref="M32" r:id="rId4" display="achala.shakya@ddn.upes.ac.in"/>
    <hyperlink ref="O35" r:id="rId5" display="achala.shakya@ddn.upes.ac.in"/>
    <hyperlink ref="O76" r:id="rId6" display="mchugh@ddn.upes.ac.in"/>
    <hyperlink ref="O88" r:id="rId7" display="keshav.sinha@ddn.upes.ac.in"/>
    <hyperlink ref="M95" r:id="rId8" display="akatal@ddn.upes.ac.in"/>
    <hyperlink ref="O139" r:id="rId9" display="keshav.sinha@ddn.upes.ac.in"/>
    <hyperlink ref="J147" r:id="rId10" display="500096400@stu.upes.ac.in"/>
    <hyperlink ref="J148" r:id="rId11" display="500095937@stu.upes.ac.in"/>
    <hyperlink ref="J149" r:id="rId12" display="500096346@stu.upes.ac.in"/>
    <hyperlink ref="J151" r:id="rId13" display="500094117@stu.upes.ac.in"/>
    <hyperlink ref="J152" r:id="rId14" display="500093656@stu.upes.ac.in"/>
    <hyperlink ref="J153" r:id="rId15" display="500093651@stu.upes.ac.in"/>
    <hyperlink ref="J154" r:id="rId16" display="500094036@stu.upes.ac.in"/>
    <hyperlink ref="J155" r:id="rId17" display="500095382@stu.upes.ac.in"/>
    <hyperlink ref="J156" r:id="rId18" display="500095842@stu.upes.ac.in "/>
    <hyperlink ref="J157" r:id="rId19" display="500095193@stu.upes.ac.in"/>
    <hyperlink ref="J159" r:id="rId20" display="500090910@stu.upes.ac.in"/>
    <hyperlink ref="J160" r:id="rId21" display="500093617@stu.upes.ac.in"/>
    <hyperlink ref="J161" r:id="rId22" display="500094136@stu.upes.ac.in"/>
    <hyperlink ref="J162" r:id="rId23" display="500094125@stu.upes.ac.in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"/>
  <legacy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C000"/>
    <pageSetUpPr fitToPage="false"/>
  </sheetPr>
  <dimension ref="A1:S24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6" ySplit="3" topLeftCell="G152" activePane="bottomRight" state="frozen"/>
      <selection pane="topLeft" activeCell="A1" activeCellId="0" sqref="A1"/>
      <selection pane="topRight" activeCell="G1" activeCellId="0" sqref="G1"/>
      <selection pane="bottomLeft" activeCell="A152" activeCellId="0" sqref="A152"/>
      <selection pane="bottomRight" activeCell="B7" activeCellId="1" sqref="K2:K109 B7"/>
    </sheetView>
  </sheetViews>
  <sheetFormatPr defaultColWidth="9.00390625" defaultRowHeight="15.75" zeroHeight="false" outlineLevelRow="0" outlineLevelCol="0"/>
  <cols>
    <col collapsed="false" customWidth="true" hidden="false" outlineLevel="0" max="2" min="2" style="1" width="4.29"/>
    <col collapsed="false" customWidth="true" hidden="true" outlineLevel="0" max="3" min="3" style="2" width="22.57"/>
    <col collapsed="false" customWidth="true" hidden="true" outlineLevel="0" max="4" min="4" style="3" width="11.57"/>
    <col collapsed="false" customWidth="true" hidden="true" outlineLevel="0" max="5" min="5" style="1" width="18.42"/>
    <col collapsed="false" customWidth="true" hidden="false" outlineLevel="0" max="6" min="6" style="1" width="21.85"/>
    <col collapsed="false" customWidth="true" hidden="false" outlineLevel="0" max="7" min="7" style="1" width="19.42"/>
    <col collapsed="false" customWidth="true" hidden="false" outlineLevel="0" max="8" min="8" style="1" width="18.71"/>
    <col collapsed="false" customWidth="true" hidden="false" outlineLevel="0" max="10" min="9" style="4" width="18.71"/>
    <col collapsed="false" customWidth="true" hidden="false" outlineLevel="0" max="11" min="11" style="1" width="41"/>
    <col collapsed="false" customWidth="true" hidden="false" outlineLevel="0" max="12" min="12" style="1" width="22.29"/>
    <col collapsed="false" customWidth="true" hidden="true" outlineLevel="0" max="13" min="13" style="1" width="10"/>
    <col collapsed="false" customWidth="true" hidden="false" outlineLevel="0" max="19" min="14" style="95" width="16.43"/>
    <col collapsed="false" customWidth="false" hidden="false" outlineLevel="0" max="1016" min="20" style="3" width="9"/>
  </cols>
  <sheetData>
    <row r="1" s="68" customFormat="true" ht="12" hidden="false" customHeight="true" outlineLevel="0" collapsed="false">
      <c r="A1" s="7"/>
      <c r="B1" s="67" t="s">
        <v>11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="8" customFormat="true" ht="31.5" hidden="false" customHeight="false" outlineLevel="0" collapsed="false">
      <c r="A2" s="6"/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2" t="s">
        <v>8</v>
      </c>
      <c r="J2" s="12" t="s">
        <v>9</v>
      </c>
      <c r="K2" s="10" t="s">
        <v>10</v>
      </c>
      <c r="L2" s="10" t="s">
        <v>11</v>
      </c>
      <c r="M2" s="96" t="s">
        <v>12</v>
      </c>
      <c r="N2" s="69" t="s">
        <v>522</v>
      </c>
      <c r="O2" s="69"/>
      <c r="P2" s="69"/>
      <c r="Q2" s="69"/>
      <c r="R2" s="69"/>
      <c r="S2" s="69"/>
    </row>
    <row r="3" s="14" customFormat="true" ht="64.5" hidden="false" customHeight="true" outlineLevel="0" collapsed="false">
      <c r="A3" s="9"/>
      <c r="B3" s="15"/>
      <c r="C3" s="15"/>
      <c r="D3" s="16"/>
      <c r="E3" s="15"/>
      <c r="F3" s="15"/>
      <c r="G3" s="15"/>
      <c r="H3" s="15"/>
      <c r="I3" s="17"/>
      <c r="J3" s="17"/>
      <c r="K3" s="15"/>
      <c r="L3" s="15"/>
      <c r="M3" s="97"/>
      <c r="N3" s="98" t="s">
        <v>523</v>
      </c>
      <c r="O3" s="98" t="s">
        <v>524</v>
      </c>
      <c r="P3" s="98" t="s">
        <v>525</v>
      </c>
      <c r="Q3" s="98" t="s">
        <v>526</v>
      </c>
      <c r="R3" s="98" t="s">
        <v>527</v>
      </c>
      <c r="S3" s="98" t="s">
        <v>528</v>
      </c>
    </row>
    <row r="4" customFormat="false" ht="15" hidden="false" customHeight="true" outlineLevel="0" collapsed="false">
      <c r="A4" s="0" t="n">
        <f aca="false">ROW(A1)</f>
        <v>1</v>
      </c>
      <c r="B4" s="19" t="n">
        <v>1</v>
      </c>
      <c r="C4" s="20" t="s">
        <v>24</v>
      </c>
      <c r="D4" s="19" t="s">
        <v>25</v>
      </c>
      <c r="E4" s="20" t="s">
        <v>26</v>
      </c>
      <c r="F4" s="5" t="s">
        <v>26</v>
      </c>
      <c r="G4" s="5" t="n">
        <v>500094575</v>
      </c>
      <c r="H4" s="5" t="s">
        <v>27</v>
      </c>
      <c r="I4" s="21" t="n">
        <v>7453833007</v>
      </c>
      <c r="J4" s="19" t="str">
        <f aca="false">IF(G4&lt;&gt;"",CONCATENATE(G4,"@stu.upes.ac.in"),"")</f>
        <v>500094575@stu.upes.ac.in</v>
      </c>
      <c r="K4" s="5" t="s">
        <v>28</v>
      </c>
      <c r="L4" s="20" t="s">
        <v>29</v>
      </c>
      <c r="M4" s="99" t="s">
        <v>529</v>
      </c>
      <c r="N4" s="100" t="n">
        <v>60</v>
      </c>
      <c r="O4" s="100" t="n">
        <v>12</v>
      </c>
      <c r="P4" s="100" t="n">
        <v>60</v>
      </c>
      <c r="Q4" s="100" t="n">
        <v>12</v>
      </c>
      <c r="R4" s="100" t="n">
        <f aca="false">IF(SUM(N4:Q4)=0,"",SUM(N4:Q4))</f>
        <v>144</v>
      </c>
      <c r="S4" s="100" t="n">
        <f aca="false">IF(R4="","",ROUND(R4/2,0))</f>
        <v>72</v>
      </c>
    </row>
    <row r="5" customFormat="false" ht="15" hidden="false" customHeight="true" outlineLevel="0" collapsed="false">
      <c r="A5" s="0" t="n">
        <f aca="false">ROW(A2)</f>
        <v>2</v>
      </c>
      <c r="B5" s="19" t="n">
        <f aca="false">B4</f>
        <v>1</v>
      </c>
      <c r="C5" s="20" t="str">
        <f aca="false">C4</f>
        <v>Quill - A PDF Assistant</v>
      </c>
      <c r="D5" s="19" t="str">
        <f aca="false">D4</f>
        <v>Yes</v>
      </c>
      <c r="E5" s="20" t="str">
        <f aca="false">E4</f>
        <v>Divyanshu Singh</v>
      </c>
      <c r="F5" s="5" t="s">
        <v>31</v>
      </c>
      <c r="G5" s="5" t="n">
        <v>500094585</v>
      </c>
      <c r="H5" s="5" t="s">
        <v>32</v>
      </c>
      <c r="I5" s="21" t="n">
        <v>7520680158</v>
      </c>
      <c r="J5" s="19" t="str">
        <f aca="false">IF(G5&lt;&gt;"",CONCATENATE(G5,"@stu.upes.ac.in"),"")</f>
        <v>500094585@stu.upes.ac.in</v>
      </c>
      <c r="K5" s="5" t="s">
        <v>28</v>
      </c>
      <c r="L5" s="20" t="str">
        <f aca="false">L4</f>
        <v>Dr. Gaurav Bhardwaj</v>
      </c>
      <c r="M5" s="101"/>
      <c r="N5" s="100" t="n">
        <v>60</v>
      </c>
      <c r="O5" s="100" t="n">
        <v>12</v>
      </c>
      <c r="P5" s="100" t="n">
        <v>60</v>
      </c>
      <c r="Q5" s="100" t="n">
        <v>12</v>
      </c>
      <c r="R5" s="100" t="n">
        <f aca="false">IF(SUM(N5:Q5)=0,"",SUM(N5:Q5))</f>
        <v>144</v>
      </c>
      <c r="S5" s="100" t="n">
        <f aca="false">IF(R5="","",ROUND(R5/2,0))</f>
        <v>72</v>
      </c>
    </row>
    <row r="6" customFormat="false" ht="15" hidden="false" customHeight="true" outlineLevel="0" collapsed="false">
      <c r="A6" s="0" t="n">
        <f aca="false">ROW(A3)</f>
        <v>3</v>
      </c>
      <c r="B6" s="19" t="n">
        <f aca="false">B5</f>
        <v>1</v>
      </c>
      <c r="C6" s="20" t="str">
        <f aca="false">C5</f>
        <v>Quill - A PDF Assistant</v>
      </c>
      <c r="D6" s="19" t="str">
        <f aca="false">D5</f>
        <v>Yes</v>
      </c>
      <c r="E6" s="20" t="str">
        <f aca="false">E5</f>
        <v>Divyanshu Singh</v>
      </c>
      <c r="F6" s="5" t="s">
        <v>36</v>
      </c>
      <c r="G6" s="5" t="n">
        <v>500095429</v>
      </c>
      <c r="H6" s="5" t="s">
        <v>37</v>
      </c>
      <c r="I6" s="21" t="n">
        <v>6396771577</v>
      </c>
      <c r="J6" s="19" t="str">
        <f aca="false">IF(G6&lt;&gt;"",CONCATENATE(G6,"@stu.upes.ac.in"),"")</f>
        <v>500095429@stu.upes.ac.in</v>
      </c>
      <c r="K6" s="5" t="s">
        <v>28</v>
      </c>
      <c r="L6" s="20" t="str">
        <f aca="false">L5</f>
        <v>Dr. Gaurav Bhardwaj</v>
      </c>
      <c r="M6" s="101"/>
      <c r="N6" s="100" t="n">
        <v>60</v>
      </c>
      <c r="O6" s="100" t="n">
        <v>12</v>
      </c>
      <c r="P6" s="100" t="n">
        <v>60</v>
      </c>
      <c r="Q6" s="100" t="n">
        <v>12</v>
      </c>
      <c r="R6" s="100" t="n">
        <f aca="false">IF(SUM(N6:Q6)=0,"",SUM(N6:Q6))</f>
        <v>144</v>
      </c>
      <c r="S6" s="100" t="n">
        <f aca="false">IF(R6="","",ROUND(R6/2,0))</f>
        <v>72</v>
      </c>
    </row>
    <row r="7" customFormat="false" ht="15" hidden="false" customHeight="true" outlineLevel="0" collapsed="false">
      <c r="A7" s="0" t="n">
        <f aca="false">ROW(A4)</f>
        <v>4</v>
      </c>
      <c r="B7" s="19"/>
      <c r="C7" s="20" t="str">
        <f aca="false">C6</f>
        <v>Quill - A PDF Assistant</v>
      </c>
      <c r="D7" s="19" t="str">
        <f aca="false">D6</f>
        <v>Yes</v>
      </c>
      <c r="E7" s="20" t="str">
        <f aca="false">E6</f>
        <v>Divyanshu Singh</v>
      </c>
      <c r="F7" s="5"/>
      <c r="G7" s="5"/>
      <c r="H7" s="5"/>
      <c r="I7" s="21"/>
      <c r="J7" s="19"/>
      <c r="K7" s="5"/>
      <c r="L7" s="20"/>
      <c r="M7" s="101"/>
      <c r="N7" s="100"/>
      <c r="O7" s="100"/>
      <c r="P7" s="100"/>
      <c r="Q7" s="100"/>
      <c r="R7" s="100" t="str">
        <f aca="false">IF(SUM(N7:Q7)=0,"",SUM(N7:Q7))</f>
        <v/>
      </c>
      <c r="S7" s="100" t="str">
        <f aca="false">IF(R7="","",ROUND(R7/2,0))</f>
        <v/>
      </c>
    </row>
    <row r="8" customFormat="false" ht="15" hidden="false" customHeight="true" outlineLevel="0" collapsed="false">
      <c r="A8" s="0" t="n">
        <f aca="false">ROW(A5)</f>
        <v>5</v>
      </c>
      <c r="B8" s="19" t="n">
        <v>2</v>
      </c>
      <c r="C8" s="20" t="s">
        <v>38</v>
      </c>
      <c r="D8" s="19" t="s">
        <v>25</v>
      </c>
      <c r="E8" s="20" t="s">
        <v>39</v>
      </c>
      <c r="F8" s="5" t="s">
        <v>39</v>
      </c>
      <c r="G8" s="5" t="n">
        <v>500094118</v>
      </c>
      <c r="H8" s="5" t="s">
        <v>40</v>
      </c>
      <c r="I8" s="21" t="n">
        <v>9027725622</v>
      </c>
      <c r="J8" s="19" t="str">
        <f aca="false">IF(G8&lt;&gt;"",CONCATENATE(G8,"@stu.upes.ac.in"),"")</f>
        <v>500094118@stu.upes.ac.in</v>
      </c>
      <c r="K8" s="5" t="s">
        <v>41</v>
      </c>
      <c r="L8" s="20" t="s">
        <v>42</v>
      </c>
      <c r="M8" s="101"/>
      <c r="N8" s="100" t="n">
        <v>66</v>
      </c>
      <c r="O8" s="100" t="n">
        <v>14</v>
      </c>
      <c r="P8" s="100" t="n">
        <v>66</v>
      </c>
      <c r="Q8" s="100" t="n">
        <v>14</v>
      </c>
      <c r="R8" s="100" t="n">
        <f aca="false">IF(SUM(N8:Q8)=0,"",SUM(N8:Q8))</f>
        <v>160</v>
      </c>
      <c r="S8" s="100" t="n">
        <f aca="false">IF(R8="","",ROUND(R8/2,0))</f>
        <v>80</v>
      </c>
    </row>
    <row r="9" customFormat="false" ht="15" hidden="false" customHeight="true" outlineLevel="0" collapsed="false">
      <c r="A9" s="0" t="n">
        <f aca="false">ROW(A6)</f>
        <v>6</v>
      </c>
      <c r="B9" s="19" t="n">
        <f aca="false">B8</f>
        <v>2</v>
      </c>
      <c r="C9" s="20" t="str">
        <f aca="false">C8</f>
        <v>StreamNext: Discover, Share, Engage</v>
      </c>
      <c r="D9" s="19" t="str">
        <f aca="false">D8</f>
        <v>Yes</v>
      </c>
      <c r="E9" s="20" t="str">
        <f aca="false">E8</f>
        <v>Tushti Kulshreshtha</v>
      </c>
      <c r="F9" s="5" t="s">
        <v>44</v>
      </c>
      <c r="G9" s="5" t="n">
        <v>500094068</v>
      </c>
      <c r="H9" s="5" t="s">
        <v>45</v>
      </c>
      <c r="I9" s="21" t="n">
        <f aca="false">I8</f>
        <v>9027725622</v>
      </c>
      <c r="J9" s="19" t="str">
        <f aca="false">IF(G9&lt;&gt;"",CONCATENATE(G9,"@stu.upes.ac.in"),"")</f>
        <v>500094068@stu.upes.ac.in</v>
      </c>
      <c r="K9" s="5" t="s">
        <v>41</v>
      </c>
      <c r="L9" s="20" t="str">
        <f aca="false">L8</f>
        <v>Mrs. Bhavana Kaushik</v>
      </c>
      <c r="M9" s="102"/>
      <c r="N9" s="100" t="n">
        <v>66</v>
      </c>
      <c r="O9" s="100" t="n">
        <v>14</v>
      </c>
      <c r="P9" s="100" t="n">
        <v>66</v>
      </c>
      <c r="Q9" s="100" t="n">
        <v>14</v>
      </c>
      <c r="R9" s="100" t="n">
        <f aca="false">IF(SUM(N9:Q9)=0,"",SUM(N9:Q9))</f>
        <v>160</v>
      </c>
      <c r="S9" s="100" t="n">
        <f aca="false">IF(R9="","",ROUND(R9/2,0))</f>
        <v>80</v>
      </c>
    </row>
    <row r="10" customFormat="false" ht="15" hidden="false" customHeight="true" outlineLevel="0" collapsed="false">
      <c r="A10" s="0" t="n">
        <f aca="false">ROW(A7)</f>
        <v>7</v>
      </c>
      <c r="B10" s="19" t="n">
        <f aca="false">B9</f>
        <v>2</v>
      </c>
      <c r="C10" s="20" t="str">
        <f aca="false">C9</f>
        <v>StreamNext: Discover, Share, Engage</v>
      </c>
      <c r="D10" s="19" t="str">
        <f aca="false">D9</f>
        <v>Yes</v>
      </c>
      <c r="E10" s="20" t="str">
        <f aca="false">E9</f>
        <v>Tushti Kulshreshtha</v>
      </c>
      <c r="F10" s="5" t="s">
        <v>47</v>
      </c>
      <c r="G10" s="5" t="n">
        <v>500094459</v>
      </c>
      <c r="H10" s="5" t="s">
        <v>48</v>
      </c>
      <c r="I10" s="21" t="n">
        <f aca="false">I9</f>
        <v>9027725622</v>
      </c>
      <c r="J10" s="19" t="str">
        <f aca="false">IF(G10&lt;&gt;"",CONCATENATE(G10,"@stu.upes.ac.in"),"")</f>
        <v>500094459@stu.upes.ac.in</v>
      </c>
      <c r="K10" s="5" t="s">
        <v>41</v>
      </c>
      <c r="L10" s="20" t="str">
        <f aca="false">L9</f>
        <v>Mrs. Bhavana Kaushik</v>
      </c>
      <c r="M10" s="101"/>
      <c r="N10" s="100" t="n">
        <v>66</v>
      </c>
      <c r="O10" s="100" t="n">
        <v>14</v>
      </c>
      <c r="P10" s="100" t="n">
        <v>66</v>
      </c>
      <c r="Q10" s="100" t="n">
        <v>14</v>
      </c>
      <c r="R10" s="100" t="n">
        <f aca="false">IF(SUM(N10:Q10)=0,"",SUM(N10:Q10))</f>
        <v>160</v>
      </c>
      <c r="S10" s="100" t="n">
        <f aca="false">IF(R10="","",ROUND(R10/2,0))</f>
        <v>80</v>
      </c>
    </row>
    <row r="11" customFormat="false" ht="15" hidden="false" customHeight="true" outlineLevel="0" collapsed="false">
      <c r="A11" s="0" t="n">
        <f aca="false">ROW(A8)</f>
        <v>8</v>
      </c>
      <c r="B11" s="19" t="n">
        <f aca="false">B10</f>
        <v>2</v>
      </c>
      <c r="C11" s="20" t="str">
        <f aca="false">C10</f>
        <v>StreamNext: Discover, Share, Engage</v>
      </c>
      <c r="D11" s="19" t="str">
        <f aca="false">D10</f>
        <v>Yes</v>
      </c>
      <c r="E11" s="20" t="str">
        <f aca="false">E10</f>
        <v>Tushti Kulshreshtha</v>
      </c>
      <c r="F11" s="5" t="s">
        <v>49</v>
      </c>
      <c r="G11" s="5" t="n">
        <v>500091964</v>
      </c>
      <c r="H11" s="5" t="s">
        <v>50</v>
      </c>
      <c r="I11" s="21" t="n">
        <f aca="false">I10</f>
        <v>9027725622</v>
      </c>
      <c r="J11" s="19" t="str">
        <f aca="false">IF(G11&lt;&gt;"",CONCATENATE(G11,"@stu.upes.ac.in"),"")</f>
        <v>500091964@stu.upes.ac.in</v>
      </c>
      <c r="K11" s="5" t="s">
        <v>51</v>
      </c>
      <c r="L11" s="20" t="str">
        <f aca="false">L10</f>
        <v>Mrs. Bhavana Kaushik</v>
      </c>
      <c r="M11" s="101"/>
      <c r="N11" s="100" t="n">
        <v>66</v>
      </c>
      <c r="O11" s="100" t="n">
        <v>14</v>
      </c>
      <c r="P11" s="100" t="n">
        <v>66</v>
      </c>
      <c r="Q11" s="100" t="n">
        <v>14</v>
      </c>
      <c r="R11" s="100" t="n">
        <f aca="false">IF(SUM(N11:Q11)=0,"",SUM(N11:Q11))</f>
        <v>160</v>
      </c>
      <c r="S11" s="100" t="n">
        <f aca="false">IF(R11="","",ROUND(R11/2,0))</f>
        <v>80</v>
      </c>
    </row>
    <row r="12" customFormat="false" ht="15" hidden="false" customHeight="true" outlineLevel="0" collapsed="false">
      <c r="A12" s="0" t="n">
        <f aca="false">ROW(A9)</f>
        <v>9</v>
      </c>
      <c r="B12" s="19" t="n">
        <v>3</v>
      </c>
      <c r="C12" s="20" t="s">
        <v>52</v>
      </c>
      <c r="D12" s="19" t="s">
        <v>25</v>
      </c>
      <c r="E12" s="20" t="s">
        <v>53</v>
      </c>
      <c r="F12" s="5" t="s">
        <v>53</v>
      </c>
      <c r="G12" s="5" t="n">
        <v>500093418</v>
      </c>
      <c r="H12" s="5" t="s">
        <v>54</v>
      </c>
      <c r="I12" s="21" t="n">
        <v>7895741444</v>
      </c>
      <c r="J12" s="19" t="str">
        <f aca="false">IF(G12&lt;&gt;"",CONCATENATE(G12,"@stu.upes.ac.in"),"")</f>
        <v>500093418@stu.upes.ac.in</v>
      </c>
      <c r="K12" s="5" t="s">
        <v>55</v>
      </c>
      <c r="L12" s="20" t="s">
        <v>56</v>
      </c>
      <c r="M12" s="25"/>
      <c r="N12" s="100" t="n">
        <v>60</v>
      </c>
      <c r="O12" s="100" t="n">
        <v>13</v>
      </c>
      <c r="P12" s="100" t="n">
        <v>55</v>
      </c>
      <c r="Q12" s="100" t="n">
        <v>12</v>
      </c>
      <c r="R12" s="100" t="n">
        <f aca="false">IF(SUM(N12:Q12)=0,"",SUM(N12:Q12))</f>
        <v>140</v>
      </c>
      <c r="S12" s="100" t="n">
        <f aca="false">IF(R12="","",ROUND(R12/2,0))</f>
        <v>70</v>
      </c>
    </row>
    <row r="13" customFormat="false" ht="15" hidden="false" customHeight="true" outlineLevel="0" collapsed="false">
      <c r="A13" s="0" t="n">
        <f aca="false">ROW(A10)</f>
        <v>10</v>
      </c>
      <c r="B13" s="19" t="n">
        <f aca="false">B12</f>
        <v>3</v>
      </c>
      <c r="C13" s="20" t="str">
        <f aca="false">C12</f>
        <v>Online Judge Platform</v>
      </c>
      <c r="D13" s="19" t="str">
        <f aca="false">D12</f>
        <v>Yes</v>
      </c>
      <c r="E13" s="20" t="str">
        <f aca="false">E12</f>
        <v>Amulya Garg</v>
      </c>
      <c r="F13" s="5" t="s">
        <v>58</v>
      </c>
      <c r="G13" s="5" t="n">
        <v>500094170</v>
      </c>
      <c r="H13" s="5" t="s">
        <v>59</v>
      </c>
      <c r="I13" s="21" t="n">
        <v>6395576456</v>
      </c>
      <c r="J13" s="19" t="str">
        <f aca="false">IF(G13&lt;&gt;"",CONCATENATE(G13,"@stu.upes.ac.in"),"")</f>
        <v>500094170@stu.upes.ac.in</v>
      </c>
      <c r="K13" s="5" t="s">
        <v>55</v>
      </c>
      <c r="L13" s="20" t="str">
        <f aca="false">L12</f>
        <v>Dr. Kshitij Kumre</v>
      </c>
      <c r="M13" s="25"/>
      <c r="N13" s="100" t="n">
        <v>60</v>
      </c>
      <c r="O13" s="100" t="n">
        <v>13</v>
      </c>
      <c r="P13" s="100" t="n">
        <v>55</v>
      </c>
      <c r="Q13" s="100" t="n">
        <v>12</v>
      </c>
      <c r="R13" s="100" t="n">
        <f aca="false">IF(SUM(N13:Q13)=0,"",SUM(N13:Q13))</f>
        <v>140</v>
      </c>
      <c r="S13" s="100" t="n">
        <f aca="false">IF(R13="","",ROUND(R13/2,0))</f>
        <v>70</v>
      </c>
    </row>
    <row r="14" customFormat="false" ht="15" hidden="false" customHeight="true" outlineLevel="0" collapsed="false">
      <c r="A14" s="0" t="n">
        <f aca="false">ROW(A11)</f>
        <v>11</v>
      </c>
      <c r="B14" s="19"/>
      <c r="C14" s="20" t="str">
        <f aca="false">C13</f>
        <v>Online Judge Platform</v>
      </c>
      <c r="D14" s="19" t="str">
        <f aca="false">D13</f>
        <v>Yes</v>
      </c>
      <c r="E14" s="20" t="str">
        <f aca="false">E13</f>
        <v>Amulya Garg</v>
      </c>
      <c r="F14" s="5"/>
      <c r="G14" s="5"/>
      <c r="H14" s="5"/>
      <c r="I14" s="21"/>
      <c r="J14" s="19"/>
      <c r="K14" s="5"/>
      <c r="L14" s="20"/>
      <c r="M14" s="21"/>
      <c r="N14" s="100"/>
      <c r="O14" s="100"/>
      <c r="P14" s="100"/>
      <c r="Q14" s="100"/>
      <c r="R14" s="100"/>
      <c r="S14" s="100"/>
    </row>
    <row r="15" customFormat="false" ht="15" hidden="false" customHeight="true" outlineLevel="0" collapsed="false">
      <c r="A15" s="0" t="n">
        <f aca="false">ROW(A12)</f>
        <v>12</v>
      </c>
      <c r="B15" s="19"/>
      <c r="C15" s="20" t="str">
        <f aca="false">C14</f>
        <v>Online Judge Platform</v>
      </c>
      <c r="D15" s="19" t="str">
        <f aca="false">D14</f>
        <v>Yes</v>
      </c>
      <c r="E15" s="20" t="str">
        <f aca="false">E14</f>
        <v>Amulya Garg</v>
      </c>
      <c r="F15" s="5"/>
      <c r="G15" s="5"/>
      <c r="H15" s="5"/>
      <c r="I15" s="21"/>
      <c r="J15" s="19"/>
      <c r="K15" s="5"/>
      <c r="L15" s="20"/>
      <c r="M15" s="21"/>
      <c r="N15" s="100"/>
      <c r="O15" s="100"/>
      <c r="P15" s="100"/>
      <c r="Q15" s="100"/>
      <c r="R15" s="100"/>
      <c r="S15" s="100"/>
    </row>
    <row r="16" s="5" customFormat="true" ht="15" hidden="false" customHeight="true" outlineLevel="0" collapsed="false">
      <c r="A16" s="5" t="n">
        <f aca="false">ROW(A13)</f>
        <v>13</v>
      </c>
      <c r="B16" s="19" t="n">
        <v>4</v>
      </c>
      <c r="C16" s="20" t="s">
        <v>60</v>
      </c>
      <c r="D16" s="19" t="s">
        <v>25</v>
      </c>
      <c r="E16" s="20" t="s">
        <v>61</v>
      </c>
      <c r="F16" s="5" t="s">
        <v>61</v>
      </c>
      <c r="G16" s="5" t="n">
        <v>500096302</v>
      </c>
      <c r="H16" s="5" t="s">
        <v>62</v>
      </c>
      <c r="I16" s="21" t="e">
        <f aca="false">#REF!</f>
        <v>#REF!</v>
      </c>
      <c r="J16" s="19" t="str">
        <f aca="false">IF(G16&lt;&gt;"",CONCATENATE(G16,"@stu.upes.ac.in"),"")</f>
        <v>500096302@stu.upes.ac.in</v>
      </c>
      <c r="K16" s="5" t="s">
        <v>63</v>
      </c>
      <c r="L16" s="20" t="s">
        <v>64</v>
      </c>
      <c r="M16" s="102"/>
      <c r="N16" s="100" t="n">
        <v>62</v>
      </c>
      <c r="O16" s="100" t="n">
        <v>11</v>
      </c>
      <c r="P16" s="100" t="n">
        <v>63</v>
      </c>
      <c r="Q16" s="100" t="n">
        <v>12</v>
      </c>
      <c r="R16" s="100" t="n">
        <f aca="false">IF(SUM(N16:Q16)=0,"",SUM(N16:Q16))</f>
        <v>148</v>
      </c>
      <c r="S16" s="100" t="n">
        <f aca="false">IF(R16="","",ROUND(R16/2,0))</f>
        <v>74</v>
      </c>
    </row>
    <row r="17" s="5" customFormat="true" ht="15" hidden="false" customHeight="true" outlineLevel="0" collapsed="false">
      <c r="A17" s="5" t="n">
        <f aca="false">ROW(A14)</f>
        <v>14</v>
      </c>
      <c r="B17" s="19" t="n">
        <f aca="false">B16</f>
        <v>4</v>
      </c>
      <c r="C17" s="20" t="str">
        <f aca="false">C16</f>
        <v>Cloud based text editing system with live tracking </v>
      </c>
      <c r="D17" s="19" t="str">
        <f aca="false">D16</f>
        <v>Yes</v>
      </c>
      <c r="E17" s="20" t="str">
        <f aca="false">E16</f>
        <v>Rohan Bakshi</v>
      </c>
      <c r="F17" s="5" t="s">
        <v>67</v>
      </c>
      <c r="G17" s="5" t="n">
        <v>500096132</v>
      </c>
      <c r="H17" s="5" t="s">
        <v>68</v>
      </c>
      <c r="I17" s="21" t="e">
        <f aca="false">I16</f>
        <v>#REF!</v>
      </c>
      <c r="J17" s="19" t="str">
        <f aca="false">IF(G17&lt;&gt;"",CONCATENATE(G17,"@stu.upes.ac.in"),"")</f>
        <v>500096132@stu.upes.ac.in</v>
      </c>
      <c r="K17" s="5" t="s">
        <v>63</v>
      </c>
      <c r="L17" s="20" t="str">
        <f aca="false">L16</f>
        <v>Dr. Alok Jhaldiyal</v>
      </c>
      <c r="M17" s="102"/>
      <c r="N17" s="100" t="n">
        <v>62</v>
      </c>
      <c r="O17" s="100" t="n">
        <v>11</v>
      </c>
      <c r="P17" s="100" t="n">
        <v>63</v>
      </c>
      <c r="Q17" s="100" t="n">
        <v>12</v>
      </c>
      <c r="R17" s="100" t="n">
        <f aca="false">IF(SUM(N17:Q17)=0,"",SUM(N17:Q17))</f>
        <v>148</v>
      </c>
      <c r="S17" s="100" t="n">
        <f aca="false">IF(R17="","",ROUND(R17/2,0))</f>
        <v>74</v>
      </c>
    </row>
    <row r="18" s="5" customFormat="true" ht="15" hidden="false" customHeight="true" outlineLevel="0" collapsed="false">
      <c r="A18" s="5" t="n">
        <f aca="false">ROW(A15)</f>
        <v>15</v>
      </c>
      <c r="B18" s="19" t="n">
        <f aca="false">B17</f>
        <v>4</v>
      </c>
      <c r="C18" s="20" t="str">
        <f aca="false">C17</f>
        <v>Cloud based text editing system with live tracking </v>
      </c>
      <c r="D18" s="19" t="str">
        <f aca="false">D17</f>
        <v>Yes</v>
      </c>
      <c r="E18" s="20" t="str">
        <f aca="false">E17</f>
        <v>Rohan Bakshi</v>
      </c>
      <c r="F18" s="5" t="s">
        <v>70</v>
      </c>
      <c r="G18" s="5" t="n">
        <v>500095186</v>
      </c>
      <c r="H18" s="5" t="s">
        <v>71</v>
      </c>
      <c r="I18" s="21" t="e">
        <f aca="false">I17</f>
        <v>#REF!</v>
      </c>
      <c r="J18" s="19" t="str">
        <f aca="false">IF(G18&lt;&gt;"",CONCATENATE(G18,"@stu.upes.ac.in"),"")</f>
        <v>500095186@stu.upes.ac.in</v>
      </c>
      <c r="K18" s="5" t="s">
        <v>72</v>
      </c>
      <c r="L18" s="20" t="str">
        <f aca="false">L17</f>
        <v>Dr. Alok Jhaldiyal</v>
      </c>
      <c r="M18" s="101"/>
      <c r="N18" s="100" t="n">
        <v>62</v>
      </c>
      <c r="O18" s="100" t="n">
        <v>11</v>
      </c>
      <c r="P18" s="100" t="n">
        <v>63</v>
      </c>
      <c r="Q18" s="100" t="n">
        <v>12</v>
      </c>
      <c r="R18" s="100" t="n">
        <f aca="false">IF(SUM(N18:Q18)=0,"",SUM(N18:Q18))</f>
        <v>148</v>
      </c>
      <c r="S18" s="100" t="n">
        <f aca="false">IF(R18="","",ROUND(R18/2,0))</f>
        <v>74</v>
      </c>
    </row>
    <row r="19" s="5" customFormat="true" ht="15" hidden="false" customHeight="true" outlineLevel="0" collapsed="false">
      <c r="A19" s="5" t="n">
        <f aca="false">ROW(A16)</f>
        <v>16</v>
      </c>
      <c r="B19" s="19" t="n">
        <f aca="false">B18</f>
        <v>4</v>
      </c>
      <c r="C19" s="20" t="str">
        <f aca="false">C18</f>
        <v>Cloud based text editing system with live tracking </v>
      </c>
      <c r="D19" s="19" t="str">
        <f aca="false">D18</f>
        <v>Yes</v>
      </c>
      <c r="E19" s="20" t="str">
        <f aca="false">E18</f>
        <v>Rohan Bakshi</v>
      </c>
      <c r="F19" s="5" t="s">
        <v>73</v>
      </c>
      <c r="G19" s="5" t="n">
        <v>500095673</v>
      </c>
      <c r="H19" s="5" t="s">
        <v>74</v>
      </c>
      <c r="I19" s="21" t="e">
        <f aca="false">I18</f>
        <v>#REF!</v>
      </c>
      <c r="J19" s="19" t="str">
        <f aca="false">IF(G19&lt;&gt;"",CONCATENATE(G19,"@stu.upes.ac.in"),"")</f>
        <v>500095673@stu.upes.ac.in</v>
      </c>
      <c r="K19" s="5" t="s">
        <v>63</v>
      </c>
      <c r="L19" s="20" t="str">
        <f aca="false">L18</f>
        <v>Dr. Alok Jhaldiyal</v>
      </c>
      <c r="M19" s="101"/>
      <c r="N19" s="100" t="n">
        <v>62</v>
      </c>
      <c r="O19" s="100" t="n">
        <v>11</v>
      </c>
      <c r="P19" s="100" t="n">
        <v>63</v>
      </c>
      <c r="Q19" s="100" t="n">
        <v>12</v>
      </c>
      <c r="R19" s="100" t="n">
        <f aca="false">IF(SUM(N19:Q19)=0,"",SUM(N19:Q19))</f>
        <v>148</v>
      </c>
      <c r="S19" s="100" t="n">
        <f aca="false">IF(R19="","",ROUND(R19/2,0))</f>
        <v>74</v>
      </c>
    </row>
    <row r="20" s="5" customFormat="true" ht="15" hidden="false" customHeight="true" outlineLevel="0" collapsed="false">
      <c r="A20" s="5" t="n">
        <f aca="false">ROW(A17)</f>
        <v>17</v>
      </c>
      <c r="B20" s="19" t="n">
        <v>5</v>
      </c>
      <c r="C20" s="20" t="s">
        <v>75</v>
      </c>
      <c r="D20" s="19" t="s">
        <v>25</v>
      </c>
      <c r="E20" s="20" t="s">
        <v>76</v>
      </c>
      <c r="F20" s="5" t="s">
        <v>76</v>
      </c>
      <c r="G20" s="5" t="n">
        <v>500098097</v>
      </c>
      <c r="H20" s="5" t="s">
        <v>77</v>
      </c>
      <c r="I20" s="21" t="e">
        <f aca="false">#REF!</f>
        <v>#REF!</v>
      </c>
      <c r="J20" s="19" t="str">
        <f aca="false">IF(G20&lt;&gt;"",CONCATENATE(G20,"@stu.upes.ac.in"),"")</f>
        <v>500098097@stu.upes.ac.in</v>
      </c>
      <c r="K20" s="5" t="s">
        <v>78</v>
      </c>
      <c r="L20" s="20" t="s">
        <v>79</v>
      </c>
      <c r="M20" s="101"/>
      <c r="N20" s="103" t="n">
        <v>65</v>
      </c>
      <c r="O20" s="100" t="n">
        <v>13</v>
      </c>
      <c r="P20" s="100" t="n">
        <v>65</v>
      </c>
      <c r="Q20" s="100" t="n">
        <v>13</v>
      </c>
      <c r="R20" s="100" t="n">
        <f aca="false">IF(SUM(N20:Q20)=0,"",SUM(N20:Q20))</f>
        <v>156</v>
      </c>
      <c r="S20" s="100" t="n">
        <f aca="false">IF(R20="","",ROUND(R20/2,0))</f>
        <v>78</v>
      </c>
    </row>
    <row r="21" s="5" customFormat="true" ht="15.75" hidden="false" customHeight="false" outlineLevel="0" collapsed="false">
      <c r="A21" s="5" t="n">
        <f aca="false">ROW(A18)</f>
        <v>18</v>
      </c>
      <c r="B21" s="19" t="n">
        <f aca="false">B20</f>
        <v>5</v>
      </c>
      <c r="C21" s="20" t="str">
        <f aca="false">C20</f>
        <v>PrepPro</v>
      </c>
      <c r="D21" s="19" t="str">
        <f aca="false">D20</f>
        <v>Yes</v>
      </c>
      <c r="E21" s="20" t="str">
        <f aca="false">E20</f>
        <v>Ricky Makhija</v>
      </c>
      <c r="F21" s="5" t="s">
        <v>81</v>
      </c>
      <c r="G21" s="5" t="n">
        <v>500098115</v>
      </c>
      <c r="H21" s="5" t="s">
        <v>82</v>
      </c>
      <c r="I21" s="21" t="e">
        <f aca="false">I20</f>
        <v>#REF!</v>
      </c>
      <c r="J21" s="19" t="str">
        <f aca="false">IF(G21&lt;&gt;"",CONCATENATE(G21,"@stu.upes.ac.in"),"")</f>
        <v>500098115@stu.upes.ac.in</v>
      </c>
      <c r="K21" s="5" t="s">
        <v>78</v>
      </c>
      <c r="L21" s="20" t="str">
        <f aca="false">L20</f>
        <v>Dr. Avita Katal</v>
      </c>
      <c r="M21" s="101"/>
      <c r="N21" s="103" t="n">
        <v>50</v>
      </c>
      <c r="O21" s="100" t="n">
        <v>8</v>
      </c>
      <c r="P21" s="100" t="n">
        <v>50</v>
      </c>
      <c r="Q21" s="100" t="n">
        <v>8</v>
      </c>
      <c r="R21" s="100" t="n">
        <f aca="false">IF(SUM(N21:Q21)=0,"",SUM(N21:Q21))</f>
        <v>116</v>
      </c>
      <c r="S21" s="100" t="n">
        <f aca="false">IF(R21="","",ROUND(R21/2,0))</f>
        <v>58</v>
      </c>
    </row>
    <row r="22" s="5" customFormat="true" ht="15" hidden="false" customHeight="true" outlineLevel="0" collapsed="false">
      <c r="A22" s="5" t="n">
        <f aca="false">ROW(A19)</f>
        <v>19</v>
      </c>
      <c r="B22" s="19" t="n">
        <f aca="false">B21</f>
        <v>5</v>
      </c>
      <c r="C22" s="20" t="str">
        <f aca="false">C21</f>
        <v>PrepPro</v>
      </c>
      <c r="D22" s="19" t="str">
        <f aca="false">D21</f>
        <v>Yes</v>
      </c>
      <c r="E22" s="20" t="str">
        <f aca="false">E21</f>
        <v>Ricky Makhija</v>
      </c>
      <c r="F22" s="5" t="s">
        <v>84</v>
      </c>
      <c r="G22" s="5" t="n">
        <v>500095576</v>
      </c>
      <c r="H22" s="5" t="s">
        <v>85</v>
      </c>
      <c r="I22" s="21" t="e">
        <f aca="false">I21</f>
        <v>#REF!</v>
      </c>
      <c r="J22" s="19" t="str">
        <f aca="false">IF(G22&lt;&gt;"",CONCATENATE(G22,"@stu.upes.ac.in"),"")</f>
        <v>500095576@stu.upes.ac.in</v>
      </c>
      <c r="K22" s="5" t="s">
        <v>86</v>
      </c>
      <c r="L22" s="20" t="str">
        <f aca="false">L21</f>
        <v>Dr. Avita Katal</v>
      </c>
      <c r="M22" s="101"/>
      <c r="N22" s="100" t="n">
        <v>65</v>
      </c>
      <c r="O22" s="100" t="n">
        <v>13</v>
      </c>
      <c r="P22" s="100" t="n">
        <v>65</v>
      </c>
      <c r="Q22" s="100" t="n">
        <v>13</v>
      </c>
      <c r="R22" s="100" t="n">
        <f aca="false">IF(SUM(N22:Q22)=0,"",SUM(N22:Q22))</f>
        <v>156</v>
      </c>
      <c r="S22" s="100" t="n">
        <f aca="false">IF(R22="","",ROUND(R22/2,0))</f>
        <v>78</v>
      </c>
    </row>
    <row r="23" s="5" customFormat="true" ht="15" hidden="false" customHeight="true" outlineLevel="0" collapsed="false">
      <c r="A23" s="5" t="n">
        <f aca="false">ROW(A20)</f>
        <v>20</v>
      </c>
      <c r="B23" s="19" t="n">
        <f aca="false">B22</f>
        <v>5</v>
      </c>
      <c r="C23" s="20" t="str">
        <f aca="false">C22</f>
        <v>PrepPro</v>
      </c>
      <c r="D23" s="19" t="str">
        <f aca="false">D22</f>
        <v>Yes</v>
      </c>
      <c r="E23" s="20" t="str">
        <f aca="false">E22</f>
        <v>Ricky Makhija</v>
      </c>
      <c r="F23" s="5" t="s">
        <v>87</v>
      </c>
      <c r="G23" s="5" t="n">
        <v>500095374</v>
      </c>
      <c r="H23" s="5" t="s">
        <v>88</v>
      </c>
      <c r="I23" s="21" t="e">
        <f aca="false">I22</f>
        <v>#REF!</v>
      </c>
      <c r="J23" s="19" t="str">
        <f aca="false">IF(G23&lt;&gt;"",CONCATENATE(G23,"@stu.upes.ac.in"),"")</f>
        <v>500095374@stu.upes.ac.in</v>
      </c>
      <c r="K23" s="5" t="s">
        <v>86</v>
      </c>
      <c r="L23" s="20" t="str">
        <f aca="false">L22</f>
        <v>Dr. Avita Katal</v>
      </c>
      <c r="M23" s="101"/>
      <c r="N23" s="100" t="n">
        <v>62</v>
      </c>
      <c r="O23" s="100" t="n">
        <v>13</v>
      </c>
      <c r="P23" s="100" t="n">
        <v>62</v>
      </c>
      <c r="Q23" s="100" t="n">
        <v>13</v>
      </c>
      <c r="R23" s="100" t="n">
        <f aca="false">IF(SUM(N23:Q23)=0,"",SUM(N23:Q23))</f>
        <v>150</v>
      </c>
      <c r="S23" s="100" t="n">
        <f aca="false">IF(R23="","",ROUND(R23/2,0))</f>
        <v>75</v>
      </c>
    </row>
    <row r="24" s="5" customFormat="true" ht="15.75" hidden="false" customHeight="true" outlineLevel="0" collapsed="false">
      <c r="A24" s="5" t="n">
        <f aca="false">ROW(A21)</f>
        <v>21</v>
      </c>
      <c r="B24" s="19" t="n">
        <v>6</v>
      </c>
      <c r="C24" s="20" t="s">
        <v>89</v>
      </c>
      <c r="D24" s="19" t="s">
        <v>25</v>
      </c>
      <c r="E24" s="20" t="s">
        <v>90</v>
      </c>
      <c r="F24" s="5" t="s">
        <v>90</v>
      </c>
      <c r="G24" s="5" t="n">
        <v>500094583</v>
      </c>
      <c r="H24" s="5" t="s">
        <v>91</v>
      </c>
      <c r="I24" s="21" t="e">
        <f aca="false">#REF!</f>
        <v>#REF!</v>
      </c>
      <c r="J24" s="19" t="str">
        <f aca="false">IF(G24&lt;&gt;"",CONCATENATE(G24,"@stu.upes.ac.in"),"")</f>
        <v>500094583@stu.upes.ac.in</v>
      </c>
      <c r="K24" s="5" t="s">
        <v>28</v>
      </c>
      <c r="L24" s="20" t="s">
        <v>92</v>
      </c>
      <c r="M24" s="101"/>
      <c r="N24" s="103" t="n">
        <v>60</v>
      </c>
      <c r="O24" s="100" t="n">
        <v>12</v>
      </c>
      <c r="P24" s="100" t="n">
        <v>60</v>
      </c>
      <c r="Q24" s="100" t="n">
        <v>12</v>
      </c>
      <c r="R24" s="100" t="n">
        <f aca="false">IF(SUM(N24:Q24)=0,"",SUM(N24:Q24))</f>
        <v>144</v>
      </c>
      <c r="S24" s="100" t="n">
        <f aca="false">IF(R24="","",ROUND(R24/2,0))</f>
        <v>72</v>
      </c>
    </row>
    <row r="25" s="5" customFormat="true" ht="15" hidden="false" customHeight="true" outlineLevel="0" collapsed="false">
      <c r="A25" s="5" t="n">
        <f aca="false">ROW(A22)</f>
        <v>22</v>
      </c>
      <c r="B25" s="19" t="n">
        <f aca="false">B24</f>
        <v>6</v>
      </c>
      <c r="C25" s="20" t="str">
        <f aca="false">C24</f>
        <v>CloudQuest: Your Gateway to Cloud &amp; DevOps</v>
      </c>
      <c r="D25" s="19" t="str">
        <f aca="false">D24</f>
        <v>Yes</v>
      </c>
      <c r="E25" s="20" t="str">
        <f aca="false">E24</f>
        <v>Manvi Singh</v>
      </c>
      <c r="F25" s="5" t="s">
        <v>94</v>
      </c>
      <c r="G25" s="5" t="n">
        <v>500095011</v>
      </c>
      <c r="H25" s="5" t="s">
        <v>95</v>
      </c>
      <c r="I25" s="21" t="e">
        <f aca="false">I24</f>
        <v>#REF!</v>
      </c>
      <c r="J25" s="19" t="str">
        <f aca="false">IF(G25&lt;&gt;"",CONCATENATE(G25,"@stu.upes.ac.in"),"")</f>
        <v>500095011@stu.upes.ac.in</v>
      </c>
      <c r="K25" s="5" t="s">
        <v>28</v>
      </c>
      <c r="L25" s="20" t="str">
        <f aca="false">L24</f>
        <v>Sandeep Pratap Singh</v>
      </c>
      <c r="M25" s="102"/>
      <c r="N25" s="100" t="n">
        <v>55</v>
      </c>
      <c r="O25" s="100" t="n">
        <v>10</v>
      </c>
      <c r="P25" s="100" t="n">
        <v>55</v>
      </c>
      <c r="Q25" s="100" t="n">
        <v>10</v>
      </c>
      <c r="R25" s="100" t="n">
        <f aca="false">IF(SUM(N25:Q25)=0,"",SUM(N25:Q25))</f>
        <v>130</v>
      </c>
      <c r="S25" s="100" t="n">
        <f aca="false">IF(R25="","",ROUND(R25/2,0))</f>
        <v>65</v>
      </c>
    </row>
    <row r="26" s="5" customFormat="true" ht="15" hidden="false" customHeight="true" outlineLevel="0" collapsed="false">
      <c r="A26" s="5" t="n">
        <f aca="false">ROW(A23)</f>
        <v>23</v>
      </c>
      <c r="B26" s="19" t="n">
        <f aca="false">B25</f>
        <v>6</v>
      </c>
      <c r="C26" s="20" t="str">
        <f aca="false">C25</f>
        <v>CloudQuest: Your Gateway to Cloud &amp; DevOps</v>
      </c>
      <c r="D26" s="19" t="str">
        <f aca="false">D25</f>
        <v>Yes</v>
      </c>
      <c r="E26" s="20" t="str">
        <f aca="false">E25</f>
        <v>Manvi Singh</v>
      </c>
      <c r="F26" s="5" t="s">
        <v>96</v>
      </c>
      <c r="G26" s="5" t="n">
        <v>500093657</v>
      </c>
      <c r="H26" s="5" t="s">
        <v>97</v>
      </c>
      <c r="I26" s="21" t="e">
        <f aca="false">I25</f>
        <v>#REF!</v>
      </c>
      <c r="J26" s="19" t="str">
        <f aca="false">IF(G26&lt;&gt;"",CONCATENATE(G26,"@stu.upes.ac.in"),"")</f>
        <v>500093657@stu.upes.ac.in</v>
      </c>
      <c r="K26" s="5" t="s">
        <v>98</v>
      </c>
      <c r="L26" s="20" t="str">
        <f aca="false">L25</f>
        <v>Sandeep Pratap Singh</v>
      </c>
      <c r="M26" s="101"/>
      <c r="N26" s="100" t="n">
        <v>61</v>
      </c>
      <c r="O26" s="100" t="n">
        <v>12</v>
      </c>
      <c r="P26" s="100" t="n">
        <v>62</v>
      </c>
      <c r="Q26" s="100" t="n">
        <v>12</v>
      </c>
      <c r="R26" s="100" t="n">
        <f aca="false">IF(SUM(N26:Q26)=0,"",SUM(N26:Q26))</f>
        <v>147</v>
      </c>
      <c r="S26" s="100" t="n">
        <f aca="false">IF(R26="","",ROUND(R26/2,0))</f>
        <v>74</v>
      </c>
    </row>
    <row r="27" s="5" customFormat="true" ht="15" hidden="false" customHeight="true" outlineLevel="0" collapsed="false">
      <c r="A27" s="5" t="n">
        <f aca="false">ROW(A24)</f>
        <v>24</v>
      </c>
      <c r="B27" s="19" t="n">
        <f aca="false">B26</f>
        <v>6</v>
      </c>
      <c r="C27" s="20" t="str">
        <f aca="false">C26</f>
        <v>CloudQuest: Your Gateway to Cloud &amp; DevOps</v>
      </c>
      <c r="D27" s="19" t="str">
        <f aca="false">D26</f>
        <v>Yes</v>
      </c>
      <c r="E27" s="20" t="str">
        <f aca="false">E26</f>
        <v>Manvi Singh</v>
      </c>
      <c r="F27" s="5" t="s">
        <v>99</v>
      </c>
      <c r="G27" s="5" t="n">
        <v>500093041</v>
      </c>
      <c r="H27" s="5" t="s">
        <v>100</v>
      </c>
      <c r="I27" s="21" t="e">
        <f aca="false">I26</f>
        <v>#REF!</v>
      </c>
      <c r="J27" s="19" t="str">
        <f aca="false">IF(G27&lt;&gt;"",CONCATENATE(G27,"@stu.upes.ac.in"),"")</f>
        <v>500093041@stu.upes.ac.in</v>
      </c>
      <c r="K27" s="5" t="s">
        <v>98</v>
      </c>
      <c r="L27" s="20" t="str">
        <f aca="false">L26</f>
        <v>Sandeep Pratap Singh</v>
      </c>
      <c r="M27" s="101"/>
      <c r="N27" s="100" t="n">
        <v>50</v>
      </c>
      <c r="O27" s="100" t="n">
        <v>9</v>
      </c>
      <c r="P27" s="100" t="n">
        <v>50</v>
      </c>
      <c r="Q27" s="100" t="n">
        <v>9</v>
      </c>
      <c r="R27" s="100" t="n">
        <f aca="false">IF(SUM(N27:Q27)=0,"",SUM(N27:Q27))</f>
        <v>118</v>
      </c>
      <c r="S27" s="100" t="n">
        <f aca="false">IF(R27="","",ROUND(R27/2,0))</f>
        <v>59</v>
      </c>
    </row>
    <row r="28" s="5" customFormat="true" ht="15" hidden="false" customHeight="true" outlineLevel="0" collapsed="false">
      <c r="A28" s="5" t="n">
        <f aca="false">ROW(A25)</f>
        <v>25</v>
      </c>
      <c r="B28" s="19" t="n">
        <v>7</v>
      </c>
      <c r="C28" s="20" t="s">
        <v>101</v>
      </c>
      <c r="D28" s="19" t="s">
        <v>25</v>
      </c>
      <c r="E28" s="20" t="s">
        <v>102</v>
      </c>
      <c r="F28" s="5" t="s">
        <v>103</v>
      </c>
      <c r="G28" s="5" t="n">
        <v>500095651</v>
      </c>
      <c r="H28" s="5" t="s">
        <v>104</v>
      </c>
      <c r="I28" s="21" t="e">
        <f aca="false">#REF!</f>
        <v>#REF!</v>
      </c>
      <c r="J28" s="19" t="str">
        <f aca="false">IF(G28&lt;&gt;"",CONCATENATE(G28,"@stu.upes.ac.in"),"")</f>
        <v>500095651@stu.upes.ac.in</v>
      </c>
      <c r="K28" s="5" t="s">
        <v>105</v>
      </c>
      <c r="L28" s="20" t="s">
        <v>106</v>
      </c>
      <c r="M28" s="101"/>
      <c r="N28" s="103" t="n">
        <v>60</v>
      </c>
      <c r="O28" s="100" t="n">
        <v>12</v>
      </c>
      <c r="P28" s="100" t="n">
        <v>62</v>
      </c>
      <c r="Q28" s="100" t="n">
        <v>11</v>
      </c>
      <c r="R28" s="100" t="n">
        <f aca="false">IF(SUM(N28:Q28)=0,"",SUM(N28:Q28))</f>
        <v>145</v>
      </c>
      <c r="S28" s="100" t="n">
        <f aca="false">IF(R28="","",ROUND(R28/2,0))</f>
        <v>73</v>
      </c>
    </row>
    <row r="29" s="5" customFormat="true" ht="15" hidden="false" customHeight="true" outlineLevel="0" collapsed="false">
      <c r="A29" s="5" t="n">
        <f aca="false">ROW(A26)</f>
        <v>26</v>
      </c>
      <c r="B29" s="19" t="n">
        <f aca="false">B28</f>
        <v>7</v>
      </c>
      <c r="C29" s="20" t="str">
        <f aca="false">C28</f>
        <v>Kim Joy's Magic Bakery </v>
      </c>
      <c r="D29" s="19" t="str">
        <f aca="false">D28</f>
        <v>Yes</v>
      </c>
      <c r="E29" s="20" t="str">
        <f aca="false">E28</f>
        <v>Priyanshu Tripathi</v>
      </c>
      <c r="F29" s="5" t="s">
        <v>102</v>
      </c>
      <c r="G29" s="5" t="n">
        <v>500091972</v>
      </c>
      <c r="H29" s="5" t="s">
        <v>108</v>
      </c>
      <c r="I29" s="21" t="e">
        <f aca="false">I28</f>
        <v>#REF!</v>
      </c>
      <c r="J29" s="19" t="str">
        <f aca="false">IF(G29&lt;&gt;"",CONCATENATE(G29,"@stu.upes.ac.in"),"")</f>
        <v>500091972@stu.upes.ac.in</v>
      </c>
      <c r="K29" s="5" t="s">
        <v>109</v>
      </c>
      <c r="L29" s="20" t="str">
        <f aca="false">L28</f>
        <v>Dr. Sanoj Kumar</v>
      </c>
      <c r="M29" s="102"/>
      <c r="N29" s="100" t="n">
        <v>60</v>
      </c>
      <c r="O29" s="100" t="n">
        <v>12</v>
      </c>
      <c r="P29" s="100" t="n">
        <v>62</v>
      </c>
      <c r="Q29" s="100" t="n">
        <v>11</v>
      </c>
      <c r="R29" s="100" t="n">
        <f aca="false">IF(SUM(N29:Q29)=0,"",SUM(N29:Q29))</f>
        <v>145</v>
      </c>
      <c r="S29" s="100" t="n">
        <f aca="false">IF(R29="","",ROUND(R29/2,0))</f>
        <v>73</v>
      </c>
    </row>
    <row r="30" s="5" customFormat="true" ht="15" hidden="false" customHeight="true" outlineLevel="0" collapsed="false">
      <c r="A30" s="5" t="n">
        <f aca="false">ROW(A27)</f>
        <v>27</v>
      </c>
      <c r="B30" s="19" t="n">
        <f aca="false">B29</f>
        <v>7</v>
      </c>
      <c r="C30" s="20" t="str">
        <f aca="false">C29</f>
        <v>Kim Joy's Magic Bakery </v>
      </c>
      <c r="D30" s="19" t="str">
        <f aca="false">D29</f>
        <v>Yes</v>
      </c>
      <c r="E30" s="20" t="str">
        <f aca="false">E29</f>
        <v>Priyanshu Tripathi</v>
      </c>
      <c r="F30" s="5" t="s">
        <v>111</v>
      </c>
      <c r="G30" s="5" t="n">
        <v>500095925</v>
      </c>
      <c r="H30" s="5" t="s">
        <v>112</v>
      </c>
      <c r="I30" s="21" t="e">
        <f aca="false">I29</f>
        <v>#REF!</v>
      </c>
      <c r="J30" s="19" t="str">
        <f aca="false">IF(G30&lt;&gt;"",CONCATENATE(G30,"@stu.upes.ac.in"),"")</f>
        <v>500095925@stu.upes.ac.in</v>
      </c>
      <c r="K30" s="5" t="s">
        <v>105</v>
      </c>
      <c r="L30" s="20" t="str">
        <f aca="false">L29</f>
        <v>Dr. Sanoj Kumar</v>
      </c>
      <c r="M30" s="101"/>
      <c r="N30" s="100" t="n">
        <v>60</v>
      </c>
      <c r="O30" s="100" t="n">
        <v>12</v>
      </c>
      <c r="P30" s="100" t="n">
        <v>62</v>
      </c>
      <c r="Q30" s="100" t="n">
        <v>11</v>
      </c>
      <c r="R30" s="100" t="n">
        <f aca="false">IF(SUM(N30:Q30)=0,"",SUM(N30:Q30))</f>
        <v>145</v>
      </c>
      <c r="S30" s="100" t="n">
        <f aca="false">IF(R30="","",ROUND(R30/2,0))</f>
        <v>73</v>
      </c>
    </row>
    <row r="31" s="5" customFormat="true" ht="15" hidden="false" customHeight="true" outlineLevel="0" collapsed="false">
      <c r="A31" s="5" t="n">
        <f aca="false">ROW(A28)</f>
        <v>28</v>
      </c>
      <c r="B31" s="19" t="n">
        <f aca="false">B30</f>
        <v>7</v>
      </c>
      <c r="C31" s="20" t="str">
        <f aca="false">C30</f>
        <v>Kim Joy's Magic Bakery </v>
      </c>
      <c r="D31" s="19" t="str">
        <f aca="false">D30</f>
        <v>Yes</v>
      </c>
      <c r="E31" s="20" t="str">
        <f aca="false">E30</f>
        <v>Priyanshu Tripathi</v>
      </c>
      <c r="F31" s="5" t="s">
        <v>113</v>
      </c>
      <c r="G31" s="5" t="n">
        <v>500096088</v>
      </c>
      <c r="H31" s="5" t="s">
        <v>114</v>
      </c>
      <c r="I31" s="21" t="e">
        <f aca="false">I30</f>
        <v>#REF!</v>
      </c>
      <c r="J31" s="19" t="str">
        <f aca="false">IF(G31&lt;&gt;"",CONCATENATE(G31,"@stu.upes.ac.in"),"")</f>
        <v>500096088@stu.upes.ac.in</v>
      </c>
      <c r="K31" s="5" t="s">
        <v>105</v>
      </c>
      <c r="L31" s="20" t="str">
        <f aca="false">L30</f>
        <v>Dr. Sanoj Kumar</v>
      </c>
      <c r="M31" s="101"/>
      <c r="N31" s="100" t="n">
        <v>60</v>
      </c>
      <c r="O31" s="100" t="n">
        <v>12</v>
      </c>
      <c r="P31" s="100" t="n">
        <v>62</v>
      </c>
      <c r="Q31" s="100" t="n">
        <v>11</v>
      </c>
      <c r="R31" s="100" t="n">
        <f aca="false">IF(SUM(N31:Q31)=0,"",SUM(N31:Q31))</f>
        <v>145</v>
      </c>
      <c r="S31" s="100" t="n">
        <f aca="false">IF(R31="","",ROUND(R31/2,0))</f>
        <v>73</v>
      </c>
    </row>
    <row r="32" s="5" customFormat="true" ht="15" hidden="false" customHeight="true" outlineLevel="0" collapsed="false">
      <c r="A32" s="5" t="n">
        <f aca="false">ROW(A29)</f>
        <v>29</v>
      </c>
      <c r="B32" s="19" t="n">
        <v>8</v>
      </c>
      <c r="C32" s="20" t="s">
        <v>115</v>
      </c>
      <c r="D32" s="19" t="s">
        <v>25</v>
      </c>
      <c r="E32" s="20" t="s">
        <v>116</v>
      </c>
      <c r="F32" s="5" t="s">
        <v>117</v>
      </c>
      <c r="G32" s="5" t="n">
        <v>500092989</v>
      </c>
      <c r="H32" s="5" t="s">
        <v>118</v>
      </c>
      <c r="I32" s="21" t="e">
        <f aca="false">#REF!</f>
        <v>#REF!</v>
      </c>
      <c r="J32" s="19" t="str">
        <f aca="false">IF(G32&lt;&gt;"",CONCATENATE(G32,"@stu.upes.ac.in"),"")</f>
        <v>500092989@stu.upes.ac.in</v>
      </c>
      <c r="K32" s="5" t="s">
        <v>119</v>
      </c>
      <c r="L32" s="20" t="s">
        <v>120</v>
      </c>
      <c r="M32" s="102"/>
      <c r="N32" s="100" t="n">
        <v>60</v>
      </c>
      <c r="O32" s="100" t="n">
        <v>11</v>
      </c>
      <c r="P32" s="100" t="n">
        <v>63</v>
      </c>
      <c r="Q32" s="100" t="n">
        <v>13</v>
      </c>
      <c r="R32" s="100" t="n">
        <f aca="false">IF(SUM(N32:Q32)=0,"",SUM(N32:Q32))</f>
        <v>147</v>
      </c>
      <c r="S32" s="100" t="n">
        <f aca="false">IF(R32="","",ROUND(R32/2,0))</f>
        <v>74</v>
      </c>
    </row>
    <row r="33" s="5" customFormat="true" ht="15" hidden="false" customHeight="true" outlineLevel="0" collapsed="false">
      <c r="A33" s="5" t="n">
        <f aca="false">ROW(A30)</f>
        <v>30</v>
      </c>
      <c r="B33" s="19" t="n">
        <f aca="false">B32</f>
        <v>8</v>
      </c>
      <c r="C33" s="20" t="str">
        <f aca="false">C32</f>
        <v>Nation Nexus : Keep Yourself Updated</v>
      </c>
      <c r="D33" s="19" t="str">
        <f aca="false">D32</f>
        <v>Yes</v>
      </c>
      <c r="E33" s="20" t="str">
        <f aca="false">E32</f>
        <v>Vivek Patel</v>
      </c>
      <c r="F33" s="5" t="s">
        <v>122</v>
      </c>
      <c r="G33" s="5" t="n">
        <v>500094101</v>
      </c>
      <c r="H33" s="5" t="s">
        <v>123</v>
      </c>
      <c r="I33" s="21" t="e">
        <f aca="false">I32</f>
        <v>#REF!</v>
      </c>
      <c r="J33" s="19" t="str">
        <f aca="false">IF(G33&lt;&gt;"",CONCATENATE(G33,"@stu.upes.ac.in"),"")</f>
        <v>500094101@stu.upes.ac.in</v>
      </c>
      <c r="K33" s="5" t="s">
        <v>119</v>
      </c>
      <c r="L33" s="20" t="str">
        <f aca="false">L32</f>
        <v>Dr. Achala Shakya</v>
      </c>
      <c r="M33" s="26" t="s">
        <v>124</v>
      </c>
      <c r="N33" s="100" t="n">
        <v>60</v>
      </c>
      <c r="O33" s="100" t="n">
        <v>11</v>
      </c>
      <c r="P33" s="100" t="n">
        <v>63</v>
      </c>
      <c r="Q33" s="100" t="n">
        <v>13</v>
      </c>
      <c r="R33" s="100" t="n">
        <f aca="false">IF(SUM(N33:Q33)=0,"",SUM(N33:Q33))</f>
        <v>147</v>
      </c>
      <c r="S33" s="100" t="n">
        <f aca="false">IF(R33="","",ROUND(R33/2,0))</f>
        <v>74</v>
      </c>
    </row>
    <row r="34" s="5" customFormat="true" ht="15" hidden="false" customHeight="true" outlineLevel="0" collapsed="false">
      <c r="A34" s="5" t="n">
        <f aca="false">ROW(A31)</f>
        <v>31</v>
      </c>
      <c r="B34" s="19" t="n">
        <f aca="false">B33</f>
        <v>8</v>
      </c>
      <c r="C34" s="20" t="str">
        <f aca="false">C33</f>
        <v>Nation Nexus : Keep Yourself Updated</v>
      </c>
      <c r="D34" s="19" t="str">
        <f aca="false">D33</f>
        <v>Yes</v>
      </c>
      <c r="E34" s="20" t="str">
        <f aca="false">E33</f>
        <v>Vivek Patel</v>
      </c>
      <c r="F34" s="5" t="s">
        <v>116</v>
      </c>
      <c r="G34" s="5" t="n">
        <v>500094053</v>
      </c>
      <c r="H34" s="5" t="s">
        <v>125</v>
      </c>
      <c r="I34" s="21" t="e">
        <f aca="false">I33</f>
        <v>#REF!</v>
      </c>
      <c r="J34" s="19" t="str">
        <f aca="false">IF(G34&lt;&gt;"",CONCATENATE(G34,"@stu.upes.ac.in"),"")</f>
        <v>500094053@stu.upes.ac.in</v>
      </c>
      <c r="K34" s="5" t="s">
        <v>126</v>
      </c>
      <c r="L34" s="20" t="str">
        <f aca="false">L33</f>
        <v>Dr. Achala Shakya</v>
      </c>
      <c r="M34" s="101"/>
      <c r="N34" s="100" t="n">
        <v>60</v>
      </c>
      <c r="O34" s="100" t="n">
        <v>11</v>
      </c>
      <c r="P34" s="100" t="n">
        <v>63</v>
      </c>
      <c r="Q34" s="100" t="n">
        <v>13</v>
      </c>
      <c r="R34" s="100" t="n">
        <f aca="false">IF(SUM(N34:Q34)=0,"",SUM(N34:Q34))</f>
        <v>147</v>
      </c>
      <c r="S34" s="100" t="n">
        <f aca="false">IF(R34="","",ROUND(R34/2,0))</f>
        <v>74</v>
      </c>
    </row>
    <row r="35" s="5" customFormat="true" ht="15" hidden="false" customHeight="true" outlineLevel="0" collapsed="false">
      <c r="A35" s="5" t="n">
        <f aca="false">ROW(A32)</f>
        <v>32</v>
      </c>
      <c r="B35" s="19" t="n">
        <f aca="false">B34</f>
        <v>8</v>
      </c>
      <c r="C35" s="20" t="str">
        <f aca="false">C34</f>
        <v>Nation Nexus : Keep Yourself Updated</v>
      </c>
      <c r="D35" s="19" t="str">
        <f aca="false">D34</f>
        <v>Yes</v>
      </c>
      <c r="E35" s="20" t="str">
        <f aca="false">E34</f>
        <v>Vivek Patel</v>
      </c>
      <c r="F35" s="5" t="s">
        <v>127</v>
      </c>
      <c r="G35" s="5" t="n">
        <v>500094037</v>
      </c>
      <c r="H35" s="5" t="s">
        <v>128</v>
      </c>
      <c r="I35" s="21" t="e">
        <f aca="false">I34</f>
        <v>#REF!</v>
      </c>
      <c r="J35" s="19" t="str">
        <f aca="false">IF(G35&lt;&gt;"",CONCATENATE(G35,"@stu.upes.ac.in"),"")</f>
        <v>500094037@stu.upes.ac.in</v>
      </c>
      <c r="K35" s="5" t="s">
        <v>126</v>
      </c>
      <c r="L35" s="20" t="str">
        <f aca="false">L34</f>
        <v>Dr. Achala Shakya</v>
      </c>
      <c r="M35" s="101"/>
      <c r="N35" s="100" t="n">
        <v>60</v>
      </c>
      <c r="O35" s="100" t="n">
        <v>11</v>
      </c>
      <c r="P35" s="100" t="n">
        <v>63</v>
      </c>
      <c r="Q35" s="100" t="n">
        <v>13</v>
      </c>
      <c r="R35" s="100" t="n">
        <f aca="false">IF(SUM(N35:Q35)=0,"",SUM(N35:Q35))</f>
        <v>147</v>
      </c>
      <c r="S35" s="100" t="n">
        <f aca="false">IF(R35="","",ROUND(R35/2,0))</f>
        <v>74</v>
      </c>
    </row>
    <row r="36" s="5" customFormat="true" ht="15" hidden="false" customHeight="true" outlineLevel="0" collapsed="false">
      <c r="A36" s="5" t="n">
        <f aca="false">ROW(A33)</f>
        <v>33</v>
      </c>
      <c r="B36" s="19" t="n">
        <v>9</v>
      </c>
      <c r="C36" s="20" t="s">
        <v>129</v>
      </c>
      <c r="D36" s="19" t="s">
        <v>25</v>
      </c>
      <c r="E36" s="20" t="s">
        <v>130</v>
      </c>
      <c r="F36" s="5" t="s">
        <v>131</v>
      </c>
      <c r="G36" s="5" t="n">
        <v>500095633</v>
      </c>
      <c r="H36" s="5" t="s">
        <v>132</v>
      </c>
      <c r="I36" s="21" t="e">
        <f aca="false">#REF!</f>
        <v>#REF!</v>
      </c>
      <c r="J36" s="19" t="str">
        <f aca="false">IF(G36&lt;&gt;"",CONCATENATE(G36,"@stu.upes.ac.in"),"")</f>
        <v>500095633@stu.upes.ac.in</v>
      </c>
      <c r="K36" s="5" t="s">
        <v>133</v>
      </c>
      <c r="L36" s="20" t="s">
        <v>134</v>
      </c>
      <c r="M36" s="102"/>
      <c r="N36" s="100" t="n">
        <v>40</v>
      </c>
      <c r="O36" s="100" t="n">
        <v>10</v>
      </c>
      <c r="P36" s="100" t="n">
        <v>40</v>
      </c>
      <c r="Q36" s="100" t="n">
        <v>12</v>
      </c>
      <c r="R36" s="100" t="n">
        <v>102</v>
      </c>
      <c r="S36" s="100" t="n">
        <f aca="false">IF(R36="","",ROUND(R36/2,0))</f>
        <v>51</v>
      </c>
    </row>
    <row r="37" s="5" customFormat="true" ht="15" hidden="false" customHeight="true" outlineLevel="0" collapsed="false">
      <c r="A37" s="5" t="n">
        <f aca="false">ROW(A34)</f>
        <v>34</v>
      </c>
      <c r="B37" s="19" t="n">
        <f aca="false">B36</f>
        <v>9</v>
      </c>
      <c r="C37" s="20" t="str">
        <f aca="false">C36</f>
        <v>Next basket grocery app</v>
      </c>
      <c r="D37" s="19" t="str">
        <f aca="false">D36</f>
        <v>Yes</v>
      </c>
      <c r="E37" s="20" t="str">
        <f aca="false">E36</f>
        <v>Riya Gupta</v>
      </c>
      <c r="F37" s="5" t="s">
        <v>136</v>
      </c>
      <c r="G37" s="5" t="n">
        <v>500096244</v>
      </c>
      <c r="H37" s="5" t="s">
        <v>137</v>
      </c>
      <c r="I37" s="21" t="e">
        <f aca="false">I36</f>
        <v>#REF!</v>
      </c>
      <c r="J37" s="19" t="str">
        <f aca="false">IF(G37&lt;&gt;"",CONCATENATE(G37,"@stu.upes.ac.in"),"")</f>
        <v>500096244@stu.upes.ac.in</v>
      </c>
      <c r="K37" s="5" t="s">
        <v>133</v>
      </c>
      <c r="L37" s="20" t="str">
        <f aca="false">L36</f>
        <v>Kaushilender Kumar Sinha</v>
      </c>
      <c r="M37" s="102"/>
      <c r="N37" s="100" t="n">
        <v>40</v>
      </c>
      <c r="O37" s="100" t="n">
        <v>10</v>
      </c>
      <c r="P37" s="100" t="n">
        <v>40</v>
      </c>
      <c r="Q37" s="100" t="n">
        <v>12</v>
      </c>
      <c r="R37" s="100" t="n">
        <f aca="false">IF(SUM(N37:Q37)=0,"",SUM(N37:Q37))</f>
        <v>102</v>
      </c>
      <c r="S37" s="100" t="n">
        <f aca="false">IF(R37="","",ROUND(R37/2,0))</f>
        <v>51</v>
      </c>
    </row>
    <row r="38" s="5" customFormat="true" ht="15" hidden="false" customHeight="true" outlineLevel="0" collapsed="false">
      <c r="A38" s="5" t="n">
        <f aca="false">ROW(A35)</f>
        <v>35</v>
      </c>
      <c r="B38" s="19" t="n">
        <f aca="false">B37</f>
        <v>9</v>
      </c>
      <c r="C38" s="20" t="str">
        <f aca="false">C37</f>
        <v>Next basket grocery app</v>
      </c>
      <c r="D38" s="19" t="str">
        <f aca="false">D37</f>
        <v>Yes</v>
      </c>
      <c r="E38" s="20" t="str">
        <f aca="false">E37</f>
        <v>Riya Gupta</v>
      </c>
      <c r="F38" s="5" t="s">
        <v>130</v>
      </c>
      <c r="G38" s="5" t="n">
        <v>500095057</v>
      </c>
      <c r="H38" s="5" t="s">
        <v>139</v>
      </c>
      <c r="I38" s="21" t="e">
        <f aca="false">I37</f>
        <v>#REF!</v>
      </c>
      <c r="J38" s="19" t="str">
        <f aca="false">IF(G38&lt;&gt;"",CONCATENATE(G38,"@stu.upes.ac.in"),"")</f>
        <v>500095057@stu.upes.ac.in</v>
      </c>
      <c r="K38" s="5" t="s">
        <v>28</v>
      </c>
      <c r="L38" s="20" t="str">
        <f aca="false">L37</f>
        <v>Kaushilender Kumar Sinha</v>
      </c>
      <c r="M38" s="101"/>
      <c r="N38" s="100" t="n">
        <v>50</v>
      </c>
      <c r="O38" s="100" t="n">
        <v>12</v>
      </c>
      <c r="P38" s="100" t="n">
        <v>50</v>
      </c>
      <c r="Q38" s="100" t="n">
        <v>12</v>
      </c>
      <c r="R38" s="100" t="n">
        <f aca="false">IF(SUM(N38:Q38)=0,"",SUM(N38:Q38))</f>
        <v>124</v>
      </c>
      <c r="S38" s="100" t="n">
        <f aca="false">IF(R38="","",ROUND(R38/2,0))</f>
        <v>62</v>
      </c>
    </row>
    <row r="39" s="5" customFormat="true" ht="15" hidden="false" customHeight="true" outlineLevel="0" collapsed="false">
      <c r="A39" s="5" t="n">
        <f aca="false">ROW(A36)</f>
        <v>36</v>
      </c>
      <c r="B39" s="19" t="n">
        <f aca="false">B38</f>
        <v>9</v>
      </c>
      <c r="C39" s="20" t="str">
        <f aca="false">C38</f>
        <v>Next basket grocery app</v>
      </c>
      <c r="D39" s="19" t="str">
        <f aca="false">D38</f>
        <v>Yes</v>
      </c>
      <c r="E39" s="20" t="str">
        <f aca="false">E38</f>
        <v>Riya Gupta</v>
      </c>
      <c r="F39" s="5" t="s">
        <v>140</v>
      </c>
      <c r="G39" s="5" t="n">
        <v>500095603</v>
      </c>
      <c r="H39" s="5" t="s">
        <v>141</v>
      </c>
      <c r="I39" s="21" t="e">
        <f aca="false">I38</f>
        <v>#REF!</v>
      </c>
      <c r="J39" s="19" t="str">
        <f aca="false">IF(G39&lt;&gt;"",CONCATENATE(G39,"@stu.upes.ac.in"),"")</f>
        <v>500095603@stu.upes.ac.in</v>
      </c>
      <c r="K39" s="5" t="s">
        <v>28</v>
      </c>
      <c r="L39" s="20" t="str">
        <f aca="false">L38</f>
        <v>Kaushilender Kumar Sinha</v>
      </c>
      <c r="M39" s="101"/>
      <c r="N39" s="100" t="n">
        <v>50</v>
      </c>
      <c r="O39" s="100" t="n">
        <v>12</v>
      </c>
      <c r="P39" s="100" t="n">
        <v>50</v>
      </c>
      <c r="Q39" s="100" t="n">
        <v>12</v>
      </c>
      <c r="R39" s="100" t="n">
        <f aca="false">IF(SUM(N39:Q39)=0,"",SUM(N39:Q39))</f>
        <v>124</v>
      </c>
      <c r="S39" s="100" t="n">
        <f aca="false">IF(R39="","",ROUND(R39/2,0))</f>
        <v>62</v>
      </c>
    </row>
    <row r="40" s="5" customFormat="true" ht="21.75" hidden="false" customHeight="true" outlineLevel="0" collapsed="false">
      <c r="A40" s="5" t="n">
        <f aca="false">ROW(A37)</f>
        <v>37</v>
      </c>
      <c r="B40" s="19" t="n">
        <v>10</v>
      </c>
      <c r="C40" s="30" t="s">
        <v>142</v>
      </c>
      <c r="D40" s="19" t="s">
        <v>25</v>
      </c>
      <c r="E40" s="30" t="s">
        <v>143</v>
      </c>
      <c r="F40" s="31" t="s">
        <v>143</v>
      </c>
      <c r="G40" s="31" t="n">
        <v>500092047</v>
      </c>
      <c r="H40" s="31" t="s">
        <v>144</v>
      </c>
      <c r="I40" s="32" t="e">
        <f aca="false">#REF!</f>
        <v>#REF!</v>
      </c>
      <c r="J40" s="19" t="str">
        <f aca="false">IF(G40&lt;&gt;"",CONCATENATE(G40,"@stu.upes.ac.in"),"")</f>
        <v>500092047@stu.upes.ac.in</v>
      </c>
      <c r="K40" s="31" t="s">
        <v>109</v>
      </c>
      <c r="L40" s="30" t="s">
        <v>145</v>
      </c>
      <c r="M40" s="104"/>
      <c r="N40" s="95" t="n">
        <v>62</v>
      </c>
      <c r="O40" s="95" t="n">
        <v>10</v>
      </c>
      <c r="P40" s="95" t="n">
        <v>63</v>
      </c>
      <c r="Q40" s="95" t="n">
        <v>11</v>
      </c>
      <c r="R40" s="100" t="n">
        <f aca="false">IF(SUM(N40:Q40)=0,"",SUM(N40:Q40))</f>
        <v>146</v>
      </c>
      <c r="S40" s="100" t="n">
        <f aca="false">IF(R40="","",ROUND(R40/2,0))</f>
        <v>73</v>
      </c>
    </row>
    <row r="41" s="5" customFormat="true" ht="15" hidden="false" customHeight="true" outlineLevel="0" collapsed="false">
      <c r="A41" s="5" t="n">
        <f aca="false">ROW(A38)</f>
        <v>38</v>
      </c>
      <c r="B41" s="19" t="n">
        <f aca="false">B40</f>
        <v>10</v>
      </c>
      <c r="C41" s="30" t="str">
        <f aca="false">C40</f>
        <v>Self Healing Infrastructure</v>
      </c>
      <c r="D41" s="19" t="str">
        <f aca="false">D40</f>
        <v>Yes</v>
      </c>
      <c r="E41" s="30" t="str">
        <f aca="false">E40</f>
        <v>Saksham Rana</v>
      </c>
      <c r="F41" s="31" t="s">
        <v>146</v>
      </c>
      <c r="G41" s="31" t="n">
        <v>500093629</v>
      </c>
      <c r="H41" s="31" t="s">
        <v>147</v>
      </c>
      <c r="I41" s="32" t="e">
        <f aca="false">I40</f>
        <v>#REF!</v>
      </c>
      <c r="J41" s="19" t="str">
        <f aca="false">IF(G41&lt;&gt;"",CONCATENATE(G41,"@stu.upes.ac.in"),"")</f>
        <v>500093629@stu.upes.ac.in</v>
      </c>
      <c r="K41" s="31" t="s">
        <v>148</v>
      </c>
      <c r="L41" s="30" t="str">
        <f aca="false">L40</f>
        <v>Dr. SHRESTH GUPTA</v>
      </c>
      <c r="M41" s="105" t="s">
        <v>530</v>
      </c>
      <c r="N41" s="95" t="n">
        <v>62</v>
      </c>
      <c r="O41" s="95" t="n">
        <v>10</v>
      </c>
      <c r="P41" s="95" t="n">
        <v>63</v>
      </c>
      <c r="Q41" s="95" t="n">
        <v>11</v>
      </c>
      <c r="R41" s="100" t="n">
        <f aca="false">IF(SUM(N41:Q41)=0,"",SUM(N41:Q41))</f>
        <v>146</v>
      </c>
      <c r="S41" s="100" t="n">
        <f aca="false">IF(R41="","",ROUND(R41/2,0))</f>
        <v>73</v>
      </c>
    </row>
    <row r="42" s="5" customFormat="true" ht="15" hidden="false" customHeight="true" outlineLevel="0" collapsed="false">
      <c r="A42" s="5" t="n">
        <f aca="false">ROW(A39)</f>
        <v>39</v>
      </c>
      <c r="B42" s="19" t="n">
        <f aca="false">B41</f>
        <v>10</v>
      </c>
      <c r="C42" s="30" t="str">
        <f aca="false">C41</f>
        <v>Self Healing Infrastructure</v>
      </c>
      <c r="D42" s="19" t="str">
        <f aca="false">D41</f>
        <v>Yes</v>
      </c>
      <c r="E42" s="30" t="str">
        <f aca="false">E41</f>
        <v>Saksham Rana</v>
      </c>
      <c r="F42" s="31" t="s">
        <v>150</v>
      </c>
      <c r="G42" s="31" t="n">
        <v>500091983</v>
      </c>
      <c r="H42" s="31" t="s">
        <v>151</v>
      </c>
      <c r="I42" s="32" t="e">
        <f aca="false">I41</f>
        <v>#REF!</v>
      </c>
      <c r="J42" s="19" t="str">
        <f aca="false">IF(G42&lt;&gt;"",CONCATENATE(G42,"@stu.upes.ac.in"),"")</f>
        <v>500091983@stu.upes.ac.in</v>
      </c>
      <c r="K42" s="31" t="s">
        <v>109</v>
      </c>
      <c r="L42" s="30" t="str">
        <f aca="false">L41</f>
        <v>Dr. SHRESTH GUPTA</v>
      </c>
      <c r="M42" s="106"/>
      <c r="N42" s="95" t="n">
        <v>62</v>
      </c>
      <c r="O42" s="95" t="n">
        <v>10</v>
      </c>
      <c r="P42" s="95" t="n">
        <v>63</v>
      </c>
      <c r="Q42" s="95" t="n">
        <v>11</v>
      </c>
      <c r="R42" s="100" t="n">
        <f aca="false">IF(SUM(N42:Q42)=0,"",SUM(N42:Q42))</f>
        <v>146</v>
      </c>
      <c r="S42" s="100" t="n">
        <f aca="false">IF(R42="","",ROUND(R42/2,0))</f>
        <v>73</v>
      </c>
    </row>
    <row r="43" s="5" customFormat="true" ht="15" hidden="false" customHeight="true" outlineLevel="0" collapsed="false">
      <c r="A43" s="5" t="n">
        <f aca="false">ROW(A40)</f>
        <v>40</v>
      </c>
      <c r="B43" s="19" t="n">
        <f aca="false">B42</f>
        <v>10</v>
      </c>
      <c r="C43" s="30" t="str">
        <f aca="false">C42</f>
        <v>Self Healing Infrastructure</v>
      </c>
      <c r="D43" s="19" t="str">
        <f aca="false">D42</f>
        <v>Yes</v>
      </c>
      <c r="E43" s="30" t="str">
        <f aca="false">E42</f>
        <v>Saksham Rana</v>
      </c>
      <c r="F43" s="31" t="s">
        <v>152</v>
      </c>
      <c r="G43" s="31" t="n">
        <v>500092003</v>
      </c>
      <c r="H43" s="31" t="s">
        <v>153</v>
      </c>
      <c r="I43" s="32" t="e">
        <f aca="false">I42</f>
        <v>#REF!</v>
      </c>
      <c r="J43" s="19" t="str">
        <f aca="false">IF(G43&lt;&gt;"",CONCATENATE(G43,"@stu.upes.ac.in"),"")</f>
        <v>500092003@stu.upes.ac.in</v>
      </c>
      <c r="K43" s="31" t="s">
        <v>109</v>
      </c>
      <c r="L43" s="30" t="str">
        <f aca="false">L42</f>
        <v>Dr. SHRESTH GUPTA</v>
      </c>
      <c r="M43" s="106"/>
      <c r="N43" s="95" t="n">
        <v>62</v>
      </c>
      <c r="O43" s="95" t="n">
        <v>10</v>
      </c>
      <c r="P43" s="95" t="n">
        <v>63</v>
      </c>
      <c r="Q43" s="95" t="n">
        <v>11</v>
      </c>
      <c r="R43" s="100" t="n">
        <f aca="false">IF(SUM(N43:Q43)=0,"",SUM(N43:Q43))</f>
        <v>146</v>
      </c>
      <c r="S43" s="100" t="n">
        <f aca="false">IF(R43="","",ROUND(R43/2,0))</f>
        <v>73</v>
      </c>
    </row>
    <row r="44" s="5" customFormat="true" ht="15" hidden="false" customHeight="true" outlineLevel="0" collapsed="false">
      <c r="A44" s="5" t="n">
        <f aca="false">ROW(A41)</f>
        <v>41</v>
      </c>
      <c r="B44" s="19" t="n">
        <v>11</v>
      </c>
      <c r="C44" s="20" t="s">
        <v>154</v>
      </c>
      <c r="D44" s="19" t="s">
        <v>25</v>
      </c>
      <c r="E44" s="20" t="s">
        <v>155</v>
      </c>
      <c r="F44" s="5" t="s">
        <v>156</v>
      </c>
      <c r="G44" s="5" t="n">
        <v>500094566</v>
      </c>
      <c r="H44" s="5" t="s">
        <v>157</v>
      </c>
      <c r="I44" s="21" t="e">
        <f aca="false">#REF!</f>
        <v>#REF!</v>
      </c>
      <c r="J44" s="19" t="str">
        <f aca="false">IF(G44&lt;&gt;"",CONCATENATE(G44,"@stu.upes.ac.in"),"")</f>
        <v>500094566@stu.upes.ac.in</v>
      </c>
      <c r="K44" s="5" t="s">
        <v>28</v>
      </c>
      <c r="L44" s="20" t="s">
        <v>158</v>
      </c>
      <c r="M44" s="102"/>
      <c r="N44" s="100" t="n">
        <v>62</v>
      </c>
      <c r="O44" s="100" t="n">
        <v>12</v>
      </c>
      <c r="P44" s="100" t="n">
        <v>64</v>
      </c>
      <c r="Q44" s="100" t="n">
        <v>12</v>
      </c>
      <c r="R44" s="100" t="n">
        <f aca="false">IF(SUM(N44:Q44)=0,"",SUM(N44:Q44))</f>
        <v>150</v>
      </c>
      <c r="S44" s="100" t="n">
        <f aca="false">IF(R44="","",ROUND(R44/2,0))</f>
        <v>75</v>
      </c>
    </row>
    <row r="45" s="5" customFormat="true" ht="15" hidden="false" customHeight="true" outlineLevel="0" collapsed="false">
      <c r="A45" s="5" t="n">
        <f aca="false">ROW(A42)</f>
        <v>42</v>
      </c>
      <c r="B45" s="19" t="n">
        <f aca="false">B44</f>
        <v>11</v>
      </c>
      <c r="C45" s="20" t="str">
        <f aca="false">C44</f>
        <v>Phishing Detection using ml</v>
      </c>
      <c r="D45" s="19" t="str">
        <f aca="false">D44</f>
        <v>Yes</v>
      </c>
      <c r="E45" s="20" t="str">
        <f aca="false">E44</f>
        <v>Saanvi Chaudhary,Ronak Todi,Sarang R.</v>
      </c>
      <c r="F45" s="5" t="s">
        <v>160</v>
      </c>
      <c r="G45" s="5" t="n">
        <v>500094826</v>
      </c>
      <c r="H45" s="5" t="s">
        <v>161</v>
      </c>
      <c r="I45" s="21" t="e">
        <f aca="false">I44</f>
        <v>#REF!</v>
      </c>
      <c r="J45" s="19" t="str">
        <f aca="false">IF(G45&lt;&gt;"",CONCATENATE(G45,"@stu.upes.ac.in"),"")</f>
        <v>500094826@stu.upes.ac.in</v>
      </c>
      <c r="K45" s="5" t="s">
        <v>162</v>
      </c>
      <c r="L45" s="20" t="str">
        <f aca="false">L44</f>
        <v>Dr. Alok Aggarwal</v>
      </c>
      <c r="M45" s="102"/>
      <c r="N45" s="100" t="n">
        <v>62</v>
      </c>
      <c r="O45" s="100" t="n">
        <v>12</v>
      </c>
      <c r="P45" s="100" t="n">
        <v>64</v>
      </c>
      <c r="Q45" s="100" t="n">
        <v>12</v>
      </c>
      <c r="R45" s="100" t="n">
        <f aca="false">IF(SUM(N45:Q45)=0,"",SUM(N45:Q45))</f>
        <v>150</v>
      </c>
      <c r="S45" s="100" t="n">
        <f aca="false">IF(R45="","",ROUND(R45/2,0))</f>
        <v>75</v>
      </c>
    </row>
    <row r="46" s="5" customFormat="true" ht="15" hidden="false" customHeight="true" outlineLevel="0" collapsed="false">
      <c r="A46" s="5" t="n">
        <f aca="false">ROW(A43)</f>
        <v>43</v>
      </c>
      <c r="B46" s="19" t="n">
        <f aca="false">B45</f>
        <v>11</v>
      </c>
      <c r="C46" s="20" t="str">
        <f aca="false">C45</f>
        <v>Phishing Detection using ml</v>
      </c>
      <c r="D46" s="19" t="str">
        <f aca="false">D45</f>
        <v>Yes</v>
      </c>
      <c r="E46" s="20" t="str">
        <f aca="false">E45</f>
        <v>Saanvi Chaudhary,Ronak Todi,Sarang R.</v>
      </c>
      <c r="F46" s="5" t="s">
        <v>164</v>
      </c>
      <c r="G46" s="5" t="n">
        <v>500095669</v>
      </c>
      <c r="H46" s="5" t="s">
        <v>165</v>
      </c>
      <c r="I46" s="21" t="e">
        <f aca="false">I45</f>
        <v>#REF!</v>
      </c>
      <c r="J46" s="19" t="str">
        <f aca="false">IF(G46&lt;&gt;"",CONCATENATE(G46,"@stu.upes.ac.in"),"")</f>
        <v>500095669@stu.upes.ac.in</v>
      </c>
      <c r="K46" s="5" t="s">
        <v>162</v>
      </c>
      <c r="L46" s="20" t="str">
        <f aca="false">L45</f>
        <v>Dr. Alok Aggarwal</v>
      </c>
      <c r="M46" s="101"/>
      <c r="N46" s="100" t="n">
        <v>62</v>
      </c>
      <c r="O46" s="100" t="n">
        <v>12</v>
      </c>
      <c r="P46" s="100" t="n">
        <v>64</v>
      </c>
      <c r="Q46" s="100" t="n">
        <v>12</v>
      </c>
      <c r="R46" s="100" t="n">
        <f aca="false">IF(SUM(N46:Q46)=0,"",SUM(N46:Q46))</f>
        <v>150</v>
      </c>
      <c r="S46" s="100" t="n">
        <f aca="false">IF(R46="","",ROUND(R46/2,0))</f>
        <v>75</v>
      </c>
    </row>
    <row r="47" s="5" customFormat="true" ht="15" hidden="false" customHeight="true" outlineLevel="0" collapsed="false">
      <c r="A47" s="5" t="n">
        <f aca="false">ROW(A44)</f>
        <v>44</v>
      </c>
      <c r="B47" s="19" t="n">
        <f aca="false">B46</f>
        <v>11</v>
      </c>
      <c r="C47" s="20" t="str">
        <f aca="false">C46</f>
        <v>Phishing Detection using ml</v>
      </c>
      <c r="D47" s="19" t="str">
        <f aca="false">D46</f>
        <v>Yes</v>
      </c>
      <c r="E47" s="20" t="str">
        <f aca="false">E46</f>
        <v>Saanvi Chaudhary,Ronak Todi,Sarang R.</v>
      </c>
      <c r="F47" s="5" t="s">
        <v>166</v>
      </c>
      <c r="G47" s="5" t="n">
        <v>500094790</v>
      </c>
      <c r="H47" s="5" t="s">
        <v>167</v>
      </c>
      <c r="I47" s="21" t="e">
        <f aca="false">I46</f>
        <v>#REF!</v>
      </c>
      <c r="J47" s="19" t="str">
        <f aca="false">IF(G47&lt;&gt;"",CONCATENATE(G47,"@stu.upes.ac.in"),"")</f>
        <v>500094790@stu.upes.ac.in</v>
      </c>
      <c r="K47" s="5" t="s">
        <v>168</v>
      </c>
      <c r="L47" s="20" t="str">
        <f aca="false">L46</f>
        <v>Dr. Alok Aggarwal</v>
      </c>
      <c r="M47" s="101"/>
      <c r="N47" s="100" t="n">
        <v>62</v>
      </c>
      <c r="O47" s="100" t="n">
        <v>12</v>
      </c>
      <c r="P47" s="100" t="n">
        <v>64</v>
      </c>
      <c r="Q47" s="100" t="n">
        <v>12</v>
      </c>
      <c r="R47" s="100" t="n">
        <f aca="false">IF(SUM(N47:Q47)=0,"",SUM(N47:Q47))</f>
        <v>150</v>
      </c>
      <c r="S47" s="100" t="n">
        <f aca="false">IF(R47="","",ROUND(R47/2,0))</f>
        <v>75</v>
      </c>
    </row>
    <row r="48" s="5" customFormat="true" ht="15" hidden="false" customHeight="true" outlineLevel="0" collapsed="false">
      <c r="A48" s="5" t="n">
        <f aca="false">ROW(A45)</f>
        <v>45</v>
      </c>
      <c r="B48" s="19" t="n">
        <v>12</v>
      </c>
      <c r="C48" s="20" t="s">
        <v>169</v>
      </c>
      <c r="D48" s="19" t="s">
        <v>25</v>
      </c>
      <c r="E48" s="20" t="s">
        <v>170</v>
      </c>
      <c r="F48" s="5" t="s">
        <v>170</v>
      </c>
      <c r="G48" s="5" t="n">
        <v>500096086</v>
      </c>
      <c r="H48" s="5" t="s">
        <v>171</v>
      </c>
      <c r="I48" s="21" t="e">
        <f aca="false">#REF!</f>
        <v>#REF!</v>
      </c>
      <c r="J48" s="19" t="str">
        <f aca="false">IF(G48&lt;&gt;"",CONCATENATE(G48,"@stu.upes.ac.in"),"")</f>
        <v>500096086@stu.upes.ac.in</v>
      </c>
      <c r="K48" s="5" t="s">
        <v>172</v>
      </c>
      <c r="L48" s="20" t="s">
        <v>173</v>
      </c>
      <c r="M48" s="25"/>
      <c r="N48" s="100" t="n">
        <v>60</v>
      </c>
      <c r="O48" s="100" t="n">
        <v>10</v>
      </c>
      <c r="P48" s="100" t="n">
        <v>64</v>
      </c>
      <c r="Q48" s="100" t="n">
        <v>12</v>
      </c>
      <c r="R48" s="100" t="n">
        <f aca="false">IF(SUM(N48:Q48)=0,"",SUM(N48:Q48))</f>
        <v>146</v>
      </c>
      <c r="S48" s="100" t="n">
        <f aca="false">IF(R48="","",ROUND(R48/2,0))</f>
        <v>73</v>
      </c>
    </row>
    <row r="49" s="5" customFormat="true" ht="15" hidden="false" customHeight="true" outlineLevel="0" collapsed="false">
      <c r="A49" s="5" t="n">
        <f aca="false">ROW(A46)</f>
        <v>46</v>
      </c>
      <c r="B49" s="19" t="n">
        <f aca="false">B48</f>
        <v>12</v>
      </c>
      <c r="C49" s="20" t="str">
        <f aca="false">C48</f>
        <v>Cloud health AI</v>
      </c>
      <c r="D49" s="19" t="str">
        <f aca="false">D48</f>
        <v>Yes</v>
      </c>
      <c r="E49" s="20" t="str">
        <f aca="false">E48</f>
        <v>Prince rana</v>
      </c>
      <c r="F49" s="5" t="s">
        <v>175</v>
      </c>
      <c r="G49" s="5" t="n">
        <v>500096258</v>
      </c>
      <c r="H49" s="5" t="s">
        <v>176</v>
      </c>
      <c r="I49" s="21" t="e">
        <f aca="false">I48</f>
        <v>#REF!</v>
      </c>
      <c r="J49" s="19" t="str">
        <f aca="false">IF(G49&lt;&gt;"",CONCATENATE(G49,"@stu.upes.ac.in"),"")</f>
        <v>500096258@stu.upes.ac.in</v>
      </c>
      <c r="K49" s="5" t="s">
        <v>172</v>
      </c>
      <c r="L49" s="20" t="str">
        <f aca="false">L48</f>
        <v>Dr. Ram kumar </v>
      </c>
      <c r="M49" s="25"/>
      <c r="N49" s="100" t="n">
        <v>60</v>
      </c>
      <c r="O49" s="100" t="n">
        <v>10</v>
      </c>
      <c r="P49" s="100" t="n">
        <v>64</v>
      </c>
      <c r="Q49" s="100" t="n">
        <v>12</v>
      </c>
      <c r="R49" s="100" t="n">
        <f aca="false">IF(SUM(N49:Q49)=0,"",SUM(N49:Q49))</f>
        <v>146</v>
      </c>
      <c r="S49" s="100" t="n">
        <f aca="false">IF(R49="","",ROUND(R49/2,0))</f>
        <v>73</v>
      </c>
    </row>
    <row r="50" s="5" customFormat="true" ht="15" hidden="false" customHeight="true" outlineLevel="0" collapsed="false">
      <c r="A50" s="5" t="n">
        <f aca="false">ROW(A47)</f>
        <v>47</v>
      </c>
      <c r="B50" s="19" t="n">
        <f aca="false">B49</f>
        <v>12</v>
      </c>
      <c r="C50" s="20" t="str">
        <f aca="false">C49</f>
        <v>Cloud health AI</v>
      </c>
      <c r="D50" s="19" t="str">
        <f aca="false">D49</f>
        <v>Yes</v>
      </c>
      <c r="E50" s="20" t="str">
        <f aca="false">E49</f>
        <v>Prince rana</v>
      </c>
      <c r="F50" s="5" t="s">
        <v>178</v>
      </c>
      <c r="G50" s="5" t="n">
        <v>500095565</v>
      </c>
      <c r="H50" s="5" t="s">
        <v>179</v>
      </c>
      <c r="I50" s="21" t="e">
        <f aca="false">I49</f>
        <v>#REF!</v>
      </c>
      <c r="J50" s="19" t="str">
        <f aca="false">IF(G50&lt;&gt;"",CONCATENATE(G50,"@stu.upes.ac.in"),"")</f>
        <v>500095565@stu.upes.ac.in</v>
      </c>
      <c r="K50" s="5" t="s">
        <v>180</v>
      </c>
      <c r="L50" s="20" t="str">
        <f aca="false">L49</f>
        <v>Dr. Ram kumar </v>
      </c>
      <c r="M50" s="21"/>
      <c r="N50" s="100" t="n">
        <v>60</v>
      </c>
      <c r="O50" s="100" t="n">
        <v>10</v>
      </c>
      <c r="P50" s="100" t="n">
        <v>64</v>
      </c>
      <c r="Q50" s="100" t="n">
        <v>12</v>
      </c>
      <c r="R50" s="100" t="n">
        <f aca="false">IF(SUM(N50:Q50)=0,"",SUM(N50:Q50))</f>
        <v>146</v>
      </c>
      <c r="S50" s="100" t="n">
        <f aca="false">IF(R50="","",ROUND(R50/2,0))</f>
        <v>73</v>
      </c>
    </row>
    <row r="51" s="5" customFormat="true" ht="15" hidden="false" customHeight="true" outlineLevel="0" collapsed="false">
      <c r="A51" s="5" t="n">
        <f aca="false">ROW(A48)</f>
        <v>48</v>
      </c>
      <c r="B51" s="19" t="n">
        <f aca="false">B50</f>
        <v>12</v>
      </c>
      <c r="C51" s="20" t="str">
        <f aca="false">C50</f>
        <v>Cloud health AI</v>
      </c>
      <c r="D51" s="19" t="str">
        <f aca="false">D50</f>
        <v>Yes</v>
      </c>
      <c r="E51" s="20" t="str">
        <f aca="false">E50</f>
        <v>Prince rana</v>
      </c>
      <c r="F51" s="5" t="s">
        <v>181</v>
      </c>
      <c r="G51" s="5" t="n">
        <v>500093981</v>
      </c>
      <c r="H51" s="5" t="s">
        <v>182</v>
      </c>
      <c r="I51" s="21" t="e">
        <f aca="false">I50</f>
        <v>#REF!</v>
      </c>
      <c r="J51" s="19" t="str">
        <f aca="false">IF(G51&lt;&gt;"",CONCATENATE(G51,"@stu.upes.ac.in"),"")</f>
        <v>500093981@stu.upes.ac.in</v>
      </c>
      <c r="K51" s="5" t="s">
        <v>183</v>
      </c>
      <c r="L51" s="20" t="str">
        <f aca="false">L50</f>
        <v>Dr. Ram kumar </v>
      </c>
      <c r="M51" s="21"/>
      <c r="N51" s="100" t="n">
        <v>60</v>
      </c>
      <c r="O51" s="100" t="n">
        <v>10</v>
      </c>
      <c r="P51" s="100" t="n">
        <v>64</v>
      </c>
      <c r="Q51" s="100" t="n">
        <v>12</v>
      </c>
      <c r="R51" s="100" t="n">
        <f aca="false">IF(SUM(N51:Q51)=0,"",SUM(N51:Q51))</f>
        <v>146</v>
      </c>
      <c r="S51" s="100" t="n">
        <f aca="false">IF(R51="","",ROUND(R51/2,0))</f>
        <v>73</v>
      </c>
    </row>
    <row r="52" s="5" customFormat="true" ht="15.75" hidden="false" customHeight="true" outlineLevel="0" collapsed="false">
      <c r="A52" s="5" t="n">
        <f aca="false">ROW(A49)</f>
        <v>49</v>
      </c>
      <c r="B52" s="19" t="n">
        <v>13</v>
      </c>
      <c r="C52" s="19" t="s">
        <v>184</v>
      </c>
      <c r="D52" s="19" t="s">
        <v>25</v>
      </c>
      <c r="E52" s="19" t="s">
        <v>185</v>
      </c>
      <c r="F52" s="1" t="s">
        <v>186</v>
      </c>
      <c r="G52" s="1" t="n">
        <v>500095932</v>
      </c>
      <c r="H52" s="1" t="s">
        <v>187</v>
      </c>
      <c r="I52" s="4" t="e">
        <f aca="false">#REF!</f>
        <v>#REF!</v>
      </c>
      <c r="J52" s="19" t="str">
        <f aca="false">IF(G52&lt;&gt;"",CONCATENATE(G52,"@stu.upes.ac.in"),"")</f>
        <v>500095932@stu.upes.ac.in</v>
      </c>
      <c r="K52" s="1" t="s">
        <v>105</v>
      </c>
      <c r="L52" s="19" t="s">
        <v>188</v>
      </c>
      <c r="M52" s="107"/>
      <c r="N52" s="100" t="n">
        <v>45</v>
      </c>
      <c r="O52" s="100" t="n">
        <v>10</v>
      </c>
      <c r="P52" s="100" t="n">
        <v>47</v>
      </c>
      <c r="Q52" s="100" t="n">
        <v>12</v>
      </c>
      <c r="R52" s="100" t="n">
        <f aca="false">IF(SUM(N52:Q52)=0,"",SUM(N52:Q52))</f>
        <v>114</v>
      </c>
      <c r="S52" s="100" t="n">
        <f aca="false">IF(R52="","",ROUND(R52/2,0))</f>
        <v>57</v>
      </c>
    </row>
    <row r="53" s="5" customFormat="true" ht="15.75" hidden="false" customHeight="false" outlineLevel="0" collapsed="false">
      <c r="A53" s="5" t="n">
        <f aca="false">ROW(A50)</f>
        <v>50</v>
      </c>
      <c r="B53" s="19" t="n">
        <f aca="false">B52</f>
        <v>13</v>
      </c>
      <c r="C53" s="19" t="str">
        <f aca="false">C52</f>
        <v>Web App for Heart Disease Prediction</v>
      </c>
      <c r="D53" s="19" t="str">
        <f aca="false">D52</f>
        <v>Yes</v>
      </c>
      <c r="E53" s="19" t="str">
        <f aca="false">E52</f>
        <v>Shiv Kumar Choudhary</v>
      </c>
      <c r="F53" s="1" t="s">
        <v>190</v>
      </c>
      <c r="G53" s="1" t="n">
        <v>500096616</v>
      </c>
      <c r="H53" s="1" t="s">
        <v>191</v>
      </c>
      <c r="I53" s="4" t="e">
        <f aca="false">I52</f>
        <v>#REF!</v>
      </c>
      <c r="J53" s="19" t="str">
        <f aca="false">IF(G53&lt;&gt;"",CONCATENATE(G53,"@stu.upes.ac.in"),"")</f>
        <v>500096616@stu.upes.ac.in</v>
      </c>
      <c r="K53" s="1" t="s">
        <v>105</v>
      </c>
      <c r="L53" s="19" t="str">
        <f aca="false">L52</f>
        <v>Dr. Roohi Sille</v>
      </c>
      <c r="M53" s="107"/>
      <c r="N53" s="100" t="n">
        <v>45</v>
      </c>
      <c r="O53" s="100" t="n">
        <v>10</v>
      </c>
      <c r="P53" s="100" t="n">
        <v>47</v>
      </c>
      <c r="Q53" s="100" t="n">
        <v>12</v>
      </c>
      <c r="R53" s="100" t="n">
        <f aca="false">IF(SUM(N53:Q53)=0,"",SUM(N53:Q53))</f>
        <v>114</v>
      </c>
      <c r="S53" s="100" t="n">
        <f aca="false">IF(R53="","",ROUND(R53/2,0))</f>
        <v>57</v>
      </c>
    </row>
    <row r="54" s="5" customFormat="true" ht="15.75" hidden="false" customHeight="false" outlineLevel="0" collapsed="false">
      <c r="A54" s="5" t="n">
        <f aca="false">ROW(A51)</f>
        <v>51</v>
      </c>
      <c r="B54" s="19" t="n">
        <f aca="false">B53</f>
        <v>13</v>
      </c>
      <c r="C54" s="19" t="str">
        <f aca="false">C53</f>
        <v>Web App for Heart Disease Prediction</v>
      </c>
      <c r="D54" s="19" t="str">
        <f aca="false">D53</f>
        <v>Yes</v>
      </c>
      <c r="E54" s="19" t="str">
        <f aca="false">E53</f>
        <v>Shiv Kumar Choudhary</v>
      </c>
      <c r="F54" s="1" t="s">
        <v>185</v>
      </c>
      <c r="G54" s="1" t="n">
        <v>500093011</v>
      </c>
      <c r="H54" s="1" t="s">
        <v>193</v>
      </c>
      <c r="I54" s="4" t="e">
        <f aca="false">I53</f>
        <v>#REF!</v>
      </c>
      <c r="J54" s="19" t="str">
        <f aca="false">IF(G54&lt;&gt;"",CONCATENATE(G54,"@stu.upes.ac.in"),"")</f>
        <v>500093011@stu.upes.ac.in</v>
      </c>
      <c r="K54" s="1" t="s">
        <v>51</v>
      </c>
      <c r="L54" s="19" t="str">
        <f aca="false">L53</f>
        <v>Dr. Roohi Sille</v>
      </c>
      <c r="M54" s="108"/>
      <c r="N54" s="100" t="n">
        <v>45</v>
      </c>
      <c r="O54" s="100" t="n">
        <v>10</v>
      </c>
      <c r="P54" s="100" t="n">
        <v>47</v>
      </c>
      <c r="Q54" s="100" t="n">
        <v>12</v>
      </c>
      <c r="R54" s="100" t="n">
        <f aca="false">IF(SUM(N54:Q54)=0,"",SUM(N54:Q54))</f>
        <v>114</v>
      </c>
      <c r="S54" s="100" t="n">
        <f aca="false">IF(R54="","",ROUND(R54/2,0))</f>
        <v>57</v>
      </c>
    </row>
    <row r="55" s="5" customFormat="true" ht="15.75" hidden="false" customHeight="false" outlineLevel="0" collapsed="false">
      <c r="A55" s="5" t="n">
        <f aca="false">ROW(A52)</f>
        <v>52</v>
      </c>
      <c r="B55" s="19" t="n">
        <f aca="false">B54</f>
        <v>13</v>
      </c>
      <c r="C55" s="19" t="str">
        <f aca="false">C54</f>
        <v>Web App for Heart Disease Prediction</v>
      </c>
      <c r="D55" s="19" t="str">
        <f aca="false">D54</f>
        <v>Yes</v>
      </c>
      <c r="E55" s="19" t="str">
        <f aca="false">E54</f>
        <v>Shiv Kumar Choudhary</v>
      </c>
      <c r="F55" s="1" t="s">
        <v>195</v>
      </c>
      <c r="G55" s="1" t="n">
        <v>500092015</v>
      </c>
      <c r="H55" s="1" t="s">
        <v>196</v>
      </c>
      <c r="I55" s="4" t="e">
        <f aca="false">I54</f>
        <v>#REF!</v>
      </c>
      <c r="J55" s="19" t="str">
        <f aca="false">IF(G55&lt;&gt;"",CONCATENATE(G55,"@stu.upes.ac.in"),"")</f>
        <v>500092015@stu.upes.ac.in</v>
      </c>
      <c r="K55" s="1" t="s">
        <v>51</v>
      </c>
      <c r="L55" s="19" t="str">
        <f aca="false">L54</f>
        <v>Dr. Roohi Sille</v>
      </c>
      <c r="M55" s="108"/>
      <c r="N55" s="100" t="n">
        <v>45</v>
      </c>
      <c r="O55" s="100" t="n">
        <v>10</v>
      </c>
      <c r="P55" s="100" t="n">
        <v>47</v>
      </c>
      <c r="Q55" s="100" t="n">
        <v>12</v>
      </c>
      <c r="R55" s="100" t="n">
        <f aca="false">IF(SUM(N55:Q55)=0,"",SUM(N55:Q55))</f>
        <v>114</v>
      </c>
      <c r="S55" s="100" t="n">
        <f aca="false">IF(R55="","",ROUND(R55/2,0))</f>
        <v>57</v>
      </c>
    </row>
    <row r="56" s="5" customFormat="true" ht="15" hidden="false" customHeight="true" outlineLevel="0" collapsed="false">
      <c r="A56" s="5" t="n">
        <f aca="false">ROW(A53)</f>
        <v>53</v>
      </c>
      <c r="B56" s="19" t="n">
        <v>14</v>
      </c>
      <c r="C56" s="20" t="s">
        <v>197</v>
      </c>
      <c r="D56" s="19" t="s">
        <v>25</v>
      </c>
      <c r="E56" s="20" t="s">
        <v>198</v>
      </c>
      <c r="F56" s="5" t="s">
        <v>199</v>
      </c>
      <c r="G56" s="5" t="n">
        <v>500093449</v>
      </c>
      <c r="H56" s="5" t="s">
        <v>200</v>
      </c>
      <c r="I56" s="21" t="e">
        <f aca="false">#REF!</f>
        <v>#REF!</v>
      </c>
      <c r="J56" s="19" t="str">
        <f aca="false">IF(G56&lt;&gt;"",CONCATENATE(G56,"@stu.upes.ac.in"),"")</f>
        <v>500093449@stu.upes.ac.in</v>
      </c>
      <c r="K56" s="5" t="s">
        <v>41</v>
      </c>
      <c r="L56" s="20" t="s">
        <v>201</v>
      </c>
      <c r="M56" s="102"/>
      <c r="N56" s="100" t="n">
        <v>62</v>
      </c>
      <c r="O56" s="100" t="n">
        <v>11</v>
      </c>
      <c r="P56" s="100" t="n">
        <v>63</v>
      </c>
      <c r="Q56" s="100" t="n">
        <v>12</v>
      </c>
      <c r="R56" s="100" t="n">
        <f aca="false">IF(SUM(N56:Q56)=0,"",SUM(N56:Q56))</f>
        <v>148</v>
      </c>
      <c r="S56" s="100" t="n">
        <f aca="false">IF(R56="","",ROUND(R56/2,0))</f>
        <v>74</v>
      </c>
    </row>
    <row r="57" s="5" customFormat="true" ht="15" hidden="false" customHeight="true" outlineLevel="0" collapsed="false">
      <c r="A57" s="5" t="n">
        <f aca="false">ROW(A54)</f>
        <v>54</v>
      </c>
      <c r="B57" s="19" t="n">
        <f aca="false">B56</f>
        <v>14</v>
      </c>
      <c r="C57" s="20" t="str">
        <f aca="false">C56</f>
        <v>Task Orchestration using Microservices</v>
      </c>
      <c r="D57" s="19" t="str">
        <f aca="false">D56</f>
        <v>Yes</v>
      </c>
      <c r="E57" s="20" t="str">
        <f aca="false">E56</f>
        <v>Abhishek Aggarwal and Prakhar Sirvastav </v>
      </c>
      <c r="F57" s="5" t="s">
        <v>203</v>
      </c>
      <c r="G57" s="5" t="n">
        <v>500092183</v>
      </c>
      <c r="H57" s="5" t="s">
        <v>204</v>
      </c>
      <c r="I57" s="21" t="e">
        <f aca="false">I56</f>
        <v>#REF!</v>
      </c>
      <c r="J57" s="19" t="str">
        <f aca="false">IF(G57&lt;&gt;"",CONCATENATE(G57,"@stu.upes.ac.in"),"")</f>
        <v>500092183@stu.upes.ac.in</v>
      </c>
      <c r="K57" s="5" t="s">
        <v>51</v>
      </c>
      <c r="L57" s="20" t="str">
        <f aca="false">L56</f>
        <v>DR.Shresth Gupta </v>
      </c>
      <c r="M57" s="105" t="s">
        <v>530</v>
      </c>
      <c r="N57" s="100" t="n">
        <v>62</v>
      </c>
      <c r="O57" s="100" t="n">
        <v>11</v>
      </c>
      <c r="P57" s="100" t="n">
        <v>63</v>
      </c>
      <c r="Q57" s="100" t="n">
        <v>12</v>
      </c>
      <c r="R57" s="100" t="n">
        <f aca="false">IF(SUM(N57:Q57)=0,"",SUM(N57:Q57))</f>
        <v>148</v>
      </c>
      <c r="S57" s="100" t="n">
        <f aca="false">IF(R57="","",ROUND(R57/2,0))</f>
        <v>74</v>
      </c>
    </row>
    <row r="58" s="5" customFormat="true" ht="15" hidden="false" customHeight="true" outlineLevel="0" collapsed="false">
      <c r="A58" s="5" t="n">
        <f aca="false">ROW(A55)</f>
        <v>55</v>
      </c>
      <c r="B58" s="19" t="n">
        <f aca="false">B57</f>
        <v>14</v>
      </c>
      <c r="C58" s="20" t="str">
        <f aca="false">C57</f>
        <v>Task Orchestration using Microservices</v>
      </c>
      <c r="D58" s="19" t="str">
        <f aca="false">D57</f>
        <v>Yes</v>
      </c>
      <c r="E58" s="20" t="str">
        <f aca="false">E57</f>
        <v>Abhishek Aggarwal and Prakhar Sirvastav </v>
      </c>
      <c r="F58" s="5" t="s">
        <v>206</v>
      </c>
      <c r="G58" s="5" t="n">
        <v>500092143</v>
      </c>
      <c r="H58" s="5" t="s">
        <v>207</v>
      </c>
      <c r="I58" s="21" t="e">
        <f aca="false">I57</f>
        <v>#REF!</v>
      </c>
      <c r="J58" s="19" t="str">
        <f aca="false">IF(G58&lt;&gt;"",CONCATENATE(G58,"@stu.upes.ac.in"),"")</f>
        <v>500092143@stu.upes.ac.in</v>
      </c>
      <c r="K58" s="5" t="s">
        <v>208</v>
      </c>
      <c r="L58" s="20" t="str">
        <f aca="false">L57</f>
        <v>DR.Shresth Gupta </v>
      </c>
      <c r="M58" s="101"/>
      <c r="N58" s="100" t="n">
        <v>62</v>
      </c>
      <c r="O58" s="100" t="n">
        <v>11</v>
      </c>
      <c r="P58" s="100" t="n">
        <v>63</v>
      </c>
      <c r="Q58" s="100" t="n">
        <v>12</v>
      </c>
      <c r="R58" s="100" t="n">
        <f aca="false">IF(SUM(N58:Q58)=0,"",SUM(N58:Q58))</f>
        <v>148</v>
      </c>
      <c r="S58" s="100" t="n">
        <f aca="false">IF(R58="","",ROUND(R58/2,0))</f>
        <v>74</v>
      </c>
    </row>
    <row r="59" s="5" customFormat="true" ht="15" hidden="false" customHeight="true" outlineLevel="0" collapsed="false">
      <c r="A59" s="5" t="n">
        <f aca="false">ROW(A56)</f>
        <v>56</v>
      </c>
      <c r="B59" s="19" t="n">
        <f aca="false">B58</f>
        <v>14</v>
      </c>
      <c r="C59" s="20" t="str">
        <f aca="false">C58</f>
        <v>Task Orchestration using Microservices</v>
      </c>
      <c r="D59" s="19" t="str">
        <f aca="false">D58</f>
        <v>Yes</v>
      </c>
      <c r="E59" s="20" t="str">
        <f aca="false">E58</f>
        <v>Abhishek Aggarwal and Prakhar Sirvastav </v>
      </c>
      <c r="F59" s="5" t="s">
        <v>209</v>
      </c>
      <c r="G59" s="5" t="n">
        <v>500090681</v>
      </c>
      <c r="H59" s="5" t="s">
        <v>210</v>
      </c>
      <c r="I59" s="21" t="e">
        <f aca="false">I58</f>
        <v>#REF!</v>
      </c>
      <c r="J59" s="19" t="str">
        <f aca="false">IF(G59&lt;&gt;"",CONCATENATE(G59,"@stu.upes.ac.in"),"")</f>
        <v>500090681@stu.upes.ac.in</v>
      </c>
      <c r="K59" s="5" t="s">
        <v>211</v>
      </c>
      <c r="L59" s="20" t="str">
        <f aca="false">L58</f>
        <v>DR.Shresth Gupta </v>
      </c>
      <c r="M59" s="101"/>
      <c r="N59" s="100" t="n">
        <v>62</v>
      </c>
      <c r="O59" s="100" t="n">
        <v>11</v>
      </c>
      <c r="P59" s="100" t="n">
        <v>63</v>
      </c>
      <c r="Q59" s="100" t="n">
        <v>12</v>
      </c>
      <c r="R59" s="100" t="n">
        <f aca="false">IF(SUM(N59:Q59)=0,"",SUM(N59:Q59))</f>
        <v>148</v>
      </c>
      <c r="S59" s="100" t="n">
        <f aca="false">IF(R59="","",ROUND(R59/2,0))</f>
        <v>74</v>
      </c>
    </row>
    <row r="60" s="5" customFormat="true" ht="15" hidden="false" customHeight="true" outlineLevel="0" collapsed="false">
      <c r="A60" s="5" t="n">
        <f aca="false">ROW(A57)</f>
        <v>57</v>
      </c>
      <c r="B60" s="19" t="n">
        <v>15</v>
      </c>
      <c r="C60" s="19" t="s">
        <v>212</v>
      </c>
      <c r="D60" s="19" t="s">
        <v>25</v>
      </c>
      <c r="E60" s="19" t="s">
        <v>213</v>
      </c>
      <c r="F60" s="1" t="s">
        <v>213</v>
      </c>
      <c r="G60" s="1" t="n">
        <v>500096591</v>
      </c>
      <c r="H60" s="1" t="s">
        <v>214</v>
      </c>
      <c r="I60" s="4" t="e">
        <f aca="false">#REF!</f>
        <v>#REF!</v>
      </c>
      <c r="J60" s="19" t="str">
        <f aca="false">IF(G60&lt;&gt;"",CONCATENATE(G60,"@stu.upes.ac.in"),"")</f>
        <v>500096591@stu.upes.ac.in</v>
      </c>
      <c r="K60" s="1" t="s">
        <v>105</v>
      </c>
      <c r="L60" s="19" t="s">
        <v>79</v>
      </c>
      <c r="M60" s="107"/>
      <c r="N60" s="100" t="n">
        <v>68</v>
      </c>
      <c r="O60" s="100" t="n">
        <v>14</v>
      </c>
      <c r="P60" s="100" t="n">
        <v>68</v>
      </c>
      <c r="Q60" s="100" t="n">
        <v>14</v>
      </c>
      <c r="R60" s="100" t="n">
        <f aca="false">IF(SUM(N60:Q60)=0,"",SUM(N60:Q60))</f>
        <v>164</v>
      </c>
      <c r="S60" s="100" t="n">
        <f aca="false">IF(R60="","",ROUND(R60/2,0))</f>
        <v>82</v>
      </c>
    </row>
    <row r="61" s="5" customFormat="true" ht="15.75" hidden="false" customHeight="false" outlineLevel="0" collapsed="false">
      <c r="A61" s="5" t="n">
        <f aca="false">ROW(A58)</f>
        <v>58</v>
      </c>
      <c r="B61" s="19" t="n">
        <f aca="false">B60</f>
        <v>15</v>
      </c>
      <c r="C61" s="19" t="str">
        <f aca="false">C60</f>
        <v>Profspector: AI-Powered Professor Recommendation System</v>
      </c>
      <c r="D61" s="19" t="str">
        <f aca="false">D60</f>
        <v>Yes</v>
      </c>
      <c r="E61" s="19" t="str">
        <f aca="false">E60</f>
        <v>Chitra Sharma</v>
      </c>
      <c r="F61" s="1" t="s">
        <v>217</v>
      </c>
      <c r="G61" s="1" t="n">
        <v>500096908</v>
      </c>
      <c r="H61" s="1" t="s">
        <v>218</v>
      </c>
      <c r="I61" s="4" t="e">
        <f aca="false">I60</f>
        <v>#REF!</v>
      </c>
      <c r="J61" s="19" t="str">
        <f aca="false">IF(G61&lt;&gt;"",CONCATENATE(G61,"@stu.upes.ac.in"),"")</f>
        <v>500096908@stu.upes.ac.in</v>
      </c>
      <c r="K61" s="1" t="s">
        <v>219</v>
      </c>
      <c r="L61" s="19" t="str">
        <f aca="false">L60</f>
        <v>Dr. Avita Katal</v>
      </c>
      <c r="M61" s="107"/>
      <c r="N61" s="100" t="n">
        <v>65</v>
      </c>
      <c r="O61" s="100" t="n">
        <v>13</v>
      </c>
      <c r="P61" s="100" t="n">
        <v>65</v>
      </c>
      <c r="Q61" s="100" t="n">
        <v>13</v>
      </c>
      <c r="R61" s="100" t="n">
        <f aca="false">IF(SUM(N61:Q61)=0,"",SUM(N61:Q61))</f>
        <v>156</v>
      </c>
      <c r="S61" s="100" t="n">
        <f aca="false">IF(R61="","",ROUND(R61/2,0))</f>
        <v>78</v>
      </c>
    </row>
    <row r="62" s="5" customFormat="true" ht="15" hidden="false" customHeight="true" outlineLevel="0" collapsed="false">
      <c r="A62" s="5" t="n">
        <f aca="false">ROW(A59)</f>
        <v>59</v>
      </c>
      <c r="B62" s="19"/>
      <c r="C62" s="19" t="str">
        <f aca="false">C61</f>
        <v>Profspector: AI-Powered Professor Recommendation System</v>
      </c>
      <c r="D62" s="19" t="str">
        <f aca="false">D61</f>
        <v>Yes</v>
      </c>
      <c r="E62" s="5" t="str">
        <f aca="false">E61</f>
        <v>Chitra Sharma</v>
      </c>
      <c r="I62" s="21"/>
      <c r="J62" s="19"/>
      <c r="M62" s="21"/>
      <c r="N62" s="100"/>
      <c r="O62" s="100"/>
      <c r="P62" s="100"/>
      <c r="Q62" s="100"/>
      <c r="R62" s="100"/>
      <c r="S62" s="100" t="str">
        <f aca="false">IF(R62="","",ROUND(R62/2,0))</f>
        <v/>
      </c>
    </row>
    <row r="63" s="5" customFormat="true" ht="15" hidden="false" customHeight="true" outlineLevel="0" collapsed="false">
      <c r="A63" s="5" t="n">
        <f aca="false">ROW(A60)</f>
        <v>60</v>
      </c>
      <c r="B63" s="19"/>
      <c r="C63" s="19" t="str">
        <f aca="false">C62</f>
        <v>Profspector: AI-Powered Professor Recommendation System</v>
      </c>
      <c r="D63" s="19" t="str">
        <f aca="false">D62</f>
        <v>Yes</v>
      </c>
      <c r="E63" s="5" t="str">
        <f aca="false">E62</f>
        <v>Chitra Sharma</v>
      </c>
      <c r="I63" s="21"/>
      <c r="J63" s="19"/>
      <c r="M63" s="21"/>
      <c r="N63" s="100"/>
      <c r="O63" s="100"/>
      <c r="P63" s="100"/>
      <c r="Q63" s="100"/>
      <c r="R63" s="100"/>
      <c r="S63" s="100" t="str">
        <f aca="false">IF(R63="","",ROUND(R63/2,0))</f>
        <v/>
      </c>
    </row>
    <row r="64" s="5" customFormat="true" ht="15" hidden="false" customHeight="true" outlineLevel="0" collapsed="false">
      <c r="A64" s="5" t="n">
        <f aca="false">ROW(A61)</f>
        <v>61</v>
      </c>
      <c r="B64" s="19" t="n">
        <v>16</v>
      </c>
      <c r="C64" s="20" t="s">
        <v>221</v>
      </c>
      <c r="D64" s="19" t="s">
        <v>25</v>
      </c>
      <c r="E64" s="20" t="s">
        <v>222</v>
      </c>
      <c r="F64" s="5" t="s">
        <v>222</v>
      </c>
      <c r="G64" s="5" t="n">
        <v>500094565</v>
      </c>
      <c r="H64" s="5" t="s">
        <v>223</v>
      </c>
      <c r="I64" s="21" t="e">
        <f aca="false">#REF!</f>
        <v>#REF!</v>
      </c>
      <c r="J64" s="19" t="str">
        <f aca="false">IF(G64&lt;&gt;"",CONCATENATE(G64,"@stu.upes.ac.in"),"")</f>
        <v>500094565@stu.upes.ac.in</v>
      </c>
      <c r="K64" s="5" t="s">
        <v>28</v>
      </c>
      <c r="L64" s="20" t="s">
        <v>224</v>
      </c>
      <c r="M64" s="102"/>
      <c r="N64" s="100" t="n">
        <v>66</v>
      </c>
      <c r="O64" s="100" t="n">
        <v>14</v>
      </c>
      <c r="P64" s="100" t="n">
        <v>66</v>
      </c>
      <c r="Q64" s="100" t="n">
        <v>14</v>
      </c>
      <c r="R64" s="100" t="n">
        <f aca="false">IF(SUM(N64:Q64)=0,"",SUM(N64:Q64))</f>
        <v>160</v>
      </c>
      <c r="S64" s="100" t="n">
        <f aca="false">IF(R64="","",ROUND(R64/2,0))</f>
        <v>80</v>
      </c>
    </row>
    <row r="65" s="5" customFormat="true" ht="15" hidden="false" customHeight="true" outlineLevel="0" collapsed="false">
      <c r="A65" s="5" t="n">
        <f aca="false">ROW(A62)</f>
        <v>62</v>
      </c>
      <c r="B65" s="19" t="n">
        <f aca="false">B64</f>
        <v>16</v>
      </c>
      <c r="C65" s="20" t="str">
        <f aca="false">C64</f>
        <v>Cloud based E-commerce application</v>
      </c>
      <c r="D65" s="19" t="str">
        <f aca="false">D64</f>
        <v>Yes</v>
      </c>
      <c r="E65" s="20" t="str">
        <f aca="false">E64</f>
        <v>Aashika Gupta</v>
      </c>
      <c r="F65" s="5" t="s">
        <v>226</v>
      </c>
      <c r="G65" s="5" t="n">
        <v>500094775</v>
      </c>
      <c r="H65" s="5" t="s">
        <v>227</v>
      </c>
      <c r="I65" s="21" t="e">
        <f aca="false">I64</f>
        <v>#REF!</v>
      </c>
      <c r="J65" s="19" t="str">
        <f aca="false">IF(G65&lt;&gt;"",CONCATENATE(G65,"@stu.upes.ac.in"),"")</f>
        <v>500094775@stu.upes.ac.in</v>
      </c>
      <c r="K65" s="5" t="s">
        <v>28</v>
      </c>
      <c r="L65" s="20" t="str">
        <f aca="false">L64</f>
        <v>Dr. Mitali Chugh</v>
      </c>
      <c r="M65" s="101"/>
      <c r="N65" s="100" t="n">
        <v>66</v>
      </c>
      <c r="O65" s="100" t="n">
        <v>14</v>
      </c>
      <c r="P65" s="100" t="n">
        <v>66</v>
      </c>
      <c r="Q65" s="100" t="n">
        <v>14</v>
      </c>
      <c r="R65" s="100" t="n">
        <f aca="false">IF(SUM(N65:Q65)=0,"",SUM(N65:Q65))</f>
        <v>160</v>
      </c>
      <c r="S65" s="100" t="n">
        <f aca="false">IF(R65="","",ROUND(R65/2,0))</f>
        <v>80</v>
      </c>
    </row>
    <row r="66" s="5" customFormat="true" ht="15" hidden="false" customHeight="true" outlineLevel="0" collapsed="false">
      <c r="A66" s="5" t="n">
        <f aca="false">ROW(A63)</f>
        <v>63</v>
      </c>
      <c r="B66" s="19"/>
      <c r="C66" s="20" t="str">
        <f aca="false">C65</f>
        <v>Cloud based E-commerce application</v>
      </c>
      <c r="D66" s="19" t="str">
        <f aca="false">D65</f>
        <v>Yes</v>
      </c>
      <c r="E66" s="20" t="str">
        <f aca="false">E65</f>
        <v>Aashika Gupta</v>
      </c>
      <c r="I66" s="21"/>
      <c r="J66" s="19"/>
      <c r="L66" s="20"/>
      <c r="M66" s="101"/>
      <c r="N66" s="100"/>
      <c r="O66" s="100"/>
      <c r="P66" s="100"/>
      <c r="Q66" s="100"/>
      <c r="R66" s="100"/>
      <c r="S66" s="100"/>
    </row>
    <row r="67" s="5" customFormat="true" ht="15" hidden="false" customHeight="true" outlineLevel="0" collapsed="false">
      <c r="A67" s="5" t="n">
        <f aca="false">ROW(A64)</f>
        <v>64</v>
      </c>
      <c r="B67" s="19"/>
      <c r="C67" s="20" t="str">
        <f aca="false">C66</f>
        <v>Cloud based E-commerce application</v>
      </c>
      <c r="D67" s="19" t="str">
        <f aca="false">D66</f>
        <v>Yes</v>
      </c>
      <c r="E67" s="20" t="str">
        <f aca="false">E66</f>
        <v>Aashika Gupta</v>
      </c>
      <c r="I67" s="21"/>
      <c r="J67" s="19"/>
      <c r="L67" s="20"/>
      <c r="M67" s="101"/>
      <c r="N67" s="100"/>
      <c r="O67" s="100"/>
      <c r="P67" s="100"/>
      <c r="Q67" s="100"/>
      <c r="R67" s="100"/>
      <c r="S67" s="100"/>
    </row>
    <row r="68" s="84" customFormat="true" ht="15" hidden="false" customHeight="true" outlineLevel="0" collapsed="false">
      <c r="A68" s="84" t="n">
        <f aca="false">ROW(A65)</f>
        <v>65</v>
      </c>
      <c r="B68" s="85" t="n">
        <v>17</v>
      </c>
      <c r="C68" s="86" t="s">
        <v>229</v>
      </c>
      <c r="D68" s="85" t="s">
        <v>230</v>
      </c>
      <c r="E68" s="86" t="s">
        <v>231</v>
      </c>
      <c r="F68" s="84" t="s">
        <v>231</v>
      </c>
      <c r="G68" s="84" t="n">
        <v>500095595</v>
      </c>
      <c r="H68" s="84" t="s">
        <v>232</v>
      </c>
      <c r="I68" s="87" t="n">
        <v>8630195446</v>
      </c>
      <c r="J68" s="85" t="str">
        <f aca="false">IF(G68&lt;&gt;"",CONCATENATE(G68,"@stu.upes.ac.in"),"")</f>
        <v>500095595@stu.upes.ac.in</v>
      </c>
      <c r="K68" s="84" t="s">
        <v>28</v>
      </c>
      <c r="L68" s="86" t="s">
        <v>233</v>
      </c>
      <c r="M68" s="109" t="s">
        <v>234</v>
      </c>
      <c r="N68" s="110" t="n">
        <v>56</v>
      </c>
      <c r="O68" s="110" t="n">
        <v>13</v>
      </c>
      <c r="P68" s="110" t="n">
        <v>58</v>
      </c>
      <c r="Q68" s="110" t="n">
        <v>13</v>
      </c>
      <c r="R68" s="100" t="n">
        <f aca="false">IF(SUM(N68:Q68)=0,"",SUM(N68:Q68))</f>
        <v>140</v>
      </c>
      <c r="S68" s="100" t="n">
        <f aca="false">IF(R68="","",ROUND(R68/2,0))</f>
        <v>70</v>
      </c>
    </row>
    <row r="69" s="84" customFormat="true" ht="15" hidden="false" customHeight="true" outlineLevel="0" collapsed="false">
      <c r="A69" s="84" t="n">
        <f aca="false">ROW(A66)</f>
        <v>66</v>
      </c>
      <c r="B69" s="85" t="n">
        <f aca="false">B68</f>
        <v>17</v>
      </c>
      <c r="C69" s="86" t="str">
        <f aca="false">C68</f>
        <v>InterviBot: Ace Every Interview </v>
      </c>
      <c r="D69" s="85" t="str">
        <f aca="false">D68</f>
        <v>No</v>
      </c>
      <c r="E69" s="86" t="str">
        <f aca="false">E68</f>
        <v>Aryan Ranjan</v>
      </c>
      <c r="F69" s="84" t="s">
        <v>236</v>
      </c>
      <c r="G69" s="84" t="n">
        <v>500095624</v>
      </c>
      <c r="H69" s="84" t="s">
        <v>237</v>
      </c>
      <c r="I69" s="87" t="n">
        <v>9511592347</v>
      </c>
      <c r="J69" s="85" t="str">
        <f aca="false">IF(G69&lt;&gt;"",CONCATENATE(G69,"@stu.upes.ac.in"),"")</f>
        <v>500095624@stu.upes.ac.in</v>
      </c>
      <c r="K69" s="84" t="s">
        <v>28</v>
      </c>
      <c r="L69" s="86" t="str">
        <f aca="false">L68</f>
        <v>Dr. Swati Rastogi</v>
      </c>
      <c r="M69" s="109"/>
      <c r="N69" s="110" t="n">
        <v>56</v>
      </c>
      <c r="O69" s="110" t="n">
        <v>13</v>
      </c>
      <c r="P69" s="110" t="n">
        <v>58</v>
      </c>
      <c r="Q69" s="110" t="n">
        <v>13</v>
      </c>
      <c r="R69" s="100" t="n">
        <f aca="false">IF(SUM(N69:Q69)=0,"",SUM(N69:Q69))</f>
        <v>140</v>
      </c>
      <c r="S69" s="100" t="n">
        <f aca="false">IF(R69="","",ROUND(R69/2,0))</f>
        <v>70</v>
      </c>
    </row>
    <row r="70" s="84" customFormat="true" ht="15" hidden="false" customHeight="true" outlineLevel="0" collapsed="false">
      <c r="A70" s="84" t="n">
        <f aca="false">ROW(A67)</f>
        <v>67</v>
      </c>
      <c r="B70" s="85"/>
      <c r="C70" s="86" t="str">
        <f aca="false">C69</f>
        <v>InterviBot: Ace Every Interview </v>
      </c>
      <c r="D70" s="85" t="str">
        <f aca="false">D69</f>
        <v>No</v>
      </c>
      <c r="E70" s="86" t="str">
        <f aca="false">E69</f>
        <v>Aryan Ranjan</v>
      </c>
      <c r="I70" s="87"/>
      <c r="J70" s="85"/>
      <c r="L70" s="86"/>
      <c r="M70" s="111"/>
      <c r="N70" s="110"/>
      <c r="O70" s="110"/>
      <c r="P70" s="110"/>
      <c r="Q70" s="110"/>
      <c r="R70" s="100"/>
      <c r="S70" s="100"/>
    </row>
    <row r="71" s="84" customFormat="true" ht="15" hidden="false" customHeight="true" outlineLevel="0" collapsed="false">
      <c r="A71" s="84" t="n">
        <f aca="false">ROW(A68)</f>
        <v>68</v>
      </c>
      <c r="B71" s="85"/>
      <c r="C71" s="86" t="str">
        <f aca="false">C70</f>
        <v>InterviBot: Ace Every Interview </v>
      </c>
      <c r="D71" s="85" t="str">
        <f aca="false">D70</f>
        <v>No</v>
      </c>
      <c r="E71" s="86" t="str">
        <f aca="false">E70</f>
        <v>Aryan Ranjan</v>
      </c>
      <c r="I71" s="87"/>
      <c r="J71" s="85"/>
      <c r="L71" s="86"/>
      <c r="M71" s="111"/>
      <c r="N71" s="110"/>
      <c r="O71" s="110"/>
      <c r="P71" s="110"/>
      <c r="Q71" s="110"/>
      <c r="R71" s="100"/>
      <c r="S71" s="100"/>
    </row>
    <row r="72" s="5" customFormat="true" ht="30.75" hidden="false" customHeight="true" outlineLevel="0" collapsed="false">
      <c r="A72" s="5" t="n">
        <f aca="false">ROW(A69)</f>
        <v>69</v>
      </c>
      <c r="B72" s="19" t="n">
        <v>18</v>
      </c>
      <c r="C72" s="20" t="s">
        <v>239</v>
      </c>
      <c r="D72" s="19" t="s">
        <v>230</v>
      </c>
      <c r="E72" s="20" t="s">
        <v>240</v>
      </c>
      <c r="F72" s="5" t="s">
        <v>240</v>
      </c>
      <c r="G72" s="5" t="n">
        <v>500095440</v>
      </c>
      <c r="H72" s="5" t="s">
        <v>241</v>
      </c>
      <c r="I72" s="21" t="n">
        <v>8950995671</v>
      </c>
      <c r="J72" s="19" t="str">
        <f aca="false">IF(G72&lt;&gt;"",CONCATENATE(G72,"@stu.upes.ac.in"),"")</f>
        <v>500095440@stu.upes.ac.in</v>
      </c>
      <c r="K72" s="5" t="s">
        <v>242</v>
      </c>
      <c r="L72" s="20" t="s">
        <v>243</v>
      </c>
      <c r="M72" s="105" t="s">
        <v>531</v>
      </c>
      <c r="N72" s="100" t="n">
        <v>63</v>
      </c>
      <c r="O72" s="100" t="n">
        <v>13</v>
      </c>
      <c r="P72" s="100" t="n">
        <v>66</v>
      </c>
      <c r="Q72" s="100" t="n">
        <v>13</v>
      </c>
      <c r="R72" s="100" t="n">
        <f aca="false">IF(SUM(N72:Q72)=0,"",SUM(N72:Q72))</f>
        <v>155</v>
      </c>
      <c r="S72" s="100" t="n">
        <f aca="false">IF(R72="","",ROUND(R72/2,0))</f>
        <v>78</v>
      </c>
    </row>
    <row r="73" s="5" customFormat="true" ht="32.25" hidden="false" customHeight="true" outlineLevel="0" collapsed="false">
      <c r="A73" s="5" t="n">
        <f aca="false">ROW(A70)</f>
        <v>70</v>
      </c>
      <c r="B73" s="19" t="n">
        <f aca="false">B72</f>
        <v>18</v>
      </c>
      <c r="C73" s="20" t="str">
        <f aca="false">C72</f>
        <v>NLP based- Meeting Summarizer</v>
      </c>
      <c r="D73" s="19" t="str">
        <f aca="false">D72</f>
        <v>No</v>
      </c>
      <c r="E73" s="20" t="str">
        <f aca="false">E72</f>
        <v>Asha Kadian</v>
      </c>
      <c r="F73" s="5" t="s">
        <v>245</v>
      </c>
      <c r="G73" s="5" t="n">
        <v>500091665</v>
      </c>
      <c r="H73" s="5" t="s">
        <v>246</v>
      </c>
      <c r="I73" s="21" t="n">
        <v>8295611648</v>
      </c>
      <c r="J73" s="19" t="str">
        <f aca="false">IF(G73&lt;&gt;"",CONCATENATE(G73,"@stu.upes.ac.in"),"")</f>
        <v>500091665@stu.upes.ac.in</v>
      </c>
      <c r="K73" s="5" t="s">
        <v>247</v>
      </c>
      <c r="L73" s="20" t="str">
        <f aca="false">L72</f>
        <v>Dr. Sachi</v>
      </c>
      <c r="M73" s="105" t="s">
        <v>531</v>
      </c>
      <c r="N73" s="100" t="n">
        <v>63</v>
      </c>
      <c r="O73" s="100" t="n">
        <v>13</v>
      </c>
      <c r="P73" s="100" t="n">
        <v>66</v>
      </c>
      <c r="Q73" s="100" t="n">
        <v>13</v>
      </c>
      <c r="R73" s="100" t="n">
        <f aca="false">IF(SUM(N73:Q73)=0,"",SUM(N73:Q73))</f>
        <v>155</v>
      </c>
      <c r="S73" s="100" t="n">
        <f aca="false">IF(R73="","",ROUND(R73/2,0))</f>
        <v>78</v>
      </c>
    </row>
    <row r="74" s="5" customFormat="true" ht="15" hidden="false" customHeight="true" outlineLevel="0" collapsed="false">
      <c r="A74" s="5" t="n">
        <f aca="false">ROW(A71)</f>
        <v>71</v>
      </c>
      <c r="B74" s="19" t="n">
        <f aca="false">B73</f>
        <v>18</v>
      </c>
      <c r="C74" s="20" t="str">
        <f aca="false">C73</f>
        <v>NLP based- Meeting Summarizer</v>
      </c>
      <c r="D74" s="19" t="str">
        <f aca="false">D73</f>
        <v>No</v>
      </c>
      <c r="E74" s="20" t="str">
        <f aca="false">E73</f>
        <v>Asha Kadian</v>
      </c>
      <c r="F74" s="5" t="s">
        <v>249</v>
      </c>
      <c r="G74" s="5" t="n">
        <v>500095291</v>
      </c>
      <c r="H74" s="5" t="s">
        <v>250</v>
      </c>
      <c r="I74" s="21" t="n">
        <v>8604419615</v>
      </c>
      <c r="J74" s="19" t="str">
        <f aca="false">IF(G74&lt;&gt;"",CONCATENATE(G74,"@stu.upes.ac.in"),"")</f>
        <v>500095291@stu.upes.ac.in</v>
      </c>
      <c r="K74" s="5" t="s">
        <v>242</v>
      </c>
      <c r="L74" s="20" t="str">
        <f aca="false">L73</f>
        <v>Dr. Sachi</v>
      </c>
      <c r="M74" s="105" t="s">
        <v>531</v>
      </c>
      <c r="N74" s="100" t="n">
        <v>60</v>
      </c>
      <c r="O74" s="100" t="n">
        <v>10</v>
      </c>
      <c r="P74" s="100" t="n">
        <v>60</v>
      </c>
      <c r="Q74" s="100" t="n">
        <v>11</v>
      </c>
      <c r="R74" s="100" t="n">
        <f aca="false">IF(SUM(N74:Q74)=0,"",SUM(N74:Q74))</f>
        <v>141</v>
      </c>
      <c r="S74" s="100" t="n">
        <f aca="false">IF(R74="","",ROUND(R74/2,0))</f>
        <v>71</v>
      </c>
    </row>
    <row r="75" s="5" customFormat="true" ht="15" hidden="false" customHeight="true" outlineLevel="0" collapsed="false">
      <c r="A75" s="5" t="n">
        <f aca="false">ROW(A72)</f>
        <v>72</v>
      </c>
      <c r="B75" s="19" t="n">
        <f aca="false">B74</f>
        <v>18</v>
      </c>
      <c r="C75" s="20" t="str">
        <f aca="false">C74</f>
        <v>NLP based- Meeting Summarizer</v>
      </c>
      <c r="D75" s="19" t="str">
        <f aca="false">D74</f>
        <v>No</v>
      </c>
      <c r="E75" s="20" t="str">
        <f aca="false">E74</f>
        <v>Asha Kadian</v>
      </c>
      <c r="F75" s="5" t="s">
        <v>251</v>
      </c>
      <c r="G75" s="5" t="n">
        <v>500094089</v>
      </c>
      <c r="H75" s="5" t="s">
        <v>252</v>
      </c>
      <c r="I75" s="21" t="n">
        <v>9313784625</v>
      </c>
      <c r="J75" s="19" t="str">
        <f aca="false">IF(G75&lt;&gt;"",CONCATENATE(G75,"@stu.upes.ac.in"),"")</f>
        <v>500094089@stu.upes.ac.in</v>
      </c>
      <c r="K75" s="5" t="s">
        <v>148</v>
      </c>
      <c r="L75" s="20" t="str">
        <f aca="false">L74</f>
        <v>Dr. Sachi</v>
      </c>
      <c r="M75" s="105" t="s">
        <v>531</v>
      </c>
      <c r="N75" s="100" t="n">
        <v>60</v>
      </c>
      <c r="O75" s="100" t="n">
        <v>10</v>
      </c>
      <c r="P75" s="100" t="n">
        <v>60</v>
      </c>
      <c r="Q75" s="100" t="n">
        <v>11</v>
      </c>
      <c r="R75" s="100" t="n">
        <f aca="false">IF(SUM(N75:Q75)=0,"",SUM(N75:Q75))</f>
        <v>141</v>
      </c>
      <c r="S75" s="100" t="n">
        <f aca="false">IF(R75="","",ROUND(R75/2,0))</f>
        <v>71</v>
      </c>
    </row>
    <row r="76" s="5" customFormat="true" ht="15" hidden="false" customHeight="true" outlineLevel="0" collapsed="false">
      <c r="A76" s="5" t="n">
        <f aca="false">ROW(A73)</f>
        <v>73</v>
      </c>
      <c r="B76" s="19" t="n">
        <v>19</v>
      </c>
      <c r="C76" s="20" t="s">
        <v>253</v>
      </c>
      <c r="D76" s="19" t="s">
        <v>230</v>
      </c>
      <c r="E76" s="20" t="s">
        <v>254</v>
      </c>
      <c r="F76" s="5" t="s">
        <v>254</v>
      </c>
      <c r="G76" s="5" t="n">
        <v>500095542</v>
      </c>
      <c r="H76" s="5" t="s">
        <v>255</v>
      </c>
      <c r="I76" s="21" t="e">
        <f aca="false">#REF!</f>
        <v>#REF!</v>
      </c>
      <c r="J76" s="19" t="str">
        <f aca="false">IF(G76&lt;&gt;"",CONCATENATE(G76,"@stu.upes.ac.in"),"")</f>
        <v>500095542@stu.upes.ac.in</v>
      </c>
      <c r="K76" s="5" t="s">
        <v>256</v>
      </c>
      <c r="L76" s="20" t="s">
        <v>257</v>
      </c>
      <c r="M76" s="102"/>
      <c r="N76" s="100" t="n">
        <v>55</v>
      </c>
      <c r="O76" s="100" t="n">
        <v>10</v>
      </c>
      <c r="P76" s="100" t="n">
        <v>60</v>
      </c>
      <c r="Q76" s="100" t="n">
        <v>10</v>
      </c>
      <c r="R76" s="100" t="n">
        <f aca="false">IF(SUM(N76:Q76)=0,"",SUM(N76:Q76))</f>
        <v>135</v>
      </c>
      <c r="S76" s="100" t="n">
        <f aca="false">IF(R76="","",ROUND(R76/2,0))</f>
        <v>68</v>
      </c>
    </row>
    <row r="77" s="5" customFormat="true" ht="15" hidden="false" customHeight="true" outlineLevel="0" collapsed="false">
      <c r="A77" s="5" t="n">
        <f aca="false">ROW(A74)</f>
        <v>74</v>
      </c>
      <c r="B77" s="19" t="n">
        <f aca="false">B76</f>
        <v>19</v>
      </c>
      <c r="C77" s="20" t="str">
        <f aca="false">C76</f>
        <v>Drowsiness Detection System</v>
      </c>
      <c r="D77" s="19" t="str">
        <f aca="false">D76</f>
        <v>No</v>
      </c>
      <c r="E77" s="20" t="str">
        <f aca="false">E76</f>
        <v>Addya Pandey</v>
      </c>
      <c r="F77" s="5" t="s">
        <v>259</v>
      </c>
      <c r="G77" s="5" t="n">
        <v>500096288</v>
      </c>
      <c r="H77" s="5" t="s">
        <v>260</v>
      </c>
      <c r="I77" s="21" t="e">
        <f aca="false">I76</f>
        <v>#REF!</v>
      </c>
      <c r="J77" s="19" t="str">
        <f aca="false">IF(G77&lt;&gt;"",CONCATENATE(G77,"@stu.upes.ac.in"),"")</f>
        <v>500096288@stu.upes.ac.in</v>
      </c>
      <c r="K77" s="5" t="s">
        <v>261</v>
      </c>
      <c r="L77" s="20" t="str">
        <f aca="false">L76</f>
        <v>Dr. Khushboo Jain</v>
      </c>
      <c r="M77" s="101"/>
      <c r="N77" s="100" t="n">
        <v>65</v>
      </c>
      <c r="O77" s="100" t="n">
        <v>12</v>
      </c>
      <c r="P77" s="100" t="n">
        <v>65</v>
      </c>
      <c r="Q77" s="100" t="n">
        <v>12</v>
      </c>
      <c r="R77" s="100" t="n">
        <f aca="false">IF(SUM(N77:Q77)=0,"",SUM(N77:Q77))</f>
        <v>154</v>
      </c>
      <c r="S77" s="100" t="n">
        <f aca="false">IF(R77="","",ROUND(R77/2,0))</f>
        <v>77</v>
      </c>
    </row>
    <row r="78" s="5" customFormat="true" ht="15" hidden="false" customHeight="true" outlineLevel="0" collapsed="false">
      <c r="A78" s="5" t="n">
        <f aca="false">ROW(A75)</f>
        <v>75</v>
      </c>
      <c r="B78" s="19" t="n">
        <f aca="false">B77</f>
        <v>19</v>
      </c>
      <c r="C78" s="20" t="str">
        <f aca="false">C77</f>
        <v>Drowsiness Detection System</v>
      </c>
      <c r="D78" s="19" t="str">
        <f aca="false">D77</f>
        <v>No</v>
      </c>
      <c r="E78" s="20" t="str">
        <f aca="false">E77</f>
        <v>Addya Pandey</v>
      </c>
      <c r="F78" s="5" t="s">
        <v>263</v>
      </c>
      <c r="G78" s="5" t="n">
        <v>500091864</v>
      </c>
      <c r="H78" s="5" t="s">
        <v>264</v>
      </c>
      <c r="I78" s="21" t="e">
        <f aca="false">I77</f>
        <v>#REF!</v>
      </c>
      <c r="J78" s="19" t="str">
        <f aca="false">IF(G78&lt;&gt;"",CONCATENATE(G78,"@stu.upes.ac.in"),"")</f>
        <v>500091864@stu.upes.ac.in</v>
      </c>
      <c r="K78" s="5" t="s">
        <v>265</v>
      </c>
      <c r="L78" s="20" t="str">
        <f aca="false">L77</f>
        <v>Dr. Khushboo Jain</v>
      </c>
      <c r="M78" s="101"/>
      <c r="N78" s="100" t="n">
        <v>55</v>
      </c>
      <c r="O78" s="100" t="n">
        <v>10</v>
      </c>
      <c r="P78" s="100" t="n">
        <v>60</v>
      </c>
      <c r="Q78" s="100" t="n">
        <v>10</v>
      </c>
      <c r="R78" s="100" t="n">
        <f aca="false">IF(SUM(N78:Q78)=0,"",SUM(N78:Q78))</f>
        <v>135</v>
      </c>
      <c r="S78" s="100" t="n">
        <f aca="false">IF(R78="","",ROUND(R78/2,0))</f>
        <v>68</v>
      </c>
    </row>
    <row r="79" s="5" customFormat="true" ht="15" hidden="false" customHeight="true" outlineLevel="0" collapsed="false">
      <c r="A79" s="5" t="n">
        <f aca="false">ROW(A76)</f>
        <v>76</v>
      </c>
      <c r="B79" s="19" t="n">
        <f aca="false">B78</f>
        <v>19</v>
      </c>
      <c r="C79" s="20" t="str">
        <f aca="false">C78</f>
        <v>Drowsiness Detection System</v>
      </c>
      <c r="D79" s="19" t="str">
        <f aca="false">D78</f>
        <v>No</v>
      </c>
      <c r="E79" s="20" t="str">
        <f aca="false">E78</f>
        <v>Addya Pandey</v>
      </c>
      <c r="F79" s="5" t="s">
        <v>266</v>
      </c>
      <c r="G79" s="5" t="n">
        <v>500091936</v>
      </c>
      <c r="H79" s="5" t="s">
        <v>267</v>
      </c>
      <c r="I79" s="21" t="e">
        <f aca="false">I78</f>
        <v>#REF!</v>
      </c>
      <c r="J79" s="19" t="str">
        <f aca="false">IF(G79&lt;&gt;"",CONCATENATE(G79,"@stu.upes.ac.in"),"")</f>
        <v>500091936@stu.upes.ac.in</v>
      </c>
      <c r="K79" s="5" t="s">
        <v>265</v>
      </c>
      <c r="L79" s="20" t="str">
        <f aca="false">L78</f>
        <v>Dr. Khushboo Jain</v>
      </c>
      <c r="M79" s="101"/>
      <c r="N79" s="100" t="n">
        <v>50</v>
      </c>
      <c r="O79" s="100" t="n">
        <v>10</v>
      </c>
      <c r="P79" s="100" t="n">
        <v>55</v>
      </c>
      <c r="Q79" s="100" t="n">
        <v>10</v>
      </c>
      <c r="R79" s="100" t="n">
        <f aca="false">IF(SUM(N79:Q79)=0,"",SUM(N79:Q79))</f>
        <v>125</v>
      </c>
      <c r="S79" s="100" t="n">
        <f aca="false">IF(R79="","",ROUND(R79/2,0))</f>
        <v>63</v>
      </c>
    </row>
    <row r="80" s="5" customFormat="true" ht="15" hidden="false" customHeight="true" outlineLevel="0" collapsed="false">
      <c r="A80" s="5" t="n">
        <f aca="false">ROW(A77)</f>
        <v>77</v>
      </c>
      <c r="B80" s="19" t="n">
        <v>20</v>
      </c>
      <c r="C80" s="20" t="s">
        <v>268</v>
      </c>
      <c r="D80" s="19" t="s">
        <v>230</v>
      </c>
      <c r="E80" s="20" t="s">
        <v>269</v>
      </c>
      <c r="F80" s="5" t="s">
        <v>270</v>
      </c>
      <c r="G80" s="5" t="n">
        <v>500095601</v>
      </c>
      <c r="H80" s="5" t="s">
        <v>271</v>
      </c>
      <c r="I80" s="21" t="e">
        <f aca="false">#REF!</f>
        <v>#REF!</v>
      </c>
      <c r="J80" s="19" t="str">
        <f aca="false">IF(G80&lt;&gt;"",CONCATENATE(G80,"@stu.upes.ac.in"),"")</f>
        <v>500095601@stu.upes.ac.in</v>
      </c>
      <c r="K80" s="5" t="s">
        <v>242</v>
      </c>
      <c r="L80" s="20" t="s">
        <v>272</v>
      </c>
      <c r="M80" s="102"/>
      <c r="N80" s="100" t="n">
        <v>63</v>
      </c>
      <c r="O80" s="100" t="n">
        <v>13</v>
      </c>
      <c r="P80" s="100" t="n">
        <v>63</v>
      </c>
      <c r="Q80" s="100" t="n">
        <v>13</v>
      </c>
      <c r="R80" s="100" t="n">
        <v>152</v>
      </c>
      <c r="S80" s="100" t="n">
        <f aca="false">IF(R80="","",ROUND(R80/2,0))</f>
        <v>76</v>
      </c>
    </row>
    <row r="81" s="5" customFormat="true" ht="15" hidden="false" customHeight="true" outlineLevel="0" collapsed="false">
      <c r="A81" s="5" t="n">
        <f aca="false">ROW(A78)</f>
        <v>78</v>
      </c>
      <c r="B81" s="19" t="n">
        <f aca="false">B80</f>
        <v>20</v>
      </c>
      <c r="C81" s="20" t="str">
        <f aca="false">C80</f>
        <v>Stack wise: Predeictive analysis with stacked LSTM networks</v>
      </c>
      <c r="D81" s="19" t="str">
        <f aca="false">D80</f>
        <v>No</v>
      </c>
      <c r="E81" s="20" t="str">
        <f aca="false">E80</f>
        <v>Charul Sharma</v>
      </c>
      <c r="F81" s="5" t="s">
        <v>274</v>
      </c>
      <c r="G81" s="5" t="n">
        <v>500097015</v>
      </c>
      <c r="H81" s="5" t="s">
        <v>275</v>
      </c>
      <c r="I81" s="21" t="e">
        <f aca="false">I80</f>
        <v>#REF!</v>
      </c>
      <c r="J81" s="19" t="str">
        <f aca="false">IF(G81&lt;&gt;"",CONCATENATE(G81,"@stu.upes.ac.in"),"")</f>
        <v>500097015@stu.upes.ac.in</v>
      </c>
      <c r="K81" s="5" t="s">
        <v>276</v>
      </c>
      <c r="L81" s="20" t="str">
        <f aca="false">L80</f>
        <v>Ms. Arundhati tarafdar</v>
      </c>
      <c r="M81" s="102"/>
      <c r="N81" s="100" t="n">
        <v>63</v>
      </c>
      <c r="O81" s="100" t="n">
        <v>13</v>
      </c>
      <c r="P81" s="100" t="n">
        <v>63</v>
      </c>
      <c r="Q81" s="100" t="n">
        <v>13</v>
      </c>
      <c r="R81" s="100" t="n">
        <v>152</v>
      </c>
      <c r="S81" s="100" t="n">
        <f aca="false">IF(R81="","",ROUND(R81/2,0))</f>
        <v>76</v>
      </c>
    </row>
    <row r="82" s="5" customFormat="true" ht="15" hidden="false" customHeight="true" outlineLevel="0" collapsed="false">
      <c r="A82" s="5" t="n">
        <f aca="false">ROW(A79)</f>
        <v>79</v>
      </c>
      <c r="B82" s="19" t="n">
        <f aca="false">B81</f>
        <v>20</v>
      </c>
      <c r="C82" s="20" t="str">
        <f aca="false">C81</f>
        <v>Stack wise: Predeictive analysis with stacked LSTM networks</v>
      </c>
      <c r="D82" s="19" t="str">
        <f aca="false">D81</f>
        <v>No</v>
      </c>
      <c r="E82" s="20" t="str">
        <f aca="false">E81</f>
        <v>Charul Sharma</v>
      </c>
      <c r="F82" s="5" t="s">
        <v>278</v>
      </c>
      <c r="G82" s="5" t="n">
        <v>500097151</v>
      </c>
      <c r="H82" s="5" t="s">
        <v>279</v>
      </c>
      <c r="I82" s="21" t="e">
        <f aca="false">I81</f>
        <v>#REF!</v>
      </c>
      <c r="J82" s="19" t="str">
        <f aca="false">IF(G82&lt;&gt;"",CONCATENATE(G82,"@stu.upes.ac.in"),"")</f>
        <v>500097151@stu.upes.ac.in</v>
      </c>
      <c r="K82" s="5" t="s">
        <v>276</v>
      </c>
      <c r="L82" s="20" t="str">
        <f aca="false">L81</f>
        <v>Ms. Arundhati tarafdar</v>
      </c>
      <c r="M82" s="101"/>
      <c r="N82" s="100" t="n">
        <v>63</v>
      </c>
      <c r="O82" s="100" t="n">
        <v>13</v>
      </c>
      <c r="P82" s="100" t="n">
        <v>63</v>
      </c>
      <c r="Q82" s="100" t="n">
        <v>13</v>
      </c>
      <c r="R82" s="100" t="n">
        <v>152</v>
      </c>
      <c r="S82" s="100" t="n">
        <f aca="false">IF(R82="","",ROUND(R82/2,0))</f>
        <v>76</v>
      </c>
    </row>
    <row r="83" s="5" customFormat="true" ht="15" hidden="false" customHeight="true" outlineLevel="0" collapsed="false">
      <c r="A83" s="5" t="n">
        <f aca="false">ROW(A80)</f>
        <v>80</v>
      </c>
      <c r="B83" s="19"/>
      <c r="C83" s="20" t="str">
        <f aca="false">C82</f>
        <v>Stack wise: Predeictive analysis with stacked LSTM networks</v>
      </c>
      <c r="D83" s="19" t="str">
        <f aca="false">D82</f>
        <v>No</v>
      </c>
      <c r="E83" s="20" t="str">
        <f aca="false">E82</f>
        <v>Charul Sharma</v>
      </c>
      <c r="I83" s="21"/>
      <c r="J83" s="19"/>
      <c r="L83" s="20"/>
      <c r="M83" s="101"/>
      <c r="N83" s="100"/>
      <c r="O83" s="100"/>
      <c r="P83" s="100"/>
      <c r="Q83" s="100"/>
      <c r="R83" s="100"/>
      <c r="S83" s="100"/>
    </row>
    <row r="84" s="5" customFormat="true" ht="15" hidden="false" customHeight="true" outlineLevel="0" collapsed="false">
      <c r="A84" s="5" t="n">
        <f aca="false">ROW(A81)</f>
        <v>81</v>
      </c>
      <c r="B84" s="19" t="n">
        <v>21</v>
      </c>
      <c r="C84" s="20" t="s">
        <v>280</v>
      </c>
      <c r="D84" s="19" t="s">
        <v>230</v>
      </c>
      <c r="E84" s="20" t="s">
        <v>281</v>
      </c>
      <c r="F84" s="5" t="s">
        <v>281</v>
      </c>
      <c r="G84" s="5" t="n">
        <v>500093916</v>
      </c>
      <c r="H84" s="5" t="s">
        <v>282</v>
      </c>
      <c r="I84" s="21" t="e">
        <f aca="false">#REF!</f>
        <v>#REF!</v>
      </c>
      <c r="J84" s="19" t="str">
        <f aca="false">IF(G84&lt;&gt;"",CONCATENATE(G84,"@stu.upes.ac.in"),"")</f>
        <v>500093916@stu.upes.ac.in</v>
      </c>
      <c r="K84" s="5" t="s">
        <v>148</v>
      </c>
      <c r="L84" s="20" t="s">
        <v>283</v>
      </c>
      <c r="M84" s="105" t="s">
        <v>532</v>
      </c>
      <c r="N84" s="100" t="n">
        <v>60</v>
      </c>
      <c r="O84" s="100" t="n">
        <v>8</v>
      </c>
      <c r="P84" s="100" t="n">
        <v>59</v>
      </c>
      <c r="Q84" s="100" t="n">
        <v>11</v>
      </c>
      <c r="R84" s="100" t="n">
        <f aca="false">IF(SUM(N84:Q84)=0,"",SUM(N84:Q84))</f>
        <v>138</v>
      </c>
      <c r="S84" s="100" t="n">
        <f aca="false">IF(R84="","",ROUND(R84/2,0))</f>
        <v>69</v>
      </c>
    </row>
    <row r="85" s="5" customFormat="true" ht="15" hidden="false" customHeight="true" outlineLevel="0" collapsed="false">
      <c r="A85" s="5" t="n">
        <f aca="false">ROW(A82)</f>
        <v>82</v>
      </c>
      <c r="B85" s="19" t="n">
        <f aca="false">B84</f>
        <v>21</v>
      </c>
      <c r="C85" s="20" t="str">
        <f aca="false">C84</f>
        <v>Semantic-aware Searching Over Encrypted Data </v>
      </c>
      <c r="D85" s="19" t="str">
        <f aca="false">D84</f>
        <v>No</v>
      </c>
      <c r="E85" s="20" t="str">
        <f aca="false">E84</f>
        <v>Soumil Kumar</v>
      </c>
      <c r="F85" s="5" t="s">
        <v>284</v>
      </c>
      <c r="G85" s="5" t="n">
        <v>500092144</v>
      </c>
      <c r="H85" s="5" t="s">
        <v>285</v>
      </c>
      <c r="I85" s="21" t="e">
        <f aca="false">I84</f>
        <v>#REF!</v>
      </c>
      <c r="J85" s="19" t="str">
        <f aca="false">IF(G85&lt;&gt;"",CONCATENATE(G85,"@stu.upes.ac.in"),"")</f>
        <v>500092144@stu.upes.ac.in</v>
      </c>
      <c r="K85" s="5" t="s">
        <v>109</v>
      </c>
      <c r="L85" s="20" t="str">
        <f aca="false">L84</f>
        <v>Dr. Nayantara Kotoky</v>
      </c>
      <c r="M85" s="102"/>
      <c r="N85" s="100" t="n">
        <v>60</v>
      </c>
      <c r="O85" s="100" t="n">
        <v>8</v>
      </c>
      <c r="P85" s="100" t="n">
        <v>59</v>
      </c>
      <c r="Q85" s="100" t="n">
        <v>11</v>
      </c>
      <c r="R85" s="100" t="n">
        <f aca="false">IF(SUM(N85:Q85)=0,"",SUM(N85:Q85))</f>
        <v>138</v>
      </c>
      <c r="S85" s="100" t="n">
        <f aca="false">IF(R85="","",ROUND(R85/2,0))</f>
        <v>69</v>
      </c>
    </row>
    <row r="86" s="5" customFormat="true" ht="15" hidden="false" customHeight="true" outlineLevel="0" collapsed="false">
      <c r="A86" s="5" t="n">
        <f aca="false">ROW(A83)</f>
        <v>83</v>
      </c>
      <c r="B86" s="19" t="n">
        <f aca="false">B85</f>
        <v>21</v>
      </c>
      <c r="C86" s="20" t="str">
        <f aca="false">C85</f>
        <v>Semantic-aware Searching Over Encrypted Data </v>
      </c>
      <c r="D86" s="19" t="str">
        <f aca="false">D85</f>
        <v>No</v>
      </c>
      <c r="E86" s="20" t="str">
        <f aca="false">E85</f>
        <v>Soumil Kumar</v>
      </c>
      <c r="F86" s="5" t="s">
        <v>287</v>
      </c>
      <c r="G86" s="5" t="n">
        <v>500091503</v>
      </c>
      <c r="H86" s="5" t="s">
        <v>288</v>
      </c>
      <c r="I86" s="21" t="e">
        <f aca="false">I85</f>
        <v>#REF!</v>
      </c>
      <c r="J86" s="19" t="str">
        <f aca="false">IF(G86&lt;&gt;"",CONCATENATE(G86,"@stu.upes.ac.in"),"")</f>
        <v>500091503@stu.upes.ac.in</v>
      </c>
      <c r="K86" s="5" t="s">
        <v>289</v>
      </c>
      <c r="L86" s="20" t="str">
        <f aca="false">L85</f>
        <v>Dr. Nayantara Kotoky</v>
      </c>
      <c r="M86" s="101"/>
      <c r="N86" s="100" t="n">
        <v>60</v>
      </c>
      <c r="O86" s="100" t="n">
        <v>8</v>
      </c>
      <c r="P86" s="100" t="n">
        <v>59</v>
      </c>
      <c r="Q86" s="100" t="n">
        <v>11</v>
      </c>
      <c r="R86" s="100" t="n">
        <f aca="false">IF(SUM(N86:Q86)=0,"",SUM(N86:Q86))</f>
        <v>138</v>
      </c>
      <c r="S86" s="100" t="n">
        <f aca="false">IF(R86="","",ROUND(R86/2,0))</f>
        <v>69</v>
      </c>
    </row>
    <row r="87" s="5" customFormat="true" ht="15" hidden="false" customHeight="true" outlineLevel="0" collapsed="false">
      <c r="A87" s="5" t="n">
        <f aca="false">ROW(A84)</f>
        <v>84</v>
      </c>
      <c r="B87" s="19" t="n">
        <f aca="false">B86</f>
        <v>21</v>
      </c>
      <c r="C87" s="20" t="str">
        <f aca="false">C86</f>
        <v>Semantic-aware Searching Over Encrypted Data </v>
      </c>
      <c r="D87" s="19" t="str">
        <f aca="false">D86</f>
        <v>No</v>
      </c>
      <c r="E87" s="20" t="str">
        <f aca="false">E86</f>
        <v>Soumil Kumar</v>
      </c>
      <c r="F87" s="5" t="s">
        <v>290</v>
      </c>
      <c r="G87" s="5" t="n">
        <v>500091532</v>
      </c>
      <c r="H87" s="5" t="s">
        <v>291</v>
      </c>
      <c r="I87" s="21" t="e">
        <f aca="false">I86</f>
        <v>#REF!</v>
      </c>
      <c r="J87" s="19" t="str">
        <f aca="false">IF(G87&lt;&gt;"",CONCATENATE(G87,"@stu.upes.ac.in"),"")</f>
        <v>500091532@stu.upes.ac.in</v>
      </c>
      <c r="K87" s="5" t="s">
        <v>292</v>
      </c>
      <c r="L87" s="20" t="str">
        <f aca="false">L86</f>
        <v>Dr. Nayantara Kotoky</v>
      </c>
      <c r="M87" s="101"/>
      <c r="N87" s="100" t="n">
        <v>60</v>
      </c>
      <c r="O87" s="100" t="n">
        <v>8</v>
      </c>
      <c r="P87" s="100" t="n">
        <v>59</v>
      </c>
      <c r="Q87" s="100" t="n">
        <v>11</v>
      </c>
      <c r="R87" s="100" t="n">
        <f aca="false">IF(SUM(N87:Q87)=0,"",SUM(N87:Q87))</f>
        <v>138</v>
      </c>
      <c r="S87" s="100" t="n">
        <f aca="false">IF(R87="","",ROUND(R87/2,0))</f>
        <v>69</v>
      </c>
    </row>
    <row r="88" s="84" customFormat="true" ht="15" hidden="false" customHeight="true" outlineLevel="0" collapsed="false">
      <c r="A88" s="84" t="n">
        <f aca="false">ROW(A85)</f>
        <v>85</v>
      </c>
      <c r="B88" s="85" t="n">
        <v>22</v>
      </c>
      <c r="C88" s="86" t="s">
        <v>293</v>
      </c>
      <c r="D88" s="85" t="s">
        <v>230</v>
      </c>
      <c r="E88" s="86" t="s">
        <v>294</v>
      </c>
      <c r="F88" s="84" t="s">
        <v>294</v>
      </c>
      <c r="G88" s="84" t="n">
        <v>500096507</v>
      </c>
      <c r="H88" s="84" t="s">
        <v>295</v>
      </c>
      <c r="I88" s="87" t="e">
        <f aca="false">#REF!</f>
        <v>#REF!</v>
      </c>
      <c r="J88" s="85" t="str">
        <f aca="false">IF(G88&lt;&gt;"",CONCATENATE(G88,"@stu.upes.ac.in"),"")</f>
        <v>500096507@stu.upes.ac.in</v>
      </c>
      <c r="K88" s="84" t="s">
        <v>133</v>
      </c>
      <c r="L88" s="86" t="s">
        <v>233</v>
      </c>
      <c r="M88" s="109"/>
      <c r="N88" s="110" t="n">
        <v>63</v>
      </c>
      <c r="O88" s="110" t="n">
        <v>13</v>
      </c>
      <c r="P88" s="110" t="n">
        <v>63</v>
      </c>
      <c r="Q88" s="110" t="n">
        <v>13</v>
      </c>
      <c r="R88" s="110" t="n">
        <f aca="false">IF(SUM(N88:Q88)=0,"",SUM(N88:Q88))</f>
        <v>152</v>
      </c>
      <c r="S88" s="100" t="n">
        <f aca="false">IF(R88="","",ROUND(R88/2,0))</f>
        <v>76</v>
      </c>
    </row>
    <row r="89" s="84" customFormat="true" ht="15" hidden="false" customHeight="true" outlineLevel="0" collapsed="false">
      <c r="A89" s="84" t="n">
        <f aca="false">ROW(A86)</f>
        <v>86</v>
      </c>
      <c r="B89" s="85" t="n">
        <f aca="false">B88</f>
        <v>22</v>
      </c>
      <c r="C89" s="86" t="str">
        <f aca="false">C88</f>
        <v>CloudEasy</v>
      </c>
      <c r="D89" s="85" t="str">
        <f aca="false">D88</f>
        <v>No</v>
      </c>
      <c r="E89" s="86" t="str">
        <f aca="false">E88</f>
        <v>Nirmol Kainth</v>
      </c>
      <c r="F89" s="84" t="s">
        <v>297</v>
      </c>
      <c r="G89" s="84" t="n">
        <v>500096495</v>
      </c>
      <c r="H89" s="84" t="s">
        <v>298</v>
      </c>
      <c r="I89" s="87" t="e">
        <f aca="false">I88</f>
        <v>#REF!</v>
      </c>
      <c r="J89" s="85" t="str">
        <f aca="false">IF(G89&lt;&gt;"",CONCATENATE(G89,"@stu.upes.ac.in"),"")</f>
        <v>500096495@stu.upes.ac.in</v>
      </c>
      <c r="K89" s="84" t="s">
        <v>133</v>
      </c>
      <c r="L89" s="86" t="str">
        <f aca="false">L88</f>
        <v>Dr. Swati Rastogi</v>
      </c>
      <c r="M89" s="109"/>
      <c r="N89" s="110" t="n">
        <v>63</v>
      </c>
      <c r="O89" s="110" t="n">
        <v>13</v>
      </c>
      <c r="P89" s="110" t="n">
        <v>63</v>
      </c>
      <c r="Q89" s="110" t="n">
        <v>13</v>
      </c>
      <c r="R89" s="110" t="n">
        <f aca="false">IF(SUM(N89:Q89)=0,"",SUM(N89:Q89))</f>
        <v>152</v>
      </c>
      <c r="S89" s="100" t="n">
        <f aca="false">IF(R89="","",ROUND(R89/2,0))</f>
        <v>76</v>
      </c>
    </row>
    <row r="90" s="84" customFormat="true" ht="15" hidden="false" customHeight="true" outlineLevel="0" collapsed="false">
      <c r="A90" s="84" t="n">
        <f aca="false">ROW(A87)</f>
        <v>87</v>
      </c>
      <c r="B90" s="85"/>
      <c r="C90" s="86" t="str">
        <f aca="false">C89</f>
        <v>CloudEasy</v>
      </c>
      <c r="D90" s="85" t="str">
        <f aca="false">D89</f>
        <v>No</v>
      </c>
      <c r="E90" s="86" t="str">
        <f aca="false">E89</f>
        <v>Nirmol Kainth</v>
      </c>
      <c r="I90" s="87"/>
      <c r="J90" s="85"/>
      <c r="L90" s="86"/>
      <c r="M90" s="111"/>
      <c r="N90" s="110"/>
      <c r="O90" s="110"/>
      <c r="P90" s="110"/>
      <c r="Q90" s="110"/>
      <c r="R90" s="110"/>
      <c r="S90" s="100"/>
    </row>
    <row r="91" s="84" customFormat="true" ht="15" hidden="false" customHeight="true" outlineLevel="0" collapsed="false">
      <c r="A91" s="84" t="n">
        <f aca="false">ROW(A88)</f>
        <v>88</v>
      </c>
      <c r="B91" s="85"/>
      <c r="C91" s="86" t="str">
        <f aca="false">C90</f>
        <v>CloudEasy</v>
      </c>
      <c r="D91" s="85" t="str">
        <f aca="false">D90</f>
        <v>No</v>
      </c>
      <c r="E91" s="86" t="str">
        <f aca="false">E90</f>
        <v>Nirmol Kainth</v>
      </c>
      <c r="I91" s="87"/>
      <c r="J91" s="85"/>
      <c r="L91" s="86"/>
      <c r="M91" s="111"/>
      <c r="N91" s="110"/>
      <c r="O91" s="110"/>
      <c r="P91" s="110"/>
      <c r="Q91" s="110"/>
      <c r="R91" s="110"/>
      <c r="S91" s="100"/>
    </row>
    <row r="92" s="5" customFormat="true" ht="15" hidden="false" customHeight="true" outlineLevel="0" collapsed="false">
      <c r="A92" s="5" t="n">
        <f aca="false">ROW(A89)</f>
        <v>89</v>
      </c>
      <c r="B92" s="19" t="n">
        <v>23</v>
      </c>
      <c r="C92" s="38" t="s">
        <v>300</v>
      </c>
      <c r="D92" s="19" t="s">
        <v>25</v>
      </c>
      <c r="E92" s="38" t="s">
        <v>301</v>
      </c>
      <c r="F92" s="39" t="s">
        <v>301</v>
      </c>
      <c r="G92" s="39" t="n">
        <v>500091963</v>
      </c>
      <c r="H92" s="39" t="s">
        <v>302</v>
      </c>
      <c r="I92" s="40" t="e">
        <f aca="false">#REF!</f>
        <v>#REF!</v>
      </c>
      <c r="J92" s="19" t="str">
        <f aca="false">IF(G92&lt;&gt;"",CONCATENATE(G92,"@stu.upes.ac.in"),"")</f>
        <v>500091963@stu.upes.ac.in</v>
      </c>
      <c r="K92" s="39" t="s">
        <v>51</v>
      </c>
      <c r="L92" s="38" t="s">
        <v>303</v>
      </c>
      <c r="M92" s="112"/>
      <c r="N92" s="100" t="n">
        <v>60</v>
      </c>
      <c r="O92" s="100" t="n">
        <v>8</v>
      </c>
      <c r="P92" s="100" t="n">
        <v>59</v>
      </c>
      <c r="Q92" s="100" t="n">
        <v>11</v>
      </c>
      <c r="R92" s="100" t="n">
        <f aca="false">IF(SUM(N92:Q92)=0,"",SUM(N92:Q92))</f>
        <v>138</v>
      </c>
      <c r="S92" s="100" t="n">
        <f aca="false">IF(R92="","",ROUND(R92/2,0))</f>
        <v>69</v>
      </c>
    </row>
    <row r="93" s="5" customFormat="true" ht="15" hidden="false" customHeight="true" outlineLevel="0" collapsed="false">
      <c r="A93" s="5" t="n">
        <f aca="false">ROW(A90)</f>
        <v>90</v>
      </c>
      <c r="B93" s="19" t="n">
        <f aca="false">B92</f>
        <v>23</v>
      </c>
      <c r="C93" s="38" t="str">
        <f aca="false">C92</f>
        <v>Artisanvalley</v>
      </c>
      <c r="D93" s="19" t="str">
        <f aca="false">D92</f>
        <v>Yes</v>
      </c>
      <c r="E93" s="38" t="str">
        <f aca="false">E92</f>
        <v>Rishit garg</v>
      </c>
      <c r="F93" s="39" t="s">
        <v>305</v>
      </c>
      <c r="G93" s="39" t="n">
        <v>500091942</v>
      </c>
      <c r="H93" s="39" t="s">
        <v>306</v>
      </c>
      <c r="I93" s="40" t="e">
        <f aca="false">I92</f>
        <v>#REF!</v>
      </c>
      <c r="J93" s="19" t="str">
        <f aca="false">IF(G93&lt;&gt;"",CONCATENATE(G93,"@stu.upes.ac.in"),"")</f>
        <v>500091942@stu.upes.ac.in</v>
      </c>
      <c r="K93" s="39" t="s">
        <v>51</v>
      </c>
      <c r="L93" s="38" t="str">
        <f aca="false">L92</f>
        <v>Mr. Shresth Gupta</v>
      </c>
      <c r="M93" s="105" t="s">
        <v>530</v>
      </c>
      <c r="N93" s="100" t="n">
        <v>60</v>
      </c>
      <c r="O93" s="100" t="n">
        <v>8</v>
      </c>
      <c r="P93" s="100" t="n">
        <v>59</v>
      </c>
      <c r="Q93" s="100" t="n">
        <v>11</v>
      </c>
      <c r="R93" s="100" t="n">
        <f aca="false">IF(SUM(N93:Q93)=0,"",SUM(N93:Q93))</f>
        <v>138</v>
      </c>
      <c r="S93" s="100" t="n">
        <f aca="false">IF(R93="","",ROUND(R93/2,0))</f>
        <v>69</v>
      </c>
    </row>
    <row r="94" s="5" customFormat="true" ht="15" hidden="false" customHeight="true" outlineLevel="0" collapsed="false">
      <c r="A94" s="5" t="n">
        <f aca="false">ROW(A91)</f>
        <v>91</v>
      </c>
      <c r="B94" s="19" t="n">
        <f aca="false">B93</f>
        <v>23</v>
      </c>
      <c r="C94" s="38" t="str">
        <f aca="false">C93</f>
        <v>Artisanvalley</v>
      </c>
      <c r="D94" s="19" t="str">
        <f aca="false">D93</f>
        <v>Yes</v>
      </c>
      <c r="E94" s="38" t="str">
        <f aca="false">E93</f>
        <v>Rishit garg</v>
      </c>
      <c r="F94" s="39" t="s">
        <v>308</v>
      </c>
      <c r="G94" s="39" t="n">
        <v>500093653</v>
      </c>
      <c r="H94" s="39" t="s">
        <v>309</v>
      </c>
      <c r="I94" s="40" t="e">
        <f aca="false">I93</f>
        <v>#REF!</v>
      </c>
      <c r="J94" s="19" t="str">
        <f aca="false">IF(G94&lt;&gt;"",CONCATENATE(G94,"@stu.upes.ac.in"),"")</f>
        <v>500093653@stu.upes.ac.in</v>
      </c>
      <c r="K94" s="39" t="s">
        <v>148</v>
      </c>
      <c r="L94" s="38" t="str">
        <f aca="false">L93</f>
        <v>Mr. Shresth Gupta</v>
      </c>
      <c r="M94" s="113"/>
      <c r="N94" s="100" t="n">
        <v>60</v>
      </c>
      <c r="O94" s="100" t="n">
        <v>8</v>
      </c>
      <c r="P94" s="100" t="n">
        <v>59</v>
      </c>
      <c r="Q94" s="100" t="n">
        <v>11</v>
      </c>
      <c r="R94" s="100" t="n">
        <f aca="false">IF(SUM(N94:Q94)=0,"",SUM(N94:Q94))</f>
        <v>138</v>
      </c>
      <c r="S94" s="100" t="n">
        <f aca="false">IF(R94="","",ROUND(R94/2,0))</f>
        <v>69</v>
      </c>
    </row>
    <row r="95" s="5" customFormat="true" ht="15" hidden="false" customHeight="true" outlineLevel="0" collapsed="false">
      <c r="A95" s="5" t="n">
        <f aca="false">ROW(A92)</f>
        <v>92</v>
      </c>
      <c r="B95" s="19" t="n">
        <f aca="false">B94</f>
        <v>23</v>
      </c>
      <c r="C95" s="38" t="str">
        <f aca="false">C94</f>
        <v>Artisanvalley</v>
      </c>
      <c r="D95" s="19" t="str">
        <f aca="false">D94</f>
        <v>Yes</v>
      </c>
      <c r="E95" s="38" t="str">
        <f aca="false">E94</f>
        <v>Rishit garg</v>
      </c>
      <c r="F95" s="39" t="s">
        <v>310</v>
      </c>
      <c r="G95" s="39" t="n">
        <v>500094151</v>
      </c>
      <c r="H95" s="39" t="s">
        <v>311</v>
      </c>
      <c r="I95" s="40" t="e">
        <f aca="false">I94</f>
        <v>#REF!</v>
      </c>
      <c r="J95" s="19" t="str">
        <f aca="false">IF(G95&lt;&gt;"",CONCATENATE(G95,"@stu.upes.ac.in"),"")</f>
        <v>500094151@stu.upes.ac.in</v>
      </c>
      <c r="K95" s="39" t="s">
        <v>41</v>
      </c>
      <c r="L95" s="38" t="str">
        <f aca="false">L94</f>
        <v>Mr. Shresth Gupta</v>
      </c>
      <c r="M95" s="113"/>
      <c r="N95" s="100" t="n">
        <v>60</v>
      </c>
      <c r="O95" s="100" t="n">
        <v>8</v>
      </c>
      <c r="P95" s="100" t="n">
        <v>59</v>
      </c>
      <c r="Q95" s="100" t="n">
        <v>11</v>
      </c>
      <c r="R95" s="100" t="n">
        <f aca="false">IF(SUM(N95:Q95)=0,"",SUM(N95:Q95))</f>
        <v>138</v>
      </c>
      <c r="S95" s="100" t="n">
        <f aca="false">IF(R95="","",ROUND(R95/2,0))</f>
        <v>69</v>
      </c>
    </row>
    <row r="96" s="5" customFormat="true" ht="15" hidden="false" customHeight="true" outlineLevel="0" collapsed="false">
      <c r="A96" s="5" t="n">
        <f aca="false">ROW(A93)</f>
        <v>93</v>
      </c>
      <c r="B96" s="19" t="n">
        <v>24</v>
      </c>
      <c r="C96" s="20" t="s">
        <v>312</v>
      </c>
      <c r="D96" s="19" t="s">
        <v>230</v>
      </c>
      <c r="E96" s="20" t="s">
        <v>313</v>
      </c>
      <c r="F96" s="5" t="s">
        <v>314</v>
      </c>
      <c r="G96" s="5" t="n">
        <v>500095594</v>
      </c>
      <c r="H96" s="5" t="s">
        <v>315</v>
      </c>
      <c r="I96" s="21" t="n">
        <v>7991161369</v>
      </c>
      <c r="J96" s="19" t="str">
        <f aca="false">IF(G96&lt;&gt;"",CONCATENATE(G96,"@stu.upes.ac.in"),"")</f>
        <v>500095594@stu.upes.ac.in</v>
      </c>
      <c r="K96" s="5" t="s">
        <v>28</v>
      </c>
      <c r="L96" s="20" t="s">
        <v>79</v>
      </c>
      <c r="M96" s="114" t="s">
        <v>316</v>
      </c>
      <c r="N96" s="100" t="n">
        <v>63</v>
      </c>
      <c r="O96" s="100" t="n">
        <v>13</v>
      </c>
      <c r="P96" s="100" t="n">
        <v>62</v>
      </c>
      <c r="Q96" s="100" t="n">
        <v>13</v>
      </c>
      <c r="R96" s="100" t="n">
        <f aca="false">IF(SUM(N96:Q96)=0,"",SUM(N96:Q96))</f>
        <v>151</v>
      </c>
      <c r="S96" s="100" t="n">
        <f aca="false">IF(R96="","",ROUND(R96/2,0))</f>
        <v>76</v>
      </c>
    </row>
    <row r="97" s="5" customFormat="true" ht="15" hidden="false" customHeight="true" outlineLevel="0" collapsed="false">
      <c r="A97" s="5" t="n">
        <f aca="false">ROW(A94)</f>
        <v>94</v>
      </c>
      <c r="B97" s="19" t="n">
        <f aca="false">B96</f>
        <v>24</v>
      </c>
      <c r="C97" s="20" t="str">
        <f aca="false">C96</f>
        <v>MultiGen AI: Your All-in-one AI content creation Hub</v>
      </c>
      <c r="D97" s="19" t="str">
        <f aca="false">D96</f>
        <v>No</v>
      </c>
      <c r="E97" s="20" t="str">
        <f aca="false">E96</f>
        <v>Shubhi Dixit</v>
      </c>
      <c r="F97" s="5" t="s">
        <v>317</v>
      </c>
      <c r="G97" s="5" t="n">
        <v>500095616</v>
      </c>
      <c r="H97" s="5" t="s">
        <v>318</v>
      </c>
      <c r="I97" s="21" t="n">
        <v>9113106085</v>
      </c>
      <c r="J97" s="19" t="str">
        <f aca="false">IF(G97&lt;&gt;"",CONCATENATE(G97,"@stu.upes.ac.in"),"")</f>
        <v>500095616@stu.upes.ac.in</v>
      </c>
      <c r="K97" s="5" t="s">
        <v>28</v>
      </c>
      <c r="L97" s="20" t="str">
        <f aca="false">L96</f>
        <v>Dr. Avita Katal</v>
      </c>
      <c r="M97" s="114"/>
      <c r="N97" s="100" t="n">
        <v>63</v>
      </c>
      <c r="O97" s="100" t="n">
        <v>13</v>
      </c>
      <c r="P97" s="100" t="n">
        <v>62</v>
      </c>
      <c r="Q97" s="100" t="n">
        <v>13</v>
      </c>
      <c r="R97" s="100" t="n">
        <f aca="false">IF(SUM(N97:Q97)=0,"",SUM(N97:Q97))</f>
        <v>151</v>
      </c>
      <c r="S97" s="100" t="n">
        <f aca="false">IF(R97="","",ROUND(R97/2,0))</f>
        <v>76</v>
      </c>
    </row>
    <row r="98" s="5" customFormat="true" ht="15" hidden="false" customHeight="true" outlineLevel="0" collapsed="false">
      <c r="A98" s="5" t="n">
        <f aca="false">ROW(A95)</f>
        <v>95</v>
      </c>
      <c r="B98" s="19" t="n">
        <f aca="false">B97</f>
        <v>24</v>
      </c>
      <c r="C98" s="20" t="str">
        <f aca="false">C97</f>
        <v>MultiGen AI: Your All-in-one AI content creation Hub</v>
      </c>
      <c r="D98" s="19" t="str">
        <f aca="false">D97</f>
        <v>No</v>
      </c>
      <c r="E98" s="20" t="str">
        <f aca="false">E97</f>
        <v>Shubhi Dixit</v>
      </c>
      <c r="F98" s="5" t="s">
        <v>320</v>
      </c>
      <c r="G98" s="5" t="n">
        <v>500096448</v>
      </c>
      <c r="H98" s="5" t="s">
        <v>321</v>
      </c>
      <c r="I98" s="21" t="n">
        <v>9339279360</v>
      </c>
      <c r="J98" s="19" t="str">
        <f aca="false">IF(G98&lt;&gt;"",CONCATENATE(G98,"@stu.upes.ac.in"),"")</f>
        <v>500096448@stu.upes.ac.in</v>
      </c>
      <c r="K98" s="5" t="s">
        <v>133</v>
      </c>
      <c r="L98" s="20" t="str">
        <f aca="false">L97</f>
        <v>Dr. Avita Katal</v>
      </c>
      <c r="M98" s="114"/>
      <c r="N98" s="100" t="n">
        <v>63</v>
      </c>
      <c r="O98" s="100" t="n">
        <v>13</v>
      </c>
      <c r="P98" s="100" t="n">
        <v>63</v>
      </c>
      <c r="Q98" s="100" t="n">
        <v>13</v>
      </c>
      <c r="R98" s="100" t="n">
        <f aca="false">IF(SUM(N98:Q98)=0,"",SUM(N98:Q98))</f>
        <v>152</v>
      </c>
      <c r="S98" s="100" t="n">
        <f aca="false">IF(R98="","",ROUND(R98/2,0))</f>
        <v>76</v>
      </c>
    </row>
    <row r="99" s="5" customFormat="true" ht="15" hidden="false" customHeight="true" outlineLevel="0" collapsed="false">
      <c r="A99" s="5" t="n">
        <f aca="false">ROW(A96)</f>
        <v>96</v>
      </c>
      <c r="B99" s="19" t="n">
        <f aca="false">B98</f>
        <v>24</v>
      </c>
      <c r="C99" s="20" t="str">
        <f aca="false">C98</f>
        <v>MultiGen AI: Your All-in-one AI content creation Hub</v>
      </c>
      <c r="D99" s="19" t="str">
        <f aca="false">D98</f>
        <v>No</v>
      </c>
      <c r="E99" s="20" t="str">
        <f aca="false">E98</f>
        <v>Shubhi Dixit</v>
      </c>
      <c r="F99" s="5" t="s">
        <v>313</v>
      </c>
      <c r="G99" s="5" t="n">
        <v>500094571</v>
      </c>
      <c r="H99" s="5" t="s">
        <v>322</v>
      </c>
      <c r="I99" s="21" t="n">
        <v>9343815519</v>
      </c>
      <c r="J99" s="19" t="str">
        <f aca="false">IF(G99&lt;&gt;"",CONCATENATE(G99,"@stu.upes.ac.in"),"")</f>
        <v>500094571@stu.upes.ac.in</v>
      </c>
      <c r="K99" s="5" t="s">
        <v>28</v>
      </c>
      <c r="L99" s="20" t="str">
        <f aca="false">L98</f>
        <v>Dr. Avita Katal</v>
      </c>
      <c r="M99" s="114"/>
      <c r="N99" s="100" t="n">
        <v>65</v>
      </c>
      <c r="O99" s="100" t="n">
        <v>14</v>
      </c>
      <c r="P99" s="100" t="n">
        <v>65</v>
      </c>
      <c r="Q99" s="100" t="n">
        <v>14</v>
      </c>
      <c r="R99" s="100" t="n">
        <f aca="false">IF(SUM(N99:Q99)=0,"",SUM(N99:Q99))</f>
        <v>158</v>
      </c>
      <c r="S99" s="100" t="n">
        <f aca="false">IF(R99="","",ROUND(R99/2,0))</f>
        <v>79</v>
      </c>
    </row>
    <row r="100" s="5" customFormat="true" ht="15" hidden="false" customHeight="true" outlineLevel="0" collapsed="false">
      <c r="A100" s="5" t="n">
        <f aca="false">ROW(A97)</f>
        <v>97</v>
      </c>
      <c r="B100" s="19" t="n">
        <v>25</v>
      </c>
      <c r="C100" s="44" t="s">
        <v>323</v>
      </c>
      <c r="D100" s="19" t="s">
        <v>25</v>
      </c>
      <c r="E100" s="20" t="s">
        <v>324</v>
      </c>
      <c r="F100" s="5" t="s">
        <v>324</v>
      </c>
      <c r="G100" s="5" t="n">
        <v>500094103</v>
      </c>
      <c r="H100" s="5" t="s">
        <v>325</v>
      </c>
      <c r="I100" s="21" t="n">
        <v>6262035650</v>
      </c>
      <c r="J100" s="19" t="str">
        <f aca="false">IF(G100&lt;&gt;"",CONCATENATE(G100,"@stu.upes.ac.in"),"")</f>
        <v>500094103@stu.upes.ac.in</v>
      </c>
      <c r="K100" s="5" t="s">
        <v>126</v>
      </c>
      <c r="L100" s="20" t="s">
        <v>326</v>
      </c>
      <c r="M100" s="21"/>
      <c r="N100" s="100" t="n">
        <v>64</v>
      </c>
      <c r="O100" s="100" t="n">
        <v>9</v>
      </c>
      <c r="P100" s="100" t="n">
        <v>61</v>
      </c>
      <c r="Q100" s="100" t="n">
        <v>12</v>
      </c>
      <c r="R100" s="100" t="n">
        <f aca="false">IF(SUM(N100:Q100)=0,"",SUM(N100:Q100))</f>
        <v>146</v>
      </c>
      <c r="S100" s="100" t="n">
        <f aca="false">IF(R100="","",ROUND(R100/2,0))</f>
        <v>73</v>
      </c>
    </row>
    <row r="101" s="5" customFormat="true" ht="15" hidden="false" customHeight="true" outlineLevel="0" collapsed="false">
      <c r="A101" s="5" t="n">
        <f aca="false">ROW(A98)</f>
        <v>98</v>
      </c>
      <c r="B101" s="19" t="n">
        <f aca="false">B100</f>
        <v>25</v>
      </c>
      <c r="C101" s="44" t="str">
        <f aca="false">C100</f>
        <v>Vital Wave:Telemonitoring ECG and PPG with cloud analytics</v>
      </c>
      <c r="D101" s="19" t="str">
        <f aca="false">D100</f>
        <v>Yes</v>
      </c>
      <c r="E101" s="20" t="str">
        <f aca="false">E100</f>
        <v>Anishka Sinha</v>
      </c>
      <c r="F101" s="5" t="s">
        <v>327</v>
      </c>
      <c r="G101" s="5" t="n">
        <v>500092154</v>
      </c>
      <c r="H101" s="5" t="s">
        <v>328</v>
      </c>
      <c r="I101" s="21" t="n">
        <v>9520024449</v>
      </c>
      <c r="J101" s="19" t="str">
        <f aca="false">IF(G101&lt;&gt;"",CONCATENATE(G101,"@stu.upes.ac.in"),"")</f>
        <v>500092154@stu.upes.ac.in</v>
      </c>
      <c r="K101" s="5" t="s">
        <v>329</v>
      </c>
      <c r="L101" s="20" t="str">
        <f aca="false">L100</f>
        <v>Dr. Shresth Gupta</v>
      </c>
      <c r="M101" s="99" t="s">
        <v>530</v>
      </c>
      <c r="N101" s="100" t="n">
        <v>64</v>
      </c>
      <c r="O101" s="100" t="n">
        <v>9</v>
      </c>
      <c r="P101" s="100" t="n">
        <v>61</v>
      </c>
      <c r="Q101" s="100" t="n">
        <v>12</v>
      </c>
      <c r="R101" s="100" t="n">
        <f aca="false">IF(SUM(N101:Q101)=0,"",SUM(N101:Q101))</f>
        <v>146</v>
      </c>
      <c r="S101" s="100" t="n">
        <f aca="false">IF(R101="","",ROUND(R101/2,0))</f>
        <v>73</v>
      </c>
    </row>
    <row r="102" s="5" customFormat="true" ht="15" hidden="false" customHeight="true" outlineLevel="0" collapsed="false">
      <c r="A102" s="5" t="n">
        <f aca="false">ROW(A99)</f>
        <v>99</v>
      </c>
      <c r="B102" s="19" t="n">
        <f aca="false">B101</f>
        <v>25</v>
      </c>
      <c r="C102" s="44" t="str">
        <f aca="false">C101</f>
        <v>Vital Wave:Telemonitoring ECG and PPG with cloud analytics</v>
      </c>
      <c r="D102" s="19" t="str">
        <f aca="false">D101</f>
        <v>Yes</v>
      </c>
      <c r="E102" s="20" t="str">
        <f aca="false">E101</f>
        <v>Anishka Sinha</v>
      </c>
      <c r="F102" s="5" t="s">
        <v>330</v>
      </c>
      <c r="G102" s="5" t="n">
        <v>500094135</v>
      </c>
      <c r="H102" s="5" t="s">
        <v>331</v>
      </c>
      <c r="I102" s="21" t="n">
        <v>9084047529</v>
      </c>
      <c r="J102" s="19" t="str">
        <f aca="false">IF(G102&lt;&gt;"",CONCATENATE(G102,"@stu.upes.ac.in"),"")</f>
        <v>500094135@stu.upes.ac.in</v>
      </c>
      <c r="K102" s="5" t="s">
        <v>126</v>
      </c>
      <c r="L102" s="20" t="str">
        <f aca="false">L101</f>
        <v>Dr. Shresth Gupta</v>
      </c>
      <c r="M102" s="21"/>
      <c r="N102" s="100" t="n">
        <v>64</v>
      </c>
      <c r="O102" s="100" t="n">
        <v>9</v>
      </c>
      <c r="P102" s="100" t="n">
        <v>61</v>
      </c>
      <c r="Q102" s="100" t="n">
        <v>12</v>
      </c>
      <c r="R102" s="100" t="n">
        <f aca="false">IF(SUM(N102:Q102)=0,"",SUM(N102:Q102))</f>
        <v>146</v>
      </c>
      <c r="S102" s="100" t="n">
        <f aca="false">IF(R102="","",ROUND(R102/2,0))</f>
        <v>73</v>
      </c>
    </row>
    <row r="103" s="5" customFormat="true" ht="15" hidden="false" customHeight="true" outlineLevel="0" collapsed="false">
      <c r="A103" s="5" t="n">
        <f aca="false">ROW(A100)</f>
        <v>100</v>
      </c>
      <c r="B103" s="19"/>
      <c r="C103" s="44" t="str">
        <f aca="false">C102</f>
        <v>Vital Wave:Telemonitoring ECG and PPG with cloud analytics</v>
      </c>
      <c r="D103" s="19" t="str">
        <f aca="false">D102</f>
        <v>Yes</v>
      </c>
      <c r="E103" s="20" t="str">
        <f aca="false">E102</f>
        <v>Anishka Sinha</v>
      </c>
      <c r="I103" s="21"/>
      <c r="J103" s="19"/>
      <c r="L103" s="20"/>
      <c r="M103" s="21"/>
      <c r="N103" s="100"/>
      <c r="O103" s="100"/>
      <c r="P103" s="100"/>
      <c r="Q103" s="100"/>
      <c r="R103" s="100"/>
      <c r="S103" s="100"/>
    </row>
    <row r="104" s="5" customFormat="true" ht="15" hidden="false" customHeight="true" outlineLevel="0" collapsed="false">
      <c r="A104" s="5" t="n">
        <f aca="false">ROW(A101)</f>
        <v>101</v>
      </c>
      <c r="B104" s="19" t="n">
        <v>26</v>
      </c>
      <c r="C104" s="30" t="s">
        <v>332</v>
      </c>
      <c r="D104" s="19" t="s">
        <v>230</v>
      </c>
      <c r="E104" s="30" t="s">
        <v>333</v>
      </c>
      <c r="F104" s="31" t="s">
        <v>333</v>
      </c>
      <c r="G104" s="31" t="n">
        <v>500094049</v>
      </c>
      <c r="H104" s="31" t="s">
        <v>334</v>
      </c>
      <c r="I104" s="32" t="e">
        <f aca="false">#REF!</f>
        <v>#REF!</v>
      </c>
      <c r="J104" s="19" t="str">
        <f aca="false">IF(G104&lt;&gt;"",CONCATENATE(G104,"@stu.upes.ac.in"),"")</f>
        <v>500094049@stu.upes.ac.in</v>
      </c>
      <c r="K104" s="5" t="s">
        <v>41</v>
      </c>
      <c r="L104" s="30" t="s">
        <v>272</v>
      </c>
      <c r="M104" s="106"/>
      <c r="N104" s="100" t="n">
        <v>63</v>
      </c>
      <c r="O104" s="100" t="n">
        <v>13</v>
      </c>
      <c r="P104" s="100" t="n">
        <v>63</v>
      </c>
      <c r="Q104" s="100" t="n">
        <v>13</v>
      </c>
      <c r="R104" s="100" t="n">
        <f aca="false">IF(SUM(N104:Q104)=0,"",SUM(N104:Q104))</f>
        <v>152</v>
      </c>
      <c r="S104" s="100" t="n">
        <f aca="false">IF(R104="","",ROUND(R104/2,0))</f>
        <v>76</v>
      </c>
    </row>
    <row r="105" s="5" customFormat="true" ht="15" hidden="false" customHeight="true" outlineLevel="0" collapsed="false">
      <c r="A105" s="5" t="n">
        <f aca="false">ROW(A102)</f>
        <v>102</v>
      </c>
      <c r="B105" s="19" t="n">
        <f aca="false">B104</f>
        <v>26</v>
      </c>
      <c r="C105" s="30" t="str">
        <f aca="false">C104</f>
        <v>Athlete Edge</v>
      </c>
      <c r="D105" s="19" t="str">
        <f aca="false">D104</f>
        <v>No</v>
      </c>
      <c r="E105" s="30" t="str">
        <f aca="false">E104</f>
        <v>Divay Sethi</v>
      </c>
      <c r="F105" s="31" t="s">
        <v>335</v>
      </c>
      <c r="G105" s="31" t="n">
        <v>500095629</v>
      </c>
      <c r="H105" s="31" t="s">
        <v>336</v>
      </c>
      <c r="I105" s="32" t="e">
        <f aca="false">I104</f>
        <v>#REF!</v>
      </c>
      <c r="J105" s="19" t="str">
        <f aca="false">IF(G105&lt;&gt;"",CONCATENATE(G105,"@stu.upes.ac.in"),"")</f>
        <v>500095629@stu.upes.ac.in</v>
      </c>
      <c r="K105" s="5" t="s">
        <v>28</v>
      </c>
      <c r="L105" s="30" t="str">
        <f aca="false">L104</f>
        <v>Ms. Arundhati tarafdar</v>
      </c>
      <c r="M105" s="106"/>
      <c r="N105" s="100" t="n">
        <v>63</v>
      </c>
      <c r="O105" s="100" t="n">
        <v>13</v>
      </c>
      <c r="P105" s="100" t="n">
        <v>63</v>
      </c>
      <c r="Q105" s="100" t="n">
        <v>13</v>
      </c>
      <c r="R105" s="100" t="n">
        <f aca="false">IF(SUM(N105:Q105)=0,"",SUM(N105:Q105))</f>
        <v>152</v>
      </c>
      <c r="S105" s="100" t="n">
        <f aca="false">IF(R105="","",ROUND(R105/2,0))</f>
        <v>76</v>
      </c>
    </row>
    <row r="106" s="5" customFormat="true" ht="15" hidden="false" customHeight="true" outlineLevel="0" collapsed="false">
      <c r="A106" s="5" t="n">
        <f aca="false">ROW(A103)</f>
        <v>103</v>
      </c>
      <c r="B106" s="19" t="n">
        <f aca="false">B105</f>
        <v>26</v>
      </c>
      <c r="C106" s="30" t="str">
        <f aca="false">C105</f>
        <v>Athlete Edge</v>
      </c>
      <c r="D106" s="19" t="str">
        <f aca="false">D105</f>
        <v>No</v>
      </c>
      <c r="E106" s="30" t="str">
        <f aca="false">E105</f>
        <v>Divay Sethi</v>
      </c>
      <c r="F106" s="31" t="s">
        <v>337</v>
      </c>
      <c r="G106" s="31" t="n">
        <v>500094799</v>
      </c>
      <c r="H106" s="31" t="s">
        <v>338</v>
      </c>
      <c r="I106" s="32" t="e">
        <f aca="false">I105</f>
        <v>#REF!</v>
      </c>
      <c r="J106" s="19" t="str">
        <f aca="false">IF(G106&lt;&gt;"",CONCATENATE(G106,"@stu.upes.ac.in"),"")</f>
        <v>500094799@stu.upes.ac.in</v>
      </c>
      <c r="K106" s="5" t="s">
        <v>28</v>
      </c>
      <c r="L106" s="30" t="str">
        <f aca="false">L105</f>
        <v>Ms. Arundhati tarafdar</v>
      </c>
      <c r="M106" s="106"/>
      <c r="N106" s="100" t="n">
        <v>63</v>
      </c>
      <c r="O106" s="100" t="n">
        <v>13</v>
      </c>
      <c r="P106" s="100" t="n">
        <v>63</v>
      </c>
      <c r="Q106" s="100" t="n">
        <v>13</v>
      </c>
      <c r="R106" s="100" t="n">
        <f aca="false">IF(SUM(N106:Q106)=0,"",SUM(N106:Q106))</f>
        <v>152</v>
      </c>
      <c r="S106" s="100" t="n">
        <f aca="false">IF(R106="","",ROUND(R106/2,0))</f>
        <v>76</v>
      </c>
    </row>
    <row r="107" s="5" customFormat="true" ht="15" hidden="false" customHeight="true" outlineLevel="0" collapsed="false">
      <c r="A107" s="5" t="n">
        <f aca="false">ROW(A104)</f>
        <v>104</v>
      </c>
      <c r="B107" s="19" t="n">
        <f aca="false">B106</f>
        <v>26</v>
      </c>
      <c r="C107" s="30" t="str">
        <f aca="false">C106</f>
        <v>Athlete Edge</v>
      </c>
      <c r="D107" s="19" t="str">
        <f aca="false">D106</f>
        <v>No</v>
      </c>
      <c r="E107" s="30" t="str">
        <f aca="false">E106</f>
        <v>Divay Sethi</v>
      </c>
      <c r="F107" s="31" t="s">
        <v>339</v>
      </c>
      <c r="G107" s="31" t="n">
        <v>500094657</v>
      </c>
      <c r="H107" s="31" t="s">
        <v>340</v>
      </c>
      <c r="I107" s="32" t="e">
        <f aca="false">I106</f>
        <v>#REF!</v>
      </c>
      <c r="J107" s="19" t="str">
        <f aca="false">IF(G107&lt;&gt;"",CONCATENATE(G107,"@stu.upes.ac.in"),"")</f>
        <v>500094657@stu.upes.ac.in</v>
      </c>
      <c r="K107" s="5" t="s">
        <v>28</v>
      </c>
      <c r="L107" s="30" t="str">
        <f aca="false">L106</f>
        <v>Ms. Arundhati tarafdar</v>
      </c>
      <c r="M107" s="106"/>
      <c r="N107" s="100" t="n">
        <v>63</v>
      </c>
      <c r="O107" s="100" t="n">
        <v>13</v>
      </c>
      <c r="P107" s="100" t="n">
        <v>63</v>
      </c>
      <c r="Q107" s="100" t="n">
        <v>13</v>
      </c>
      <c r="R107" s="100" t="n">
        <f aca="false">IF(SUM(N107:Q107)=0,"",SUM(N107:Q107))</f>
        <v>152</v>
      </c>
      <c r="S107" s="100" t="n">
        <f aca="false">IF(R107="","",ROUND(R107/2,0))</f>
        <v>76</v>
      </c>
    </row>
    <row r="108" s="5" customFormat="true" ht="15" hidden="false" customHeight="true" outlineLevel="0" collapsed="false">
      <c r="A108" s="5" t="n">
        <f aca="false">ROW(A105)</f>
        <v>105</v>
      </c>
      <c r="B108" s="19" t="n">
        <v>27</v>
      </c>
      <c r="C108" s="19" t="s">
        <v>341</v>
      </c>
      <c r="D108" s="19" t="s">
        <v>230</v>
      </c>
      <c r="E108" s="19" t="s">
        <v>342</v>
      </c>
      <c r="F108" s="91" t="s">
        <v>343</v>
      </c>
      <c r="G108" s="1" t="n">
        <v>500096351</v>
      </c>
      <c r="H108" s="1" t="s">
        <v>344</v>
      </c>
      <c r="I108" s="4" t="e">
        <f aca="false">#REF!</f>
        <v>#REF!</v>
      </c>
      <c r="J108" s="19" t="str">
        <f aca="false">IF(G108&lt;&gt;"",CONCATENATE(G108,"@stu.upes.ac.in"),"")</f>
        <v>500096351@stu.upes.ac.in</v>
      </c>
      <c r="K108" s="1" t="s">
        <v>105</v>
      </c>
      <c r="L108" s="19" t="s">
        <v>345</v>
      </c>
      <c r="M108" s="101"/>
      <c r="N108" s="100" t="n">
        <v>60</v>
      </c>
      <c r="O108" s="100" t="n">
        <v>10</v>
      </c>
      <c r="P108" s="95" t="n">
        <v>61</v>
      </c>
      <c r="Q108" s="100" t="n">
        <v>11</v>
      </c>
      <c r="R108" s="100" t="n">
        <f aca="false">IF(SUM(N108:Q108)=0,"",SUM(N108:Q108))</f>
        <v>142</v>
      </c>
      <c r="S108" s="100" t="n">
        <f aca="false">IF(R108="","",ROUND(R108/2,0))</f>
        <v>71</v>
      </c>
    </row>
    <row r="109" s="5" customFormat="true" ht="15" hidden="false" customHeight="true" outlineLevel="0" collapsed="false">
      <c r="A109" s="5" t="n">
        <f aca="false">ROW(A106)</f>
        <v>106</v>
      </c>
      <c r="B109" s="19" t="n">
        <f aca="false">B108</f>
        <v>27</v>
      </c>
      <c r="C109" s="19" t="str">
        <f aca="false">C108</f>
        <v>Autonomous Vehicle Simulation Using Carla</v>
      </c>
      <c r="D109" s="19" t="str">
        <f aca="false">D108</f>
        <v>No</v>
      </c>
      <c r="E109" s="19" t="str">
        <f aca="false">E108</f>
        <v>Atin Anant</v>
      </c>
      <c r="F109" s="1" t="s">
        <v>346</v>
      </c>
      <c r="G109" s="1" t="n">
        <v>500096554</v>
      </c>
      <c r="H109" s="1" t="s">
        <v>347</v>
      </c>
      <c r="I109" s="4" t="e">
        <f aca="false">I108</f>
        <v>#REF!</v>
      </c>
      <c r="J109" s="19" t="str">
        <f aca="false">IF(G109&lt;&gt;"",CONCATENATE(G109,"@stu.upes.ac.in"),"")</f>
        <v>500096554@stu.upes.ac.in</v>
      </c>
      <c r="K109" s="1" t="s">
        <v>105</v>
      </c>
      <c r="L109" s="19" t="str">
        <f aca="false">L108</f>
        <v>Dr. Shahina Anwarul</v>
      </c>
      <c r="M109" s="101"/>
      <c r="N109" s="100" t="n">
        <v>60</v>
      </c>
      <c r="O109" s="100" t="n">
        <v>10</v>
      </c>
      <c r="P109" s="95" t="n">
        <v>61</v>
      </c>
      <c r="Q109" s="100" t="n">
        <v>11</v>
      </c>
      <c r="R109" s="100" t="n">
        <f aca="false">IF(SUM(N109:Q109)=0,"",SUM(N109:Q109))</f>
        <v>142</v>
      </c>
      <c r="S109" s="100" t="n">
        <f aca="false">IF(R109="","",ROUND(R109/2,0))</f>
        <v>71</v>
      </c>
    </row>
    <row r="110" s="5" customFormat="true" ht="75" hidden="false" customHeight="true" outlineLevel="0" collapsed="false">
      <c r="A110" s="5" t="n">
        <f aca="false">ROW(A107)</f>
        <v>107</v>
      </c>
      <c r="B110" s="19" t="n">
        <f aca="false">B109</f>
        <v>27</v>
      </c>
      <c r="C110" s="19" t="str">
        <f aca="false">C109</f>
        <v>Autonomous Vehicle Simulation Using Carla</v>
      </c>
      <c r="D110" s="19" t="str">
        <f aca="false">D109</f>
        <v>No</v>
      </c>
      <c r="E110" s="19" t="str">
        <f aca="false">E109</f>
        <v>Atin Anant</v>
      </c>
      <c r="F110" s="1" t="s">
        <v>342</v>
      </c>
      <c r="G110" s="1" t="n">
        <v>500093013</v>
      </c>
      <c r="H110" s="1" t="s">
        <v>348</v>
      </c>
      <c r="I110" s="4" t="e">
        <f aca="false">I109</f>
        <v>#REF!</v>
      </c>
      <c r="J110" s="19" t="str">
        <f aca="false">IF(G110&lt;&gt;"",CONCATENATE(G110,"@stu.upes.ac.in"),"")</f>
        <v>500093013@stu.upes.ac.in</v>
      </c>
      <c r="K110" s="1" t="s">
        <v>51</v>
      </c>
      <c r="L110" s="19" t="str">
        <f aca="false">L109</f>
        <v>Dr. Shahina Anwarul</v>
      </c>
      <c r="M110" s="99" t="s">
        <v>533</v>
      </c>
      <c r="N110" s="100" t="n">
        <v>63</v>
      </c>
      <c r="O110" s="100" t="n">
        <v>12</v>
      </c>
      <c r="P110" s="95" t="n">
        <v>63</v>
      </c>
      <c r="Q110" s="100" t="n">
        <v>12</v>
      </c>
      <c r="R110" s="100" t="n">
        <f aca="false">IF(SUM(N110:Q110)=0,"",SUM(N110:Q110))</f>
        <v>150</v>
      </c>
      <c r="S110" s="100" t="n">
        <f aca="false">IF(R110="","",ROUND(R110/2,0))</f>
        <v>75</v>
      </c>
    </row>
    <row r="111" s="5" customFormat="true" ht="15" hidden="false" customHeight="true" outlineLevel="0" collapsed="false">
      <c r="A111" s="5" t="n">
        <f aca="false">ROW(A108)</f>
        <v>108</v>
      </c>
      <c r="B111" s="19"/>
      <c r="C111" s="19" t="str">
        <f aca="false">C110</f>
        <v>Autonomous Vehicle Simulation Using Carla</v>
      </c>
      <c r="D111" s="19" t="str">
        <f aca="false">D110</f>
        <v>No</v>
      </c>
      <c r="E111" s="19" t="str">
        <f aca="false">E110</f>
        <v>Atin Anant</v>
      </c>
      <c r="F111" s="1"/>
      <c r="G111" s="1"/>
      <c r="H111" s="1"/>
      <c r="I111" s="4"/>
      <c r="J111" s="19"/>
      <c r="K111" s="1"/>
      <c r="L111" s="19"/>
      <c r="M111" s="21"/>
      <c r="N111" s="100"/>
      <c r="O111" s="100"/>
      <c r="P111" s="95"/>
      <c r="Q111" s="95"/>
      <c r="R111" s="100"/>
      <c r="S111" s="100"/>
    </row>
    <row r="112" s="5" customFormat="true" ht="15" hidden="false" customHeight="true" outlineLevel="0" collapsed="false">
      <c r="A112" s="5" t="n">
        <f aca="false">ROW(A109)</f>
        <v>109</v>
      </c>
      <c r="B112" s="19" t="n">
        <v>28</v>
      </c>
      <c r="C112" s="20" t="s">
        <v>349</v>
      </c>
      <c r="D112" s="19" t="s">
        <v>230</v>
      </c>
      <c r="E112" s="30" t="s">
        <v>350</v>
      </c>
      <c r="F112" s="5" t="s">
        <v>351</v>
      </c>
      <c r="G112" s="5" t="n">
        <v>500094702</v>
      </c>
      <c r="H112" s="5" t="s">
        <v>352</v>
      </c>
      <c r="I112" s="4" t="e">
        <f aca="false">#REF!</f>
        <v>#REF!</v>
      </c>
      <c r="J112" s="19" t="str">
        <f aca="false">IF(G112&lt;&gt;"",CONCATENATE(G112,"@stu.upes.ac.in"),"")</f>
        <v>500094702@stu.upes.ac.in</v>
      </c>
      <c r="K112" s="5" t="s">
        <v>242</v>
      </c>
      <c r="L112" s="20" t="s">
        <v>353</v>
      </c>
      <c r="N112" s="100" t="n">
        <v>60</v>
      </c>
      <c r="O112" s="100" t="n">
        <v>12</v>
      </c>
      <c r="P112" s="100" t="n">
        <v>60</v>
      </c>
      <c r="Q112" s="100" t="n">
        <v>12</v>
      </c>
      <c r="R112" s="100" t="n">
        <f aca="false">IF(SUM(N112:Q112)=0,"",SUM(N112:Q112))</f>
        <v>144</v>
      </c>
      <c r="S112" s="100" t="n">
        <f aca="false">IF(R112="","",ROUND(R112/2,0))</f>
        <v>72</v>
      </c>
    </row>
    <row r="113" s="5" customFormat="true" ht="15.75" hidden="false" customHeight="false" outlineLevel="0" collapsed="false">
      <c r="A113" s="5" t="n">
        <f aca="false">ROW(A110)</f>
        <v>110</v>
      </c>
      <c r="B113" s="19" t="n">
        <f aca="false">B112</f>
        <v>28</v>
      </c>
      <c r="C113" s="20" t="str">
        <f aca="false">C112</f>
        <v>Cloud Based Rent Management System( Title was different during presentation)</v>
      </c>
      <c r="D113" s="19" t="str">
        <f aca="false">D112</f>
        <v>No</v>
      </c>
      <c r="E113" s="30" t="str">
        <f aca="false">E112</f>
        <v>Siddharth Rawat  </v>
      </c>
      <c r="F113" s="5" t="s">
        <v>355</v>
      </c>
      <c r="G113" s="5" t="n">
        <v>500094905</v>
      </c>
      <c r="H113" s="5" t="s">
        <v>356</v>
      </c>
      <c r="I113" s="4" t="e">
        <f aca="false">I112</f>
        <v>#REF!</v>
      </c>
      <c r="J113" s="19" t="str">
        <f aca="false">IF(G113&lt;&gt;"",CONCATENATE(G113,"@stu.upes.ac.in"),"")</f>
        <v>500094905@stu.upes.ac.in</v>
      </c>
      <c r="K113" s="5" t="s">
        <v>28</v>
      </c>
      <c r="L113" s="20" t="str">
        <f aca="false">L112</f>
        <v>Dr. Rohitesh Kumar</v>
      </c>
      <c r="N113" s="100" t="n">
        <v>60</v>
      </c>
      <c r="O113" s="100" t="n">
        <v>12</v>
      </c>
      <c r="P113" s="100" t="n">
        <v>60</v>
      </c>
      <c r="Q113" s="100" t="n">
        <v>12</v>
      </c>
      <c r="R113" s="100" t="n">
        <f aca="false">IF(SUM(N113:Q113)=0,"",SUM(N113:Q113))</f>
        <v>144</v>
      </c>
      <c r="S113" s="100" t="n">
        <f aca="false">IF(R113="","",ROUND(R113/2,0))</f>
        <v>72</v>
      </c>
    </row>
    <row r="114" s="5" customFormat="true" ht="15.75" hidden="false" customHeight="false" outlineLevel="0" collapsed="false">
      <c r="A114" s="5" t="n">
        <f aca="false">ROW(A111)</f>
        <v>111</v>
      </c>
      <c r="B114" s="19"/>
      <c r="C114" s="20" t="str">
        <f aca="false">C113</f>
        <v>Cloud Based Rent Management System( Title was different during presentation)</v>
      </c>
      <c r="D114" s="19" t="str">
        <f aca="false">D113</f>
        <v>No</v>
      </c>
      <c r="E114" s="30" t="str">
        <f aca="false">E113</f>
        <v>Siddharth Rawat  </v>
      </c>
      <c r="I114" s="4"/>
      <c r="J114" s="19"/>
      <c r="L114" s="20"/>
      <c r="N114" s="100"/>
      <c r="O114" s="100"/>
      <c r="P114" s="100"/>
      <c r="Q114" s="100"/>
      <c r="R114" s="100"/>
      <c r="S114" s="100"/>
    </row>
    <row r="115" s="5" customFormat="true" ht="15.75" hidden="false" customHeight="false" outlineLevel="0" collapsed="false">
      <c r="A115" s="5" t="n">
        <f aca="false">ROW(A112)</f>
        <v>112</v>
      </c>
      <c r="B115" s="19"/>
      <c r="C115" s="20" t="str">
        <f aca="false">C114</f>
        <v>Cloud Based Rent Management System( Title was different during presentation)</v>
      </c>
      <c r="D115" s="19" t="str">
        <f aca="false">D114</f>
        <v>No</v>
      </c>
      <c r="E115" s="30" t="str">
        <f aca="false">E114</f>
        <v>Siddharth Rawat  </v>
      </c>
      <c r="I115" s="4"/>
      <c r="J115" s="19"/>
      <c r="L115" s="20"/>
      <c r="N115" s="100"/>
      <c r="O115" s="100"/>
      <c r="P115" s="100"/>
      <c r="Q115" s="100"/>
      <c r="R115" s="100"/>
      <c r="S115" s="100"/>
    </row>
    <row r="116" s="5" customFormat="true" ht="15" hidden="false" customHeight="true" outlineLevel="0" collapsed="false">
      <c r="A116" s="5" t="n">
        <f aca="false">ROW(A113)</f>
        <v>113</v>
      </c>
      <c r="B116" s="19" t="n">
        <v>29</v>
      </c>
      <c r="C116" s="38" t="s">
        <v>358</v>
      </c>
      <c r="D116" s="19" t="s">
        <v>230</v>
      </c>
      <c r="E116" s="30" t="s">
        <v>359</v>
      </c>
      <c r="F116" s="39" t="s">
        <v>359</v>
      </c>
      <c r="G116" s="39" t="n">
        <v>500093644</v>
      </c>
      <c r="H116" s="39" t="s">
        <v>360</v>
      </c>
      <c r="I116" s="21" t="e">
        <f aca="false">#REF!</f>
        <v>#REF!</v>
      </c>
      <c r="J116" s="19" t="str">
        <f aca="false">IF(G116&lt;&gt;"",CONCATENATE(G116,"@stu.upes.ac.in"),"")</f>
        <v>500093644@stu.upes.ac.in</v>
      </c>
      <c r="K116" s="39" t="s">
        <v>361</v>
      </c>
      <c r="L116" s="38" t="s">
        <v>362</v>
      </c>
      <c r="M116" s="101"/>
      <c r="N116" s="100" t="n">
        <v>60</v>
      </c>
      <c r="O116" s="100" t="n">
        <v>11</v>
      </c>
      <c r="P116" s="100" t="n">
        <v>62</v>
      </c>
      <c r="Q116" s="100" t="n">
        <v>12</v>
      </c>
      <c r="R116" s="100" t="n">
        <f aca="false">IF(SUM(N116:Q116)=0,"",SUM(N116:Q116))</f>
        <v>145</v>
      </c>
      <c r="S116" s="100" t="n">
        <f aca="false">IF(R116="","",ROUND(R116/2,0))</f>
        <v>73</v>
      </c>
    </row>
    <row r="117" s="5" customFormat="true" ht="15" hidden="false" customHeight="true" outlineLevel="0" collapsed="false">
      <c r="A117" s="5" t="n">
        <f aca="false">ROW(A114)</f>
        <v>114</v>
      </c>
      <c r="B117" s="19" t="n">
        <f aca="false">B116</f>
        <v>29</v>
      </c>
      <c r="C117" s="38" t="str">
        <f aca="false">C116</f>
        <v>scale safe s3 analysis</v>
      </c>
      <c r="D117" s="19" t="str">
        <f aca="false">D116</f>
        <v>No</v>
      </c>
      <c r="E117" s="30" t="str">
        <f aca="false">E116</f>
        <v>Bharat Singh Verma</v>
      </c>
      <c r="F117" s="39" t="s">
        <v>363</v>
      </c>
      <c r="G117" s="39" t="n">
        <v>500091999</v>
      </c>
      <c r="H117" s="39" t="s">
        <v>364</v>
      </c>
      <c r="I117" s="21" t="e">
        <f aca="false">I116</f>
        <v>#REF!</v>
      </c>
      <c r="J117" s="19" t="str">
        <f aca="false">IF(G117&lt;&gt;"",CONCATENATE(G117,"@stu.upes.ac.in"),"")</f>
        <v>500091999@stu.upes.ac.in</v>
      </c>
      <c r="K117" s="39" t="s">
        <v>365</v>
      </c>
      <c r="L117" s="38" t="str">
        <f aca="false">L116</f>
        <v>Bhavna kaushik</v>
      </c>
      <c r="M117" s="101"/>
      <c r="N117" s="100" t="n">
        <v>60</v>
      </c>
      <c r="O117" s="100" t="n">
        <v>11</v>
      </c>
      <c r="P117" s="100" t="n">
        <v>62</v>
      </c>
      <c r="Q117" s="100" t="n">
        <v>12</v>
      </c>
      <c r="R117" s="100" t="n">
        <f aca="false">IF(SUM(N117:Q117)=0,"",SUM(N117:Q117))</f>
        <v>145</v>
      </c>
      <c r="S117" s="100" t="n">
        <f aca="false">IF(R117="","",ROUND(R117/2,0))</f>
        <v>73</v>
      </c>
    </row>
    <row r="118" s="5" customFormat="true" ht="15" hidden="false" customHeight="true" outlineLevel="0" collapsed="false">
      <c r="A118" s="5" t="n">
        <f aca="false">ROW(A115)</f>
        <v>115</v>
      </c>
      <c r="B118" s="19" t="n">
        <f aca="false">B117</f>
        <v>29</v>
      </c>
      <c r="C118" s="38" t="str">
        <f aca="false">C117</f>
        <v>scale safe s3 analysis</v>
      </c>
      <c r="D118" s="19" t="str">
        <f aca="false">D117</f>
        <v>No</v>
      </c>
      <c r="E118" s="30" t="str">
        <f aca="false">E117</f>
        <v>Bharat Singh Verma</v>
      </c>
      <c r="F118" s="39" t="s">
        <v>367</v>
      </c>
      <c r="G118" s="39" t="n">
        <v>500092140</v>
      </c>
      <c r="H118" s="39" t="s">
        <v>368</v>
      </c>
      <c r="I118" s="21" t="e">
        <f aca="false">I117</f>
        <v>#REF!</v>
      </c>
      <c r="J118" s="19" t="str">
        <f aca="false">IF(G118&lt;&gt;"",CONCATENATE(G118,"@stu.upes.ac.in"),"")</f>
        <v>500092140@stu.upes.ac.in</v>
      </c>
      <c r="K118" s="39" t="s">
        <v>98</v>
      </c>
      <c r="L118" s="38" t="str">
        <f aca="false">L117</f>
        <v>Bhavna kaushik</v>
      </c>
      <c r="M118" s="101"/>
      <c r="N118" s="100" t="n">
        <v>65</v>
      </c>
      <c r="O118" s="100" t="n">
        <v>12</v>
      </c>
      <c r="P118" s="100" t="n">
        <v>65</v>
      </c>
      <c r="Q118" s="100" t="n">
        <v>12</v>
      </c>
      <c r="R118" s="100" t="n">
        <f aca="false">IF(SUM(N118:Q118)=0,"",SUM(N118:Q118))</f>
        <v>154</v>
      </c>
      <c r="S118" s="100" t="n">
        <f aca="false">IF(R118="","",ROUND(R118/2,0))</f>
        <v>77</v>
      </c>
    </row>
    <row r="119" s="5" customFormat="true" ht="15" hidden="false" customHeight="true" outlineLevel="0" collapsed="false">
      <c r="A119" s="5" t="n">
        <f aca="false">ROW(A116)</f>
        <v>116</v>
      </c>
      <c r="B119" s="19" t="n">
        <f aca="false">B118</f>
        <v>29</v>
      </c>
      <c r="C119" s="38" t="str">
        <f aca="false">C118</f>
        <v>scale safe s3 analysis</v>
      </c>
      <c r="D119" s="19" t="str">
        <f aca="false">D118</f>
        <v>No</v>
      </c>
      <c r="E119" s="30" t="str">
        <f aca="false">E118</f>
        <v>Bharat Singh Verma</v>
      </c>
      <c r="F119" s="39" t="s">
        <v>369</v>
      </c>
      <c r="G119" s="39" t="n">
        <v>500095552</v>
      </c>
      <c r="H119" s="39" t="s">
        <v>370</v>
      </c>
      <c r="I119" s="21" t="e">
        <f aca="false">I118</f>
        <v>#REF!</v>
      </c>
      <c r="J119" s="19" t="str">
        <f aca="false">IF(G119&lt;&gt;"",CONCATENATE(G119,"@stu.upes.ac.in"),"")</f>
        <v>500095552@stu.upes.ac.in</v>
      </c>
      <c r="K119" s="39" t="s">
        <v>371</v>
      </c>
      <c r="L119" s="38" t="str">
        <f aca="false">L118</f>
        <v>Bhavna kaushik</v>
      </c>
      <c r="M119" s="101"/>
      <c r="N119" s="100" t="n">
        <v>65</v>
      </c>
      <c r="O119" s="100" t="n">
        <v>12</v>
      </c>
      <c r="P119" s="100" t="n">
        <v>65</v>
      </c>
      <c r="Q119" s="100" t="n">
        <v>12</v>
      </c>
      <c r="R119" s="100" t="n">
        <f aca="false">IF(SUM(N119:Q119)=0,"",SUM(N119:Q119))</f>
        <v>154</v>
      </c>
      <c r="S119" s="100" t="n">
        <f aca="false">IF(R119="","",ROUND(R119/2,0))</f>
        <v>77</v>
      </c>
    </row>
    <row r="120" s="5" customFormat="true" ht="15" hidden="false" customHeight="true" outlineLevel="0" collapsed="false">
      <c r="A120" s="5" t="n">
        <f aca="false">ROW(A117)</f>
        <v>117</v>
      </c>
      <c r="B120" s="19" t="n">
        <v>30</v>
      </c>
      <c r="C120" s="20" t="s">
        <v>372</v>
      </c>
      <c r="D120" s="19" t="s">
        <v>230</v>
      </c>
      <c r="E120" s="30" t="s">
        <v>373</v>
      </c>
      <c r="F120" s="5" t="s">
        <v>373</v>
      </c>
      <c r="G120" s="5" t="n">
        <v>500090849</v>
      </c>
      <c r="H120" s="5" t="s">
        <v>374</v>
      </c>
      <c r="I120" s="21" t="e">
        <f aca="false">#REF!</f>
        <v>#REF!</v>
      </c>
      <c r="J120" s="19" t="str">
        <f aca="false">IF(G120&lt;&gt;"",CONCATENATE(G120,"@stu.upes.ac.in"),"")</f>
        <v>500090849@stu.upes.ac.in</v>
      </c>
      <c r="K120" s="5" t="s">
        <v>375</v>
      </c>
      <c r="L120" s="20" t="s">
        <v>376</v>
      </c>
      <c r="N120" s="100" t="n">
        <v>61</v>
      </c>
      <c r="O120" s="100" t="n">
        <v>11</v>
      </c>
      <c r="P120" s="100" t="n">
        <v>61</v>
      </c>
      <c r="Q120" s="100" t="n">
        <v>12</v>
      </c>
      <c r="R120" s="100" t="n">
        <f aca="false">IF(SUM(N120:Q120)=0,"",SUM(N120:Q120))</f>
        <v>145</v>
      </c>
      <c r="S120" s="100" t="n">
        <f aca="false">IF(R120="","",ROUND(R120/2,0))</f>
        <v>73</v>
      </c>
    </row>
    <row r="121" s="5" customFormat="true" ht="15" hidden="false" customHeight="true" outlineLevel="0" collapsed="false">
      <c r="A121" s="5" t="n">
        <f aca="false">ROW(A118)</f>
        <v>118</v>
      </c>
      <c r="B121" s="19" t="n">
        <f aca="false">B120</f>
        <v>30</v>
      </c>
      <c r="C121" s="20" t="str">
        <f aca="false">C120</f>
        <v>Movie recommendation system </v>
      </c>
      <c r="D121" s="19" t="str">
        <f aca="false">D120</f>
        <v>No</v>
      </c>
      <c r="E121" s="30" t="str">
        <f aca="false">E120</f>
        <v>Divyaraj Singh</v>
      </c>
      <c r="F121" s="5" t="s">
        <v>377</v>
      </c>
      <c r="G121" s="5" t="n">
        <v>500095581</v>
      </c>
      <c r="H121" s="5" t="s">
        <v>378</v>
      </c>
      <c r="I121" s="21" t="e">
        <f aca="false">I120</f>
        <v>#REF!</v>
      </c>
      <c r="J121" s="19" t="str">
        <f aca="false">IF(G121&lt;&gt;"",CONCATENATE(G121,"@stu.upes.ac.in"),"")</f>
        <v>500095581@stu.upes.ac.in</v>
      </c>
      <c r="K121" s="5" t="s">
        <v>28</v>
      </c>
      <c r="L121" s="20" t="str">
        <f aca="false">L120</f>
        <v>Dr. Mentor Name</v>
      </c>
      <c r="N121" s="100" t="n">
        <v>61</v>
      </c>
      <c r="O121" s="100" t="n">
        <v>11</v>
      </c>
      <c r="P121" s="100" t="n">
        <v>61</v>
      </c>
      <c r="Q121" s="100" t="n">
        <v>12</v>
      </c>
      <c r="R121" s="100" t="n">
        <f aca="false">IF(SUM(N121:Q121)=0,"",SUM(N121:Q121))</f>
        <v>145</v>
      </c>
      <c r="S121" s="100" t="n">
        <f aca="false">IF(R121="","",ROUND(R121/2,0))</f>
        <v>73</v>
      </c>
    </row>
    <row r="122" s="5" customFormat="true" ht="15" hidden="false" customHeight="true" outlineLevel="0" collapsed="false">
      <c r="A122" s="5" t="n">
        <f aca="false">ROW(A119)</f>
        <v>119</v>
      </c>
      <c r="B122" s="19" t="n">
        <f aca="false">B121</f>
        <v>30</v>
      </c>
      <c r="C122" s="20" t="str">
        <f aca="false">C121</f>
        <v>Movie recommendation system </v>
      </c>
      <c r="D122" s="19" t="str">
        <f aca="false">D121</f>
        <v>No</v>
      </c>
      <c r="E122" s="30" t="str">
        <f aca="false">E121</f>
        <v>Divyaraj Singh</v>
      </c>
      <c r="F122" s="5" t="s">
        <v>379</v>
      </c>
      <c r="G122" s="5" t="n">
        <v>500091842</v>
      </c>
      <c r="H122" s="5" t="s">
        <v>380</v>
      </c>
      <c r="I122" s="21" t="e">
        <f aca="false">I121</f>
        <v>#REF!</v>
      </c>
      <c r="J122" s="19" t="str">
        <f aca="false">IF(G122&lt;&gt;"",CONCATENATE(G122,"@stu.upes.ac.in"),"")</f>
        <v>500091842@stu.upes.ac.in</v>
      </c>
      <c r="K122" s="5" t="s">
        <v>375</v>
      </c>
      <c r="L122" s="20" t="str">
        <f aca="false">L121</f>
        <v>Dr. Mentor Name</v>
      </c>
      <c r="N122" s="100" t="n">
        <v>61</v>
      </c>
      <c r="O122" s="100" t="n">
        <v>11</v>
      </c>
      <c r="P122" s="100" t="n">
        <v>61</v>
      </c>
      <c r="Q122" s="100" t="n">
        <v>12</v>
      </c>
      <c r="R122" s="100" t="n">
        <f aca="false">IF(SUM(N122:Q122)=0,"",SUM(N122:Q122))</f>
        <v>145</v>
      </c>
      <c r="S122" s="100" t="n">
        <f aca="false">IF(R122="","",ROUND(R122/2,0))</f>
        <v>73</v>
      </c>
    </row>
    <row r="123" s="5" customFormat="true" ht="15" hidden="false" customHeight="true" outlineLevel="0" collapsed="false">
      <c r="A123" s="5" t="n">
        <f aca="false">ROW(A120)</f>
        <v>120</v>
      </c>
      <c r="B123" s="19" t="n">
        <f aca="false">B122</f>
        <v>30</v>
      </c>
      <c r="C123" s="20" t="str">
        <f aca="false">C122</f>
        <v>Movie recommendation system </v>
      </c>
      <c r="D123" s="19" t="str">
        <f aca="false">D122</f>
        <v>No</v>
      </c>
      <c r="E123" s="30" t="str">
        <f aca="false">E122</f>
        <v>Divyaraj Singh</v>
      </c>
      <c r="F123" s="5" t="s">
        <v>381</v>
      </c>
      <c r="G123" s="5" t="n">
        <v>500097356</v>
      </c>
      <c r="H123" s="5" t="s">
        <v>382</v>
      </c>
      <c r="I123" s="21" t="e">
        <f aca="false">I122</f>
        <v>#REF!</v>
      </c>
      <c r="J123" s="19" t="str">
        <f aca="false">IF(G123&lt;&gt;"",CONCATENATE(G123,"@stu.upes.ac.in"),"")</f>
        <v>500097356@stu.upes.ac.in</v>
      </c>
      <c r="K123" s="5" t="s">
        <v>375</v>
      </c>
      <c r="L123" s="20" t="str">
        <f aca="false">L122</f>
        <v>Dr. Mentor Name</v>
      </c>
      <c r="N123" s="100" t="n">
        <v>61</v>
      </c>
      <c r="O123" s="100" t="n">
        <v>11</v>
      </c>
      <c r="P123" s="100" t="n">
        <v>61</v>
      </c>
      <c r="Q123" s="100" t="n">
        <v>12</v>
      </c>
      <c r="R123" s="100" t="n">
        <f aca="false">IF(SUM(N123:Q123)=0,"",SUM(N123:Q123))</f>
        <v>145</v>
      </c>
      <c r="S123" s="100" t="n">
        <f aca="false">IF(R123="","",ROUND(R123/2,0))</f>
        <v>73</v>
      </c>
    </row>
    <row r="124" s="5" customFormat="true" ht="15" hidden="false" customHeight="true" outlineLevel="0" collapsed="false">
      <c r="A124" s="5" t="n">
        <f aca="false">ROW(A121)</f>
        <v>121</v>
      </c>
      <c r="B124" s="47" t="n">
        <v>31</v>
      </c>
      <c r="C124" s="48" t="s">
        <v>383</v>
      </c>
      <c r="D124" s="47" t="s">
        <v>230</v>
      </c>
      <c r="E124" s="49" t="s">
        <v>384</v>
      </c>
      <c r="F124" s="21" t="s">
        <v>384</v>
      </c>
      <c r="G124" s="21" t="n">
        <v>500093923</v>
      </c>
      <c r="H124" s="21" t="s">
        <v>385</v>
      </c>
      <c r="I124" s="21" t="e">
        <f aca="false">#REF!</f>
        <v>#REF!</v>
      </c>
      <c r="J124" s="47" t="str">
        <f aca="false">IF(G124&lt;&gt;"",CONCATENATE(G124,"@stu.upes.ac.in"),"")</f>
        <v>500093923@stu.upes.ac.in</v>
      </c>
      <c r="K124" s="21" t="s">
        <v>126</v>
      </c>
      <c r="L124" s="49" t="s">
        <v>386</v>
      </c>
      <c r="M124" s="99" t="s">
        <v>534</v>
      </c>
      <c r="N124" s="100" t="n">
        <v>60</v>
      </c>
      <c r="O124" s="100" t="n">
        <v>11</v>
      </c>
      <c r="P124" s="100" t="n">
        <v>61</v>
      </c>
      <c r="Q124" s="100" t="n">
        <v>12</v>
      </c>
      <c r="R124" s="100" t="n">
        <f aca="false">IF(SUM(N124:Q124)=0,"",SUM(N124:Q124))</f>
        <v>144</v>
      </c>
      <c r="S124" s="100" t="n">
        <f aca="false">IF(R124="","",ROUND(R124/2,0))</f>
        <v>72</v>
      </c>
    </row>
    <row r="125" s="5" customFormat="true" ht="15" hidden="false" customHeight="true" outlineLevel="0" collapsed="false">
      <c r="A125" s="5" t="n">
        <f aca="false">ROW(A122)</f>
        <v>122</v>
      </c>
      <c r="B125" s="47" t="n">
        <f aca="false">B124</f>
        <v>31</v>
      </c>
      <c r="C125" s="48" t="str">
        <f aca="false">C124</f>
        <v>Personalized News Website</v>
      </c>
      <c r="D125" s="47" t="str">
        <f aca="false">D124</f>
        <v>No</v>
      </c>
      <c r="E125" s="49" t="str">
        <f aca="false">E124</f>
        <v>Bhoomi Tiwari</v>
      </c>
      <c r="F125" s="21" t="s">
        <v>387</v>
      </c>
      <c r="G125" s="21" t="n">
        <v>500094065</v>
      </c>
      <c r="H125" s="21" t="s">
        <v>388</v>
      </c>
      <c r="I125" s="21" t="e">
        <f aca="false">I124</f>
        <v>#REF!</v>
      </c>
      <c r="J125" s="47" t="str">
        <f aca="false">IF(G125&lt;&gt;"",CONCATENATE(G125,"@stu.upes.ac.in"),"")</f>
        <v>500094065@stu.upes.ac.in</v>
      </c>
      <c r="K125" s="21" t="s">
        <v>126</v>
      </c>
      <c r="L125" s="49" t="str">
        <f aca="false">L124</f>
        <v>Dr. Akashdeep Bhardwaj</v>
      </c>
      <c r="M125" s="101"/>
      <c r="N125" s="100" t="n">
        <v>60</v>
      </c>
      <c r="O125" s="100" t="n">
        <v>11</v>
      </c>
      <c r="P125" s="100" t="n">
        <v>61</v>
      </c>
      <c r="Q125" s="100" t="n">
        <v>12</v>
      </c>
      <c r="R125" s="100" t="n">
        <f aca="false">IF(SUM(N125:Q125)=0,"",SUM(N125:Q125))</f>
        <v>144</v>
      </c>
      <c r="S125" s="100" t="n">
        <f aca="false">IF(R125="","",ROUND(R125/2,0))</f>
        <v>72</v>
      </c>
    </row>
    <row r="126" s="5" customFormat="true" ht="15" hidden="false" customHeight="true" outlineLevel="0" collapsed="false">
      <c r="A126" s="5" t="n">
        <f aca="false">ROW(A123)</f>
        <v>123</v>
      </c>
      <c r="B126" s="47" t="n">
        <f aca="false">B125</f>
        <v>31</v>
      </c>
      <c r="C126" s="48" t="str">
        <f aca="false">C125</f>
        <v>Personalized News Website</v>
      </c>
      <c r="D126" s="47" t="str">
        <f aca="false">D125</f>
        <v>No</v>
      </c>
      <c r="E126" s="49" t="str">
        <f aca="false">E125</f>
        <v>Bhoomi Tiwari</v>
      </c>
      <c r="F126" s="21" t="s">
        <v>390</v>
      </c>
      <c r="G126" s="21" t="n">
        <v>500092984</v>
      </c>
      <c r="H126" s="21" t="s">
        <v>391</v>
      </c>
      <c r="I126" s="21" t="e">
        <f aca="false">I125</f>
        <v>#REF!</v>
      </c>
      <c r="J126" s="47" t="str">
        <f aca="false">IF(G126&lt;&gt;"",CONCATENATE(G126,"@stu.upes.ac.in"),"")</f>
        <v>500092984@stu.upes.ac.in</v>
      </c>
      <c r="K126" s="21" t="s">
        <v>126</v>
      </c>
      <c r="L126" s="49" t="str">
        <f aca="false">L125</f>
        <v>Dr. Akashdeep Bhardwaj</v>
      </c>
      <c r="M126" s="101"/>
      <c r="N126" s="100" t="n">
        <v>60</v>
      </c>
      <c r="O126" s="100" t="n">
        <v>11</v>
      </c>
      <c r="P126" s="100" t="n">
        <v>61</v>
      </c>
      <c r="Q126" s="100" t="n">
        <v>12</v>
      </c>
      <c r="R126" s="100" t="n">
        <f aca="false">IF(SUM(N126:Q126)=0,"",SUM(N126:Q126))</f>
        <v>144</v>
      </c>
      <c r="S126" s="100" t="n">
        <f aca="false">IF(R126="","",ROUND(R126/2,0))</f>
        <v>72</v>
      </c>
    </row>
    <row r="127" s="5" customFormat="true" ht="15" hidden="false" customHeight="true" outlineLevel="0" collapsed="false">
      <c r="A127" s="5" t="n">
        <f aca="false">ROW(A124)</f>
        <v>124</v>
      </c>
      <c r="B127" s="47"/>
      <c r="C127" s="48" t="str">
        <f aca="false">C126</f>
        <v>Personalized News Website</v>
      </c>
      <c r="D127" s="47" t="str">
        <f aca="false">D126</f>
        <v>No</v>
      </c>
      <c r="E127" s="49" t="str">
        <f aca="false">E126</f>
        <v>Bhoomi Tiwari</v>
      </c>
      <c r="F127" s="21"/>
      <c r="G127" s="21"/>
      <c r="H127" s="21"/>
      <c r="I127" s="21"/>
      <c r="J127" s="47"/>
      <c r="K127" s="21"/>
      <c r="L127" s="49"/>
      <c r="M127" s="101"/>
      <c r="N127" s="100"/>
      <c r="O127" s="100"/>
      <c r="P127" s="100"/>
      <c r="Q127" s="100"/>
      <c r="R127" s="100"/>
      <c r="S127" s="100"/>
    </row>
    <row r="128" s="5" customFormat="true" ht="15" hidden="false" customHeight="true" outlineLevel="0" collapsed="false">
      <c r="A128" s="5" t="n">
        <f aca="false">ROW(A125)</f>
        <v>125</v>
      </c>
      <c r="B128" s="47" t="n">
        <v>32</v>
      </c>
      <c r="C128" s="48" t="s">
        <v>392</v>
      </c>
      <c r="D128" s="47" t="s">
        <v>230</v>
      </c>
      <c r="E128" s="49" t="s">
        <v>393</v>
      </c>
      <c r="F128" s="50" t="s">
        <v>393</v>
      </c>
      <c r="G128" s="21" t="n">
        <v>500096412</v>
      </c>
      <c r="H128" s="21" t="s">
        <v>394</v>
      </c>
      <c r="I128" s="21" t="e">
        <f aca="false">#REF!</f>
        <v>#REF!</v>
      </c>
      <c r="J128" s="47" t="str">
        <f aca="false">IF(G128&lt;&gt;"",CONCATENATE(G128,"@stu.upes.ac.in"),"")</f>
        <v>500096412@stu.upes.ac.in</v>
      </c>
      <c r="K128" s="21" t="e">
        <f aca="false">#REF!</f>
        <v>#REF!</v>
      </c>
      <c r="L128" s="49" t="s">
        <v>395</v>
      </c>
      <c r="M128" s="21"/>
      <c r="N128" s="100" t="n">
        <v>45</v>
      </c>
      <c r="O128" s="100" t="n">
        <v>12</v>
      </c>
      <c r="P128" s="100" t="n">
        <v>45</v>
      </c>
      <c r="Q128" s="100" t="n">
        <v>12</v>
      </c>
      <c r="R128" s="100" t="n">
        <f aca="false">IF(SUM(N128:Q128)=0,"",SUM(N128:Q128))</f>
        <v>114</v>
      </c>
      <c r="S128" s="100" t="n">
        <f aca="false">IF(R128="","",ROUND(R128/2,0))</f>
        <v>57</v>
      </c>
    </row>
    <row r="129" s="5" customFormat="true" ht="15" hidden="false" customHeight="true" outlineLevel="0" collapsed="false">
      <c r="A129" s="5" t="n">
        <f aca="false">ROW(A126)</f>
        <v>126</v>
      </c>
      <c r="B129" s="47" t="n">
        <f aca="false">B128</f>
        <v>32</v>
      </c>
      <c r="C129" s="48" t="str">
        <f aca="false">C128</f>
        <v>House Price Prediction Model</v>
      </c>
      <c r="D129" s="47" t="str">
        <f aca="false">D128</f>
        <v>No</v>
      </c>
      <c r="E129" s="49" t="str">
        <f aca="false">E128</f>
        <v>Shrey Gupta                  </v>
      </c>
      <c r="F129" s="50" t="s">
        <v>396</v>
      </c>
      <c r="G129" s="21" t="n">
        <v>500095439</v>
      </c>
      <c r="H129" s="21" t="s">
        <v>397</v>
      </c>
      <c r="I129" s="21" t="e">
        <f aca="false">I128</f>
        <v>#REF!</v>
      </c>
      <c r="J129" s="47" t="str">
        <f aca="false">IF(G129&lt;&gt;"",CONCATENATE(G129,"@stu.upes.ac.in"),"")</f>
        <v>500095439@stu.upes.ac.in</v>
      </c>
      <c r="K129" s="21" t="e">
        <f aca="false">K128</f>
        <v>#REF!</v>
      </c>
      <c r="L129" s="49" t="str">
        <f aca="false">L128</f>
        <v>Dr. Keshav Sinha</v>
      </c>
      <c r="M129" s="21"/>
      <c r="N129" s="100" t="n">
        <v>45</v>
      </c>
      <c r="O129" s="100" t="n">
        <v>12</v>
      </c>
      <c r="P129" s="100" t="n">
        <v>45</v>
      </c>
      <c r="Q129" s="100" t="n">
        <v>12</v>
      </c>
      <c r="R129" s="100" t="n">
        <f aca="false">IF(SUM(N129:Q129)=0,"",SUM(N129:Q129))</f>
        <v>114</v>
      </c>
      <c r="S129" s="100" t="n">
        <f aca="false">IF(R129="","",ROUND(R129/2,0))</f>
        <v>57</v>
      </c>
    </row>
    <row r="130" s="5" customFormat="true" ht="15" hidden="false" customHeight="true" outlineLevel="0" collapsed="false">
      <c r="A130" s="5" t="n">
        <f aca="false">ROW(A127)</f>
        <v>127</v>
      </c>
      <c r="B130" s="47" t="n">
        <f aca="false">B129</f>
        <v>32</v>
      </c>
      <c r="C130" s="48" t="str">
        <f aca="false">C129</f>
        <v>House Price Prediction Model</v>
      </c>
      <c r="D130" s="47" t="str">
        <f aca="false">D129</f>
        <v>No</v>
      </c>
      <c r="E130" s="49" t="str">
        <f aca="false">E129</f>
        <v>Shrey Gupta                  </v>
      </c>
      <c r="F130" s="50" t="s">
        <v>398</v>
      </c>
      <c r="G130" s="21" t="n">
        <v>500094152</v>
      </c>
      <c r="H130" s="21" t="s">
        <v>399</v>
      </c>
      <c r="I130" s="21" t="s">
        <v>400</v>
      </c>
      <c r="J130" s="47" t="str">
        <f aca="false">IF(G130&lt;&gt;"",CONCATENATE(G130,"@stu.upes.ac.in"),"")</f>
        <v>500094152@stu.upes.ac.in</v>
      </c>
      <c r="K130" s="21" t="e">
        <f aca="false">K129</f>
        <v>#REF!</v>
      </c>
      <c r="L130" s="49" t="str">
        <f aca="false">L129</f>
        <v>Dr. Keshav Sinha</v>
      </c>
      <c r="M130" s="21"/>
      <c r="N130" s="100" t="n">
        <v>45</v>
      </c>
      <c r="O130" s="100" t="n">
        <v>12</v>
      </c>
      <c r="P130" s="100" t="n">
        <v>45</v>
      </c>
      <c r="Q130" s="100" t="n">
        <v>12</v>
      </c>
      <c r="R130" s="100" t="n">
        <f aca="false">IF(SUM(N130:Q130)=0,"",SUM(N130:Q130))</f>
        <v>114</v>
      </c>
      <c r="S130" s="100" t="n">
        <f aca="false">IF(R130="","",ROUND(R130/2,0))</f>
        <v>57</v>
      </c>
    </row>
    <row r="131" s="5" customFormat="true" ht="15" hidden="false" customHeight="true" outlineLevel="0" collapsed="false">
      <c r="A131" s="5" t="n">
        <f aca="false">ROW(A128)</f>
        <v>128</v>
      </c>
      <c r="B131" s="47" t="n">
        <f aca="false">B130</f>
        <v>32</v>
      </c>
      <c r="C131" s="48" t="str">
        <f aca="false">C130</f>
        <v>House Price Prediction Model</v>
      </c>
      <c r="D131" s="47" t="str">
        <f aca="false">D130</f>
        <v>No</v>
      </c>
      <c r="E131" s="49" t="str">
        <f aca="false">E130</f>
        <v>Shrey Gupta                  </v>
      </c>
      <c r="F131" s="21" t="str">
        <f aca="false">F130</f>
        <v>Surya Subhey Verma  </v>
      </c>
      <c r="G131" s="21" t="n">
        <f aca="false">G130</f>
        <v>500094152</v>
      </c>
      <c r="H131" s="21" t="str">
        <f aca="false">H130</f>
        <v>R2142210797</v>
      </c>
      <c r="I131" s="21" t="str">
        <f aca="false">I130</f>
        <v>.</v>
      </c>
      <c r="J131" s="47" t="str">
        <f aca="false">IF(G131&lt;&gt;"",CONCATENATE(G131,"@stu.upes.ac.in"),"")</f>
        <v>500094152@stu.upes.ac.in</v>
      </c>
      <c r="K131" s="21" t="e">
        <f aca="false">K130</f>
        <v>#REF!</v>
      </c>
      <c r="L131" s="49" t="str">
        <f aca="false">L130</f>
        <v>Dr. Keshav Sinha</v>
      </c>
      <c r="M131" s="21"/>
      <c r="N131" s="100" t="n">
        <v>45</v>
      </c>
      <c r="O131" s="100" t="n">
        <v>12</v>
      </c>
      <c r="P131" s="100" t="n">
        <v>45</v>
      </c>
      <c r="Q131" s="100" t="n">
        <v>12</v>
      </c>
      <c r="R131" s="100" t="n">
        <f aca="false">IF(SUM(N131:Q131)=0,"",SUM(N131:Q131))</f>
        <v>114</v>
      </c>
      <c r="S131" s="100" t="n">
        <f aca="false">IF(R131="","",ROUND(R131/2,0))</f>
        <v>57</v>
      </c>
    </row>
    <row r="132" s="5" customFormat="true" ht="15" hidden="false" customHeight="true" outlineLevel="0" collapsed="false">
      <c r="A132" s="5" t="n">
        <f aca="false">ROW(A129)</f>
        <v>129</v>
      </c>
      <c r="B132" s="47" t="n">
        <v>33</v>
      </c>
      <c r="C132" s="48" t="s">
        <v>401</v>
      </c>
      <c r="D132" s="47" t="s">
        <v>230</v>
      </c>
      <c r="E132" s="49" t="s">
        <v>402</v>
      </c>
      <c r="F132" s="21" t="s">
        <v>402</v>
      </c>
      <c r="G132" s="21" t="n">
        <v>500095574</v>
      </c>
      <c r="H132" s="21" t="s">
        <v>403</v>
      </c>
      <c r="I132" s="21" t="e">
        <f aca="false">#REF!</f>
        <v>#REF!</v>
      </c>
      <c r="J132" s="47" t="str">
        <f aca="false">IF(G132&lt;&gt;"",CONCATENATE(G132,"@stu.upes.ac.in"),"")</f>
        <v>500095574@stu.upes.ac.in</v>
      </c>
      <c r="K132" s="21" t="e">
        <f aca="false">#REF!</f>
        <v>#REF!</v>
      </c>
      <c r="L132" s="49" t="s">
        <v>404</v>
      </c>
      <c r="M132" s="101"/>
      <c r="N132" s="100" t="n">
        <v>61</v>
      </c>
      <c r="O132" s="100" t="n">
        <v>11</v>
      </c>
      <c r="P132" s="100" t="n">
        <v>61</v>
      </c>
      <c r="Q132" s="100" t="n">
        <v>12</v>
      </c>
      <c r="R132" s="100" t="n">
        <f aca="false">IF(SUM(N132:Q132)=0,"",SUM(N132:Q132))</f>
        <v>145</v>
      </c>
      <c r="S132" s="100" t="n">
        <f aca="false">IF(R132="","",ROUND(R132/2,0))</f>
        <v>73</v>
      </c>
    </row>
    <row r="133" s="5" customFormat="true" ht="15" hidden="false" customHeight="true" outlineLevel="0" collapsed="false">
      <c r="A133" s="5" t="n">
        <f aca="false">ROW(A130)</f>
        <v>130</v>
      </c>
      <c r="B133" s="47" t="n">
        <f aca="false">B132</f>
        <v>33</v>
      </c>
      <c r="C133" s="48" t="str">
        <f aca="false">C132</f>
        <v>Super Gear/e-commerce-yt</v>
      </c>
      <c r="D133" s="47" t="str">
        <f aca="false">D132</f>
        <v>No</v>
      </c>
      <c r="E133" s="49" t="str">
        <f aca="false">E132</f>
        <v>Mayank Agrawal</v>
      </c>
      <c r="F133" s="21" t="s">
        <v>405</v>
      </c>
      <c r="G133" s="21" t="n">
        <v>500091015</v>
      </c>
      <c r="H133" s="21" t="s">
        <v>406</v>
      </c>
      <c r="I133" s="21" t="e">
        <f aca="false">I132</f>
        <v>#REF!</v>
      </c>
      <c r="J133" s="47" t="str">
        <f aca="false">IF(G133&lt;&gt;"",CONCATENATE(G133,"@stu.upes.ac.in"),"")</f>
        <v>500091015@stu.upes.ac.in</v>
      </c>
      <c r="K133" s="21" t="e">
        <f aca="false">K132</f>
        <v>#REF!</v>
      </c>
      <c r="L133" s="49" t="str">
        <f aca="false">L132</f>
        <v>Dr. Pragya Katyayan</v>
      </c>
      <c r="M133" s="101"/>
      <c r="N133" s="100" t="n">
        <v>61</v>
      </c>
      <c r="O133" s="100" t="n">
        <v>11</v>
      </c>
      <c r="P133" s="100" t="n">
        <v>61</v>
      </c>
      <c r="Q133" s="100" t="n">
        <v>12</v>
      </c>
      <c r="R133" s="100" t="n">
        <f aca="false">IF(SUM(N133:Q133)=0,"",SUM(N133:Q133))</f>
        <v>145</v>
      </c>
      <c r="S133" s="100" t="n">
        <f aca="false">IF(R133="","",ROUND(R133/2,0))</f>
        <v>73</v>
      </c>
    </row>
    <row r="134" s="5" customFormat="true" ht="15" hidden="false" customHeight="true" outlineLevel="0" collapsed="false">
      <c r="A134" s="5" t="n">
        <f aca="false">ROW(A131)</f>
        <v>131</v>
      </c>
      <c r="B134" s="47"/>
      <c r="C134" s="48" t="str">
        <f aca="false">C133</f>
        <v>Super Gear/e-commerce-yt</v>
      </c>
      <c r="D134" s="47" t="str">
        <f aca="false">D133</f>
        <v>No</v>
      </c>
      <c r="E134" s="49" t="str">
        <f aca="false">E133</f>
        <v>Mayank Agrawal</v>
      </c>
      <c r="F134" s="21"/>
      <c r="G134" s="21"/>
      <c r="H134" s="21"/>
      <c r="I134" s="21"/>
      <c r="J134" s="47"/>
      <c r="K134" s="21"/>
      <c r="L134" s="49"/>
      <c r="M134" s="101"/>
      <c r="N134" s="100"/>
      <c r="O134" s="100"/>
      <c r="P134" s="100"/>
      <c r="Q134" s="100"/>
      <c r="R134" s="100"/>
      <c r="S134" s="100" t="str">
        <f aca="false">IF(R134="","",ROUND(R134/2,0))</f>
        <v/>
      </c>
    </row>
    <row r="135" s="5" customFormat="true" ht="15" hidden="false" customHeight="true" outlineLevel="0" collapsed="false">
      <c r="A135" s="5" t="n">
        <f aca="false">ROW(A132)</f>
        <v>132</v>
      </c>
      <c r="B135" s="47"/>
      <c r="C135" s="48" t="str">
        <f aca="false">C134</f>
        <v>Super Gear/e-commerce-yt</v>
      </c>
      <c r="D135" s="47" t="str">
        <f aca="false">D134</f>
        <v>No</v>
      </c>
      <c r="E135" s="49" t="str">
        <f aca="false">E134</f>
        <v>Mayank Agrawal</v>
      </c>
      <c r="F135" s="21"/>
      <c r="G135" s="21"/>
      <c r="H135" s="21"/>
      <c r="I135" s="21"/>
      <c r="J135" s="47"/>
      <c r="K135" s="21"/>
      <c r="L135" s="49"/>
      <c r="M135" s="101"/>
      <c r="N135" s="100"/>
      <c r="O135" s="100"/>
      <c r="P135" s="100"/>
      <c r="Q135" s="100"/>
      <c r="R135" s="100"/>
      <c r="S135" s="100" t="str">
        <f aca="false">IF(R135="","",ROUND(R135/2,0))</f>
        <v/>
      </c>
    </row>
    <row r="136" s="5" customFormat="true" ht="15" hidden="false" customHeight="true" outlineLevel="0" collapsed="false">
      <c r="A136" s="5" t="n">
        <f aca="false">ROW(A133)</f>
        <v>133</v>
      </c>
      <c r="B136" s="47" t="n">
        <v>34</v>
      </c>
      <c r="C136" s="51" t="s">
        <v>407</v>
      </c>
      <c r="D136" s="47" t="s">
        <v>230</v>
      </c>
      <c r="E136" s="49" t="s">
        <v>408</v>
      </c>
      <c r="F136" s="21" t="s">
        <v>408</v>
      </c>
      <c r="G136" s="21" t="n">
        <v>500095554</v>
      </c>
      <c r="H136" s="21" t="s">
        <v>409</v>
      </c>
      <c r="I136" s="21" t="n">
        <v>7017805725</v>
      </c>
      <c r="J136" s="47" t="s">
        <v>410</v>
      </c>
      <c r="K136" s="21" t="s">
        <v>411</v>
      </c>
      <c r="L136" s="49" t="s">
        <v>412</v>
      </c>
      <c r="M136" s="21"/>
      <c r="N136" s="115" t="n">
        <v>65</v>
      </c>
      <c r="O136" s="116" t="n">
        <v>15</v>
      </c>
      <c r="P136" s="116" t="n">
        <v>65</v>
      </c>
      <c r="Q136" s="116" t="n">
        <v>15</v>
      </c>
      <c r="R136" s="100" t="n">
        <f aca="false">IF(SUM(N136:Q136)=0,"",SUM(N136:Q136))</f>
        <v>160</v>
      </c>
      <c r="S136" s="100" t="n">
        <f aca="false">IF(R136="","",ROUND(R136/2,0))</f>
        <v>80</v>
      </c>
    </row>
    <row r="137" s="5" customFormat="true" ht="15" hidden="false" customHeight="true" outlineLevel="0" collapsed="false">
      <c r="A137" s="5" t="n">
        <f aca="false">ROW(A134)</f>
        <v>134</v>
      </c>
      <c r="B137" s="47" t="n">
        <f aca="false">B136</f>
        <v>34</v>
      </c>
      <c r="C137" s="51" t="str">
        <f aca="false">C136</f>
        <v>Performance Evaluation of Various Database in Online Data Storage System</v>
      </c>
      <c r="D137" s="47" t="str">
        <f aca="false">D136</f>
        <v>No</v>
      </c>
      <c r="E137" s="49" t="str">
        <f aca="false">E136</f>
        <v>Shrijay Pratap Bisht </v>
      </c>
      <c r="F137" s="21" t="s">
        <v>413</v>
      </c>
      <c r="G137" s="21" t="n">
        <v>500096752</v>
      </c>
      <c r="H137" s="21" t="s">
        <v>414</v>
      </c>
      <c r="I137" s="21" t="n">
        <f aca="false">I136</f>
        <v>7017805725</v>
      </c>
      <c r="J137" s="47" t="s">
        <v>415</v>
      </c>
      <c r="K137" s="21" t="s">
        <v>416</v>
      </c>
      <c r="L137" s="49" t="str">
        <f aca="false">L136</f>
        <v>Dr. Shauryadeep Gupta</v>
      </c>
      <c r="M137" s="21"/>
      <c r="N137" s="117" t="n">
        <v>60</v>
      </c>
      <c r="O137" s="118" t="n">
        <v>10</v>
      </c>
      <c r="P137" s="118" t="n">
        <v>60</v>
      </c>
      <c r="Q137" s="118" t="n">
        <v>10</v>
      </c>
      <c r="R137" s="100" t="n">
        <f aca="false">IF(SUM(N137:Q137)=0,"",SUM(N137:Q137))</f>
        <v>140</v>
      </c>
      <c r="S137" s="100" t="n">
        <f aca="false">IF(R137="","",ROUND(R137/2,0))</f>
        <v>70</v>
      </c>
    </row>
    <row r="138" s="5" customFormat="true" ht="15" hidden="false" customHeight="true" outlineLevel="0" collapsed="false">
      <c r="A138" s="5" t="n">
        <f aca="false">ROW(A135)</f>
        <v>135</v>
      </c>
      <c r="B138" s="47" t="n">
        <f aca="false">B137</f>
        <v>34</v>
      </c>
      <c r="C138" s="51" t="str">
        <f aca="false">C137</f>
        <v>Performance Evaluation of Various Database in Online Data Storage System</v>
      </c>
      <c r="D138" s="47" t="str">
        <f aca="false">D137</f>
        <v>No</v>
      </c>
      <c r="E138" s="49" t="str">
        <f aca="false">E137</f>
        <v>Shrijay Pratap Bisht </v>
      </c>
      <c r="F138" s="21" t="s">
        <v>417</v>
      </c>
      <c r="G138" s="21" t="n">
        <f aca="false">G137</f>
        <v>500096752</v>
      </c>
      <c r="H138" s="21" t="s">
        <v>418</v>
      </c>
      <c r="I138" s="21" t="n">
        <f aca="false">I137</f>
        <v>7017805725</v>
      </c>
      <c r="J138" s="47" t="s">
        <v>419</v>
      </c>
      <c r="K138" s="21" t="s">
        <v>411</v>
      </c>
      <c r="L138" s="49" t="str">
        <f aca="false">L137</f>
        <v>Dr. Shauryadeep Gupta</v>
      </c>
      <c r="M138" s="21"/>
      <c r="N138" s="117" t="n">
        <v>60</v>
      </c>
      <c r="O138" s="118" t="n">
        <v>10</v>
      </c>
      <c r="P138" s="118" t="n">
        <v>60</v>
      </c>
      <c r="Q138" s="118" t="n">
        <v>10</v>
      </c>
      <c r="R138" s="100" t="n">
        <f aca="false">IF(SUM(N138:Q138)=0,"",SUM(N138:Q138))</f>
        <v>140</v>
      </c>
      <c r="S138" s="100" t="n">
        <f aca="false">IF(R138="","",ROUND(R138/2,0))</f>
        <v>70</v>
      </c>
    </row>
    <row r="139" s="5" customFormat="true" ht="15" hidden="false" customHeight="true" outlineLevel="0" collapsed="false">
      <c r="A139" s="5" t="n">
        <f aca="false">ROW(A136)</f>
        <v>136</v>
      </c>
      <c r="B139" s="47" t="n">
        <f aca="false">B138</f>
        <v>34</v>
      </c>
      <c r="C139" s="51" t="str">
        <f aca="false">C138</f>
        <v>Performance Evaluation of Various Database in Online Data Storage System</v>
      </c>
      <c r="D139" s="47" t="str">
        <f aca="false">D138</f>
        <v>No</v>
      </c>
      <c r="E139" s="49" t="str">
        <f aca="false">E138</f>
        <v>Shrijay Pratap Bisht </v>
      </c>
      <c r="F139" s="21" t="s">
        <v>420</v>
      </c>
      <c r="G139" s="21" t="n">
        <f aca="false">G138</f>
        <v>500096752</v>
      </c>
      <c r="H139" s="21" t="s">
        <v>421</v>
      </c>
      <c r="I139" s="21" t="n">
        <f aca="false">I138</f>
        <v>7017805725</v>
      </c>
      <c r="J139" s="47" t="s">
        <v>422</v>
      </c>
      <c r="K139" s="21" t="s">
        <v>423</v>
      </c>
      <c r="L139" s="49" t="str">
        <f aca="false">L138</f>
        <v>Dr. Shauryadeep Gupta</v>
      </c>
      <c r="M139" s="21"/>
      <c r="N139" s="117" t="n">
        <v>60</v>
      </c>
      <c r="O139" s="118" t="n">
        <v>10</v>
      </c>
      <c r="P139" s="118" t="n">
        <v>60</v>
      </c>
      <c r="Q139" s="118" t="n">
        <v>10</v>
      </c>
      <c r="R139" s="100" t="n">
        <f aca="false">IF(SUM(N139:Q139)=0,"",SUM(N139:Q139))</f>
        <v>140</v>
      </c>
      <c r="S139" s="100" t="n">
        <f aca="false">IF(R139="","",ROUND(R139/2,0))</f>
        <v>70</v>
      </c>
    </row>
    <row r="140" s="5" customFormat="true" ht="15" hidden="false" customHeight="true" outlineLevel="0" collapsed="false">
      <c r="A140" s="5" t="n">
        <f aca="false">ROW(A137)</f>
        <v>137</v>
      </c>
      <c r="B140" s="47" t="n">
        <v>35</v>
      </c>
      <c r="C140" s="48" t="s">
        <v>424</v>
      </c>
      <c r="D140" s="47" t="s">
        <v>25</v>
      </c>
      <c r="E140" s="49" t="s">
        <v>425</v>
      </c>
      <c r="F140" s="21" t="s">
        <v>425</v>
      </c>
      <c r="G140" s="21" t="n">
        <v>500095919</v>
      </c>
      <c r="H140" s="21" t="s">
        <v>426</v>
      </c>
      <c r="I140" s="21" t="n">
        <v>8979731978</v>
      </c>
      <c r="J140" s="52" t="e">
        <f aca="false">#REF!</f>
        <v>#REF!</v>
      </c>
      <c r="K140" s="21" t="s">
        <v>427</v>
      </c>
      <c r="L140" s="49" t="s">
        <v>188</v>
      </c>
      <c r="M140" s="21"/>
      <c r="N140" s="100" t="n">
        <v>45</v>
      </c>
      <c r="O140" s="100" t="n">
        <v>10</v>
      </c>
      <c r="P140" s="100" t="n">
        <v>47</v>
      </c>
      <c r="Q140" s="100" t="n">
        <v>12</v>
      </c>
      <c r="R140" s="100" t="n">
        <f aca="false">IF(SUM(N140:Q140)=0,"",SUM(N140:Q140))</f>
        <v>114</v>
      </c>
      <c r="S140" s="100" t="n">
        <f aca="false">IF(R140="","",ROUND(R140/2,0))</f>
        <v>57</v>
      </c>
    </row>
    <row r="141" s="5" customFormat="true" ht="15" hidden="false" customHeight="true" outlineLevel="0" collapsed="false">
      <c r="A141" s="5" t="n">
        <f aca="false">ROW(A138)</f>
        <v>138</v>
      </c>
      <c r="B141" s="47" t="n">
        <f aca="false">B140</f>
        <v>35</v>
      </c>
      <c r="C141" s="48" t="str">
        <f aca="false">C140</f>
        <v>InsightInk- Intelligent flashcards, quizes and notes generator</v>
      </c>
      <c r="D141" s="47" t="str">
        <f aca="false">D140</f>
        <v>Yes</v>
      </c>
      <c r="E141" s="49" t="str">
        <f aca="false">E140</f>
        <v>Nishant Popli</v>
      </c>
      <c r="F141" s="21" t="s">
        <v>428</v>
      </c>
      <c r="G141" s="21" t="n">
        <v>500095831</v>
      </c>
      <c r="H141" s="21" t="s">
        <v>429</v>
      </c>
      <c r="I141" s="21" t="n">
        <v>9548371065</v>
      </c>
      <c r="J141" s="53" t="e">
        <f aca="false">J140</f>
        <v>#REF!</v>
      </c>
      <c r="K141" s="21" t="s">
        <v>427</v>
      </c>
      <c r="L141" s="49" t="str">
        <f aca="false">L140</f>
        <v>Dr. Roohi Sille</v>
      </c>
      <c r="M141" s="21"/>
      <c r="N141" s="100" t="n">
        <v>45</v>
      </c>
      <c r="O141" s="100" t="n">
        <v>10</v>
      </c>
      <c r="P141" s="100" t="n">
        <v>47</v>
      </c>
      <c r="Q141" s="100" t="n">
        <v>12</v>
      </c>
      <c r="R141" s="100" t="n">
        <f aca="false">IF(SUM(N141:Q141)=0,"",SUM(N141:Q141))</f>
        <v>114</v>
      </c>
      <c r="S141" s="100" t="n">
        <f aca="false">IF(R141="","",ROUND(R141/2,0))</f>
        <v>57</v>
      </c>
    </row>
    <row r="142" s="5" customFormat="true" ht="15" hidden="false" customHeight="true" outlineLevel="0" collapsed="false">
      <c r="A142" s="5" t="n">
        <f aca="false">ROW(A139)</f>
        <v>139</v>
      </c>
      <c r="B142" s="47" t="n">
        <f aca="false">B141</f>
        <v>35</v>
      </c>
      <c r="C142" s="48" t="str">
        <f aca="false">C141</f>
        <v>InsightInk- Intelligent flashcards, quizes and notes generator</v>
      </c>
      <c r="D142" s="47" t="str">
        <f aca="false">D141</f>
        <v>Yes</v>
      </c>
      <c r="E142" s="49" t="str">
        <f aca="false">E141</f>
        <v>Nishant Popli</v>
      </c>
      <c r="F142" s="21" t="s">
        <v>430</v>
      </c>
      <c r="G142" s="21" t="n">
        <v>500095834</v>
      </c>
      <c r="H142" s="21" t="s">
        <v>431</v>
      </c>
      <c r="I142" s="21" t="n">
        <v>8979557218</v>
      </c>
      <c r="J142" s="53" t="e">
        <f aca="false">J141</f>
        <v>#REF!</v>
      </c>
      <c r="K142" s="21" t="s">
        <v>427</v>
      </c>
      <c r="L142" s="49" t="str">
        <f aca="false">L141</f>
        <v>Dr. Roohi Sille</v>
      </c>
      <c r="M142" s="21"/>
      <c r="N142" s="100" t="n">
        <v>45</v>
      </c>
      <c r="O142" s="100" t="n">
        <v>10</v>
      </c>
      <c r="P142" s="100" t="n">
        <v>47</v>
      </c>
      <c r="Q142" s="100" t="n">
        <v>12</v>
      </c>
      <c r="R142" s="100" t="n">
        <f aca="false">IF(SUM(N142:Q142)=0,"",SUM(N142:Q142))</f>
        <v>114</v>
      </c>
      <c r="S142" s="100" t="n">
        <f aca="false">IF(R142="","",ROUND(R142/2,0))</f>
        <v>57</v>
      </c>
    </row>
    <row r="143" s="5" customFormat="true" ht="15" hidden="false" customHeight="true" outlineLevel="0" collapsed="false">
      <c r="A143" s="5" t="n">
        <f aca="false">ROW(A140)</f>
        <v>140</v>
      </c>
      <c r="B143" s="47" t="n">
        <f aca="false">B142</f>
        <v>35</v>
      </c>
      <c r="C143" s="48" t="str">
        <f aca="false">C142</f>
        <v>InsightInk- Intelligent flashcards, quizes and notes generator</v>
      </c>
      <c r="D143" s="47" t="str">
        <f aca="false">D142</f>
        <v>Yes</v>
      </c>
      <c r="E143" s="49" t="str">
        <f aca="false">E142</f>
        <v>Nishant Popli</v>
      </c>
      <c r="F143" s="21" t="s">
        <v>432</v>
      </c>
      <c r="G143" s="21" t="n">
        <v>500091952</v>
      </c>
      <c r="H143" s="21" t="s">
        <v>433</v>
      </c>
      <c r="I143" s="21" t="n">
        <v>8630295352</v>
      </c>
      <c r="J143" s="54" t="e">
        <f aca="false">J142</f>
        <v>#REF!</v>
      </c>
      <c r="K143" s="21" t="s">
        <v>434</v>
      </c>
      <c r="L143" s="49" t="str">
        <f aca="false">L142</f>
        <v>Dr. Roohi Sille</v>
      </c>
      <c r="M143" s="21"/>
      <c r="N143" s="100" t="n">
        <v>45</v>
      </c>
      <c r="O143" s="100" t="n">
        <v>10</v>
      </c>
      <c r="P143" s="100" t="n">
        <v>47</v>
      </c>
      <c r="Q143" s="100" t="n">
        <v>12</v>
      </c>
      <c r="R143" s="100" t="n">
        <f aca="false">IF(SUM(N143:Q143)=0,"",SUM(N143:Q143))</f>
        <v>114</v>
      </c>
      <c r="S143" s="100" t="n">
        <f aca="false">IF(R143="","",ROUND(R143/2,0))</f>
        <v>57</v>
      </c>
    </row>
    <row r="144" s="5" customFormat="true" ht="14.25" hidden="false" customHeight="true" outlineLevel="0" collapsed="false">
      <c r="A144" s="5" t="n">
        <f aca="false">ROW(A141)</f>
        <v>141</v>
      </c>
      <c r="B144" s="47" t="n">
        <v>36</v>
      </c>
      <c r="C144" s="48" t="s">
        <v>435</v>
      </c>
      <c r="D144" s="47" t="s">
        <v>230</v>
      </c>
      <c r="E144" s="49" t="s">
        <v>436</v>
      </c>
      <c r="F144" s="21" t="s">
        <v>436</v>
      </c>
      <c r="G144" s="21" t="n">
        <v>500095656</v>
      </c>
      <c r="H144" s="21" t="s">
        <v>437</v>
      </c>
      <c r="I144" s="21" t="n">
        <v>7037613665</v>
      </c>
      <c r="J144" s="21" t="str">
        <f aca="false">IF(G144&lt;&gt;"",CONCATENATE(G144,"@stu.upes.ac.in"),"")</f>
        <v>500095656@stu.upes.ac.in</v>
      </c>
      <c r="K144" s="21" t="s">
        <v>427</v>
      </c>
      <c r="L144" s="49" t="s">
        <v>438</v>
      </c>
      <c r="M144" s="21"/>
      <c r="N144" s="95" t="n">
        <v>45</v>
      </c>
      <c r="O144" s="95" t="n">
        <v>10</v>
      </c>
      <c r="P144" s="95" t="n">
        <v>50</v>
      </c>
      <c r="Q144" s="95" t="n">
        <v>10</v>
      </c>
      <c r="R144" s="100" t="n">
        <f aca="false">IF(SUM(N144:Q144)=0,"",SUM(N144:Q144))</f>
        <v>115</v>
      </c>
      <c r="S144" s="100" t="n">
        <f aca="false">IF(R144="","",ROUND(R144/2,0))</f>
        <v>58</v>
      </c>
    </row>
    <row r="145" s="5" customFormat="true" ht="15.75" hidden="false" customHeight="false" outlineLevel="0" collapsed="false">
      <c r="A145" s="5" t="n">
        <f aca="false">ROW(A142)</f>
        <v>142</v>
      </c>
      <c r="B145" s="47" t="n">
        <f aca="false">B144</f>
        <v>36</v>
      </c>
      <c r="C145" s="48" t="str">
        <f aca="false">C144</f>
        <v>Job Career Guidance System </v>
      </c>
      <c r="D145" s="47" t="str">
        <f aca="false">D144</f>
        <v>No</v>
      </c>
      <c r="E145" s="49" t="str">
        <f aca="false">E144</f>
        <v>Anshika Saini</v>
      </c>
      <c r="F145" s="21" t="s">
        <v>439</v>
      </c>
      <c r="G145" s="21" t="n">
        <v>500096122</v>
      </c>
      <c r="H145" s="21" t="s">
        <v>440</v>
      </c>
      <c r="I145" s="21" t="n">
        <v>9461987837</v>
      </c>
      <c r="J145" s="21" t="str">
        <f aca="false">IF(G145&lt;&gt;"",CONCATENATE(G145,"@stu.upes.ac.in"),"")</f>
        <v>500096122@stu.upes.ac.in</v>
      </c>
      <c r="K145" s="21" t="s">
        <v>427</v>
      </c>
      <c r="L145" s="49" t="str">
        <f aca="false">L144</f>
        <v>Dr. Pankaj Dadure</v>
      </c>
      <c r="M145" s="21"/>
      <c r="N145" s="95" t="n">
        <v>45</v>
      </c>
      <c r="O145" s="95" t="n">
        <v>10</v>
      </c>
      <c r="P145" s="95" t="n">
        <v>50</v>
      </c>
      <c r="Q145" s="95" t="n">
        <v>10</v>
      </c>
      <c r="R145" s="100" t="n">
        <f aca="false">IF(SUM(N145:Q145)=0,"",SUM(N145:Q145))</f>
        <v>115</v>
      </c>
      <c r="S145" s="100" t="n">
        <f aca="false">IF(R145="","",ROUND(R145/2,0))</f>
        <v>58</v>
      </c>
    </row>
    <row r="146" s="5" customFormat="true" ht="15" hidden="false" customHeight="true" outlineLevel="0" collapsed="false">
      <c r="A146" s="5" t="n">
        <f aca="false">ROW(A143)</f>
        <v>143</v>
      </c>
      <c r="B146" s="47" t="n">
        <f aca="false">B145</f>
        <v>36</v>
      </c>
      <c r="C146" s="48" t="str">
        <f aca="false">C145</f>
        <v>Job Career Guidance System </v>
      </c>
      <c r="D146" s="47" t="str">
        <f aca="false">D145</f>
        <v>No</v>
      </c>
      <c r="E146" s="49" t="str">
        <f aca="false">E145</f>
        <v>Anshika Saini</v>
      </c>
      <c r="F146" s="21" t="s">
        <v>441</v>
      </c>
      <c r="G146" s="21" t="n">
        <v>500096021</v>
      </c>
      <c r="H146" s="21" t="s">
        <v>442</v>
      </c>
      <c r="I146" s="21" t="n">
        <v>9548608807</v>
      </c>
      <c r="J146" s="21" t="str">
        <f aca="false">IF(G146&lt;&gt;"",CONCATENATE(G146,"@stu.upes.ac.in"),"")</f>
        <v>500096021@stu.upes.ac.in</v>
      </c>
      <c r="K146" s="21" t="s">
        <v>427</v>
      </c>
      <c r="L146" s="49" t="str">
        <f aca="false">L145</f>
        <v>Dr. Pankaj Dadure</v>
      </c>
      <c r="M146" s="21"/>
      <c r="N146" s="95" t="n">
        <v>45</v>
      </c>
      <c r="O146" s="95" t="n">
        <v>10</v>
      </c>
      <c r="P146" s="95" t="n">
        <v>50</v>
      </c>
      <c r="Q146" s="95" t="n">
        <v>10</v>
      </c>
      <c r="R146" s="100" t="n">
        <f aca="false">IF(SUM(N146:Q146)=0,"",SUM(N146:Q146))</f>
        <v>115</v>
      </c>
      <c r="S146" s="100" t="n">
        <f aca="false">IF(R146="","",ROUND(R146/2,0))</f>
        <v>58</v>
      </c>
    </row>
    <row r="147" s="5" customFormat="true" ht="15.75" hidden="false" customHeight="false" outlineLevel="0" collapsed="false">
      <c r="A147" s="5" t="n">
        <f aca="false">ROW(A144)</f>
        <v>144</v>
      </c>
      <c r="B147" s="47" t="n">
        <f aca="false">B146</f>
        <v>36</v>
      </c>
      <c r="C147" s="48" t="str">
        <f aca="false">C146</f>
        <v>Job Career Guidance System </v>
      </c>
      <c r="D147" s="47" t="str">
        <f aca="false">D146</f>
        <v>No</v>
      </c>
      <c r="E147" s="49" t="str">
        <f aca="false">E146</f>
        <v>Anshika Saini</v>
      </c>
      <c r="F147" s="21" t="s">
        <v>443</v>
      </c>
      <c r="G147" s="21" t="n">
        <v>500094922</v>
      </c>
      <c r="H147" s="21" t="s">
        <v>444</v>
      </c>
      <c r="I147" s="21" t="n">
        <v>9818837719</v>
      </c>
      <c r="J147" s="21" t="str">
        <f aca="false">IF(G147&lt;&gt;"",CONCATENATE(G147,"@stu.upes.ac.in"),"")</f>
        <v>500094922@stu.upes.ac.in</v>
      </c>
      <c r="K147" s="21" t="s">
        <v>445</v>
      </c>
      <c r="L147" s="49" t="str">
        <f aca="false">L146</f>
        <v>Dr. Pankaj Dadure</v>
      </c>
      <c r="M147" s="21"/>
      <c r="N147" s="95" t="n">
        <v>45</v>
      </c>
      <c r="O147" s="95" t="n">
        <v>10</v>
      </c>
      <c r="P147" s="95" t="n">
        <v>50</v>
      </c>
      <c r="Q147" s="95" t="n">
        <v>10</v>
      </c>
      <c r="R147" s="100" t="n">
        <f aca="false">IF(SUM(N147:Q147)=0,"",SUM(N147:Q147))</f>
        <v>115</v>
      </c>
      <c r="S147" s="100" t="n">
        <f aca="false">IF(R147="","",ROUND(R147/2,0))</f>
        <v>58</v>
      </c>
    </row>
    <row r="148" s="5" customFormat="true" ht="14.25" hidden="false" customHeight="true" outlineLevel="0" collapsed="false">
      <c r="A148" s="5" t="n">
        <f aca="false">ROW(A145)</f>
        <v>145</v>
      </c>
      <c r="B148" s="47" t="n">
        <v>37</v>
      </c>
      <c r="C148" s="48" t="s">
        <v>446</v>
      </c>
      <c r="D148" s="47" t="s">
        <v>447</v>
      </c>
      <c r="E148" s="49" t="s">
        <v>448</v>
      </c>
      <c r="F148" s="21" t="s">
        <v>448</v>
      </c>
      <c r="G148" s="21" t="n">
        <v>500096400</v>
      </c>
      <c r="H148" s="21" t="s">
        <v>449</v>
      </c>
      <c r="I148" s="21" t="n">
        <v>9872888251</v>
      </c>
      <c r="J148" s="56" t="s">
        <v>450</v>
      </c>
      <c r="K148" s="21" t="s">
        <v>427</v>
      </c>
      <c r="L148" s="49" t="s">
        <v>451</v>
      </c>
      <c r="M148" s="21"/>
      <c r="N148" s="100" t="n">
        <v>61</v>
      </c>
      <c r="O148" s="100" t="n">
        <v>11</v>
      </c>
      <c r="P148" s="100" t="n">
        <v>61</v>
      </c>
      <c r="Q148" s="100" t="n">
        <v>12</v>
      </c>
      <c r="R148" s="100" t="n">
        <f aca="false">IF(SUM(N148:Q148)=0,"",SUM(N148:Q148))</f>
        <v>145</v>
      </c>
      <c r="S148" s="100" t="n">
        <f aca="false">IF(R148="","",ROUND(R148/2,0))</f>
        <v>73</v>
      </c>
    </row>
    <row r="149" s="5" customFormat="true" ht="15" hidden="false" customHeight="true" outlineLevel="0" collapsed="false">
      <c r="A149" s="5" t="n">
        <f aca="false">ROW(A146)</f>
        <v>146</v>
      </c>
      <c r="B149" s="47" t="n">
        <f aca="false">B148</f>
        <v>37</v>
      </c>
      <c r="C149" s="48" t="str">
        <f aca="false">C148</f>
        <v>Breathe Wise</v>
      </c>
      <c r="D149" s="47" t="str">
        <f aca="false">D148</f>
        <v>yes </v>
      </c>
      <c r="E149" s="49" t="str">
        <f aca="false">E148</f>
        <v>Chahat Mittal</v>
      </c>
      <c r="F149" s="21" t="s">
        <v>452</v>
      </c>
      <c r="G149" s="21" t="n">
        <v>500095937</v>
      </c>
      <c r="H149" s="21" t="s">
        <v>453</v>
      </c>
      <c r="I149" s="21" t="n">
        <v>8770283155</v>
      </c>
      <c r="J149" s="57" t="s">
        <v>454</v>
      </c>
      <c r="K149" s="21" t="str">
        <f aca="false">K148</f>
        <v>CCVT(B6 NH)</v>
      </c>
      <c r="L149" s="49" t="str">
        <f aca="false">L148</f>
        <v>Mr. Aryan </v>
      </c>
      <c r="M149" s="21"/>
      <c r="N149" s="100" t="n">
        <v>61</v>
      </c>
      <c r="O149" s="100" t="n">
        <v>11</v>
      </c>
      <c r="P149" s="100" t="n">
        <v>61</v>
      </c>
      <c r="Q149" s="100" t="n">
        <v>12</v>
      </c>
      <c r="R149" s="100" t="n">
        <f aca="false">IF(SUM(N149:Q149)=0,"",SUM(N149:Q149))</f>
        <v>145</v>
      </c>
      <c r="S149" s="100" t="n">
        <f aca="false">IF(R149="","",ROUND(R149/2,0))</f>
        <v>73</v>
      </c>
    </row>
    <row r="150" s="5" customFormat="true" ht="15" hidden="false" customHeight="true" outlineLevel="0" collapsed="false">
      <c r="A150" s="5" t="n">
        <f aca="false">ROW(A147)</f>
        <v>147</v>
      </c>
      <c r="B150" s="47" t="n">
        <f aca="false">B149</f>
        <v>37</v>
      </c>
      <c r="C150" s="48" t="str">
        <f aca="false">C149</f>
        <v>Breathe Wise</v>
      </c>
      <c r="D150" s="47" t="str">
        <f aca="false">D149</f>
        <v>yes </v>
      </c>
      <c r="E150" s="49" t="str">
        <f aca="false">E149</f>
        <v>Chahat Mittal</v>
      </c>
      <c r="F150" s="21" t="s">
        <v>455</v>
      </c>
      <c r="G150" s="21" t="n">
        <v>500096346</v>
      </c>
      <c r="H150" s="21" t="s">
        <v>456</v>
      </c>
      <c r="I150" s="21" t="n">
        <v>9457094600</v>
      </c>
      <c r="J150" s="57" t="s">
        <v>457</v>
      </c>
      <c r="K150" s="21" t="s">
        <v>427</v>
      </c>
      <c r="L150" s="49" t="str">
        <f aca="false">L149</f>
        <v>Mr. Aryan </v>
      </c>
      <c r="M150" s="21"/>
      <c r="N150" s="100" t="n">
        <v>61</v>
      </c>
      <c r="O150" s="100" t="n">
        <v>11</v>
      </c>
      <c r="P150" s="100" t="n">
        <v>61</v>
      </c>
      <c r="Q150" s="100" t="n">
        <v>12</v>
      </c>
      <c r="R150" s="100" t="n">
        <f aca="false">IF(SUM(N150:Q150)=0,"",SUM(N150:Q150))</f>
        <v>145</v>
      </c>
      <c r="S150" s="100" t="n">
        <f aca="false">IF(R150="","",ROUND(R150/2,0))</f>
        <v>73</v>
      </c>
    </row>
    <row r="151" s="5" customFormat="true" ht="15.75" hidden="false" customHeight="false" outlineLevel="0" collapsed="false">
      <c r="A151" s="5" t="n">
        <f aca="false">ROW(A148)</f>
        <v>148</v>
      </c>
      <c r="B151" s="47" t="n">
        <f aca="false">B150</f>
        <v>37</v>
      </c>
      <c r="C151" s="48" t="str">
        <f aca="false">C150</f>
        <v>Breathe Wise</v>
      </c>
      <c r="D151" s="47" t="str">
        <f aca="false">D150</f>
        <v>yes </v>
      </c>
      <c r="E151" s="49" t="str">
        <f aca="false">E150</f>
        <v>Chahat Mittal</v>
      </c>
      <c r="F151" s="21" t="s">
        <v>417</v>
      </c>
      <c r="G151" s="21" t="n">
        <v>50009</v>
      </c>
      <c r="H151" s="21" t="str">
        <f aca="false">H150</f>
        <v>R2142211073</v>
      </c>
      <c r="I151" s="21" t="n">
        <f aca="false">I150</f>
        <v>9457094600</v>
      </c>
      <c r="J151" s="54" t="str">
        <f aca="false">J150</f>
        <v>500096346@stu.upes.ac.in</v>
      </c>
      <c r="K151" s="21" t="str">
        <f aca="false">K150</f>
        <v>CCVT(B6 NH)</v>
      </c>
      <c r="L151" s="49" t="str">
        <f aca="false">L150</f>
        <v>Mr. Aryan </v>
      </c>
      <c r="M151" s="21"/>
      <c r="N151" s="100" t="n">
        <v>61</v>
      </c>
      <c r="O151" s="100" t="n">
        <v>11</v>
      </c>
      <c r="P151" s="100" t="n">
        <v>61</v>
      </c>
      <c r="Q151" s="100" t="n">
        <v>12</v>
      </c>
      <c r="R151" s="100" t="n">
        <f aca="false">IF(SUM(N151:Q151)=0,"",SUM(N151:Q151))</f>
        <v>145</v>
      </c>
      <c r="S151" s="100" t="n">
        <f aca="false">IF(R151="","",ROUND(R151/2,0))</f>
        <v>73</v>
      </c>
    </row>
    <row r="152" s="5" customFormat="true" ht="14.25" hidden="false" customHeight="true" outlineLevel="0" collapsed="false">
      <c r="A152" s="5" t="n">
        <f aca="false">ROW(A149)</f>
        <v>149</v>
      </c>
      <c r="B152" s="47" t="n">
        <v>38</v>
      </c>
      <c r="C152" s="48" t="s">
        <v>458</v>
      </c>
      <c r="D152" s="47" t="s">
        <v>459</v>
      </c>
      <c r="E152" s="49" t="s">
        <v>460</v>
      </c>
      <c r="F152" s="21" t="s">
        <v>461</v>
      </c>
      <c r="G152" s="21" t="n">
        <v>500094117</v>
      </c>
      <c r="H152" s="21" t="s">
        <v>462</v>
      </c>
      <c r="I152" s="21" t="n">
        <v>9518873244</v>
      </c>
      <c r="J152" s="58" t="s">
        <v>463</v>
      </c>
      <c r="K152" s="21" t="s">
        <v>126</v>
      </c>
      <c r="L152" s="49" t="s">
        <v>464</v>
      </c>
      <c r="M152" s="21"/>
      <c r="N152" s="95" t="n">
        <v>50</v>
      </c>
      <c r="O152" s="95" t="n">
        <v>10</v>
      </c>
      <c r="P152" s="95" t="n">
        <v>50</v>
      </c>
      <c r="Q152" s="95" t="n">
        <v>10</v>
      </c>
      <c r="R152" s="100" t="n">
        <f aca="false">IF(SUM(N152:Q152)=0,"",SUM(N152:Q152))</f>
        <v>120</v>
      </c>
      <c r="S152" s="100" t="n">
        <f aca="false">IF(R152="","",ROUND(R152/2,0))</f>
        <v>60</v>
      </c>
    </row>
    <row r="153" s="5" customFormat="true" ht="15.75" hidden="false" customHeight="false" outlineLevel="0" collapsed="false">
      <c r="A153" s="5" t="n">
        <f aca="false">ROW(A150)</f>
        <v>150</v>
      </c>
      <c r="B153" s="47" t="n">
        <f aca="false">B152</f>
        <v>38</v>
      </c>
      <c r="C153" s="48" t="str">
        <f aca="false">C152</f>
        <v>Advanced CAPTCHA Recognition </v>
      </c>
      <c r="D153" s="47" t="str">
        <f aca="false">D152</f>
        <v>no</v>
      </c>
      <c r="E153" s="49" t="str">
        <f aca="false">E152</f>
        <v>satvik dhyani</v>
      </c>
      <c r="F153" s="72" t="s">
        <v>465</v>
      </c>
      <c r="G153" s="21" t="n">
        <v>500093656</v>
      </c>
      <c r="H153" s="72" t="s">
        <v>466</v>
      </c>
      <c r="I153" s="21" t="n">
        <v>7078944420</v>
      </c>
      <c r="J153" s="58" t="s">
        <v>467</v>
      </c>
      <c r="K153" s="21" t="s">
        <v>126</v>
      </c>
      <c r="L153" s="49" t="str">
        <f aca="false">L152</f>
        <v>MR . RITESH KUMAR</v>
      </c>
      <c r="M153" s="21"/>
      <c r="N153" s="95" t="n">
        <v>50</v>
      </c>
      <c r="O153" s="95" t="n">
        <v>10</v>
      </c>
      <c r="P153" s="95" t="n">
        <v>50</v>
      </c>
      <c r="Q153" s="95" t="n">
        <v>10</v>
      </c>
      <c r="R153" s="100" t="n">
        <f aca="false">IF(SUM(N153:Q153)=0,"",SUM(N153:Q153))</f>
        <v>120</v>
      </c>
      <c r="S153" s="100" t="n">
        <f aca="false">IF(R153="","",ROUND(R153/2,0))</f>
        <v>60</v>
      </c>
    </row>
    <row r="154" s="5" customFormat="true" ht="15" hidden="false" customHeight="true" outlineLevel="0" collapsed="false">
      <c r="A154" s="5" t="n">
        <f aca="false">ROW(A151)</f>
        <v>151</v>
      </c>
      <c r="B154" s="47" t="n">
        <f aca="false">B153</f>
        <v>38</v>
      </c>
      <c r="C154" s="48" t="str">
        <f aca="false">C153</f>
        <v>Advanced CAPTCHA Recognition </v>
      </c>
      <c r="D154" s="47" t="str">
        <f aca="false">D153</f>
        <v>no</v>
      </c>
      <c r="E154" s="49" t="str">
        <f aca="false">E153</f>
        <v>satvik dhyani</v>
      </c>
      <c r="F154" s="72" t="s">
        <v>468</v>
      </c>
      <c r="G154" s="21" t="n">
        <v>500093651</v>
      </c>
      <c r="H154" s="72" t="s">
        <v>469</v>
      </c>
      <c r="I154" s="21" t="n">
        <v>7206919526</v>
      </c>
      <c r="J154" s="58" t="s">
        <v>470</v>
      </c>
      <c r="K154" s="21" t="s">
        <v>126</v>
      </c>
      <c r="L154" s="49" t="str">
        <f aca="false">L153</f>
        <v>MR . RITESH KUMAR</v>
      </c>
      <c r="M154" s="21"/>
      <c r="N154" s="95" t="n">
        <v>50</v>
      </c>
      <c r="O154" s="95" t="n">
        <v>10</v>
      </c>
      <c r="P154" s="95" t="n">
        <v>50</v>
      </c>
      <c r="Q154" s="95" t="n">
        <v>10</v>
      </c>
      <c r="R154" s="100" t="n">
        <f aca="false">IF(SUM(N154:Q154)=0,"",SUM(N154:Q154))</f>
        <v>120</v>
      </c>
      <c r="S154" s="100" t="n">
        <f aca="false">IF(R154="","",ROUND(R154/2,0))</f>
        <v>60</v>
      </c>
    </row>
    <row r="155" s="5" customFormat="true" ht="15" hidden="false" customHeight="true" outlineLevel="0" collapsed="false">
      <c r="A155" s="5" t="n">
        <f aca="false">ROW(A152)</f>
        <v>152</v>
      </c>
      <c r="B155" s="47" t="n">
        <f aca="false">B154</f>
        <v>38</v>
      </c>
      <c r="C155" s="48" t="str">
        <f aca="false">C154</f>
        <v>Advanced CAPTCHA Recognition </v>
      </c>
      <c r="D155" s="47" t="str">
        <f aca="false">D154</f>
        <v>no</v>
      </c>
      <c r="E155" s="49" t="str">
        <f aca="false">E154</f>
        <v>satvik dhyani</v>
      </c>
      <c r="F155" s="21" t="s">
        <v>460</v>
      </c>
      <c r="G155" s="21" t="n">
        <v>500094036</v>
      </c>
      <c r="H155" s="72" t="s">
        <v>471</v>
      </c>
      <c r="I155" s="21" t="n">
        <v>9891772323</v>
      </c>
      <c r="J155" s="58" t="s">
        <v>472</v>
      </c>
      <c r="K155" s="21" t="s">
        <v>473</v>
      </c>
      <c r="L155" s="49" t="str">
        <f aca="false">L154</f>
        <v>MR . RITESH KUMAR</v>
      </c>
      <c r="M155" s="21"/>
      <c r="N155" s="95" t="n">
        <v>50</v>
      </c>
      <c r="O155" s="95" t="n">
        <v>10</v>
      </c>
      <c r="P155" s="95" t="n">
        <v>50</v>
      </c>
      <c r="Q155" s="95" t="n">
        <v>10</v>
      </c>
      <c r="R155" s="100" t="n">
        <f aca="false">IF(SUM(N155:Q155)=0,"",SUM(N155:Q155))</f>
        <v>120</v>
      </c>
      <c r="S155" s="100" t="n">
        <f aca="false">IF(R155="","",ROUND(R155/2,0))</f>
        <v>60</v>
      </c>
    </row>
    <row r="156" s="5" customFormat="true" ht="15.75" hidden="false" customHeight="true" outlineLevel="0" collapsed="false">
      <c r="A156" s="5" t="n">
        <f aca="false">ROW(A153)</f>
        <v>153</v>
      </c>
      <c r="B156" s="47" t="n">
        <v>39</v>
      </c>
      <c r="C156" s="92" t="s">
        <v>474</v>
      </c>
      <c r="D156" s="47" t="s">
        <v>230</v>
      </c>
      <c r="E156" s="49" t="s">
        <v>475</v>
      </c>
      <c r="F156" s="21" t="s">
        <v>475</v>
      </c>
      <c r="G156" s="21" t="n">
        <v>500095382</v>
      </c>
      <c r="H156" s="21" t="s">
        <v>476</v>
      </c>
      <c r="I156" s="21" t="n">
        <v>9058297470</v>
      </c>
      <c r="J156" s="56" t="s">
        <v>477</v>
      </c>
      <c r="K156" s="21" t="s">
        <v>478</v>
      </c>
      <c r="L156" s="49" t="s">
        <v>479</v>
      </c>
      <c r="M156" s="21"/>
      <c r="N156" s="95" t="n">
        <v>40</v>
      </c>
      <c r="O156" s="95" t="n">
        <v>10</v>
      </c>
      <c r="P156" s="95" t="n">
        <v>35</v>
      </c>
      <c r="Q156" s="95" t="n">
        <v>8</v>
      </c>
      <c r="R156" s="100" t="n">
        <f aca="false">IF(SUM(N156:Q156)=0,"",SUM(N156:Q156))</f>
        <v>93</v>
      </c>
      <c r="S156" s="100" t="n">
        <f aca="false">IF(R156="","",ROUND(R156/2,0))</f>
        <v>47</v>
      </c>
    </row>
    <row r="157" s="5" customFormat="true" ht="15" hidden="false" customHeight="true" outlineLevel="0" collapsed="false">
      <c r="A157" s="5" t="n">
        <f aca="false">ROW(A154)</f>
        <v>154</v>
      </c>
      <c r="B157" s="47" t="n">
        <f aca="false">B156</f>
        <v>39</v>
      </c>
      <c r="C157" s="5" t="str">
        <f aca="false">C156</f>
        <v>HealthHub Connect</v>
      </c>
      <c r="D157" s="47" t="str">
        <f aca="false">D156</f>
        <v>No</v>
      </c>
      <c r="E157" s="49" t="str">
        <f aca="false">E156</f>
        <v>Damian D'mello</v>
      </c>
      <c r="F157" s="21" t="s">
        <v>335</v>
      </c>
      <c r="G157" s="21" t="n">
        <v>500095842</v>
      </c>
      <c r="H157" s="21" t="s">
        <v>481</v>
      </c>
      <c r="I157" s="21" t="n">
        <v>8958802845</v>
      </c>
      <c r="J157" s="57" t="s">
        <v>482</v>
      </c>
      <c r="K157" s="21" t="s">
        <v>483</v>
      </c>
      <c r="L157" s="49" t="str">
        <f aca="false">L156</f>
        <v>Mr. Manobendra</v>
      </c>
      <c r="M157" s="21"/>
      <c r="N157" s="95" t="n">
        <v>40</v>
      </c>
      <c r="O157" s="95" t="n">
        <v>10</v>
      </c>
      <c r="P157" s="95" t="n">
        <v>35</v>
      </c>
      <c r="Q157" s="95" t="n">
        <v>8</v>
      </c>
      <c r="R157" s="100" t="n">
        <f aca="false">IF(SUM(N157:Q157)=0,"",SUM(N157:Q157))</f>
        <v>93</v>
      </c>
      <c r="S157" s="100" t="n">
        <f aca="false">IF(R157="","",ROUND(R157/2,0))</f>
        <v>47</v>
      </c>
    </row>
    <row r="158" s="5" customFormat="true" ht="15" hidden="false" customHeight="true" outlineLevel="0" collapsed="false">
      <c r="A158" s="5" t="n">
        <f aca="false">ROW(A155)</f>
        <v>155</v>
      </c>
      <c r="B158" s="47" t="n">
        <f aca="false">B157</f>
        <v>39</v>
      </c>
      <c r="C158" s="60" t="str">
        <f aca="false">C157</f>
        <v>HealthHub Connect</v>
      </c>
      <c r="D158" s="47" t="str">
        <f aca="false">D157</f>
        <v>No</v>
      </c>
      <c r="E158" s="49" t="str">
        <f aca="false">E157</f>
        <v>Damian D'mello</v>
      </c>
      <c r="F158" s="21" t="s">
        <v>484</v>
      </c>
      <c r="G158" s="21" t="n">
        <v>500095193</v>
      </c>
      <c r="H158" s="21" t="s">
        <v>485</v>
      </c>
      <c r="I158" s="21" t="n">
        <v>7427809726</v>
      </c>
      <c r="J158" s="57" t="s">
        <v>486</v>
      </c>
      <c r="K158" s="21" t="s">
        <v>478</v>
      </c>
      <c r="L158" s="49" t="str">
        <f aca="false">L157</f>
        <v>Mr. Manobendra</v>
      </c>
      <c r="M158" s="21"/>
      <c r="N158" s="95" t="n">
        <v>40</v>
      </c>
      <c r="O158" s="95" t="n">
        <v>10</v>
      </c>
      <c r="P158" s="95" t="n">
        <v>35</v>
      </c>
      <c r="Q158" s="95" t="n">
        <v>8</v>
      </c>
      <c r="R158" s="100" t="n">
        <f aca="false">IF(SUM(N158:Q158)=0,"",SUM(N158:Q158))</f>
        <v>93</v>
      </c>
      <c r="S158" s="100" t="n">
        <f aca="false">IF(R158="","",ROUND(R158/2,0))</f>
        <v>47</v>
      </c>
    </row>
    <row r="159" s="5" customFormat="true" ht="15.75" hidden="false" customHeight="false" outlineLevel="0" collapsed="false">
      <c r="A159" s="5" t="n">
        <f aca="false">ROW(A156)</f>
        <v>156</v>
      </c>
      <c r="B159" s="47"/>
      <c r="C159" s="61" t="str">
        <f aca="false">C158</f>
        <v>HealthHub Connect</v>
      </c>
      <c r="D159" s="47" t="str">
        <f aca="false">D158</f>
        <v>No</v>
      </c>
      <c r="E159" s="49" t="str">
        <f aca="false">E158</f>
        <v>Damian D'mello</v>
      </c>
      <c r="F159" s="21"/>
      <c r="G159" s="21"/>
      <c r="H159" s="21"/>
      <c r="I159" s="21"/>
      <c r="J159" s="54"/>
      <c r="K159" s="21"/>
      <c r="L159" s="49"/>
      <c r="M159" s="21"/>
      <c r="N159" s="95"/>
      <c r="O159" s="95"/>
      <c r="P159" s="95"/>
      <c r="Q159" s="95"/>
      <c r="R159" s="100"/>
      <c r="S159" s="100"/>
    </row>
    <row r="160" s="5" customFormat="true" ht="15.75" hidden="false" customHeight="true" outlineLevel="0" collapsed="false">
      <c r="A160" s="5" t="n">
        <f aca="false">ROW(A157)</f>
        <v>157</v>
      </c>
      <c r="B160" s="47" t="n">
        <v>40</v>
      </c>
      <c r="C160" s="94" t="s">
        <v>493</v>
      </c>
      <c r="D160" s="47" t="e">
        <f aca="false">#REF!</f>
        <v>#REF!</v>
      </c>
      <c r="E160" s="49" t="s">
        <v>487</v>
      </c>
      <c r="F160" s="21" t="s">
        <v>487</v>
      </c>
      <c r="G160" s="21" t="n">
        <v>500090910</v>
      </c>
      <c r="H160" s="21" t="s">
        <v>488</v>
      </c>
      <c r="I160" s="21" t="n">
        <v>9076757559</v>
      </c>
      <c r="J160" s="56" t="s">
        <v>489</v>
      </c>
      <c r="K160" s="21" t="s">
        <v>490</v>
      </c>
      <c r="L160" s="49" t="s">
        <v>535</v>
      </c>
      <c r="M160" s="21"/>
      <c r="N160" s="115" t="n">
        <v>65</v>
      </c>
      <c r="O160" s="116" t="n">
        <v>15</v>
      </c>
      <c r="P160" s="116" t="n">
        <v>65</v>
      </c>
      <c r="Q160" s="116" t="n">
        <v>15</v>
      </c>
      <c r="R160" s="100" t="n">
        <f aca="false">IF(SUM(N160:Q160)=0,"",SUM(N160:Q160))</f>
        <v>160</v>
      </c>
      <c r="S160" s="100" t="n">
        <f aca="false">IF(R160="","",ROUND(R160/2,0))</f>
        <v>80</v>
      </c>
    </row>
    <row r="161" s="5" customFormat="true" ht="15" hidden="false" customHeight="true" outlineLevel="0" collapsed="false">
      <c r="A161" s="5" t="n">
        <f aca="false">ROW(A158)</f>
        <v>158</v>
      </c>
      <c r="B161" s="47" t="n">
        <f aca="false">B160</f>
        <v>40</v>
      </c>
      <c r="C161" s="94" t="s">
        <v>493</v>
      </c>
      <c r="D161" s="47" t="e">
        <f aca="false">D160</f>
        <v>#REF!</v>
      </c>
      <c r="E161" s="49" t="str">
        <f aca="false">E160</f>
        <v>Astitva Yadav</v>
      </c>
      <c r="F161" s="21" t="s">
        <v>494</v>
      </c>
      <c r="G161" s="21" t="n">
        <v>500093617</v>
      </c>
      <c r="H161" s="21" t="s">
        <v>495</v>
      </c>
      <c r="I161" s="21" t="n">
        <v>9896384164</v>
      </c>
      <c r="J161" s="57" t="s">
        <v>496</v>
      </c>
      <c r="K161" s="21" t="s">
        <v>126</v>
      </c>
      <c r="L161" s="49" t="str">
        <f aca="false">L160</f>
        <v>Mr. P. Sendash Singh/left college</v>
      </c>
      <c r="M161" s="21"/>
      <c r="N161" s="115" t="n">
        <v>65</v>
      </c>
      <c r="O161" s="116" t="n">
        <v>15</v>
      </c>
      <c r="P161" s="116" t="n">
        <v>65</v>
      </c>
      <c r="Q161" s="116" t="n">
        <v>15</v>
      </c>
      <c r="R161" s="100" t="n">
        <f aca="false">IF(SUM(N161:Q161)=0,"",SUM(N161:Q161))</f>
        <v>160</v>
      </c>
      <c r="S161" s="100" t="n">
        <f aca="false">IF(R161="","",ROUND(R161/2,0))</f>
        <v>80</v>
      </c>
    </row>
    <row r="162" s="5" customFormat="true" ht="15" hidden="false" customHeight="true" outlineLevel="0" collapsed="false">
      <c r="A162" s="5" t="n">
        <f aca="false">ROW(A159)</f>
        <v>159</v>
      </c>
      <c r="B162" s="47" t="n">
        <f aca="false">B161</f>
        <v>40</v>
      </c>
      <c r="C162" s="60" t="str">
        <f aca="false">C161</f>
        <v>Beacon </v>
      </c>
      <c r="D162" s="47" t="e">
        <f aca="false">D161</f>
        <v>#REF!</v>
      </c>
      <c r="E162" s="49" t="str">
        <f aca="false">E161</f>
        <v>Astitva Yadav</v>
      </c>
      <c r="F162" s="21" t="s">
        <v>497</v>
      </c>
      <c r="G162" s="21" t="n">
        <v>500094136</v>
      </c>
      <c r="H162" s="21" t="s">
        <v>498</v>
      </c>
      <c r="I162" s="21" t="n">
        <v>7056030397</v>
      </c>
      <c r="J162" s="57" t="s">
        <v>499</v>
      </c>
      <c r="K162" s="21" t="s">
        <v>126</v>
      </c>
      <c r="L162" s="49" t="str">
        <f aca="false">L161</f>
        <v>Mr. P. Sendash Singh/left college</v>
      </c>
      <c r="M162" s="21"/>
      <c r="N162" s="115" t="n">
        <v>65</v>
      </c>
      <c r="O162" s="116" t="n">
        <v>15</v>
      </c>
      <c r="P162" s="116" t="n">
        <v>65</v>
      </c>
      <c r="Q162" s="116" t="n">
        <v>15</v>
      </c>
      <c r="R162" s="100" t="n">
        <f aca="false">IF(SUM(N162:Q162)=0,"",SUM(N162:Q162))</f>
        <v>160</v>
      </c>
      <c r="S162" s="100" t="n">
        <f aca="false">IF(R162="","",ROUND(R162/2,0))</f>
        <v>80</v>
      </c>
    </row>
    <row r="163" s="5" customFormat="true" ht="15" hidden="false" customHeight="true" outlineLevel="0" collapsed="false">
      <c r="A163" s="5" t="n">
        <f aca="false">ROW(A160)</f>
        <v>160</v>
      </c>
      <c r="B163" s="47" t="n">
        <f aca="false">B162</f>
        <v>40</v>
      </c>
      <c r="C163" s="61" t="str">
        <f aca="false">C162</f>
        <v>Beacon </v>
      </c>
      <c r="D163" s="47" t="e">
        <f aca="false">D162</f>
        <v>#REF!</v>
      </c>
      <c r="E163" s="49" t="str">
        <f aca="false">E162</f>
        <v>Astitva Yadav</v>
      </c>
      <c r="F163" s="21" t="s">
        <v>501</v>
      </c>
      <c r="G163" s="21" t="n">
        <v>500094125</v>
      </c>
      <c r="H163" s="21" t="s">
        <v>502</v>
      </c>
      <c r="I163" s="21" t="n">
        <v>7851834803</v>
      </c>
      <c r="J163" s="66" t="s">
        <v>503</v>
      </c>
      <c r="K163" s="21" t="s">
        <v>126</v>
      </c>
      <c r="L163" s="49" t="str">
        <f aca="false">L162</f>
        <v>Mr. P. Sendash Singh/left college</v>
      </c>
      <c r="M163" s="21"/>
      <c r="N163" s="115" t="n">
        <v>65</v>
      </c>
      <c r="O163" s="116" t="n">
        <v>15</v>
      </c>
      <c r="P163" s="116" t="n">
        <v>65</v>
      </c>
      <c r="Q163" s="116" t="n">
        <v>15</v>
      </c>
      <c r="R163" s="100" t="n">
        <f aca="false">IF(SUM(N163:Q163)=0,"",SUM(N163:Q163))</f>
        <v>160</v>
      </c>
      <c r="S163" s="100" t="n">
        <f aca="false">IF(R163="","",ROUND(R163/2,0))</f>
        <v>80</v>
      </c>
    </row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</sheetData>
  <autoFilter ref="B2:L115">
    <filterColumn colId="10">
      <filters>
        <filter val="Dr. Alok Jhaldiyal"/>
        <filter val="Dr. Ram kumar"/>
      </filters>
    </filterColumn>
  </autoFilter>
  <mergeCells count="3">
    <mergeCell ref="B1:S1"/>
    <mergeCell ref="N2:S2"/>
    <mergeCell ref="M96:M99"/>
  </mergeCells>
  <hyperlinks>
    <hyperlink ref="M4" r:id="rId1" display="gaurav.bhardwaj@ddn.upes.ac.in"/>
    <hyperlink ref="M33" r:id="rId2" display="achala.shakya@ddn.upes.ac.in"/>
    <hyperlink ref="M41" r:id="rId3" display="shresth.gupta@ddn.upes.ac.in"/>
    <hyperlink ref="M57" r:id="rId4" display="shresth.gupta@ddn.upes.ac.in"/>
    <hyperlink ref="M72" r:id="rId5" display="scshukla@ddn.upes.ac.in"/>
    <hyperlink ref="M73" r:id="rId6" display="scshukla@ddn.upes.ac.in"/>
    <hyperlink ref="M74" r:id="rId7" display="scshukla@ddn.upes.ac.in"/>
    <hyperlink ref="M75" r:id="rId8" display="scshukla@ddn.upes.ac.in"/>
    <hyperlink ref="M84" r:id="rId9" display="nayantara.kotoky@ddn.upes.ac.in"/>
    <hyperlink ref="M93" r:id="rId10" display="shresth.gupta@ddn.upes.ac.in"/>
    <hyperlink ref="M96" r:id="rId11" display="akatal@ddn.upes.ac.in"/>
    <hyperlink ref="M101" r:id="rId12" display="shresth.gupta@ddn.upes.ac.in"/>
    <hyperlink ref="M110" r:id="rId13" display="sanwarul@ddn.upes.ac.in"/>
    <hyperlink ref="M124" r:id="rId14" display="Abhardwaj@ddn.upes.ac.in"/>
    <hyperlink ref="J148" r:id="rId15" display="500096400@stu.upes.ac.in"/>
    <hyperlink ref="J149" r:id="rId16" display="500095937@stu.upes.ac.in"/>
    <hyperlink ref="J150" r:id="rId17" display="500096346@stu.upes.ac.in"/>
    <hyperlink ref="J152" r:id="rId18" display="500094117@stu.upes.ac.in"/>
    <hyperlink ref="J153" r:id="rId19" display="500093656@stu.upes.ac.in"/>
    <hyperlink ref="J154" r:id="rId20" display="500093651@stu.upes.ac.in"/>
    <hyperlink ref="J155" r:id="rId21" display="500094036@stu.upes.ac.in"/>
    <hyperlink ref="J156" r:id="rId22" display="500095382@stu.upes.ac.in"/>
    <hyperlink ref="J157" r:id="rId23" display="500095842@stu.upes.ac.in "/>
    <hyperlink ref="J158" r:id="rId24" display="500095193@stu.upes.ac.in"/>
    <hyperlink ref="J160" r:id="rId25" display="500090910@stu.upes.ac.in"/>
    <hyperlink ref="J161" r:id="rId26" display="500093617@stu.upes.ac.in"/>
    <hyperlink ref="J162" r:id="rId27" display="500094136@stu.upes.ac.in"/>
    <hyperlink ref="J163" r:id="rId28" display="500094125@stu.upes.ac.in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6D"/>
    <pageSetUpPr fitToPage="false"/>
  </sheetPr>
  <dimension ref="A1:J16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3" ySplit="3" topLeftCell="D24" activePane="bottomRight" state="frozen"/>
      <selection pane="topLeft" activeCell="A1" activeCellId="0" sqref="A1"/>
      <selection pane="topRight" activeCell="D1" activeCellId="0" sqref="D1"/>
      <selection pane="bottomLeft" activeCell="A24" activeCellId="0" sqref="A24"/>
      <selection pane="bottomRight" activeCell="I44" activeCellId="1" sqref="K2:K109 I44"/>
    </sheetView>
  </sheetViews>
  <sheetFormatPr defaultColWidth="8.5703125" defaultRowHeight="12.75" zeroHeight="false" outlineLevelRow="0" outlineLevelCol="0"/>
  <cols>
    <col collapsed="false" customWidth="false" hidden="false" outlineLevel="0" max="1" min="1" style="119" width="8.57"/>
    <col collapsed="false" customWidth="true" hidden="false" outlineLevel="0" max="2" min="2" style="119" width="9.14"/>
    <col collapsed="false" customWidth="true" hidden="false" outlineLevel="0" max="3" min="3" style="119" width="23.42"/>
    <col collapsed="false" customWidth="true" hidden="false" outlineLevel="0" max="4" min="4" style="119" width="10"/>
    <col collapsed="false" customWidth="true" hidden="false" outlineLevel="0" max="5" min="5" style="120" width="14.42"/>
    <col collapsed="false" customWidth="true" hidden="false" outlineLevel="0" max="6" min="6" style="119" width="7.86"/>
    <col collapsed="false" customWidth="true" hidden="false" outlineLevel="0" max="9" min="7" style="119" width="5.86"/>
    <col collapsed="false" customWidth="true" hidden="false" outlineLevel="0" max="10" min="10" style="119" width="20"/>
    <col collapsed="false" customWidth="false" hidden="false" outlineLevel="0" max="16384" min="11" style="119" width="8.57"/>
  </cols>
  <sheetData>
    <row r="1" customFormat="false" ht="14.25" hidden="false" customHeight="true" outlineLevel="0" collapsed="false">
      <c r="B1" s="121" t="s">
        <v>536</v>
      </c>
      <c r="C1" s="121"/>
      <c r="D1" s="121"/>
      <c r="E1" s="121"/>
      <c r="F1" s="121"/>
      <c r="G1" s="121"/>
    </row>
    <row r="2" customFormat="false" ht="14.25" hidden="false" customHeight="true" outlineLevel="0" collapsed="false">
      <c r="B2" s="121"/>
      <c r="C2" s="121"/>
      <c r="D2" s="121"/>
      <c r="E2" s="121"/>
      <c r="F2" s="121"/>
      <c r="G2" s="121"/>
    </row>
    <row r="3" s="122" customFormat="true" ht="12.75" hidden="false" customHeight="false" outlineLevel="0" collapsed="false">
      <c r="B3" s="122" t="str">
        <f aca="false">'Mid Term 20'!B2</f>
        <v>Group No.</v>
      </c>
      <c r="C3" s="123" t="s">
        <v>537</v>
      </c>
      <c r="D3" s="123" t="s">
        <v>538</v>
      </c>
      <c r="E3" s="124" t="s">
        <v>11</v>
      </c>
      <c r="F3" s="123" t="s">
        <v>539</v>
      </c>
      <c r="G3" s="123" t="s">
        <v>540</v>
      </c>
      <c r="H3" s="123" t="s">
        <v>541</v>
      </c>
      <c r="I3" s="122" t="s">
        <v>11</v>
      </c>
      <c r="J3" s="122" t="s">
        <v>542</v>
      </c>
    </row>
    <row r="4" customFormat="false" ht="12.75" hidden="false" customHeight="true" outlineLevel="0" collapsed="false">
      <c r="A4" s="119" t="n">
        <v>1</v>
      </c>
      <c r="B4" s="125" t="n">
        <f aca="false">'Synopsis 20'!B4</f>
        <v>1</v>
      </c>
      <c r="C4" s="126" t="str">
        <f aca="false">IF('Synopsis 20'!F4="","",'Synopsis 20'!F4)</f>
        <v>Divyanshu Singh</v>
      </c>
      <c r="D4" s="126" t="n">
        <f aca="false">IF('Synopsis 20'!G4="","",'Synopsis 20'!G4)</f>
        <v>500094575</v>
      </c>
      <c r="E4" s="127" t="s">
        <v>29</v>
      </c>
      <c r="F4" s="128" t="str">
        <f aca="false">IF(C4="","",IF('Synopsis 20'!AB4&gt;0,"P","0"))</f>
        <v>P</v>
      </c>
      <c r="G4" s="128" t="str">
        <f aca="false">IF(C4="","",IF('Mid Term 20'!AA4="","0","P"))</f>
        <v>P</v>
      </c>
      <c r="H4" s="128" t="str">
        <f aca="false">IF(D4="","",IF('End Sem 50'!AE3="","0","P"))</f>
        <v>P</v>
      </c>
      <c r="I4" s="128" t="str">
        <f aca="false">IF(C4="","",IF('Mentor 85'!S4="","0","P"))</f>
        <v>P</v>
      </c>
    </row>
    <row r="5" customFormat="false" ht="12.75" hidden="false" customHeight="true" outlineLevel="0" collapsed="false">
      <c r="A5" s="119" t="n">
        <v>2</v>
      </c>
      <c r="B5" s="125" t="n">
        <v>1</v>
      </c>
      <c r="C5" s="126" t="str">
        <f aca="false">IF('Synopsis 20'!F5="","",'Synopsis 20'!F5)</f>
        <v>Arnav Sood</v>
      </c>
      <c r="D5" s="126" t="n">
        <f aca="false">IF('Synopsis 20'!G5="","",'Synopsis 20'!G5)</f>
        <v>500094585</v>
      </c>
      <c r="E5" s="127" t="str">
        <f aca="false">E4</f>
        <v>Dr. Gaurav Bhardwaj</v>
      </c>
      <c r="F5" s="128" t="str">
        <f aca="false">IF(C5="","",IF('Synopsis 20'!AB5&gt;0,"P","0"))</f>
        <v>P</v>
      </c>
      <c r="G5" s="128" t="str">
        <f aca="false">IF(C5="","",IF('Mid Term 20'!AA5="","0","P"))</f>
        <v>P</v>
      </c>
      <c r="H5" s="128" t="str">
        <f aca="false">IF(D5="","",IF('End Sem 50'!AE4="","0","P"))</f>
        <v>P</v>
      </c>
      <c r="I5" s="128" t="str">
        <f aca="false">IF(C5="","",IF('Mentor 85'!S5="","0","P"))</f>
        <v>P</v>
      </c>
    </row>
    <row r="6" customFormat="false" ht="12.75" hidden="false" customHeight="true" outlineLevel="0" collapsed="false">
      <c r="A6" s="119" t="n">
        <v>3</v>
      </c>
      <c r="B6" s="125" t="n">
        <f aca="false">B5</f>
        <v>1</v>
      </c>
      <c r="C6" s="126" t="str">
        <f aca="false">IF('Synopsis 20'!F6="","",'Synopsis 20'!F6)</f>
        <v>Ayush Verma</v>
      </c>
      <c r="D6" s="126" t="n">
        <f aca="false">IF('Synopsis 20'!G6="","",'Synopsis 20'!G6)</f>
        <v>500095429</v>
      </c>
      <c r="E6" s="127" t="str">
        <f aca="false">E5</f>
        <v>Dr. Gaurav Bhardwaj</v>
      </c>
      <c r="F6" s="128" t="str">
        <f aca="false">IF(C6="","",IF('Synopsis 20'!AB6&gt;0,"P","0"))</f>
        <v>P</v>
      </c>
      <c r="G6" s="128" t="str">
        <f aca="false">IF(C6="","",IF('Mid Term 20'!AA6="","0","P"))</f>
        <v>P</v>
      </c>
      <c r="H6" s="128" t="str">
        <f aca="false">IF(D6="","",IF('End Sem 50'!AE5="","0","P"))</f>
        <v>P</v>
      </c>
      <c r="I6" s="128" t="str">
        <f aca="false">IF(C6="","",IF('Mentor 85'!S6="","0","P"))</f>
        <v>P</v>
      </c>
    </row>
    <row r="7" customFormat="false" ht="12.75" hidden="false" customHeight="true" outlineLevel="0" collapsed="false">
      <c r="A7" s="119" t="n">
        <v>4</v>
      </c>
      <c r="B7" s="125"/>
      <c r="C7" s="126"/>
      <c r="D7" s="126"/>
      <c r="E7" s="127"/>
      <c r="F7" s="128" t="str">
        <f aca="false">IF(C7="","",IF('Synopsis 20'!AB7&gt;0,"P","0"))</f>
        <v/>
      </c>
      <c r="G7" s="128" t="str">
        <f aca="false">IF(C7="","",IF('Mid Term 20'!AA7="","0","P"))</f>
        <v/>
      </c>
      <c r="H7" s="128" t="str">
        <f aca="false">IF(D7="","",IF('End Sem 50'!AE6="","0","P"))</f>
        <v/>
      </c>
      <c r="I7" s="128" t="str">
        <f aca="false">IF(C7="","",IF('Mentor 85'!S7="","0","P"))</f>
        <v/>
      </c>
    </row>
    <row r="8" customFormat="false" ht="12.75" hidden="false" customHeight="true" outlineLevel="0" collapsed="false">
      <c r="A8" s="119" t="n">
        <v>6</v>
      </c>
      <c r="B8" s="125" t="n">
        <v>2</v>
      </c>
      <c r="C8" s="126" t="str">
        <f aca="false">IF('Synopsis 20'!F8="","",'Synopsis 20'!F8)</f>
        <v>Tushti Kulshreshtha</v>
      </c>
      <c r="D8" s="126" t="n">
        <f aca="false">IF('Synopsis 20'!G8="","",'Synopsis 20'!G8)</f>
        <v>500094118</v>
      </c>
      <c r="E8" s="127" t="s">
        <v>42</v>
      </c>
      <c r="F8" s="128" t="str">
        <f aca="false">IF(C8="","",IF('Synopsis 20'!AB8&gt;0,"P","0"))</f>
        <v>P</v>
      </c>
      <c r="G8" s="128" t="str">
        <f aca="false">IF(C8="","",IF('Mid Term 20'!AA8="","0","P"))</f>
        <v>P</v>
      </c>
      <c r="H8" s="128" t="str">
        <f aca="false">IF(D8="","",IF('End Sem 50'!AE7="","0","P"))</f>
        <v>P</v>
      </c>
      <c r="I8" s="128" t="str">
        <f aca="false">IF(C8="","",IF('Mentor 85'!S8="","0","P"))</f>
        <v>P</v>
      </c>
    </row>
    <row r="9" customFormat="false" ht="12.75" hidden="false" customHeight="true" outlineLevel="0" collapsed="false">
      <c r="A9" s="119" t="n">
        <v>7</v>
      </c>
      <c r="B9" s="125" t="n">
        <f aca="false">B8</f>
        <v>2</v>
      </c>
      <c r="C9" s="126" t="str">
        <f aca="false">IF('Synopsis 20'!F9="","",'Synopsis 20'!F9)</f>
        <v>Akarsh Gupta</v>
      </c>
      <c r="D9" s="126" t="n">
        <f aca="false">IF('Synopsis 20'!G9="","",'Synopsis 20'!G9)</f>
        <v>500094068</v>
      </c>
      <c r="E9" s="127" t="str">
        <f aca="false">E8</f>
        <v>Mrs. Bhavana Kaushik</v>
      </c>
      <c r="F9" s="128" t="str">
        <f aca="false">IF(C9="","",IF('Synopsis 20'!AB9&gt;0,"P","0"))</f>
        <v>P</v>
      </c>
      <c r="G9" s="128" t="str">
        <f aca="false">IF(C9="","",IF('Mid Term 20'!AA9="","0","P"))</f>
        <v>P</v>
      </c>
      <c r="H9" s="128" t="str">
        <f aca="false">IF(D9="","",IF('End Sem 50'!AE8="","0","P"))</f>
        <v>P</v>
      </c>
      <c r="I9" s="128" t="str">
        <f aca="false">IF(C9="","",IF('Mentor 85'!S9="","0","P"))</f>
        <v>P</v>
      </c>
    </row>
    <row r="10" customFormat="false" ht="12.75" hidden="false" customHeight="true" outlineLevel="0" collapsed="false">
      <c r="A10" s="119" t="n">
        <v>8</v>
      </c>
      <c r="B10" s="125" t="n">
        <f aca="false">B9</f>
        <v>2</v>
      </c>
      <c r="C10" s="126" t="str">
        <f aca="false">IF('Synopsis 20'!F10="","",'Synopsis 20'!F10)</f>
        <v>Syed Safi Hasnain Naqvi</v>
      </c>
      <c r="D10" s="126" t="n">
        <f aca="false">IF('Synopsis 20'!G10="","",'Synopsis 20'!G10)</f>
        <v>500094459</v>
      </c>
      <c r="E10" s="127" t="str">
        <f aca="false">E9</f>
        <v>Mrs. Bhavana Kaushik</v>
      </c>
      <c r="F10" s="128" t="str">
        <f aca="false">IF(C10="","",IF('Synopsis 20'!AB10&gt;0,"P","0"))</f>
        <v>P</v>
      </c>
      <c r="G10" s="128" t="str">
        <f aca="false">IF(C10="","",IF('Mid Term 20'!AA10="","0","P"))</f>
        <v>P</v>
      </c>
      <c r="H10" s="128" t="str">
        <f aca="false">IF(D10="","",IF('End Sem 50'!AE9="","0","P"))</f>
        <v>P</v>
      </c>
      <c r="I10" s="128" t="str">
        <f aca="false">IF(C10="","",IF('Mentor 85'!S10="","0","P"))</f>
        <v>P</v>
      </c>
    </row>
    <row r="11" customFormat="false" ht="12.75" hidden="false" customHeight="true" outlineLevel="0" collapsed="false">
      <c r="A11" s="119" t="n">
        <v>9</v>
      </c>
      <c r="B11" s="125" t="n">
        <f aca="false">B10</f>
        <v>2</v>
      </c>
      <c r="C11" s="126" t="str">
        <f aca="false">IF('Synopsis 20'!F11="","",'Synopsis 20'!F11)</f>
        <v>Shreyash Kumar</v>
      </c>
      <c r="D11" s="126" t="n">
        <f aca="false">IF('Synopsis 20'!G11="","",'Synopsis 20'!G11)</f>
        <v>500091964</v>
      </c>
      <c r="E11" s="127" t="str">
        <f aca="false">E10</f>
        <v>Mrs. Bhavana Kaushik</v>
      </c>
      <c r="F11" s="128" t="str">
        <f aca="false">IF(C11="","",IF('Synopsis 20'!AB11&gt;0,"P","0"))</f>
        <v>P</v>
      </c>
      <c r="G11" s="128" t="str">
        <f aca="false">IF(C11="","",IF('Mid Term 20'!AA11="","0","P"))</f>
        <v>P</v>
      </c>
      <c r="H11" s="128" t="str">
        <f aca="false">IF(D11="","",IF('End Sem 50'!AE10="","0","P"))</f>
        <v>P</v>
      </c>
      <c r="I11" s="128" t="str">
        <f aca="false">IF(C11="","",IF('Mentor 85'!S11="","0","P"))</f>
        <v>P</v>
      </c>
    </row>
    <row r="12" customFormat="false" ht="12.75" hidden="false" customHeight="true" outlineLevel="0" collapsed="false">
      <c r="A12" s="119" t="n">
        <v>11</v>
      </c>
      <c r="B12" s="125" t="n">
        <v>3</v>
      </c>
      <c r="C12" s="126" t="str">
        <f aca="false">IF('Synopsis 20'!F12="","",'Synopsis 20'!F12)</f>
        <v>Amulya Garg</v>
      </c>
      <c r="D12" s="126" t="n">
        <f aca="false">IF('Synopsis 20'!G12="","",'Synopsis 20'!G12)</f>
        <v>500093418</v>
      </c>
      <c r="E12" s="127" t="s">
        <v>56</v>
      </c>
      <c r="F12" s="128" t="str">
        <f aca="false">IF(C12="","",IF('Synopsis 20'!AB12&gt;0,"P","0"))</f>
        <v>P</v>
      </c>
      <c r="G12" s="128" t="str">
        <f aca="false">IF(C12="","",IF('Mid Term 20'!AA12="","0","P"))</f>
        <v>P</v>
      </c>
      <c r="H12" s="128" t="str">
        <f aca="false">IF(D12="","",IF('End Sem 50'!AE11="","0","P"))</f>
        <v>P</v>
      </c>
      <c r="I12" s="128" t="str">
        <f aca="false">IF(C12="","",IF('Mentor 85'!S12="","0","P"))</f>
        <v>P</v>
      </c>
    </row>
    <row r="13" customFormat="false" ht="12.75" hidden="false" customHeight="true" outlineLevel="0" collapsed="false">
      <c r="A13" s="119" t="n">
        <v>12</v>
      </c>
      <c r="B13" s="125" t="n">
        <f aca="false">B12</f>
        <v>3</v>
      </c>
      <c r="C13" s="126" t="str">
        <f aca="false">IF('Synopsis 20'!F13="","",'Synopsis 20'!F13)</f>
        <v>Aditya Choudhary</v>
      </c>
      <c r="D13" s="126" t="n">
        <f aca="false">IF('Synopsis 20'!G13="","",'Synopsis 20'!G13)</f>
        <v>500094170</v>
      </c>
      <c r="E13" s="127" t="str">
        <f aca="false">E12</f>
        <v>Dr. Kshitij Kumre</v>
      </c>
      <c r="F13" s="128" t="str">
        <f aca="false">IF(C13="","",IF('Synopsis 20'!AB13&gt;0,"P","0"))</f>
        <v>P</v>
      </c>
      <c r="G13" s="128" t="str">
        <f aca="false">IF(C13="","",IF('Mid Term 20'!AA13="","0","P"))</f>
        <v>P</v>
      </c>
      <c r="H13" s="128" t="str">
        <f aca="false">IF(D13="","",IF('End Sem 50'!AE12="","0","P"))</f>
        <v>P</v>
      </c>
      <c r="I13" s="128" t="str">
        <f aca="false">IF(C13="","",IF('Mentor 85'!S13="","0","P"))</f>
        <v>P</v>
      </c>
    </row>
    <row r="14" customFormat="false" ht="12.75" hidden="false" customHeight="true" outlineLevel="0" collapsed="false">
      <c r="A14" s="119" t="n">
        <v>13</v>
      </c>
      <c r="B14" s="125"/>
      <c r="C14" s="126"/>
      <c r="D14" s="126"/>
      <c r="E14" s="127"/>
      <c r="F14" s="128" t="str">
        <f aca="false">IF(C14="","",IF('Synopsis 20'!AB14&gt;0,"P","0"))</f>
        <v/>
      </c>
      <c r="G14" s="128" t="str">
        <f aca="false">IF(C14="","",IF('Mid Term 20'!AA14="","0","P"))</f>
        <v/>
      </c>
      <c r="H14" s="128" t="str">
        <f aca="false">IF(D14="","",IF('End Sem 50'!AE13="","0","P"))</f>
        <v/>
      </c>
      <c r="I14" s="128" t="str">
        <f aca="false">IF(C14="","",IF('Mentor 85'!S14="","0","P"))</f>
        <v/>
      </c>
    </row>
    <row r="15" customFormat="false" ht="12.75" hidden="false" customHeight="true" outlineLevel="0" collapsed="false">
      <c r="A15" s="119" t="n">
        <v>14</v>
      </c>
      <c r="B15" s="125"/>
      <c r="C15" s="126"/>
      <c r="D15" s="126"/>
      <c r="E15" s="127"/>
      <c r="F15" s="128" t="str">
        <f aca="false">IF(C15="","",IF('Synopsis 20'!AB15&gt;0,"P","0"))</f>
        <v/>
      </c>
      <c r="G15" s="128" t="str">
        <f aca="false">IF(C15="","",IF('Mid Term 20'!AA15="","0","P"))</f>
        <v/>
      </c>
      <c r="H15" s="128" t="str">
        <f aca="false">IF(D15="","",IF('End Sem 50'!AE14="","0","P"))</f>
        <v/>
      </c>
      <c r="I15" s="128" t="str">
        <f aca="false">IF(C15="","",IF('Mentor 85'!S15="","0","P"))</f>
        <v/>
      </c>
    </row>
    <row r="16" customFormat="false" ht="12.75" hidden="false" customHeight="true" outlineLevel="0" collapsed="false">
      <c r="A16" s="119" t="n">
        <v>16</v>
      </c>
      <c r="B16" s="125" t="n">
        <v>4</v>
      </c>
      <c r="C16" s="126" t="str">
        <f aca="false">IF('Synopsis 20'!F16="","",'Synopsis 20'!F16)</f>
        <v>Rohan Bakshi</v>
      </c>
      <c r="D16" s="126" t="n">
        <f aca="false">IF('Synopsis 20'!G16="","",'Synopsis 20'!G16)</f>
        <v>500096302</v>
      </c>
      <c r="E16" s="127" t="s">
        <v>64</v>
      </c>
      <c r="F16" s="128" t="str">
        <f aca="false">IF(C16="","",IF('Synopsis 20'!AB16&gt;0,"P","0"))</f>
        <v>P</v>
      </c>
      <c r="G16" s="128" t="str">
        <f aca="false">IF(C16="","",IF('Mid Term 20'!AA16="","0","P"))</f>
        <v>P</v>
      </c>
      <c r="H16" s="128" t="str">
        <f aca="false">IF(D16="","",IF('End Sem 50'!AE15="","0","P"))</f>
        <v>P</v>
      </c>
      <c r="I16" s="128" t="str">
        <f aca="false">IF(C16="","",IF('Mentor 85'!S16="","0","P"))</f>
        <v>P</v>
      </c>
    </row>
    <row r="17" customFormat="false" ht="12.75" hidden="false" customHeight="true" outlineLevel="0" collapsed="false">
      <c r="A17" s="119" t="n">
        <v>17</v>
      </c>
      <c r="B17" s="125" t="n">
        <f aca="false">B16</f>
        <v>4</v>
      </c>
      <c r="C17" s="126" t="str">
        <f aca="false">IF('Synopsis 20'!F17="","",'Synopsis 20'!F17)</f>
        <v>Ashish Kukreti</v>
      </c>
      <c r="D17" s="126" t="n">
        <f aca="false">IF('Synopsis 20'!G17="","",'Synopsis 20'!G17)</f>
        <v>500096132</v>
      </c>
      <c r="E17" s="127" t="str">
        <f aca="false">E16</f>
        <v>Dr. Alok Jhaldiyal</v>
      </c>
      <c r="F17" s="128" t="str">
        <f aca="false">IF(C17="","",IF('Synopsis 20'!AB17&gt;0,"P","0"))</f>
        <v>0</v>
      </c>
      <c r="G17" s="128" t="str">
        <f aca="false">IF(C17="","",IF('Mid Term 20'!AA17="","0","P"))</f>
        <v>P</v>
      </c>
      <c r="H17" s="128" t="str">
        <f aca="false">IF(D17="","",IF('End Sem 50'!AE16="","0","P"))</f>
        <v>P</v>
      </c>
      <c r="I17" s="128" t="str">
        <f aca="false">IF(C17="","",IF('Mentor 85'!S17="","0","P"))</f>
        <v>P</v>
      </c>
    </row>
    <row r="18" customFormat="false" ht="12.75" hidden="false" customHeight="true" outlineLevel="0" collapsed="false">
      <c r="A18" s="119" t="n">
        <v>18</v>
      </c>
      <c r="B18" s="125" t="n">
        <f aca="false">B17</f>
        <v>4</v>
      </c>
      <c r="C18" s="126" t="str">
        <f aca="false">IF('Synopsis 20'!F18="","",'Synopsis 20'!F18)</f>
        <v>Amritanshu Shukla</v>
      </c>
      <c r="D18" s="126" t="n">
        <f aca="false">IF('Synopsis 20'!G18="","",'Synopsis 20'!G18)</f>
        <v>500095186</v>
      </c>
      <c r="E18" s="127" t="str">
        <f aca="false">E17</f>
        <v>Dr. Alok Jhaldiyal</v>
      </c>
      <c r="F18" s="128" t="str">
        <f aca="false">IF(C18="","",IF('Synopsis 20'!AB18&gt;0,"P","0"))</f>
        <v>0</v>
      </c>
      <c r="G18" s="128" t="str">
        <f aca="false">IF(C18="","",IF('Mid Term 20'!AA18="","0","P"))</f>
        <v>P</v>
      </c>
      <c r="H18" s="128" t="str">
        <f aca="false">IF(D18="","",IF('End Sem 50'!AE17="","0","P"))</f>
        <v>P</v>
      </c>
      <c r="I18" s="128" t="str">
        <f aca="false">IF(C18="","",IF('Mentor 85'!S18="","0","P"))</f>
        <v>P</v>
      </c>
    </row>
    <row r="19" customFormat="false" ht="12.75" hidden="false" customHeight="true" outlineLevel="0" collapsed="false">
      <c r="A19" s="119" t="n">
        <v>19</v>
      </c>
      <c r="B19" s="125" t="n">
        <f aca="false">B18</f>
        <v>4</v>
      </c>
      <c r="C19" s="126" t="str">
        <f aca="false">IF('Synopsis 20'!F19="","",'Synopsis 20'!F19)</f>
        <v>Vilish Kumar</v>
      </c>
      <c r="D19" s="126" t="n">
        <f aca="false">IF('Synopsis 20'!G19="","",'Synopsis 20'!G19)</f>
        <v>500095673</v>
      </c>
      <c r="E19" s="127" t="str">
        <f aca="false">E18</f>
        <v>Dr. Alok Jhaldiyal</v>
      </c>
      <c r="F19" s="128" t="str">
        <f aca="false">IF(C19="","",IF('Synopsis 20'!AB19&gt;0,"P","0"))</f>
        <v>0</v>
      </c>
      <c r="G19" s="128" t="str">
        <f aca="false">IF(C19="","",IF('Mid Term 20'!AA19="","0","P"))</f>
        <v>P</v>
      </c>
      <c r="H19" s="128" t="str">
        <f aca="false">IF(D19="","",IF('End Sem 50'!AE18="","0","P"))</f>
        <v>P</v>
      </c>
      <c r="I19" s="128" t="str">
        <f aca="false">IF(C19="","",IF('Mentor 85'!S19="","0","P"))</f>
        <v>P</v>
      </c>
    </row>
    <row r="20" customFormat="false" ht="12.75" hidden="false" customHeight="true" outlineLevel="0" collapsed="false">
      <c r="A20" s="119" t="n">
        <v>21</v>
      </c>
      <c r="B20" s="125" t="n">
        <v>5</v>
      </c>
      <c r="C20" s="126" t="str">
        <f aca="false">IF('Synopsis 20'!F20="","",'Synopsis 20'!F20)</f>
        <v>Ricky Makhija</v>
      </c>
      <c r="D20" s="126" t="n">
        <f aca="false">IF('Synopsis 20'!G20="","",'Synopsis 20'!G20)</f>
        <v>500098097</v>
      </c>
      <c r="E20" s="127" t="s">
        <v>79</v>
      </c>
      <c r="F20" s="128" t="str">
        <f aca="false">IF(C20="","",IF('Synopsis 20'!AB20&gt;0,"P","0"))</f>
        <v>0</v>
      </c>
      <c r="G20" s="128" t="str">
        <f aca="false">IF(C20="","",IF('Mid Term 20'!AA20="","0","P"))</f>
        <v>P</v>
      </c>
      <c r="H20" s="128" t="str">
        <f aca="false">IF(D20="","",IF('End Sem 50'!AE19="","0","P"))</f>
        <v>P</v>
      </c>
      <c r="I20" s="128" t="str">
        <f aca="false">IF(C20="","",IF('Mentor 85'!S20="","0","P"))</f>
        <v>P</v>
      </c>
      <c r="J20" s="119" t="s">
        <v>543</v>
      </c>
    </row>
    <row r="21" customFormat="false" ht="12.75" hidden="false" customHeight="true" outlineLevel="0" collapsed="false">
      <c r="A21" s="119" t="n">
        <v>22</v>
      </c>
      <c r="B21" s="125" t="n">
        <f aca="false">B20</f>
        <v>5</v>
      </c>
      <c r="C21" s="126" t="str">
        <f aca="false">IF('Synopsis 20'!F21="","",'Synopsis 20'!F21)</f>
        <v>Harshdeep Singh Dhot</v>
      </c>
      <c r="D21" s="126" t="n">
        <f aca="false">IF('Synopsis 20'!G21="","",'Synopsis 20'!G21)</f>
        <v>500098115</v>
      </c>
      <c r="E21" s="127" t="str">
        <f aca="false">E20</f>
        <v>Dr. Avita Katal</v>
      </c>
      <c r="F21" s="128" t="str">
        <f aca="false">IF(C21="","",IF('Synopsis 20'!AB21&gt;0,"P","0"))</f>
        <v>0</v>
      </c>
      <c r="G21" s="128" t="str">
        <f aca="false">IF(C21="","",IF('Mid Term 20'!AA21="","0","P"))</f>
        <v>P</v>
      </c>
      <c r="H21" s="128" t="str">
        <f aca="false">IF(D21="","",IF('End Sem 50'!AE20="","0","P"))</f>
        <v>P</v>
      </c>
      <c r="I21" s="128" t="str">
        <f aca="false">IF(C21="","",IF('Mentor 85'!S21="","0","P"))</f>
        <v>P</v>
      </c>
      <c r="J21" s="119" t="s">
        <v>543</v>
      </c>
    </row>
    <row r="22" customFormat="false" ht="12.75" hidden="false" customHeight="true" outlineLevel="0" collapsed="false">
      <c r="A22" s="119" t="n">
        <v>23</v>
      </c>
      <c r="B22" s="125" t="n">
        <f aca="false">B21</f>
        <v>5</v>
      </c>
      <c r="C22" s="126" t="str">
        <f aca="false">IF('Synopsis 20'!F22="","",'Synopsis 20'!F22)</f>
        <v>Sarthak Gupta</v>
      </c>
      <c r="D22" s="126" t="n">
        <f aca="false">IF('Synopsis 20'!G22="","",'Synopsis 20'!G22)</f>
        <v>500095576</v>
      </c>
      <c r="E22" s="127" t="str">
        <f aca="false">E21</f>
        <v>Dr. Avita Katal</v>
      </c>
      <c r="F22" s="128" t="str">
        <f aca="false">IF(C22="","",IF('Synopsis 20'!AB22&gt;0,"P","0"))</f>
        <v>0</v>
      </c>
      <c r="G22" s="128" t="str">
        <f aca="false">IF(C22="","",IF('Mid Term 20'!AA22="","0","P"))</f>
        <v>P</v>
      </c>
      <c r="H22" s="128" t="str">
        <f aca="false">IF(D22="","",IF('End Sem 50'!AE21="","0","P"))</f>
        <v>P</v>
      </c>
      <c r="I22" s="128" t="str">
        <f aca="false">IF(C22="","",IF('Mentor 85'!S22="","0","P"))</f>
        <v>P</v>
      </c>
    </row>
    <row r="23" customFormat="false" ht="12.75" hidden="false" customHeight="true" outlineLevel="0" collapsed="false">
      <c r="A23" s="119" t="n">
        <v>24</v>
      </c>
      <c r="B23" s="125" t="n">
        <f aca="false">B22</f>
        <v>5</v>
      </c>
      <c r="C23" s="126" t="str">
        <f aca="false">IF('Synopsis 20'!F23="","",'Synopsis 20'!F23)</f>
        <v>Jagpreet Singh</v>
      </c>
      <c r="D23" s="126" t="n">
        <f aca="false">IF('Synopsis 20'!G23="","",'Synopsis 20'!G23)</f>
        <v>500095374</v>
      </c>
      <c r="E23" s="127" t="str">
        <f aca="false">E22</f>
        <v>Dr. Avita Katal</v>
      </c>
      <c r="F23" s="128" t="str">
        <f aca="false">IF(C23="","",IF('Synopsis 20'!AB23&gt;0,"P","0"))</f>
        <v>0</v>
      </c>
      <c r="G23" s="128" t="str">
        <f aca="false">IF(C23="","",IF('Mid Term 20'!AA23="","0","P"))</f>
        <v>P</v>
      </c>
      <c r="H23" s="128" t="str">
        <f aca="false">IF(D23="","",IF('End Sem 50'!AE22="","0","P"))</f>
        <v>P</v>
      </c>
      <c r="I23" s="128" t="str">
        <f aca="false">IF(C23="","",IF('Mentor 85'!S23="","0","P"))</f>
        <v>P</v>
      </c>
    </row>
    <row r="24" customFormat="false" ht="12.75" hidden="false" customHeight="true" outlineLevel="0" collapsed="false">
      <c r="A24" s="119" t="n">
        <v>26</v>
      </c>
      <c r="B24" s="125" t="n">
        <v>6</v>
      </c>
      <c r="C24" s="126" t="str">
        <f aca="false">IF('Synopsis 20'!F24="","",'Synopsis 20'!F24)</f>
        <v>Manvi Singh</v>
      </c>
      <c r="D24" s="126" t="n">
        <f aca="false">IF('Synopsis 20'!G24="","",'Synopsis 20'!G24)</f>
        <v>500094583</v>
      </c>
      <c r="E24" s="127" t="s">
        <v>92</v>
      </c>
      <c r="F24" s="128" t="str">
        <f aca="false">IF(C24="","",IF('Synopsis 20'!AB24&gt;0,"P","0"))</f>
        <v>P</v>
      </c>
      <c r="G24" s="128" t="str">
        <f aca="false">IF(C24="","",IF('Mid Term 20'!AA24="","0","P"))</f>
        <v>P</v>
      </c>
      <c r="H24" s="128" t="str">
        <f aca="false">IF(D24="","",IF('End Sem 50'!AE23="","0","P"))</f>
        <v>P</v>
      </c>
      <c r="I24" s="128" t="str">
        <f aca="false">IF(C24="","",IF('Mentor 85'!S24="","0","P"))</f>
        <v>P</v>
      </c>
    </row>
    <row r="25" customFormat="false" ht="12.75" hidden="false" customHeight="true" outlineLevel="0" collapsed="false">
      <c r="A25" s="119" t="n">
        <v>27</v>
      </c>
      <c r="B25" s="125" t="n">
        <f aca="false">B24</f>
        <v>6</v>
      </c>
      <c r="C25" s="126" t="str">
        <f aca="false">IF('Synopsis 20'!F25="","",'Synopsis 20'!F25)</f>
        <v>Akshita Singh</v>
      </c>
      <c r="D25" s="126" t="n">
        <f aca="false">IF('Synopsis 20'!G25="","",'Synopsis 20'!G25)</f>
        <v>500095011</v>
      </c>
      <c r="E25" s="127" t="str">
        <f aca="false">E24</f>
        <v>Sandeep Pratap Singh</v>
      </c>
      <c r="F25" s="128" t="str">
        <f aca="false">IF(C25="","",IF('Synopsis 20'!AB25&gt;0,"P","0"))</f>
        <v>P</v>
      </c>
      <c r="G25" s="128" t="str">
        <f aca="false">IF(C25="","",IF('Mid Term 20'!AA25="","0","P"))</f>
        <v>P</v>
      </c>
      <c r="H25" s="128" t="str">
        <f aca="false">IF(D25="","",IF('End Sem 50'!AE24="","0","P"))</f>
        <v>P</v>
      </c>
      <c r="I25" s="128" t="str">
        <f aca="false">IF(C25="","",IF('Mentor 85'!S25="","0","P"))</f>
        <v>P</v>
      </c>
    </row>
    <row r="26" customFormat="false" ht="12.75" hidden="false" customHeight="true" outlineLevel="0" collapsed="false">
      <c r="A26" s="119" t="n">
        <v>28</v>
      </c>
      <c r="B26" s="125" t="n">
        <f aca="false">B25</f>
        <v>6</v>
      </c>
      <c r="C26" s="126" t="str">
        <f aca="false">IF('Synopsis 20'!F26="","",'Synopsis 20'!F26)</f>
        <v>Priyansh Choudhary</v>
      </c>
      <c r="D26" s="126" t="n">
        <f aca="false">IF('Synopsis 20'!G26="","",'Synopsis 20'!G26)</f>
        <v>500093657</v>
      </c>
      <c r="E26" s="127" t="str">
        <f aca="false">E25</f>
        <v>Sandeep Pratap Singh</v>
      </c>
      <c r="F26" s="128" t="str">
        <f aca="false">IF(C26="","",IF('Synopsis 20'!AB26&gt;0,"P","0"))</f>
        <v>P</v>
      </c>
      <c r="G26" s="128" t="str">
        <f aca="false">IF(C26="","",IF('Mid Term 20'!AA26="","0","P"))</f>
        <v>P</v>
      </c>
      <c r="H26" s="128" t="str">
        <f aca="false">IF(D26="","",IF('End Sem 50'!AE25="","0","P"))</f>
        <v>P</v>
      </c>
      <c r="I26" s="128" t="str">
        <f aca="false">IF(C26="","",IF('Mentor 85'!S26="","0","P"))</f>
        <v>P</v>
      </c>
    </row>
    <row r="27" customFormat="false" ht="12.75" hidden="false" customHeight="true" outlineLevel="0" collapsed="false">
      <c r="A27" s="119" t="n">
        <v>29</v>
      </c>
      <c r="B27" s="125" t="n">
        <f aca="false">B26</f>
        <v>6</v>
      </c>
      <c r="C27" s="126" t="str">
        <f aca="false">IF('Synopsis 20'!F27="","",'Synopsis 20'!F27)</f>
        <v>Dhruv Agarwal</v>
      </c>
      <c r="D27" s="126" t="n">
        <f aca="false">IF('Synopsis 20'!G27="","",'Synopsis 20'!G27)</f>
        <v>500093041</v>
      </c>
      <c r="E27" s="127" t="str">
        <f aca="false">E26</f>
        <v>Sandeep Pratap Singh</v>
      </c>
      <c r="F27" s="128" t="str">
        <f aca="false">IF(C27="","",IF('Synopsis 20'!AB27&gt;0,"P","0"))</f>
        <v>P</v>
      </c>
      <c r="G27" s="128" t="str">
        <f aca="false">IF(C27="","",IF('Mid Term 20'!AA27="","0","P"))</f>
        <v>P</v>
      </c>
      <c r="H27" s="128" t="str">
        <f aca="false">IF(D27="","",IF('End Sem 50'!AE26="","0","P"))</f>
        <v>P</v>
      </c>
      <c r="I27" s="128" t="str">
        <f aca="false">IF(C27="","",IF('Mentor 85'!S27="","0","P"))</f>
        <v>P</v>
      </c>
    </row>
    <row r="28" customFormat="false" ht="12.75" hidden="false" customHeight="true" outlineLevel="0" collapsed="false">
      <c r="A28" s="119" t="n">
        <v>31</v>
      </c>
      <c r="B28" s="125" t="n">
        <v>7</v>
      </c>
      <c r="C28" s="126" t="str">
        <f aca="false">IF('Synopsis 20'!F28="","",'Synopsis 20'!F28)</f>
        <v>Shambhavi Khanna</v>
      </c>
      <c r="D28" s="126" t="n">
        <f aca="false">IF('Synopsis 20'!G28="","",'Synopsis 20'!G28)</f>
        <v>500095651</v>
      </c>
      <c r="E28" s="127" t="s">
        <v>106</v>
      </c>
      <c r="F28" s="128" t="str">
        <f aca="false">IF(C28="","",IF('Synopsis 20'!AB28&gt;0,"P","0"))</f>
        <v>0</v>
      </c>
      <c r="G28" s="128" t="str">
        <f aca="false">IF(C28="","",IF('Mid Term 20'!AA28="","0","P"))</f>
        <v>P</v>
      </c>
      <c r="H28" s="128" t="str">
        <f aca="false">IF(D28="","",IF('End Sem 50'!AE27="","0","P"))</f>
        <v>P</v>
      </c>
      <c r="I28" s="128" t="str">
        <f aca="false">IF(C28="","",IF('Mentor 85'!S28="","0","P"))</f>
        <v>P</v>
      </c>
    </row>
    <row r="29" customFormat="false" ht="12.75" hidden="false" customHeight="true" outlineLevel="0" collapsed="false">
      <c r="A29" s="119" t="n">
        <v>32</v>
      </c>
      <c r="B29" s="125" t="n">
        <f aca="false">B28</f>
        <v>7</v>
      </c>
      <c r="C29" s="126" t="str">
        <f aca="false">IF('Synopsis 20'!F29="","",'Synopsis 20'!F29)</f>
        <v>Priyanshu Tripathi</v>
      </c>
      <c r="D29" s="126" t="n">
        <f aca="false">IF('Synopsis 20'!G29="","",'Synopsis 20'!G29)</f>
        <v>500091972</v>
      </c>
      <c r="E29" s="127" t="str">
        <f aca="false">E28</f>
        <v>Dr. Sanoj Kumar</v>
      </c>
      <c r="F29" s="128" t="str">
        <f aca="false">IF(C29="","",IF('Synopsis 20'!AB29&gt;0,"P","0"))</f>
        <v>0</v>
      </c>
      <c r="G29" s="128" t="str">
        <f aca="false">IF(C29="","",IF('Mid Term 20'!AA29="","0","P"))</f>
        <v>P</v>
      </c>
      <c r="H29" s="128" t="str">
        <f aca="false">IF(D29="","",IF('End Sem 50'!AE28="","0","P"))</f>
        <v>P</v>
      </c>
      <c r="I29" s="128" t="str">
        <f aca="false">IF(C29="","",IF('Mentor 85'!S29="","0","P"))</f>
        <v>P</v>
      </c>
    </row>
    <row r="30" customFormat="false" ht="12.75" hidden="false" customHeight="true" outlineLevel="0" collapsed="false">
      <c r="A30" s="119" t="n">
        <v>33</v>
      </c>
      <c r="B30" s="125" t="n">
        <f aca="false">B29</f>
        <v>7</v>
      </c>
      <c r="C30" s="126" t="str">
        <f aca="false">IF('Synopsis 20'!F30="","",'Synopsis 20'!F30)</f>
        <v>Dev Sharma</v>
      </c>
      <c r="D30" s="126" t="n">
        <f aca="false">IF('Synopsis 20'!G30="","",'Synopsis 20'!G30)</f>
        <v>500095925</v>
      </c>
      <c r="E30" s="127" t="str">
        <f aca="false">E29</f>
        <v>Dr. Sanoj Kumar</v>
      </c>
      <c r="F30" s="128" t="str">
        <f aca="false">IF(C30="","",IF('Synopsis 20'!AB30&gt;0,"P","0"))</f>
        <v>0</v>
      </c>
      <c r="G30" s="128" t="str">
        <f aca="false">IF(C30="","",IF('Mid Term 20'!AA30="","0","P"))</f>
        <v>P</v>
      </c>
      <c r="H30" s="128" t="str">
        <f aca="false">IF(D30="","",IF('End Sem 50'!AE29="","0","P"))</f>
        <v>P</v>
      </c>
      <c r="I30" s="128" t="str">
        <f aca="false">IF(C30="","",IF('Mentor 85'!S30="","0","P"))</f>
        <v>P</v>
      </c>
    </row>
    <row r="31" customFormat="false" ht="12.75" hidden="false" customHeight="true" outlineLevel="0" collapsed="false">
      <c r="A31" s="119" t="n">
        <v>34</v>
      </c>
      <c r="B31" s="125" t="n">
        <f aca="false">B30</f>
        <v>7</v>
      </c>
      <c r="C31" s="126" t="str">
        <f aca="false">IF('Synopsis 20'!F31="","",'Synopsis 20'!F31)</f>
        <v>Manya Juneja</v>
      </c>
      <c r="D31" s="126" t="n">
        <f aca="false">IF('Synopsis 20'!G31="","",'Synopsis 20'!G31)</f>
        <v>500096088</v>
      </c>
      <c r="E31" s="127" t="str">
        <f aca="false">E30</f>
        <v>Dr. Sanoj Kumar</v>
      </c>
      <c r="F31" s="128" t="str">
        <f aca="false">IF(C31="","",IF('Synopsis 20'!AB31&gt;0,"P","0"))</f>
        <v>0</v>
      </c>
      <c r="G31" s="128" t="str">
        <f aca="false">IF(C31="","",IF('Mid Term 20'!AA31="","0","P"))</f>
        <v>P</v>
      </c>
      <c r="H31" s="128" t="str">
        <f aca="false">IF(D31="","",IF('End Sem 50'!AE30="","0","P"))</f>
        <v>P</v>
      </c>
      <c r="I31" s="128" t="str">
        <f aca="false">IF(C31="","",IF('Mentor 85'!S31="","0","P"))</f>
        <v>P</v>
      </c>
    </row>
    <row r="32" customFormat="false" ht="12.75" hidden="false" customHeight="true" outlineLevel="0" collapsed="false">
      <c r="A32" s="119" t="n">
        <v>36</v>
      </c>
      <c r="B32" s="125" t="n">
        <v>8</v>
      </c>
      <c r="C32" s="126" t="str">
        <f aca="false">IF('Synopsis 20'!F32="","",'Synopsis 20'!F32)</f>
        <v>Priyansh Chauhan</v>
      </c>
      <c r="D32" s="126" t="n">
        <f aca="false">IF('Synopsis 20'!G32="","",'Synopsis 20'!G32)</f>
        <v>500092989</v>
      </c>
      <c r="E32" s="127" t="s">
        <v>120</v>
      </c>
      <c r="F32" s="128" t="str">
        <f aca="false">IF(C32="","",IF('Synopsis 20'!AB32&gt;0,"P","0"))</f>
        <v>P</v>
      </c>
      <c r="G32" s="128" t="str">
        <f aca="false">IF(C32="","",IF('Mid Term 20'!AA32="","0","P"))</f>
        <v>P</v>
      </c>
      <c r="H32" s="128" t="str">
        <f aca="false">IF(D32="","",IF('End Sem 50'!AE31="","0","P"))</f>
        <v>P</v>
      </c>
      <c r="I32" s="128" t="str">
        <f aca="false">IF(C32="","",IF('Mentor 85'!S32="","0","P"))</f>
        <v>P</v>
      </c>
    </row>
    <row r="33" customFormat="false" ht="12.75" hidden="false" customHeight="true" outlineLevel="0" collapsed="false">
      <c r="A33" s="119" t="n">
        <v>37</v>
      </c>
      <c r="B33" s="125" t="n">
        <f aca="false">B32</f>
        <v>8</v>
      </c>
      <c r="C33" s="126" t="str">
        <f aca="false">IF('Synopsis 20'!F33="","",'Synopsis 20'!F33)</f>
        <v>Samyak Gupta</v>
      </c>
      <c r="D33" s="126" t="n">
        <f aca="false">IF('Synopsis 20'!G33="","",'Synopsis 20'!G33)</f>
        <v>500094101</v>
      </c>
      <c r="E33" s="127" t="str">
        <f aca="false">E32</f>
        <v>Dr. Achala Shakya</v>
      </c>
      <c r="F33" s="128" t="str">
        <f aca="false">IF(C33="","",IF('Synopsis 20'!AB33&gt;0,"P","0"))</f>
        <v>P</v>
      </c>
      <c r="G33" s="128" t="str">
        <f aca="false">IF(C33="","",IF('Mid Term 20'!AA33="","0","P"))</f>
        <v>P</v>
      </c>
      <c r="H33" s="128" t="str">
        <f aca="false">IF(D33="","",IF('End Sem 50'!AE32="","0","P"))</f>
        <v>P</v>
      </c>
      <c r="I33" s="128" t="str">
        <f aca="false">IF(C33="","",IF('Mentor 85'!S33="","0","P"))</f>
        <v>P</v>
      </c>
    </row>
    <row r="34" customFormat="false" ht="12.75" hidden="false" customHeight="true" outlineLevel="0" collapsed="false">
      <c r="A34" s="119" t="n">
        <v>38</v>
      </c>
      <c r="B34" s="125" t="n">
        <f aca="false">B33</f>
        <v>8</v>
      </c>
      <c r="C34" s="126" t="str">
        <f aca="false">IF('Synopsis 20'!F34="","",'Synopsis 20'!F34)</f>
        <v>Vivek Patel</v>
      </c>
      <c r="D34" s="126" t="n">
        <f aca="false">IF('Synopsis 20'!G34="","",'Synopsis 20'!G34)</f>
        <v>500094053</v>
      </c>
      <c r="E34" s="127" t="str">
        <f aca="false">E33</f>
        <v>Dr. Achala Shakya</v>
      </c>
      <c r="F34" s="128" t="str">
        <f aca="false">IF(C34="","",IF('Synopsis 20'!AB34&gt;0,"P","0"))</f>
        <v>P</v>
      </c>
      <c r="G34" s="128" t="str">
        <f aca="false">IF(C34="","",IF('Mid Term 20'!AA34="","0","P"))</f>
        <v>P</v>
      </c>
      <c r="H34" s="128" t="str">
        <f aca="false">IF(D34="","",IF('End Sem 50'!AE33="","0","P"))</f>
        <v>P</v>
      </c>
      <c r="I34" s="128" t="str">
        <f aca="false">IF(C34="","",IF('Mentor 85'!S34="","0","P"))</f>
        <v>P</v>
      </c>
    </row>
    <row r="35" customFormat="false" ht="12.75" hidden="false" customHeight="true" outlineLevel="0" collapsed="false">
      <c r="A35" s="119" t="n">
        <v>39</v>
      </c>
      <c r="B35" s="125" t="n">
        <f aca="false">B34</f>
        <v>8</v>
      </c>
      <c r="C35" s="126" t="str">
        <f aca="false">IF('Synopsis 20'!F35="","",'Synopsis 20'!F35)</f>
        <v>Aman Verma</v>
      </c>
      <c r="D35" s="126" t="n">
        <f aca="false">IF('Synopsis 20'!G35="","",'Synopsis 20'!G35)</f>
        <v>500094037</v>
      </c>
      <c r="E35" s="127" t="str">
        <f aca="false">E34</f>
        <v>Dr. Achala Shakya</v>
      </c>
      <c r="F35" s="128" t="str">
        <f aca="false">IF(C35="","",IF('Synopsis 20'!AB35&gt;0,"P","0"))</f>
        <v>P</v>
      </c>
      <c r="G35" s="128" t="str">
        <f aca="false">IF(C35="","",IF('Mid Term 20'!AA35="","0","P"))</f>
        <v>P</v>
      </c>
      <c r="H35" s="128" t="str">
        <f aca="false">IF(D35="","",IF('End Sem 50'!AE34="","0","P"))</f>
        <v>P</v>
      </c>
      <c r="I35" s="128" t="str">
        <f aca="false">IF(C35="","",IF('Mentor 85'!S35="","0","P"))</f>
        <v>P</v>
      </c>
    </row>
    <row r="36" customFormat="false" ht="12.75" hidden="false" customHeight="true" outlineLevel="0" collapsed="false">
      <c r="A36" s="119" t="n">
        <v>41</v>
      </c>
      <c r="B36" s="125" t="n">
        <v>9</v>
      </c>
      <c r="C36" s="126" t="str">
        <f aca="false">IF('Synopsis 20'!F36="","",'Synopsis 20'!F36)</f>
        <v>Deepak Rana</v>
      </c>
      <c r="D36" s="126" t="n">
        <f aca="false">IF('Synopsis 20'!G36="","",'Synopsis 20'!G36)</f>
        <v>500095633</v>
      </c>
      <c r="E36" s="127" t="s">
        <v>544</v>
      </c>
      <c r="F36" s="128" t="str">
        <f aca="false">IF(C36="","",IF('Synopsis 20'!AB36&gt;0,"P","0"))</f>
        <v>P</v>
      </c>
      <c r="G36" s="128" t="str">
        <f aca="false">IF(C36="","",IF('Mid Term 20'!AA36="","0","P"))</f>
        <v>P</v>
      </c>
      <c r="H36" s="128" t="str">
        <f aca="false">IF(D36="","",IF('End Sem 50'!AE35="","0","P"))</f>
        <v>P</v>
      </c>
      <c r="I36" s="128" t="str">
        <f aca="false">IF(C36="","",IF('Mentor 85'!S36="","0","P"))</f>
        <v>P</v>
      </c>
    </row>
    <row r="37" customFormat="false" ht="12.75" hidden="false" customHeight="true" outlineLevel="0" collapsed="false">
      <c r="A37" s="119" t="n">
        <v>42</v>
      </c>
      <c r="B37" s="125" t="n">
        <f aca="false">B36</f>
        <v>9</v>
      </c>
      <c r="C37" s="126" t="str">
        <f aca="false">IF('Synopsis 20'!F37="","",'Synopsis 20'!F37)</f>
        <v>Lavanya Raj</v>
      </c>
      <c r="D37" s="126" t="n">
        <f aca="false">IF('Synopsis 20'!G37="","",'Synopsis 20'!G37)</f>
        <v>500096244</v>
      </c>
      <c r="E37" s="127" t="str">
        <f aca="false">E36</f>
        <v>Kaushlendra Kumar Sinha</v>
      </c>
      <c r="F37" s="128" t="str">
        <f aca="false">IF(C37="","",IF('Synopsis 20'!AB37&gt;0,"P","0"))</f>
        <v>P</v>
      </c>
      <c r="G37" s="128" t="str">
        <f aca="false">IF(C37="","",IF('Mid Term 20'!AA37="","0","P"))</f>
        <v>P</v>
      </c>
      <c r="H37" s="128" t="str">
        <f aca="false">IF(D37="","",IF('End Sem 50'!AE36="","0","P"))</f>
        <v>P</v>
      </c>
      <c r="I37" s="128" t="str">
        <f aca="false">IF(C37="","",IF('Mentor 85'!S37="","0","P"))</f>
        <v>P</v>
      </c>
    </row>
    <row r="38" customFormat="false" ht="12.75" hidden="false" customHeight="true" outlineLevel="0" collapsed="false">
      <c r="A38" s="119" t="n">
        <v>43</v>
      </c>
      <c r="B38" s="125" t="n">
        <f aca="false">B37</f>
        <v>9</v>
      </c>
      <c r="C38" s="126" t="str">
        <f aca="false">IF('Synopsis 20'!F38="","",'Synopsis 20'!F38)</f>
        <v>Riya Gupta</v>
      </c>
      <c r="D38" s="126" t="n">
        <f aca="false">IF('Synopsis 20'!G38="","",'Synopsis 20'!G38)</f>
        <v>500095057</v>
      </c>
      <c r="E38" s="127" t="str">
        <f aca="false">E37</f>
        <v>Kaushlendra Kumar Sinha</v>
      </c>
      <c r="F38" s="128" t="str">
        <f aca="false">IF(C38="","",IF('Synopsis 20'!AB38&gt;0,"P","0"))</f>
        <v>P</v>
      </c>
      <c r="G38" s="128" t="str">
        <f aca="false">IF(C38="","",IF('Mid Term 20'!AA38="","0","P"))</f>
        <v>P</v>
      </c>
      <c r="H38" s="128" t="str">
        <f aca="false">IF(D38="","",IF('End Sem 50'!AE37="","0","P"))</f>
        <v>P</v>
      </c>
      <c r="I38" s="128" t="str">
        <f aca="false">IF(C38="","",IF('Mentor 85'!S38="","0","P"))</f>
        <v>P</v>
      </c>
    </row>
    <row r="39" customFormat="false" ht="12.75" hidden="false" customHeight="true" outlineLevel="0" collapsed="false">
      <c r="A39" s="119" t="n">
        <v>44</v>
      </c>
      <c r="B39" s="125" t="n">
        <f aca="false">B38</f>
        <v>9</v>
      </c>
      <c r="C39" s="126" t="str">
        <f aca="false">IF('Synopsis 20'!F39="","",'Synopsis 20'!F39)</f>
        <v>Yash Agarwal</v>
      </c>
      <c r="D39" s="126" t="n">
        <f aca="false">IF('Synopsis 20'!G39="","",'Synopsis 20'!G39)</f>
        <v>500095603</v>
      </c>
      <c r="E39" s="127" t="str">
        <f aca="false">E38</f>
        <v>Kaushlendra Kumar Sinha</v>
      </c>
      <c r="F39" s="128" t="str">
        <f aca="false">IF(C39="","",IF('Synopsis 20'!AB39&gt;0,"P","0"))</f>
        <v>P</v>
      </c>
      <c r="G39" s="128" t="str">
        <f aca="false">IF(C39="","",IF('Mid Term 20'!AA39="","0","P"))</f>
        <v>P</v>
      </c>
      <c r="H39" s="128" t="str">
        <f aca="false">IF(D39="","",IF('End Sem 50'!AE38="","0","P"))</f>
        <v>P</v>
      </c>
      <c r="I39" s="128" t="str">
        <f aca="false">IF(C39="","",IF('Mentor 85'!S39="","0","P"))</f>
        <v>P</v>
      </c>
    </row>
    <row r="40" customFormat="false" ht="12.75" hidden="false" customHeight="true" outlineLevel="0" collapsed="false">
      <c r="A40" s="119" t="n">
        <v>46</v>
      </c>
      <c r="B40" s="125" t="n">
        <v>10</v>
      </c>
      <c r="C40" s="126" t="str">
        <f aca="false">IF('Synopsis 20'!F40="","",'Synopsis 20'!F40)</f>
        <v>Saksham Rana</v>
      </c>
      <c r="D40" s="126" t="n">
        <f aca="false">IF('Synopsis 20'!G40="","",'Synopsis 20'!G40)</f>
        <v>500092047</v>
      </c>
      <c r="E40" s="127" t="s">
        <v>145</v>
      </c>
      <c r="F40" s="128" t="str">
        <f aca="false">IF(C40="","",IF('Synopsis 20'!AB40&gt;0,"P","0"))</f>
        <v>0</v>
      </c>
      <c r="G40" s="128" t="str">
        <f aca="false">IF(C40="","",IF('Mid Term 20'!AA40="","0","P"))</f>
        <v>P</v>
      </c>
      <c r="H40" s="128" t="str">
        <f aca="false">IF(D40="","",IF('End Sem 50'!AE39="","0","P"))</f>
        <v>P</v>
      </c>
      <c r="I40" s="128" t="str">
        <f aca="false">IF(C40="","",IF('Mentor 85'!S40="","0","P"))</f>
        <v>P</v>
      </c>
    </row>
    <row r="41" customFormat="false" ht="12.75" hidden="false" customHeight="true" outlineLevel="0" collapsed="false">
      <c r="A41" s="119" t="n">
        <v>47</v>
      </c>
      <c r="B41" s="125" t="n">
        <f aca="false">B40</f>
        <v>10</v>
      </c>
      <c r="C41" s="126" t="str">
        <f aca="false">IF('Synopsis 20'!F41="","",'Synopsis 20'!F41)</f>
        <v>Aryan Mehta</v>
      </c>
      <c r="D41" s="126" t="n">
        <f aca="false">IF('Synopsis 20'!G41="","",'Synopsis 20'!G41)</f>
        <v>500093629</v>
      </c>
      <c r="E41" s="127" t="str">
        <f aca="false">E40</f>
        <v>Dr. SHRESTH GUPTA</v>
      </c>
      <c r="F41" s="128" t="str">
        <f aca="false">IF(C41="","",IF('Synopsis 20'!AB41&gt;0,"P","0"))</f>
        <v>0</v>
      </c>
      <c r="G41" s="128" t="str">
        <f aca="false">IF(C41="","",IF('Mid Term 20'!AA41="","0","P"))</f>
        <v>P</v>
      </c>
      <c r="H41" s="128" t="str">
        <f aca="false">IF(D41="","",IF('End Sem 50'!AE40="","0","P"))</f>
        <v>P</v>
      </c>
      <c r="I41" s="128" t="str">
        <f aca="false">IF(C41="","",IF('Mentor 85'!S41="","0","P"))</f>
        <v>P</v>
      </c>
    </row>
    <row r="42" customFormat="false" ht="12.75" hidden="false" customHeight="true" outlineLevel="0" collapsed="false">
      <c r="A42" s="119" t="n">
        <v>48</v>
      </c>
      <c r="B42" s="125" t="n">
        <f aca="false">B41</f>
        <v>10</v>
      </c>
      <c r="C42" s="126" t="str">
        <f aca="false">IF('Synopsis 20'!F42="","",'Synopsis 20'!F42)</f>
        <v>Parth Rawat</v>
      </c>
      <c r="D42" s="126" t="n">
        <f aca="false">IF('Synopsis 20'!G42="","",'Synopsis 20'!G42)</f>
        <v>500091983</v>
      </c>
      <c r="E42" s="127" t="str">
        <f aca="false">E41</f>
        <v>Dr. SHRESTH GUPTA</v>
      </c>
      <c r="F42" s="128" t="str">
        <f aca="false">IF(C42="","",IF('Synopsis 20'!AB42&gt;0,"P","0"))</f>
        <v>0</v>
      </c>
      <c r="G42" s="128" t="str">
        <f aca="false">IF(C42="","",IF('Mid Term 20'!AA42="","0","P"))</f>
        <v>P</v>
      </c>
      <c r="H42" s="128" t="str">
        <f aca="false">IF(D42="","",IF('End Sem 50'!AE41="","0","P"))</f>
        <v>P</v>
      </c>
      <c r="I42" s="128" t="str">
        <f aca="false">IF(C42="","",IF('Mentor 85'!S42="","0","P"))</f>
        <v>P</v>
      </c>
    </row>
    <row r="43" customFormat="false" ht="12.75" hidden="false" customHeight="true" outlineLevel="0" collapsed="false">
      <c r="A43" s="119" t="n">
        <v>49</v>
      </c>
      <c r="B43" s="125" t="n">
        <f aca="false">B42</f>
        <v>10</v>
      </c>
      <c r="C43" s="126" t="str">
        <f aca="false">IF('Synopsis 20'!F43="","",'Synopsis 20'!F43)</f>
        <v>Nikhil Rawat</v>
      </c>
      <c r="D43" s="126" t="n">
        <f aca="false">IF('Synopsis 20'!G43="","",'Synopsis 20'!G43)</f>
        <v>500092003</v>
      </c>
      <c r="E43" s="127" t="str">
        <f aca="false">E42</f>
        <v>Dr. SHRESTH GUPTA</v>
      </c>
      <c r="F43" s="128" t="str">
        <f aca="false">IF(C43="","",IF('Synopsis 20'!AB43&gt;0,"P","0"))</f>
        <v>0</v>
      </c>
      <c r="G43" s="128" t="str">
        <f aca="false">IF(C43="","",IF('Mid Term 20'!AA43="","0","P"))</f>
        <v>P</v>
      </c>
      <c r="H43" s="128" t="str">
        <f aca="false">IF(D43="","",IF('End Sem 50'!AE42="","0","P"))</f>
        <v>P</v>
      </c>
      <c r="I43" s="128" t="str">
        <f aca="false">IF(C43="","",IF('Mentor 85'!S43="","0","P"))</f>
        <v>P</v>
      </c>
    </row>
    <row r="44" customFormat="false" ht="12.75" hidden="false" customHeight="true" outlineLevel="0" collapsed="false">
      <c r="A44" s="119" t="n">
        <v>51</v>
      </c>
      <c r="B44" s="125" t="n">
        <v>11</v>
      </c>
      <c r="C44" s="126" t="str">
        <f aca="false">IF('Synopsis 20'!F44="","",'Synopsis 20'!F44)</f>
        <v>Saanvi Chaudhary</v>
      </c>
      <c r="D44" s="126" t="n">
        <f aca="false">IF('Synopsis 20'!G44="","",'Synopsis 20'!G44)</f>
        <v>500094566</v>
      </c>
      <c r="E44" s="127" t="s">
        <v>158</v>
      </c>
      <c r="F44" s="128" t="str">
        <f aca="false">IF(C44="","",IF('Synopsis 20'!AB44&gt;0,"P","0"))</f>
        <v>0</v>
      </c>
      <c r="G44" s="128" t="str">
        <f aca="false">IF(C44="","",IF('Mid Term 20'!AA44="","0","P"))</f>
        <v>P</v>
      </c>
      <c r="H44" s="128" t="str">
        <f aca="false">IF(D44="","",IF('End Sem 50'!AE43="","0","P"))</f>
        <v>P</v>
      </c>
      <c r="I44" s="128" t="str">
        <f aca="false">IF(C44="","",IF('Mentor 85'!S44="","0","P"))</f>
        <v>P</v>
      </c>
      <c r="J44" s="119" t="s">
        <v>545</v>
      </c>
    </row>
    <row r="45" customFormat="false" ht="12.75" hidden="false" customHeight="true" outlineLevel="0" collapsed="false">
      <c r="A45" s="119" t="n">
        <v>52</v>
      </c>
      <c r="B45" s="125" t="n">
        <f aca="false">B44</f>
        <v>11</v>
      </c>
      <c r="C45" s="126" t="str">
        <f aca="false">IF('Synopsis 20'!F45="","",'Synopsis 20'!F45)</f>
        <v>Ronak Todi</v>
      </c>
      <c r="D45" s="126" t="n">
        <f aca="false">IF('Synopsis 20'!G45="","",'Synopsis 20'!G45)</f>
        <v>500094826</v>
      </c>
      <c r="E45" s="127" t="str">
        <f aca="false">E44</f>
        <v>Dr. Alok Aggarwal</v>
      </c>
      <c r="F45" s="128" t="str">
        <f aca="false">IF(C45="","",IF('Synopsis 20'!AB45&gt;0,"P","0"))</f>
        <v>0</v>
      </c>
      <c r="G45" s="128" t="str">
        <f aca="false">IF(C45="","",IF('Mid Term 20'!AA45="","0","P"))</f>
        <v>P</v>
      </c>
      <c r="H45" s="128" t="str">
        <f aca="false">IF(D45="","",IF('End Sem 50'!AE44="","0","P"))</f>
        <v>P</v>
      </c>
      <c r="I45" s="128" t="str">
        <f aca="false">IF(C45="","",IF('Mentor 85'!S45="","0","P"))</f>
        <v>P</v>
      </c>
    </row>
    <row r="46" customFormat="false" ht="12.75" hidden="false" customHeight="true" outlineLevel="0" collapsed="false">
      <c r="A46" s="119" t="n">
        <v>53</v>
      </c>
      <c r="B46" s="125" t="n">
        <f aca="false">B45</f>
        <v>11</v>
      </c>
      <c r="C46" s="126" t="str">
        <f aca="false">IF('Synopsis 20'!F46="","",'Synopsis 20'!F46)</f>
        <v>Sarang R.</v>
      </c>
      <c r="D46" s="126" t="n">
        <f aca="false">IF('Synopsis 20'!G46="","",'Synopsis 20'!G46)</f>
        <v>500095669</v>
      </c>
      <c r="E46" s="127" t="str">
        <f aca="false">E45</f>
        <v>Dr. Alok Aggarwal</v>
      </c>
      <c r="F46" s="128" t="str">
        <f aca="false">IF(C46="","",IF('Synopsis 20'!AB46&gt;0,"P","0"))</f>
        <v>0</v>
      </c>
      <c r="G46" s="128" t="str">
        <f aca="false">IF(C46="","",IF('Mid Term 20'!AA46="","0","P"))</f>
        <v>P</v>
      </c>
      <c r="H46" s="128" t="str">
        <f aca="false">IF(D46="","",IF('End Sem 50'!AE45="","0","P"))</f>
        <v>P</v>
      </c>
      <c r="I46" s="128" t="str">
        <f aca="false">IF(C46="","",IF('Mentor 85'!S46="","0","P"))</f>
        <v>P</v>
      </c>
    </row>
    <row r="47" customFormat="false" ht="12.75" hidden="false" customHeight="true" outlineLevel="0" collapsed="false">
      <c r="A47" s="119" t="n">
        <v>54</v>
      </c>
      <c r="B47" s="125" t="n">
        <f aca="false">B46</f>
        <v>11</v>
      </c>
      <c r="C47" s="126" t="str">
        <f aca="false">IF('Synopsis 20'!F47="","",'Synopsis 20'!F47)</f>
        <v>Arpit Goyal</v>
      </c>
      <c r="D47" s="126" t="n">
        <f aca="false">IF('Synopsis 20'!G47="","",'Synopsis 20'!G47)</f>
        <v>500094790</v>
      </c>
      <c r="E47" s="127" t="str">
        <f aca="false">E46</f>
        <v>Dr. Alok Aggarwal</v>
      </c>
      <c r="F47" s="128" t="str">
        <f aca="false">IF(C47="","",IF('Synopsis 20'!AB47&gt;0,"P","0"))</f>
        <v>0</v>
      </c>
      <c r="G47" s="128" t="str">
        <f aca="false">IF(C47="","",IF('Mid Term 20'!AA47="","0","P"))</f>
        <v>P</v>
      </c>
      <c r="H47" s="128" t="str">
        <f aca="false">IF(D47="","",IF('End Sem 50'!AE46="","0","P"))</f>
        <v>P</v>
      </c>
      <c r="I47" s="128" t="str">
        <f aca="false">IF(C47="","",IF('Mentor 85'!S47="","0","P"))</f>
        <v>P</v>
      </c>
    </row>
    <row r="48" customFormat="false" ht="12.75" hidden="false" customHeight="true" outlineLevel="0" collapsed="false">
      <c r="A48" s="119" t="n">
        <v>56</v>
      </c>
      <c r="B48" s="125" t="n">
        <v>12</v>
      </c>
      <c r="C48" s="126" t="str">
        <f aca="false">IF('Synopsis 20'!F48="","",'Synopsis 20'!F48)</f>
        <v>Prince rana</v>
      </c>
      <c r="D48" s="126" t="n">
        <f aca="false">IF('Synopsis 20'!G48="","",'Synopsis 20'!G48)</f>
        <v>500096086</v>
      </c>
      <c r="E48" s="127" t="s">
        <v>173</v>
      </c>
      <c r="F48" s="128" t="str">
        <f aca="false">IF(C48="","",IF('Synopsis 20'!AB48&gt;0,"P","0"))</f>
        <v>0</v>
      </c>
      <c r="G48" s="128" t="str">
        <f aca="false">IF(C48="","",IF('Mid Term 20'!AA48="","0","P"))</f>
        <v>P</v>
      </c>
      <c r="H48" s="128" t="str">
        <f aca="false">IF(D48="","",IF('End Sem 50'!AE47="","0","P"))</f>
        <v>P</v>
      </c>
      <c r="I48" s="128" t="str">
        <f aca="false">IF(C48="","",IF('Mentor 85'!S48="","0","P"))</f>
        <v>P</v>
      </c>
    </row>
    <row r="49" customFormat="false" ht="12.75" hidden="false" customHeight="true" outlineLevel="0" collapsed="false">
      <c r="A49" s="119" t="n">
        <v>57</v>
      </c>
      <c r="B49" s="125" t="n">
        <f aca="false">B48</f>
        <v>12</v>
      </c>
      <c r="C49" s="126" t="str">
        <f aca="false">IF('Synopsis 20'!F49="","",'Synopsis 20'!F49)</f>
        <v>Anuj Ramola</v>
      </c>
      <c r="D49" s="126" t="n">
        <f aca="false">IF('Synopsis 20'!G49="","",'Synopsis 20'!G49)</f>
        <v>500096258</v>
      </c>
      <c r="E49" s="127" t="str">
        <f aca="false">E48</f>
        <v>Dr. Ram kumar </v>
      </c>
      <c r="F49" s="128" t="str">
        <f aca="false">IF(C49="","",IF('Synopsis 20'!AB49&gt;0,"P","0"))</f>
        <v>0</v>
      </c>
      <c r="G49" s="128" t="str">
        <f aca="false">IF(C49="","",IF('Mid Term 20'!AA49="","0","P"))</f>
        <v>P</v>
      </c>
      <c r="H49" s="128" t="str">
        <f aca="false">IF(D49="","",IF('End Sem 50'!AE48="","0","P"))</f>
        <v>P</v>
      </c>
      <c r="I49" s="128" t="str">
        <f aca="false">IF(C49="","",IF('Mentor 85'!S49="","0","P"))</f>
        <v>P</v>
      </c>
    </row>
    <row r="50" customFormat="false" ht="12.75" hidden="false" customHeight="true" outlineLevel="0" collapsed="false">
      <c r="A50" s="119" t="n">
        <v>58</v>
      </c>
      <c r="B50" s="125" t="n">
        <f aca="false">B49</f>
        <v>12</v>
      </c>
      <c r="C50" s="126" t="str">
        <f aca="false">IF('Synopsis 20'!F50="","",'Synopsis 20'!F50)</f>
        <v>Harsh Choudhary</v>
      </c>
      <c r="D50" s="126" t="n">
        <f aca="false">IF('Synopsis 20'!G50="","",'Synopsis 20'!G50)</f>
        <v>500095565</v>
      </c>
      <c r="E50" s="127" t="str">
        <f aca="false">E49</f>
        <v>Dr. Ram kumar </v>
      </c>
      <c r="F50" s="128" t="str">
        <f aca="false">IF(C50="","",IF('Synopsis 20'!AB50&gt;0,"P","0"))</f>
        <v>0</v>
      </c>
      <c r="G50" s="128" t="str">
        <f aca="false">IF(C50="","",IF('Mid Term 20'!AA50="","0","P"))</f>
        <v>P</v>
      </c>
      <c r="H50" s="128" t="str">
        <f aca="false">IF(D50="","",IF('End Sem 50'!AE49="","0","P"))</f>
        <v>P</v>
      </c>
      <c r="I50" s="128" t="str">
        <f aca="false">IF(C50="","",IF('Mentor 85'!S50="","0","P"))</f>
        <v>P</v>
      </c>
    </row>
    <row r="51" customFormat="false" ht="12.75" hidden="false" customHeight="true" outlineLevel="0" collapsed="false">
      <c r="A51" s="119" t="n">
        <v>59</v>
      </c>
      <c r="B51" s="125" t="n">
        <f aca="false">B50</f>
        <v>12</v>
      </c>
      <c r="C51" s="126" t="str">
        <f aca="false">IF('Synopsis 20'!F51="","",'Synopsis 20'!F51)</f>
        <v>Himanshu Chaudhary </v>
      </c>
      <c r="D51" s="126" t="n">
        <f aca="false">IF('Synopsis 20'!G51="","",'Synopsis 20'!G51)</f>
        <v>500093981</v>
      </c>
      <c r="E51" s="127" t="str">
        <f aca="false">E50</f>
        <v>Dr. Ram kumar </v>
      </c>
      <c r="F51" s="128" t="str">
        <f aca="false">IF(C51="","",IF('Synopsis 20'!AB51&gt;0,"P","0"))</f>
        <v>0</v>
      </c>
      <c r="G51" s="128" t="str">
        <f aca="false">IF(C51="","",IF('Mid Term 20'!AA51="","0","P"))</f>
        <v>P</v>
      </c>
      <c r="H51" s="128" t="str">
        <f aca="false">IF(D51="","",IF('End Sem 50'!AE50="","0","P"))</f>
        <v>P</v>
      </c>
      <c r="I51" s="128" t="str">
        <f aca="false">IF(C51="","",IF('Mentor 85'!S51="","0","P"))</f>
        <v>P</v>
      </c>
    </row>
    <row r="52" customFormat="false" ht="12.75" hidden="false" customHeight="true" outlineLevel="0" collapsed="false">
      <c r="A52" s="119" t="n">
        <v>61</v>
      </c>
      <c r="B52" s="125" t="n">
        <v>13</v>
      </c>
      <c r="C52" s="126" t="str">
        <f aca="false">IF('Synopsis 20'!F52="","",'Synopsis 20'!F52)</f>
        <v>Shashank Paliwal</v>
      </c>
      <c r="D52" s="126" t="n">
        <f aca="false">IF('Synopsis 20'!G52="","",'Synopsis 20'!G52)</f>
        <v>500095932</v>
      </c>
      <c r="E52" s="129" t="s">
        <v>188</v>
      </c>
      <c r="F52" s="128" t="str">
        <f aca="false">IF(C52="","",IF('Synopsis 20'!AB52&gt;0,"P","0"))</f>
        <v>P</v>
      </c>
      <c r="G52" s="128" t="str">
        <f aca="false">IF(C52="","",IF('Mid Term 20'!AA52="","0","P"))</f>
        <v>P</v>
      </c>
      <c r="H52" s="128" t="str">
        <f aca="false">IF(D52="","",IF('End Sem 50'!AE51="","0","P"))</f>
        <v>P</v>
      </c>
      <c r="I52" s="128" t="str">
        <f aca="false">IF(C52="","",IF('Mentor 85'!S52="","0","P"))</f>
        <v>P</v>
      </c>
    </row>
    <row r="53" customFormat="false" ht="12.75" hidden="false" customHeight="true" outlineLevel="0" collapsed="false">
      <c r="A53" s="119" t="n">
        <v>62</v>
      </c>
      <c r="B53" s="125" t="n">
        <f aca="false">B52</f>
        <v>13</v>
      </c>
      <c r="C53" s="126" t="str">
        <f aca="false">IF('Synopsis 20'!F53="","",'Synopsis 20'!F53)</f>
        <v>Parth </v>
      </c>
      <c r="D53" s="126" t="n">
        <f aca="false">IF('Synopsis 20'!G53="","",'Synopsis 20'!G53)</f>
        <v>500096616</v>
      </c>
      <c r="E53" s="129" t="str">
        <f aca="false">E52</f>
        <v>Dr. Roohi Sille</v>
      </c>
      <c r="F53" s="128" t="str">
        <f aca="false">IF(C53="","",IF('Synopsis 20'!AB53&gt;0,"P","0"))</f>
        <v>P</v>
      </c>
      <c r="G53" s="128" t="str">
        <f aca="false">IF(C53="","",IF('Mid Term 20'!AA53="","0","P"))</f>
        <v>P</v>
      </c>
      <c r="H53" s="128" t="str">
        <f aca="false">IF(D53="","",IF('End Sem 50'!AE52="","0","P"))</f>
        <v>P</v>
      </c>
      <c r="I53" s="128" t="str">
        <f aca="false">IF(C53="","",IF('Mentor 85'!S53="","0","P"))</f>
        <v>P</v>
      </c>
    </row>
    <row r="54" customFormat="false" ht="12.75" hidden="false" customHeight="true" outlineLevel="0" collapsed="false">
      <c r="A54" s="119" t="n">
        <v>63</v>
      </c>
      <c r="B54" s="125" t="n">
        <f aca="false">B53</f>
        <v>13</v>
      </c>
      <c r="C54" s="126" t="str">
        <f aca="false">IF('Synopsis 20'!F54="","",'Synopsis 20'!F54)</f>
        <v>Shiv Kumar Choudhary</v>
      </c>
      <c r="D54" s="126" t="n">
        <f aca="false">IF('Synopsis 20'!G54="","",'Synopsis 20'!G54)</f>
        <v>500093011</v>
      </c>
      <c r="E54" s="129" t="str">
        <f aca="false">E53</f>
        <v>Dr. Roohi Sille</v>
      </c>
      <c r="F54" s="128" t="str">
        <f aca="false">IF(C54="","",IF('Synopsis 20'!AB54&gt;0,"P","0"))</f>
        <v>P</v>
      </c>
      <c r="G54" s="128" t="str">
        <f aca="false">IF(C54="","",IF('Mid Term 20'!AA54="","0","P"))</f>
        <v>P</v>
      </c>
      <c r="H54" s="128" t="str">
        <f aca="false">IF(D54="","",IF('End Sem 50'!AE53="","0","P"))</f>
        <v>P</v>
      </c>
      <c r="I54" s="128" t="str">
        <f aca="false">IF(C54="","",IF('Mentor 85'!S54="","0","P"))</f>
        <v>P</v>
      </c>
    </row>
    <row r="55" customFormat="false" ht="12.75" hidden="false" customHeight="true" outlineLevel="0" collapsed="false">
      <c r="A55" s="119" t="n">
        <v>64</v>
      </c>
      <c r="B55" s="125" t="n">
        <f aca="false">B54</f>
        <v>13</v>
      </c>
      <c r="C55" s="126" t="str">
        <f aca="false">IF('Synopsis 20'!F55="","",'Synopsis 20'!F55)</f>
        <v>Nandini Goswami</v>
      </c>
      <c r="D55" s="126" t="n">
        <f aca="false">IF('Synopsis 20'!G55="","",'Synopsis 20'!G55)</f>
        <v>500092015</v>
      </c>
      <c r="E55" s="129" t="str">
        <f aca="false">E54</f>
        <v>Dr. Roohi Sille</v>
      </c>
      <c r="F55" s="128" t="str">
        <f aca="false">IF(C55="","",IF('Synopsis 20'!AB55&gt;0,"P","0"))</f>
        <v>P</v>
      </c>
      <c r="G55" s="128" t="str">
        <f aca="false">IF(C55="","",IF('Mid Term 20'!AA55="","0","P"))</f>
        <v>P</v>
      </c>
      <c r="H55" s="128" t="str">
        <f aca="false">IF(D55="","",IF('End Sem 50'!AE54="","0","P"))</f>
        <v>P</v>
      </c>
      <c r="I55" s="128" t="str">
        <f aca="false">IF(C55="","",IF('Mentor 85'!S55="","0","P"))</f>
        <v>P</v>
      </c>
    </row>
    <row r="56" customFormat="false" ht="12.75" hidden="false" customHeight="true" outlineLevel="0" collapsed="false">
      <c r="A56" s="119" t="n">
        <v>66</v>
      </c>
      <c r="B56" s="125" t="n">
        <v>14</v>
      </c>
      <c r="C56" s="126" t="str">
        <f aca="false">IF('Synopsis 20'!F56="","",'Synopsis 20'!F56)</f>
        <v>Siddhant Bhatnagar</v>
      </c>
      <c r="D56" s="126" t="n">
        <f aca="false">IF('Synopsis 20'!G56="","",'Synopsis 20'!G56)</f>
        <v>500093449</v>
      </c>
      <c r="E56" s="127" t="s">
        <v>201</v>
      </c>
      <c r="F56" s="128" t="str">
        <f aca="false">IF(C56="","",IF('Synopsis 20'!AB56&gt;0,"P","0"))</f>
        <v>P</v>
      </c>
      <c r="G56" s="128" t="str">
        <f aca="false">IF(C56="","",IF('Mid Term 20'!AA56="","0","P"))</f>
        <v>P</v>
      </c>
      <c r="H56" s="128" t="str">
        <f aca="false">IF(D56="","",IF('End Sem 50'!AE55="","0","P"))</f>
        <v>P</v>
      </c>
      <c r="I56" s="128" t="str">
        <f aca="false">IF(C56="","",IF('Mentor 85'!S56="","0","P"))</f>
        <v>P</v>
      </c>
    </row>
    <row r="57" customFormat="false" ht="12.75" hidden="false" customHeight="true" outlineLevel="0" collapsed="false">
      <c r="A57" s="119" t="n">
        <v>67</v>
      </c>
      <c r="B57" s="125" t="n">
        <f aca="false">B56</f>
        <v>14</v>
      </c>
      <c r="C57" s="126" t="str">
        <f aca="false">IF('Synopsis 20'!F57="","",'Synopsis 20'!F57)</f>
        <v>Abhishek Aggarwal </v>
      </c>
      <c r="D57" s="126" t="n">
        <f aca="false">IF('Synopsis 20'!G57="","",'Synopsis 20'!G57)</f>
        <v>500092183</v>
      </c>
      <c r="E57" s="127" t="str">
        <f aca="false">E56</f>
        <v>DR.Shresth Gupta </v>
      </c>
      <c r="F57" s="128" t="str">
        <f aca="false">IF(C57="","",IF('Synopsis 20'!AB57&gt;0,"P","0"))</f>
        <v>P</v>
      </c>
      <c r="G57" s="128" t="str">
        <f aca="false">IF(C57="","",IF('Mid Term 20'!AA57="","0","P"))</f>
        <v>P</v>
      </c>
      <c r="H57" s="128" t="str">
        <f aca="false">IF(D57="","",IF('End Sem 50'!AE56="","0","P"))</f>
        <v>P</v>
      </c>
      <c r="I57" s="128" t="str">
        <f aca="false">IF(C57="","",IF('Mentor 85'!S57="","0","P"))</f>
        <v>P</v>
      </c>
    </row>
    <row r="58" customFormat="false" ht="12.75" hidden="false" customHeight="true" outlineLevel="0" collapsed="false">
      <c r="A58" s="119" t="n">
        <v>68</v>
      </c>
      <c r="B58" s="125" t="n">
        <f aca="false">B57</f>
        <v>14</v>
      </c>
      <c r="C58" s="126" t="str">
        <f aca="false">IF('Synopsis 20'!F58="","",'Synopsis 20'!F58)</f>
        <v>Prakhar Sirvastav </v>
      </c>
      <c r="D58" s="126" t="n">
        <f aca="false">IF('Synopsis 20'!G58="","",'Synopsis 20'!G58)</f>
        <v>500092143</v>
      </c>
      <c r="E58" s="127" t="str">
        <f aca="false">E57</f>
        <v>DR.Shresth Gupta </v>
      </c>
      <c r="F58" s="128" t="str">
        <f aca="false">IF(C58="","",IF('Synopsis 20'!AB58&gt;0,"P","0"))</f>
        <v>P</v>
      </c>
      <c r="G58" s="128" t="str">
        <f aca="false">IF(C58="","",IF('Mid Term 20'!AA58="","0","P"))</f>
        <v>P</v>
      </c>
      <c r="H58" s="128" t="str">
        <f aca="false">IF(D58="","",IF('End Sem 50'!AE57="","0","P"))</f>
        <v>P</v>
      </c>
      <c r="I58" s="128" t="str">
        <f aca="false">IF(C58="","",IF('Mentor 85'!S58="","0","P"))</f>
        <v>P</v>
      </c>
    </row>
    <row r="59" customFormat="false" ht="12.75" hidden="false" customHeight="true" outlineLevel="0" collapsed="false">
      <c r="A59" s="119" t="n">
        <v>69</v>
      </c>
      <c r="B59" s="125" t="n">
        <f aca="false">B58</f>
        <v>14</v>
      </c>
      <c r="C59" s="126" t="str">
        <f aca="false">IF('Synopsis 20'!F59="","",'Synopsis 20'!F59)</f>
        <v>Saksham Gupta </v>
      </c>
      <c r="D59" s="126" t="n">
        <f aca="false">IF('Synopsis 20'!G59="","",'Synopsis 20'!G59)</f>
        <v>500090681</v>
      </c>
      <c r="E59" s="127" t="str">
        <f aca="false">E58</f>
        <v>DR.Shresth Gupta </v>
      </c>
      <c r="F59" s="128" t="str">
        <f aca="false">IF(C59="","",IF('Synopsis 20'!AB59&gt;0,"P","0"))</f>
        <v>P</v>
      </c>
      <c r="G59" s="128" t="str">
        <f aca="false">IF(C59="","",IF('Mid Term 20'!AA59="","0","P"))</f>
        <v>P</v>
      </c>
      <c r="H59" s="128" t="str">
        <f aca="false">IF(D59="","",IF('End Sem 50'!AE58="","0","P"))</f>
        <v>P</v>
      </c>
      <c r="I59" s="128" t="str">
        <f aca="false">IF(C59="","",IF('Mentor 85'!S59="","0","P"))</f>
        <v>P</v>
      </c>
    </row>
    <row r="60" customFormat="false" ht="12.75" hidden="false" customHeight="true" outlineLevel="0" collapsed="false">
      <c r="A60" s="119" t="n">
        <v>71</v>
      </c>
      <c r="B60" s="125" t="n">
        <v>15</v>
      </c>
      <c r="C60" s="126" t="str">
        <f aca="false">IF('Synopsis 20'!F60="","",'Synopsis 20'!F60)</f>
        <v>Chitra Sharma</v>
      </c>
      <c r="D60" s="126" t="n">
        <f aca="false">IF('Synopsis 20'!G60="","",'Synopsis 20'!G60)</f>
        <v>500096591</v>
      </c>
      <c r="E60" s="129" t="s">
        <v>79</v>
      </c>
      <c r="F60" s="128" t="str">
        <f aca="false">IF(C60="","",IF('Synopsis 20'!AB60&gt;0,"P","0"))</f>
        <v>0</v>
      </c>
      <c r="G60" s="128" t="str">
        <f aca="false">IF(C60="","",IF('Mid Term 20'!AA60="","0","P"))</f>
        <v>P</v>
      </c>
      <c r="H60" s="128" t="str">
        <f aca="false">IF(D60="","",IF('End Sem 50'!AE59="","0","P"))</f>
        <v>P</v>
      </c>
      <c r="I60" s="128" t="str">
        <f aca="false">IF(C60="","",IF('Mentor 85'!S60="","0","P"))</f>
        <v>P</v>
      </c>
    </row>
    <row r="61" customFormat="false" ht="12.75" hidden="false" customHeight="true" outlineLevel="0" collapsed="false">
      <c r="A61" s="119" t="n">
        <v>72</v>
      </c>
      <c r="B61" s="125" t="n">
        <f aca="false">B60</f>
        <v>15</v>
      </c>
      <c r="C61" s="126" t="str">
        <f aca="false">IF('Synopsis 20'!F61="","",'Synopsis 20'!F61)</f>
        <v>Chetany Bhardwaj</v>
      </c>
      <c r="D61" s="126" t="n">
        <f aca="false">IF('Synopsis 20'!G61="","",'Synopsis 20'!G61)</f>
        <v>500096908</v>
      </c>
      <c r="E61" s="129" t="str">
        <f aca="false">E60</f>
        <v>Dr. Avita Katal</v>
      </c>
      <c r="F61" s="128" t="str">
        <f aca="false">IF(C61="","",IF('Synopsis 20'!AB61&gt;0,"P","0"))</f>
        <v>0</v>
      </c>
      <c r="G61" s="128" t="str">
        <f aca="false">IF(C61="","",IF('Mid Term 20'!AA61="","0","P"))</f>
        <v>P</v>
      </c>
      <c r="H61" s="128" t="str">
        <f aca="false">IF(D61="","",IF('End Sem 50'!AE60="","0","P"))</f>
        <v>P</v>
      </c>
      <c r="I61" s="128" t="str">
        <f aca="false">IF(C61="","",IF('Mentor 85'!S61="","0","P"))</f>
        <v>P</v>
      </c>
    </row>
    <row r="62" customFormat="false" ht="15" hidden="false" customHeight="false" outlineLevel="0" collapsed="false">
      <c r="A62" s="119" t="n">
        <v>73</v>
      </c>
      <c r="B62" s="125"/>
      <c r="C62" s="126"/>
      <c r="D62" s="126"/>
      <c r="E62" s="130"/>
      <c r="F62" s="128" t="str">
        <f aca="false">IF(C62="","",IF('Synopsis 20'!AB62&gt;0,"P","0"))</f>
        <v/>
      </c>
      <c r="G62" s="128" t="str">
        <f aca="false">IF(C62="","",IF('Mid Term 20'!AA62="","0","P"))</f>
        <v/>
      </c>
      <c r="H62" s="128" t="str">
        <f aca="false">IF(D62="","",IF('End Sem 50'!AE61="","0","P"))</f>
        <v/>
      </c>
      <c r="I62" s="128" t="str">
        <f aca="false">IF(C62="","",IF('Mentor 85'!S62="","0","P"))</f>
        <v/>
      </c>
    </row>
    <row r="63" customFormat="false" ht="15" hidden="false" customHeight="false" outlineLevel="0" collapsed="false">
      <c r="A63" s="119" t="n">
        <v>74</v>
      </c>
      <c r="B63" s="125"/>
      <c r="C63" s="126"/>
      <c r="D63" s="126"/>
      <c r="E63" s="130"/>
      <c r="F63" s="128" t="str">
        <f aca="false">IF(C63="","",IF('Synopsis 20'!AB63&gt;0,"P","0"))</f>
        <v/>
      </c>
      <c r="G63" s="128" t="str">
        <f aca="false">IF(C63="","",IF('Mid Term 20'!AA63="","0","P"))</f>
        <v/>
      </c>
      <c r="H63" s="128" t="str">
        <f aca="false">IF(D63="","",IF('End Sem 50'!AE62="","0","P"))</f>
        <v/>
      </c>
      <c r="I63" s="128" t="str">
        <f aca="false">IF(C63="","",IF('Mentor 85'!S63="","0","P"))</f>
        <v/>
      </c>
    </row>
    <row r="64" customFormat="false" ht="12.75" hidden="false" customHeight="true" outlineLevel="0" collapsed="false">
      <c r="A64" s="119" t="n">
        <v>76</v>
      </c>
      <c r="B64" s="125" t="n">
        <v>16</v>
      </c>
      <c r="C64" s="126" t="str">
        <f aca="false">IF('Synopsis 20'!F64="","",'Synopsis 20'!F64)</f>
        <v>Aashika Gupta</v>
      </c>
      <c r="D64" s="126" t="n">
        <f aca="false">IF('Synopsis 20'!G64="","",'Synopsis 20'!G64)</f>
        <v>500094565</v>
      </c>
      <c r="E64" s="127" t="s">
        <v>224</v>
      </c>
      <c r="F64" s="128" t="str">
        <f aca="false">IF(C64="","",IF('Synopsis 20'!AB64&gt;0,"P","0"))</f>
        <v>P</v>
      </c>
      <c r="G64" s="128" t="str">
        <f aca="false">IF(C64="","",IF('Mid Term 20'!AA64="","0","P"))</f>
        <v>P</v>
      </c>
      <c r="H64" s="128" t="str">
        <f aca="false">IF(D64="","",IF('End Sem 50'!AE63="","0","P"))</f>
        <v>P</v>
      </c>
      <c r="I64" s="128" t="str">
        <f aca="false">IF(C64="","",IF('Mentor 85'!S64="","0","P"))</f>
        <v>P</v>
      </c>
    </row>
    <row r="65" customFormat="false" ht="12.75" hidden="false" customHeight="true" outlineLevel="0" collapsed="false">
      <c r="A65" s="119" t="n">
        <v>77</v>
      </c>
      <c r="B65" s="125" t="n">
        <f aca="false">B64</f>
        <v>16</v>
      </c>
      <c r="C65" s="126" t="str">
        <f aca="false">IF('Synopsis 20'!F65="","",'Synopsis 20'!F65)</f>
        <v>Vanshika Omer</v>
      </c>
      <c r="D65" s="126" t="n">
        <f aca="false">IF('Synopsis 20'!G65="","",'Synopsis 20'!G65)</f>
        <v>500094775</v>
      </c>
      <c r="E65" s="127" t="str">
        <f aca="false">E64</f>
        <v>Dr. Mitali Chugh</v>
      </c>
      <c r="F65" s="128" t="str">
        <f aca="false">IF(C65="","",IF('Synopsis 20'!AB65&gt;0,"P","0"))</f>
        <v>P</v>
      </c>
      <c r="G65" s="128" t="str">
        <f aca="false">IF(C65="","",IF('Mid Term 20'!AA65="","0","P"))</f>
        <v>P</v>
      </c>
      <c r="H65" s="128" t="str">
        <f aca="false">IF(D65="","",IF('End Sem 50'!AE64="","0","P"))</f>
        <v>P</v>
      </c>
      <c r="I65" s="128" t="str">
        <f aca="false">IF(C65="","",IF('Mentor 85'!S65="","0","P"))</f>
        <v>P</v>
      </c>
    </row>
    <row r="66" customFormat="false" ht="12.75" hidden="false" customHeight="true" outlineLevel="0" collapsed="false">
      <c r="A66" s="119" t="n">
        <v>78</v>
      </c>
      <c r="B66" s="125"/>
      <c r="C66" s="126"/>
      <c r="D66" s="126"/>
      <c r="E66" s="127"/>
      <c r="F66" s="128" t="str">
        <f aca="false">IF(C66="","",IF('Synopsis 20'!AB66&gt;0,"P","0"))</f>
        <v/>
      </c>
      <c r="G66" s="128" t="str">
        <f aca="false">IF(C66="","",IF('Mid Term 20'!AA66="","0","P"))</f>
        <v/>
      </c>
      <c r="H66" s="128" t="str">
        <f aca="false">IF(D66="","",IF('End Sem 50'!AE65="","0","P"))</f>
        <v/>
      </c>
      <c r="I66" s="128" t="str">
        <f aca="false">IF(C66="","",IF('Mentor 85'!S66="","0","P"))</f>
        <v/>
      </c>
    </row>
    <row r="67" customFormat="false" ht="12.75" hidden="false" customHeight="true" outlineLevel="0" collapsed="false">
      <c r="A67" s="119" t="n">
        <v>79</v>
      </c>
      <c r="B67" s="125"/>
      <c r="C67" s="126"/>
      <c r="D67" s="126"/>
      <c r="E67" s="127"/>
      <c r="F67" s="128" t="str">
        <f aca="false">IF(C67="","",IF('Synopsis 20'!AB67&gt;0,"P","0"))</f>
        <v/>
      </c>
      <c r="G67" s="128" t="str">
        <f aca="false">IF(C67="","",IF('Mid Term 20'!AA67="","0","P"))</f>
        <v/>
      </c>
      <c r="H67" s="128" t="str">
        <f aca="false">IF(D67="","",IF('End Sem 50'!AE66="","0","P"))</f>
        <v/>
      </c>
      <c r="I67" s="128" t="str">
        <f aca="false">IF(C67="","",IF('Mentor 85'!S67="","0","P"))</f>
        <v/>
      </c>
    </row>
    <row r="68" customFormat="false" ht="12.75" hidden="false" customHeight="true" outlineLevel="0" collapsed="false">
      <c r="A68" s="119" t="n">
        <v>81</v>
      </c>
      <c r="B68" s="125" t="n">
        <v>17</v>
      </c>
      <c r="C68" s="126" t="str">
        <f aca="false">IF('Synopsis 20'!F68="","",'Synopsis 20'!F68)</f>
        <v>Aryan Ranjan</v>
      </c>
      <c r="D68" s="126" t="n">
        <f aca="false">IF('Synopsis 20'!G68="","",'Synopsis 20'!G68)</f>
        <v>500095595</v>
      </c>
      <c r="E68" s="127" t="s">
        <v>233</v>
      </c>
      <c r="F68" s="128" t="str">
        <f aca="false">IF(C68="","",IF('Synopsis 20'!AB68&gt;0,"P","0"))</f>
        <v>0</v>
      </c>
      <c r="G68" s="128" t="str">
        <f aca="false">IF(C68="","",IF('Mid Term 20'!AA68="","0","P"))</f>
        <v>P</v>
      </c>
      <c r="H68" s="128" t="str">
        <f aca="false">IF(D68="","",IF('End Sem 50'!AE67="","0","P"))</f>
        <v>P</v>
      </c>
      <c r="I68" s="128" t="str">
        <f aca="false">IF(C68="","",IF('Mentor 85'!S68="","0","P"))</f>
        <v>P</v>
      </c>
    </row>
    <row r="69" customFormat="false" ht="12.75" hidden="false" customHeight="true" outlineLevel="0" collapsed="false">
      <c r="A69" s="119" t="n">
        <v>82</v>
      </c>
      <c r="B69" s="125" t="n">
        <f aca="false">B68</f>
        <v>17</v>
      </c>
      <c r="C69" s="126" t="str">
        <f aca="false">IF('Synopsis 20'!F69="","",'Synopsis 20'!F69)</f>
        <v>Khushi Nimawat</v>
      </c>
      <c r="D69" s="126" t="n">
        <f aca="false">IF('Synopsis 20'!G69="","",'Synopsis 20'!G69)</f>
        <v>500095624</v>
      </c>
      <c r="E69" s="127" t="str">
        <f aca="false">E68</f>
        <v>Dr. Swati Rastogi</v>
      </c>
      <c r="F69" s="128" t="str">
        <f aca="false">IF(C69="","",IF('Synopsis 20'!AB69&gt;0,"P","0"))</f>
        <v>0</v>
      </c>
      <c r="G69" s="128" t="str">
        <f aca="false">IF(C69="","",IF('Mid Term 20'!AA69="","0","P"))</f>
        <v>P</v>
      </c>
      <c r="H69" s="128" t="str">
        <f aca="false">IF(D69="","",IF('End Sem 50'!AE68="","0","P"))</f>
        <v>P</v>
      </c>
      <c r="I69" s="128" t="str">
        <f aca="false">IF(C69="","",IF('Mentor 85'!S69="","0","P"))</f>
        <v>P</v>
      </c>
    </row>
    <row r="70" customFormat="false" ht="12.75" hidden="false" customHeight="true" outlineLevel="0" collapsed="false">
      <c r="A70" s="119" t="n">
        <v>83</v>
      </c>
      <c r="B70" s="125"/>
      <c r="C70" s="126"/>
      <c r="D70" s="126"/>
      <c r="E70" s="127"/>
      <c r="F70" s="128" t="str">
        <f aca="false">IF(C70="","",IF('Synopsis 20'!AB70&gt;0,"P","0"))</f>
        <v/>
      </c>
      <c r="G70" s="128" t="str">
        <f aca="false">IF(C70="","",IF('Mid Term 20'!AA70="","0","P"))</f>
        <v/>
      </c>
      <c r="H70" s="128" t="str">
        <f aca="false">IF(D70="","",IF('End Sem 50'!AE69="","0","P"))</f>
        <v/>
      </c>
      <c r="I70" s="128" t="str">
        <f aca="false">IF(C70="","",IF('Mentor 85'!S70="","0","P"))</f>
        <v/>
      </c>
    </row>
    <row r="71" customFormat="false" ht="12.75" hidden="false" customHeight="true" outlineLevel="0" collapsed="false">
      <c r="A71" s="119" t="n">
        <v>84</v>
      </c>
      <c r="B71" s="125"/>
      <c r="C71" s="126"/>
      <c r="D71" s="126"/>
      <c r="E71" s="127"/>
      <c r="F71" s="128" t="str">
        <f aca="false">IF(C71="","",IF('Synopsis 20'!AB71&gt;0,"P","0"))</f>
        <v/>
      </c>
      <c r="G71" s="128" t="str">
        <f aca="false">IF(C71="","",IF('Mid Term 20'!AA71="","0","P"))</f>
        <v/>
      </c>
      <c r="H71" s="128" t="str">
        <f aca="false">IF(D71="","",IF('End Sem 50'!AE70="","0","P"))</f>
        <v/>
      </c>
      <c r="I71" s="128" t="str">
        <f aca="false">IF(C71="","",IF('Mentor 85'!S71="","0","P"))</f>
        <v/>
      </c>
    </row>
    <row r="72" customFormat="false" ht="12.75" hidden="false" customHeight="true" outlineLevel="0" collapsed="false">
      <c r="A72" s="119" t="n">
        <v>86</v>
      </c>
      <c r="B72" s="125" t="n">
        <v>18</v>
      </c>
      <c r="C72" s="126" t="str">
        <f aca="false">IF('Synopsis 20'!F72="","",'Synopsis 20'!F72)</f>
        <v>Asha Kadian</v>
      </c>
      <c r="D72" s="126" t="n">
        <f aca="false">IF('Synopsis 20'!G72="","",'Synopsis 20'!G72)</f>
        <v>500095440</v>
      </c>
      <c r="E72" s="127" t="s">
        <v>243</v>
      </c>
      <c r="F72" s="128" t="str">
        <f aca="false">IF(C72="","",IF('Synopsis 20'!AB72&gt;0,"P","0"))</f>
        <v>P</v>
      </c>
      <c r="G72" s="128" t="str">
        <f aca="false">IF(C72="","",IF('Mid Term 20'!AA72="","0","P"))</f>
        <v>P</v>
      </c>
      <c r="H72" s="128" t="str">
        <f aca="false">IF(D72="","",IF('End Sem 50'!AE71="","0","P"))</f>
        <v>P</v>
      </c>
      <c r="I72" s="128" t="str">
        <f aca="false">IF(C72="","",IF('Mentor 85'!S72="","0","P"))</f>
        <v>P</v>
      </c>
    </row>
    <row r="73" customFormat="false" ht="12.75" hidden="false" customHeight="true" outlineLevel="0" collapsed="false">
      <c r="A73" s="119" t="n">
        <v>87</v>
      </c>
      <c r="B73" s="125" t="n">
        <f aca="false">B72</f>
        <v>18</v>
      </c>
      <c r="C73" s="126" t="str">
        <f aca="false">IF('Synopsis 20'!F73="","",'Synopsis 20'!F73)</f>
        <v>Malveena Phogat</v>
      </c>
      <c r="D73" s="126" t="n">
        <f aca="false">IF('Synopsis 20'!G73="","",'Synopsis 20'!G73)</f>
        <v>500091665</v>
      </c>
      <c r="E73" s="127" t="str">
        <f aca="false">E72</f>
        <v>Dr. Sachi</v>
      </c>
      <c r="F73" s="128" t="str">
        <f aca="false">IF(C73="","",IF('Synopsis 20'!AB73&gt;0,"P","0"))</f>
        <v>P</v>
      </c>
      <c r="G73" s="128" t="str">
        <f aca="false">IF(C73="","",IF('Mid Term 20'!AA73="","0","P"))</f>
        <v>P</v>
      </c>
      <c r="H73" s="128" t="str">
        <f aca="false">IF(D73="","",IF('End Sem 50'!AE72="","0","P"))</f>
        <v>P</v>
      </c>
      <c r="I73" s="128" t="str">
        <f aca="false">IF(C73="","",IF('Mentor 85'!S73="","0","P"))</f>
        <v>P</v>
      </c>
    </row>
    <row r="74" customFormat="false" ht="12.75" hidden="false" customHeight="true" outlineLevel="0" collapsed="false">
      <c r="A74" s="119" t="n">
        <v>88</v>
      </c>
      <c r="B74" s="125" t="n">
        <f aca="false">B73</f>
        <v>18</v>
      </c>
      <c r="C74" s="126" t="str">
        <f aca="false">IF('Synopsis 20'!F74="","",'Synopsis 20'!F74)</f>
        <v>Shruti Agrawal</v>
      </c>
      <c r="D74" s="126" t="n">
        <f aca="false">IF('Synopsis 20'!G74="","",'Synopsis 20'!G74)</f>
        <v>500095291</v>
      </c>
      <c r="E74" s="127" t="str">
        <f aca="false">E73</f>
        <v>Dr. Sachi</v>
      </c>
      <c r="F74" s="128" t="str">
        <f aca="false">IF(C74="","",IF('Synopsis 20'!AB74&gt;0,"P","0"))</f>
        <v>P</v>
      </c>
      <c r="G74" s="128" t="str">
        <f aca="false">IF(C74="","",IF('Mid Term 20'!AA74="","0","P"))</f>
        <v>P</v>
      </c>
      <c r="H74" s="128" t="str">
        <f aca="false">IF(D74="","",IF('End Sem 50'!AE73="","0","P"))</f>
        <v>P</v>
      </c>
      <c r="I74" s="128" t="str">
        <f aca="false">IF(C74="","",IF('Mentor 85'!S74="","0","P"))</f>
        <v>P</v>
      </c>
    </row>
    <row r="75" customFormat="false" ht="12.75" hidden="false" customHeight="true" outlineLevel="0" collapsed="false">
      <c r="A75" s="119" t="n">
        <v>89</v>
      </c>
      <c r="B75" s="125" t="n">
        <f aca="false">B74</f>
        <v>18</v>
      </c>
      <c r="C75" s="126" t="str">
        <f aca="false">IF('Synopsis 20'!F75="","",'Synopsis 20'!F75)</f>
        <v>Vardan Kaushik</v>
      </c>
      <c r="D75" s="126" t="n">
        <f aca="false">IF('Synopsis 20'!G75="","",'Synopsis 20'!G75)</f>
        <v>500094089</v>
      </c>
      <c r="E75" s="127" t="str">
        <f aca="false">E74</f>
        <v>Dr. Sachi</v>
      </c>
      <c r="F75" s="128" t="str">
        <f aca="false">IF(C75="","",IF('Synopsis 20'!AB75&gt;0,"P","0"))</f>
        <v>P</v>
      </c>
      <c r="G75" s="128" t="str">
        <f aca="false">IF(C75="","",IF('Mid Term 20'!AA75="","0","P"))</f>
        <v>P</v>
      </c>
      <c r="H75" s="128" t="str">
        <f aca="false">IF(D75="","",IF('End Sem 50'!AE74="","0","P"))</f>
        <v>P</v>
      </c>
      <c r="I75" s="128" t="str">
        <f aca="false">IF(C75="","",IF('Mentor 85'!S75="","0","P"))</f>
        <v>P</v>
      </c>
    </row>
    <row r="76" customFormat="false" ht="12.75" hidden="false" customHeight="true" outlineLevel="0" collapsed="false">
      <c r="A76" s="119" t="n">
        <v>91</v>
      </c>
      <c r="B76" s="125" t="n">
        <v>19</v>
      </c>
      <c r="C76" s="126" t="str">
        <f aca="false">IF('Synopsis 20'!F76="","",'Synopsis 20'!F76)</f>
        <v>Addya Pandey</v>
      </c>
      <c r="D76" s="126" t="n">
        <f aca="false">IF('Synopsis 20'!G76="","",'Synopsis 20'!G76)</f>
        <v>500095542</v>
      </c>
      <c r="E76" s="127" t="s">
        <v>257</v>
      </c>
      <c r="F76" s="128" t="str">
        <f aca="false">IF(C76="","",IF('Synopsis 20'!AB76&gt;0,"P","0"))</f>
        <v>P</v>
      </c>
      <c r="G76" s="128" t="str">
        <f aca="false">IF(C76="","",IF('Mid Term 20'!AA76="","0","P"))</f>
        <v>P</v>
      </c>
      <c r="H76" s="128" t="str">
        <f aca="false">IF(D76="","",IF('End Sem 50'!AE75="","0","P"))</f>
        <v>P</v>
      </c>
      <c r="I76" s="128" t="str">
        <f aca="false">IF(C76="","",IF('Mentor 85'!S76="","0","P"))</f>
        <v>P</v>
      </c>
    </row>
    <row r="77" customFormat="false" ht="12.75" hidden="false" customHeight="true" outlineLevel="0" collapsed="false">
      <c r="A77" s="119" t="n">
        <v>92</v>
      </c>
      <c r="B77" s="125" t="n">
        <f aca="false">B76</f>
        <v>19</v>
      </c>
      <c r="C77" s="126" t="str">
        <f aca="false">IF('Synopsis 20'!F77="","",'Synopsis 20'!F77)</f>
        <v>Chetanshi Pandey</v>
      </c>
      <c r="D77" s="126" t="n">
        <f aca="false">IF('Synopsis 20'!G77="","",'Synopsis 20'!G77)</f>
        <v>500096288</v>
      </c>
      <c r="E77" s="127" t="str">
        <f aca="false">E76</f>
        <v>Dr. Khushboo Jain</v>
      </c>
      <c r="F77" s="128" t="str">
        <f aca="false">IF(C77="","",IF('Synopsis 20'!AB77&gt;0,"P","0"))</f>
        <v>P</v>
      </c>
      <c r="G77" s="128" t="str">
        <f aca="false">IF(C77="","",IF('Mid Term 20'!AA77="","0","P"))</f>
        <v>P</v>
      </c>
      <c r="H77" s="128" t="str">
        <f aca="false">IF(D77="","",IF('End Sem 50'!AE76="","0","P"))</f>
        <v>P</v>
      </c>
      <c r="I77" s="128" t="str">
        <f aca="false">IF(C77="","",IF('Mentor 85'!S77="","0","P"))</f>
        <v>P</v>
      </c>
    </row>
    <row r="78" customFormat="false" ht="12.75" hidden="false" customHeight="true" outlineLevel="0" collapsed="false">
      <c r="A78" s="119" t="n">
        <v>93</v>
      </c>
      <c r="B78" s="125" t="n">
        <f aca="false">B77</f>
        <v>19</v>
      </c>
      <c r="C78" s="126" t="str">
        <f aca="false">IF('Synopsis 20'!F78="","",'Synopsis 20'!F78)</f>
        <v>Preeti Kumari</v>
      </c>
      <c r="D78" s="126" t="n">
        <f aca="false">IF('Synopsis 20'!G78="","",'Synopsis 20'!G78)</f>
        <v>500091864</v>
      </c>
      <c r="E78" s="127" t="str">
        <f aca="false">E77</f>
        <v>Dr. Khushboo Jain</v>
      </c>
      <c r="F78" s="128" t="str">
        <f aca="false">IF(C78="","",IF('Synopsis 20'!AB78&gt;0,"P","0"))</f>
        <v>P</v>
      </c>
      <c r="G78" s="128" t="str">
        <f aca="false">IF(C78="","",IF('Mid Term 20'!AA78="","0","P"))</f>
        <v>P</v>
      </c>
      <c r="H78" s="128" t="str">
        <f aca="false">IF(D78="","",IF('End Sem 50'!AE77="","0","P"))</f>
        <v>P</v>
      </c>
      <c r="I78" s="128" t="str">
        <f aca="false">IF(C78="","",IF('Mentor 85'!S78="","0","P"))</f>
        <v>P</v>
      </c>
    </row>
    <row r="79" customFormat="false" ht="12.75" hidden="false" customHeight="true" outlineLevel="0" collapsed="false">
      <c r="A79" s="119" t="n">
        <v>94</v>
      </c>
      <c r="B79" s="125" t="n">
        <f aca="false">B78</f>
        <v>19</v>
      </c>
      <c r="C79" s="126" t="str">
        <f aca="false">IF('Synopsis 20'!F79="","",'Synopsis 20'!F79)</f>
        <v>Kashish Kasana</v>
      </c>
      <c r="D79" s="126" t="n">
        <f aca="false">IF('Synopsis 20'!G79="","",'Synopsis 20'!G79)</f>
        <v>500091936</v>
      </c>
      <c r="E79" s="127" t="str">
        <f aca="false">E78</f>
        <v>Dr. Khushboo Jain</v>
      </c>
      <c r="F79" s="128" t="str">
        <f aca="false">IF(C79="","",IF('Synopsis 20'!AB79&gt;0,"P","0"))</f>
        <v>0</v>
      </c>
      <c r="G79" s="128" t="str">
        <f aca="false">IF(C79="","",IF('Mid Term 20'!AA79="","0","P"))</f>
        <v>P</v>
      </c>
      <c r="H79" s="128" t="str">
        <f aca="false">IF(D79="","",IF('End Sem 50'!AE78="","0","P"))</f>
        <v>P</v>
      </c>
      <c r="I79" s="128" t="str">
        <f aca="false">IF(C79="","",IF('Mentor 85'!S79="","0","P"))</f>
        <v>P</v>
      </c>
    </row>
    <row r="80" customFormat="false" ht="12.75" hidden="false" customHeight="true" outlineLevel="0" collapsed="false">
      <c r="A80" s="119" t="n">
        <v>96</v>
      </c>
      <c r="B80" s="125" t="n">
        <v>20</v>
      </c>
      <c r="C80" s="126" t="str">
        <f aca="false">IF('Synopsis 20'!F80="","",'Synopsis 20'!F80)</f>
        <v>Deepika Sharma</v>
      </c>
      <c r="D80" s="126" t="n">
        <f aca="false">IF('Synopsis 20'!G80="","",'Synopsis 20'!G80)</f>
        <v>500095601</v>
      </c>
      <c r="E80" s="127" t="s">
        <v>272</v>
      </c>
      <c r="F80" s="128" t="str">
        <f aca="false">IF(C80="","",IF('Synopsis 20'!AB80&gt;0,"P","0"))</f>
        <v>0</v>
      </c>
      <c r="G80" s="128" t="str">
        <f aca="false">IF(C80="","",IF('Mid Term 20'!AA80="","0","P"))</f>
        <v>P</v>
      </c>
      <c r="H80" s="128" t="str">
        <f aca="false">IF(D80="","",IF('End Sem 50'!AE79="","0","P"))</f>
        <v>P</v>
      </c>
      <c r="I80" s="128" t="str">
        <f aca="false">IF(C80="","",IF('Mentor 85'!S80="","0","P"))</f>
        <v>P</v>
      </c>
    </row>
    <row r="81" customFormat="false" ht="12.75" hidden="false" customHeight="true" outlineLevel="0" collapsed="false">
      <c r="A81" s="119" t="n">
        <v>97</v>
      </c>
      <c r="B81" s="125" t="n">
        <f aca="false">B80</f>
        <v>20</v>
      </c>
      <c r="C81" s="126" t="str">
        <f aca="false">IF('Synopsis 20'!F81="","",'Synopsis 20'!F81)</f>
        <v>Charul sharma</v>
      </c>
      <c r="D81" s="126" t="n">
        <f aca="false">IF('Synopsis 20'!G81="","",'Synopsis 20'!G81)</f>
        <v>500097015</v>
      </c>
      <c r="E81" s="127" t="str">
        <f aca="false">E80</f>
        <v>Ms. Arundhati tarafdar</v>
      </c>
      <c r="F81" s="128" t="str">
        <f aca="false">IF(C81="","",IF('Synopsis 20'!AB81&gt;0,"P","0"))</f>
        <v>0</v>
      </c>
      <c r="G81" s="128" t="str">
        <f aca="false">IF(C81="","",IF('Mid Term 20'!AA81="","0","P"))</f>
        <v>P</v>
      </c>
      <c r="H81" s="128" t="str">
        <f aca="false">IF(D81="","",IF('End Sem 50'!AE80="","0","P"))</f>
        <v>P</v>
      </c>
      <c r="I81" s="128" t="str">
        <f aca="false">IF(C81="","",IF('Mentor 85'!S81="","0","P"))</f>
        <v>P</v>
      </c>
    </row>
    <row r="82" customFormat="false" ht="12.75" hidden="false" customHeight="true" outlineLevel="0" collapsed="false">
      <c r="A82" s="119" t="n">
        <v>98</v>
      </c>
      <c r="B82" s="125" t="n">
        <f aca="false">B81</f>
        <v>20</v>
      </c>
      <c r="C82" s="126" t="str">
        <f aca="false">IF('Synopsis 20'!F82="","",'Synopsis 20'!F82)</f>
        <v>Prabhat choudhary</v>
      </c>
      <c r="D82" s="126" t="n">
        <f aca="false">IF('Synopsis 20'!G82="","",'Synopsis 20'!G82)</f>
        <v>500097151</v>
      </c>
      <c r="E82" s="127" t="str">
        <f aca="false">E81</f>
        <v>Ms. Arundhati tarafdar</v>
      </c>
      <c r="F82" s="128" t="str">
        <f aca="false">IF(C82="","",IF('Synopsis 20'!AB82&gt;0,"P","0"))</f>
        <v>0</v>
      </c>
      <c r="G82" s="128" t="str">
        <f aca="false">IF(C82="","",IF('Mid Term 20'!AA82="","0","P"))</f>
        <v>P</v>
      </c>
      <c r="H82" s="128" t="str">
        <f aca="false">IF(D82="","",IF('End Sem 50'!AE81="","0","P"))</f>
        <v>P</v>
      </c>
      <c r="I82" s="128" t="str">
        <f aca="false">IF(C82="","",IF('Mentor 85'!S82="","0","P"))</f>
        <v>P</v>
      </c>
    </row>
    <row r="83" customFormat="false" ht="12.75" hidden="false" customHeight="true" outlineLevel="0" collapsed="false">
      <c r="A83" s="119" t="n">
        <v>99</v>
      </c>
      <c r="B83" s="125"/>
      <c r="C83" s="126"/>
      <c r="D83" s="126"/>
      <c r="E83" s="127"/>
      <c r="F83" s="128" t="str">
        <f aca="false">IF(C83="","",IF('Synopsis 20'!AB83&gt;0,"P","0"))</f>
        <v/>
      </c>
      <c r="G83" s="128" t="str">
        <f aca="false">IF(C83="","",IF('Mid Term 20'!AA83="","0","P"))</f>
        <v/>
      </c>
      <c r="H83" s="128" t="str">
        <f aca="false">IF(D83="","",IF('End Sem 50'!AE82="","0","P"))</f>
        <v/>
      </c>
      <c r="I83" s="128" t="str">
        <f aca="false">IF(C83="","",IF('Mentor 85'!S83="","0","P"))</f>
        <v/>
      </c>
    </row>
    <row r="84" customFormat="false" ht="12.75" hidden="false" customHeight="true" outlineLevel="0" collapsed="false">
      <c r="A84" s="119" t="n">
        <v>101</v>
      </c>
      <c r="B84" s="125" t="n">
        <v>21</v>
      </c>
      <c r="C84" s="126" t="str">
        <f aca="false">IF('Synopsis 20'!F84="","",'Synopsis 20'!F84)</f>
        <v>Soumil Kumar</v>
      </c>
      <c r="D84" s="126" t="n">
        <f aca="false">IF('Synopsis 20'!G84="","",'Synopsis 20'!G84)</f>
        <v>500093916</v>
      </c>
      <c r="E84" s="127" t="s">
        <v>283</v>
      </c>
      <c r="F84" s="128" t="str">
        <f aca="false">IF(C84="","",IF('Synopsis 20'!AB84&gt;0,"P","0"))</f>
        <v>0</v>
      </c>
      <c r="G84" s="128" t="str">
        <f aca="false">IF(C84="","",IF('Mid Term 20'!AA84="","0","P"))</f>
        <v>P</v>
      </c>
      <c r="H84" s="128" t="str">
        <f aca="false">IF(D84="","",IF('End Sem 50'!AE83="","0","P"))</f>
        <v>P</v>
      </c>
      <c r="I84" s="128" t="str">
        <f aca="false">IF(C84="","",IF('Mentor 85'!S84="","0","P"))</f>
        <v>P</v>
      </c>
    </row>
    <row r="85" customFormat="false" ht="12.75" hidden="false" customHeight="true" outlineLevel="0" collapsed="false">
      <c r="A85" s="119" t="n">
        <v>102</v>
      </c>
      <c r="B85" s="125" t="n">
        <f aca="false">B84</f>
        <v>21</v>
      </c>
      <c r="C85" s="126" t="str">
        <f aca="false">IF('Synopsis 20'!F85="","",'Synopsis 20'!F85)</f>
        <v>Kinshuk Srivastava</v>
      </c>
      <c r="D85" s="126" t="n">
        <f aca="false">IF('Synopsis 20'!G85="","",'Synopsis 20'!G85)</f>
        <v>500092144</v>
      </c>
      <c r="E85" s="127" t="str">
        <f aca="false">E84</f>
        <v>Dr. Nayantara Kotoky</v>
      </c>
      <c r="F85" s="128" t="str">
        <f aca="false">IF(C85="","",IF('Synopsis 20'!AB85&gt;0,"P","0"))</f>
        <v>0</v>
      </c>
      <c r="G85" s="128" t="str">
        <f aca="false">IF(C85="","",IF('Mid Term 20'!AA85="","0","P"))</f>
        <v>P</v>
      </c>
      <c r="H85" s="128" t="str">
        <f aca="false">IF(D85="","",IF('End Sem 50'!AE84="","0","P"))</f>
        <v>P</v>
      </c>
      <c r="I85" s="128" t="str">
        <f aca="false">IF(C85="","",IF('Mentor 85'!S85="","0","P"))</f>
        <v>P</v>
      </c>
    </row>
    <row r="86" customFormat="false" ht="12.75" hidden="false" customHeight="true" outlineLevel="0" collapsed="false">
      <c r="A86" s="119" t="n">
        <v>103</v>
      </c>
      <c r="B86" s="125" t="n">
        <f aca="false">B85</f>
        <v>21</v>
      </c>
      <c r="C86" s="126" t="str">
        <f aca="false">IF('Synopsis 20'!F86="","",'Synopsis 20'!F86)</f>
        <v>Shreya Singh</v>
      </c>
      <c r="D86" s="126" t="n">
        <f aca="false">IF('Synopsis 20'!G86="","",'Synopsis 20'!G86)</f>
        <v>500091503</v>
      </c>
      <c r="E86" s="127" t="str">
        <f aca="false">E85</f>
        <v>Dr. Nayantara Kotoky</v>
      </c>
      <c r="F86" s="128" t="str">
        <f aca="false">IF(C86="","",IF('Synopsis 20'!AB86&gt;0,"P","0"))</f>
        <v>0</v>
      </c>
      <c r="G86" s="128" t="str">
        <f aca="false">IF(C86="","",IF('Mid Term 20'!AA86="","0","P"))</f>
        <v>P</v>
      </c>
      <c r="H86" s="128" t="str">
        <f aca="false">IF(D86="","",IF('End Sem 50'!AE85="","0","P"))</f>
        <v>P</v>
      </c>
      <c r="I86" s="128" t="str">
        <f aca="false">IF(C86="","",IF('Mentor 85'!S86="","0","P"))</f>
        <v>P</v>
      </c>
    </row>
    <row r="87" customFormat="false" ht="12.75" hidden="false" customHeight="true" outlineLevel="0" collapsed="false">
      <c r="A87" s="119" t="n">
        <v>104</v>
      </c>
      <c r="B87" s="125" t="n">
        <f aca="false">B86</f>
        <v>21</v>
      </c>
      <c r="C87" s="126" t="str">
        <f aca="false">IF('Synopsis 20'!F87="","",'Synopsis 20'!F87)</f>
        <v>Eksha Malhotra</v>
      </c>
      <c r="D87" s="126" t="n">
        <f aca="false">IF('Synopsis 20'!G87="","",'Synopsis 20'!G87)</f>
        <v>500091532</v>
      </c>
      <c r="E87" s="127" t="str">
        <f aca="false">E86</f>
        <v>Dr. Nayantara Kotoky</v>
      </c>
      <c r="F87" s="128" t="str">
        <f aca="false">IF(C87="","",IF('Synopsis 20'!AB87&gt;0,"P","0"))</f>
        <v>0</v>
      </c>
      <c r="G87" s="128" t="str">
        <f aca="false">IF(C87="","",IF('Mid Term 20'!AA87="","0","P"))</f>
        <v>P</v>
      </c>
      <c r="H87" s="128" t="str">
        <f aca="false">IF(D87="","",IF('End Sem 50'!AE86="","0","P"))</f>
        <v>P</v>
      </c>
      <c r="I87" s="128" t="str">
        <f aca="false">IF(C87="","",IF('Mentor 85'!S87="","0","P"))</f>
        <v>P</v>
      </c>
    </row>
    <row r="88" customFormat="false" ht="12.75" hidden="false" customHeight="true" outlineLevel="0" collapsed="false">
      <c r="A88" s="119" t="n">
        <v>106</v>
      </c>
      <c r="B88" s="125" t="n">
        <v>22</v>
      </c>
      <c r="C88" s="126" t="str">
        <f aca="false">IF('Synopsis 20'!F88="","",'Synopsis 20'!F88)</f>
        <v>Nirmol Kainth</v>
      </c>
      <c r="D88" s="126" t="n">
        <f aca="false">IF('Synopsis 20'!G88="","",'Synopsis 20'!G88)</f>
        <v>500096507</v>
      </c>
      <c r="E88" s="127" t="s">
        <v>233</v>
      </c>
      <c r="F88" s="128" t="str">
        <f aca="false">IF(C88="","",IF('Synopsis 20'!AB88&gt;0,"P","0"))</f>
        <v>P</v>
      </c>
      <c r="G88" s="128" t="str">
        <f aca="false">IF(C88="","",IF('Mid Term 20'!AA88="","0","P"))</f>
        <v>P</v>
      </c>
      <c r="H88" s="128" t="str">
        <f aca="false">IF(D88="","",IF('End Sem 50'!AE87="","0","P"))</f>
        <v>P</v>
      </c>
      <c r="I88" s="128" t="str">
        <f aca="false">IF(C88="","",IF('Mentor 85'!S88="","0","P"))</f>
        <v>P</v>
      </c>
    </row>
    <row r="89" customFormat="false" ht="12.75" hidden="false" customHeight="true" outlineLevel="0" collapsed="false">
      <c r="A89" s="119" t="n">
        <v>107</v>
      </c>
      <c r="B89" s="125" t="n">
        <f aca="false">B88</f>
        <v>22</v>
      </c>
      <c r="C89" s="126" t="str">
        <f aca="false">IF('Synopsis 20'!F89="","",'Synopsis 20'!F89)</f>
        <v>Vamika Mahajan</v>
      </c>
      <c r="D89" s="126" t="n">
        <f aca="false">IF('Synopsis 20'!G89="","",'Synopsis 20'!G89)</f>
        <v>500096495</v>
      </c>
      <c r="E89" s="127" t="str">
        <f aca="false">E88</f>
        <v>Dr. Swati Rastogi</v>
      </c>
      <c r="F89" s="128" t="str">
        <f aca="false">IF(C89="","",IF('Synopsis 20'!AB89&gt;0,"P","0"))</f>
        <v>P</v>
      </c>
      <c r="G89" s="128" t="str">
        <f aca="false">IF(C89="","",IF('Mid Term 20'!AA89="","0","P"))</f>
        <v>P</v>
      </c>
      <c r="H89" s="128" t="str">
        <f aca="false">IF(D89="","",IF('End Sem 50'!AE88="","0","P"))</f>
        <v>P</v>
      </c>
      <c r="I89" s="128" t="str">
        <f aca="false">IF(C89="","",IF('Mentor 85'!S89="","0","P"))</f>
        <v>P</v>
      </c>
    </row>
    <row r="90" customFormat="false" ht="12.75" hidden="false" customHeight="true" outlineLevel="0" collapsed="false">
      <c r="A90" s="119" t="n">
        <v>108</v>
      </c>
      <c r="B90" s="125"/>
      <c r="C90" s="126"/>
      <c r="D90" s="126"/>
      <c r="E90" s="127"/>
      <c r="F90" s="128" t="str">
        <f aca="false">IF(C90="","",IF('Synopsis 20'!AB90&gt;0,"P","0"))</f>
        <v/>
      </c>
      <c r="G90" s="128" t="str">
        <f aca="false">IF(C90="","",IF('Mid Term 20'!AA90="","0","P"))</f>
        <v/>
      </c>
      <c r="H90" s="128" t="str">
        <f aca="false">IF(D90="","",IF('End Sem 50'!AE89="","0","P"))</f>
        <v/>
      </c>
      <c r="I90" s="128" t="str">
        <f aca="false">IF(C90="","",IF('Mentor 85'!S90="","0","P"))</f>
        <v/>
      </c>
    </row>
    <row r="91" customFormat="false" ht="12.75" hidden="false" customHeight="true" outlineLevel="0" collapsed="false">
      <c r="A91" s="119" t="n">
        <v>109</v>
      </c>
      <c r="B91" s="125"/>
      <c r="C91" s="126"/>
      <c r="D91" s="126"/>
      <c r="E91" s="127"/>
      <c r="F91" s="128" t="str">
        <f aca="false">IF(C91="","",IF('Synopsis 20'!AB91&gt;0,"P","0"))</f>
        <v/>
      </c>
      <c r="G91" s="128" t="str">
        <f aca="false">IF(C91="","",IF('Mid Term 20'!AA91="","0","P"))</f>
        <v/>
      </c>
      <c r="H91" s="128" t="str">
        <f aca="false">IF(D91="","",IF('End Sem 50'!AE90="","0","P"))</f>
        <v/>
      </c>
      <c r="I91" s="128" t="str">
        <f aca="false">IF(C91="","",IF('Mentor 85'!S91="","0","P"))</f>
        <v/>
      </c>
    </row>
    <row r="92" customFormat="false" ht="12.75" hidden="false" customHeight="true" outlineLevel="0" collapsed="false">
      <c r="A92" s="119" t="n">
        <v>111</v>
      </c>
      <c r="B92" s="125" t="n">
        <v>23</v>
      </c>
      <c r="C92" s="126" t="str">
        <f aca="false">IF('Synopsis 20'!F92="","",'Synopsis 20'!F92)</f>
        <v>Rishit garg</v>
      </c>
      <c r="D92" s="126" t="n">
        <f aca="false">IF('Synopsis 20'!G92="","",'Synopsis 20'!G92)</f>
        <v>500091963</v>
      </c>
      <c r="E92" s="127" t="s">
        <v>303</v>
      </c>
      <c r="F92" s="128" t="str">
        <f aca="false">IF(C92="","",IF('Synopsis 20'!AB92&gt;0,"P","0"))</f>
        <v>0</v>
      </c>
      <c r="G92" s="128" t="str">
        <f aca="false">IF(C92="","",IF('Mid Term 20'!AA92="","0","P"))</f>
        <v>P</v>
      </c>
      <c r="H92" s="128" t="str">
        <f aca="false">IF(D92="","",IF('End Sem 50'!AE91="","0","P"))</f>
        <v>P</v>
      </c>
      <c r="I92" s="128" t="str">
        <f aca="false">IF(C92="","",IF('Mentor 85'!S92="","0","P"))</f>
        <v>P</v>
      </c>
    </row>
    <row r="93" customFormat="false" ht="12.75" hidden="false" customHeight="true" outlineLevel="0" collapsed="false">
      <c r="A93" s="119" t="n">
        <v>112</v>
      </c>
      <c r="B93" s="125" t="n">
        <f aca="false">B92</f>
        <v>23</v>
      </c>
      <c r="C93" s="126" t="str">
        <f aca="false">IF('Synopsis 20'!F93="","",'Synopsis 20'!F93)</f>
        <v>Raghav jain</v>
      </c>
      <c r="D93" s="126" t="n">
        <f aca="false">IF('Synopsis 20'!G93="","",'Synopsis 20'!G93)</f>
        <v>500091942</v>
      </c>
      <c r="E93" s="127" t="str">
        <f aca="false">E92</f>
        <v>Mr. Shresth Gupta</v>
      </c>
      <c r="F93" s="128" t="str">
        <f aca="false">IF(C93="","",IF('Synopsis 20'!AB93&gt;0,"P","0"))</f>
        <v>0</v>
      </c>
      <c r="G93" s="128" t="str">
        <f aca="false">IF(C93="","",IF('Mid Term 20'!AA93="","0","P"))</f>
        <v>P</v>
      </c>
      <c r="H93" s="128" t="str">
        <f aca="false">IF(D93="","",IF('End Sem 50'!AE92="","0","P"))</f>
        <v>P</v>
      </c>
      <c r="I93" s="128" t="str">
        <f aca="false">IF(C93="","",IF('Mentor 85'!S93="","0","P"))</f>
        <v>P</v>
      </c>
    </row>
    <row r="94" customFormat="false" ht="12.75" hidden="false" customHeight="true" outlineLevel="0" collapsed="false">
      <c r="A94" s="119" t="n">
        <v>113</v>
      </c>
      <c r="B94" s="125" t="n">
        <f aca="false">B93</f>
        <v>23</v>
      </c>
      <c r="C94" s="126" t="str">
        <f aca="false">IF('Synopsis 20'!F94="","",'Synopsis 20'!F94)</f>
        <v>Kartik saini</v>
      </c>
      <c r="D94" s="126" t="n">
        <f aca="false">IF('Synopsis 20'!G94="","",'Synopsis 20'!G94)</f>
        <v>500093653</v>
      </c>
      <c r="E94" s="127" t="str">
        <f aca="false">E93</f>
        <v>Mr. Shresth Gupta</v>
      </c>
      <c r="F94" s="128" t="str">
        <f aca="false">IF(C94="","",IF('Synopsis 20'!AB94&gt;0,"P","0"))</f>
        <v>0</v>
      </c>
      <c r="G94" s="128" t="str">
        <f aca="false">IF(C94="","",IF('Mid Term 20'!AA94="","0","P"))</f>
        <v>P</v>
      </c>
      <c r="H94" s="128" t="str">
        <f aca="false">IF(D94="","",IF('End Sem 50'!AE93="","0","P"))</f>
        <v>P</v>
      </c>
      <c r="I94" s="128" t="str">
        <f aca="false">IF(C94="","",IF('Mentor 85'!S94="","0","P"))</f>
        <v>P</v>
      </c>
    </row>
    <row r="95" customFormat="false" ht="12.75" hidden="false" customHeight="true" outlineLevel="0" collapsed="false">
      <c r="A95" s="119" t="n">
        <v>114</v>
      </c>
      <c r="B95" s="125" t="n">
        <f aca="false">B94</f>
        <v>23</v>
      </c>
      <c r="C95" s="126" t="str">
        <f aca="false">IF('Synopsis 20'!F95="","",'Synopsis 20'!F95)</f>
        <v>Priyanshu singh</v>
      </c>
      <c r="D95" s="126" t="n">
        <f aca="false">IF('Synopsis 20'!G95="","",'Synopsis 20'!G95)</f>
        <v>500094151</v>
      </c>
      <c r="E95" s="127" t="str">
        <f aca="false">E94</f>
        <v>Mr. Shresth Gupta</v>
      </c>
      <c r="F95" s="128" t="str">
        <f aca="false">IF(C95="","",IF('Synopsis 20'!AB95&gt;0,"P","0"))</f>
        <v>0</v>
      </c>
      <c r="G95" s="128" t="str">
        <f aca="false">IF(C95="","",IF('Mid Term 20'!AA95="","0","P"))</f>
        <v>P</v>
      </c>
      <c r="H95" s="128" t="str">
        <f aca="false">IF(D95="","",IF('End Sem 50'!AE94="","0","P"))</f>
        <v>P</v>
      </c>
      <c r="I95" s="128" t="str">
        <f aca="false">IF(C95="","",IF('Mentor 85'!S95="","0","P"))</f>
        <v>P</v>
      </c>
    </row>
    <row r="96" customFormat="false" ht="12.75" hidden="false" customHeight="true" outlineLevel="0" collapsed="false">
      <c r="A96" s="119" t="n">
        <v>116</v>
      </c>
      <c r="B96" s="125" t="n">
        <v>24</v>
      </c>
      <c r="C96" s="126" t="str">
        <f aca="false">IF('Synopsis 20'!F96="","",'Synopsis 20'!F96)</f>
        <v>Ayushi Sinha</v>
      </c>
      <c r="D96" s="126" t="n">
        <f aca="false">IF('Synopsis 20'!G96="","",'Synopsis 20'!G96)</f>
        <v>500095594</v>
      </c>
      <c r="E96" s="127" t="s">
        <v>79</v>
      </c>
      <c r="F96" s="128" t="str">
        <f aca="false">IF(C96="","",IF('Synopsis 20'!AB96&gt;0,"P","0"))</f>
        <v>P</v>
      </c>
      <c r="G96" s="128" t="str">
        <f aca="false">IF(C96="","",IF('Mid Term 20'!AA96="","0","P"))</f>
        <v>P</v>
      </c>
      <c r="H96" s="128" t="str">
        <f aca="false">IF(D96="","",IF('End Sem 50'!AE95="","0","P"))</f>
        <v>P</v>
      </c>
      <c r="I96" s="128" t="str">
        <f aca="false">IF(C96="","",IF('Mentor 85'!S96="","0","P"))</f>
        <v>P</v>
      </c>
    </row>
    <row r="97" customFormat="false" ht="12.75" hidden="false" customHeight="true" outlineLevel="0" collapsed="false">
      <c r="A97" s="119" t="n">
        <v>117</v>
      </c>
      <c r="B97" s="125" t="n">
        <f aca="false">B96</f>
        <v>24</v>
      </c>
      <c r="C97" s="126" t="str">
        <f aca="false">IF('Synopsis 20'!F97="","",'Synopsis 20'!F97)</f>
        <v>Drishti Sinha</v>
      </c>
      <c r="D97" s="126" t="n">
        <f aca="false">IF('Synopsis 20'!G97="","",'Synopsis 20'!G97)</f>
        <v>500095616</v>
      </c>
      <c r="E97" s="127" t="str">
        <f aca="false">E96</f>
        <v>Dr. Avita Katal</v>
      </c>
      <c r="F97" s="128" t="str">
        <f aca="false">IF(C97="","",IF('Synopsis 20'!AB97&gt;0,"P","0"))</f>
        <v>P</v>
      </c>
      <c r="G97" s="128" t="str">
        <f aca="false">IF(C97="","",IF('Mid Term 20'!AA97="","0","P"))</f>
        <v>P</v>
      </c>
      <c r="H97" s="128" t="str">
        <f aca="false">IF(D97="","",IF('End Sem 50'!AE96="","0","P"))</f>
        <v>P</v>
      </c>
      <c r="I97" s="128" t="str">
        <f aca="false">IF(C97="","",IF('Mentor 85'!S97="","0","P"))</f>
        <v>P</v>
      </c>
    </row>
    <row r="98" customFormat="false" ht="12.75" hidden="false" customHeight="true" outlineLevel="0" collapsed="false">
      <c r="A98" s="119" t="n">
        <v>118</v>
      </c>
      <c r="B98" s="125" t="n">
        <f aca="false">B97</f>
        <v>24</v>
      </c>
      <c r="C98" s="126" t="str">
        <f aca="false">IF('Synopsis 20'!F98="","",'Synopsis 20'!F98)</f>
        <v>Piklu De</v>
      </c>
      <c r="D98" s="126" t="n">
        <f aca="false">IF('Synopsis 20'!G98="","",'Synopsis 20'!G98)</f>
        <v>500096448</v>
      </c>
      <c r="E98" s="127" t="str">
        <f aca="false">E97</f>
        <v>Dr. Avita Katal</v>
      </c>
      <c r="F98" s="128" t="str">
        <f aca="false">IF(C98="","",IF('Synopsis 20'!AB98&gt;0,"P","0"))</f>
        <v>P</v>
      </c>
      <c r="G98" s="128" t="str">
        <f aca="false">IF(C98="","",IF('Mid Term 20'!AA98="","0","P"))</f>
        <v>P</v>
      </c>
      <c r="H98" s="128" t="str">
        <f aca="false">IF(D98="","",IF('End Sem 50'!AE97="","0","P"))</f>
        <v>P</v>
      </c>
      <c r="I98" s="128" t="str">
        <f aca="false">IF(C98="","",IF('Mentor 85'!S98="","0","P"))</f>
        <v>P</v>
      </c>
    </row>
    <row r="99" customFormat="false" ht="12.75" hidden="false" customHeight="true" outlineLevel="0" collapsed="false">
      <c r="A99" s="119" t="n">
        <v>119</v>
      </c>
      <c r="B99" s="125" t="n">
        <f aca="false">B98</f>
        <v>24</v>
      </c>
      <c r="C99" s="126" t="str">
        <f aca="false">IF('Synopsis 20'!F99="","",'Synopsis 20'!F99)</f>
        <v>Shubhi Dixit</v>
      </c>
      <c r="D99" s="126" t="n">
        <f aca="false">IF('Synopsis 20'!G99="","",'Synopsis 20'!G99)</f>
        <v>500094571</v>
      </c>
      <c r="E99" s="127" t="str">
        <f aca="false">E98</f>
        <v>Dr. Avita Katal</v>
      </c>
      <c r="F99" s="128" t="str">
        <f aca="false">IF(C99="","",IF('Synopsis 20'!AB99&gt;0,"P","0"))</f>
        <v>P</v>
      </c>
      <c r="G99" s="128" t="str">
        <f aca="false">IF(C99="","",IF('Mid Term 20'!AA99="","0","P"))</f>
        <v>P</v>
      </c>
      <c r="H99" s="128" t="str">
        <f aca="false">IF(D99="","",IF('End Sem 50'!AE98="","0","P"))</f>
        <v>P</v>
      </c>
      <c r="I99" s="128" t="str">
        <f aca="false">IF(C99="","",IF('Mentor 85'!S99="","0","P"))</f>
        <v>P</v>
      </c>
    </row>
    <row r="100" customFormat="false" ht="12.75" hidden="false" customHeight="true" outlineLevel="0" collapsed="false">
      <c r="A100" s="119" t="n">
        <v>121</v>
      </c>
      <c r="B100" s="125" t="n">
        <v>25</v>
      </c>
      <c r="C100" s="126" t="str">
        <f aca="false">IF('Synopsis 20'!F100="","",'Synopsis 20'!F100)</f>
        <v>Anishka Sinha</v>
      </c>
      <c r="D100" s="126" t="n">
        <f aca="false">IF('Synopsis 20'!G100="","",'Synopsis 20'!G100)</f>
        <v>500094103</v>
      </c>
      <c r="E100" s="127" t="s">
        <v>326</v>
      </c>
      <c r="F100" s="128" t="str">
        <f aca="false">IF(C100="","",IF('Synopsis 20'!AB100&gt;0,"P","0"))</f>
        <v>0</v>
      </c>
      <c r="G100" s="128" t="str">
        <f aca="false">IF(C100="","",IF('Mid Term 20'!AA100="","0","P"))</f>
        <v>P</v>
      </c>
      <c r="H100" s="128" t="str">
        <f aca="false">IF(D100="","",IF('End Sem 50'!AE99="","0","P"))</f>
        <v>P</v>
      </c>
      <c r="I100" s="128" t="str">
        <f aca="false">IF(C100="","",IF('Mentor 85'!S100="","0","P"))</f>
        <v>P</v>
      </c>
    </row>
    <row r="101" customFormat="false" ht="12.75" hidden="false" customHeight="true" outlineLevel="0" collapsed="false">
      <c r="A101" s="119" t="n">
        <v>122</v>
      </c>
      <c r="B101" s="125" t="n">
        <f aca="false">B100</f>
        <v>25</v>
      </c>
      <c r="C101" s="126" t="str">
        <f aca="false">IF('Synopsis 20'!F101="","",'Synopsis 20'!F101)</f>
        <v>Rishab Paul</v>
      </c>
      <c r="D101" s="126" t="n">
        <f aca="false">IF('Synopsis 20'!G101="","",'Synopsis 20'!G101)</f>
        <v>500092154</v>
      </c>
      <c r="E101" s="127" t="str">
        <f aca="false">E100</f>
        <v>Dr. Shresth Gupta</v>
      </c>
      <c r="F101" s="128" t="str">
        <f aca="false">IF(C101="","",IF('Synopsis 20'!AB101&gt;0,"P","0"))</f>
        <v>0</v>
      </c>
      <c r="G101" s="128" t="str">
        <f aca="false">IF(C101="","",IF('Mid Term 20'!AA101="","0","P"))</f>
        <v>P</v>
      </c>
      <c r="H101" s="128" t="str">
        <f aca="false">IF(D101="","",IF('End Sem 50'!AE100="","0","P"))</f>
        <v>P</v>
      </c>
      <c r="I101" s="128" t="str">
        <f aca="false">IF(C101="","",IF('Mentor 85'!S101="","0","P"))</f>
        <v>P</v>
      </c>
    </row>
    <row r="102" customFormat="false" ht="12.75" hidden="false" customHeight="true" outlineLevel="0" collapsed="false">
      <c r="A102" s="119" t="n">
        <v>123</v>
      </c>
      <c r="B102" s="125" t="n">
        <f aca="false">B101</f>
        <v>25</v>
      </c>
      <c r="C102" s="126" t="str">
        <f aca="false">IF('Synopsis 20'!F102="","",'Synopsis 20'!F102)</f>
        <v>Vishakha Joshi</v>
      </c>
      <c r="D102" s="126" t="n">
        <f aca="false">IF('Synopsis 20'!G102="","",'Synopsis 20'!G102)</f>
        <v>500094135</v>
      </c>
      <c r="E102" s="127" t="str">
        <f aca="false">E101</f>
        <v>Dr. Shresth Gupta</v>
      </c>
      <c r="F102" s="128" t="str">
        <f aca="false">IF(C102="","",IF('Synopsis 20'!AB102&gt;0,"P","0"))</f>
        <v>0</v>
      </c>
      <c r="G102" s="128" t="str">
        <f aca="false">IF(C102="","",IF('Mid Term 20'!AA102="","0","P"))</f>
        <v>P</v>
      </c>
      <c r="H102" s="128" t="str">
        <f aca="false">IF(D102="","",IF('End Sem 50'!AE101="","0","P"))</f>
        <v>P</v>
      </c>
      <c r="I102" s="128" t="str">
        <f aca="false">IF(C102="","",IF('Mentor 85'!S102="","0","P"))</f>
        <v>P</v>
      </c>
    </row>
    <row r="103" customFormat="false" ht="12.75" hidden="false" customHeight="true" outlineLevel="0" collapsed="false">
      <c r="A103" s="119" t="n">
        <v>124</v>
      </c>
      <c r="B103" s="125"/>
      <c r="C103" s="126"/>
      <c r="D103" s="126"/>
      <c r="E103" s="127"/>
      <c r="F103" s="128" t="str">
        <f aca="false">IF(C103="","",IF('Synopsis 20'!AB103&gt;0,"P","0"))</f>
        <v/>
      </c>
      <c r="G103" s="128"/>
      <c r="H103" s="128"/>
      <c r="I103" s="128"/>
    </row>
    <row r="104" customFormat="false" ht="12.75" hidden="false" customHeight="true" outlineLevel="0" collapsed="false">
      <c r="A104" s="119" t="n">
        <v>126</v>
      </c>
      <c r="B104" s="125" t="n">
        <v>26</v>
      </c>
      <c r="C104" s="126" t="str">
        <f aca="false">IF('Synopsis 20'!F104="","",'Synopsis 20'!F104)</f>
        <v>Divay Sethi</v>
      </c>
      <c r="D104" s="126" t="n">
        <f aca="false">IF('Synopsis 20'!G104="","",'Synopsis 20'!G104)</f>
        <v>500094049</v>
      </c>
      <c r="E104" s="127" t="s">
        <v>272</v>
      </c>
      <c r="F104" s="128" t="str">
        <f aca="false">IF(C104="","",IF('Synopsis 20'!AB104&gt;0,"P","0"))</f>
        <v>P</v>
      </c>
      <c r="G104" s="128" t="str">
        <f aca="false">IF(C104="","",IF('Mid Term 20'!AA104="","0","P"))</f>
        <v>P</v>
      </c>
      <c r="H104" s="128" t="str">
        <f aca="false">IF(D104="","",IF('End Sem 50'!AE103="","0","P"))</f>
        <v>P</v>
      </c>
      <c r="I104" s="128" t="str">
        <f aca="false">IF(C104="","",IF('Mentor 85'!S104="","0","P"))</f>
        <v>P</v>
      </c>
    </row>
    <row r="105" customFormat="false" ht="12.75" hidden="false" customHeight="true" outlineLevel="0" collapsed="false">
      <c r="A105" s="119" t="n">
        <v>127</v>
      </c>
      <c r="B105" s="125" t="n">
        <f aca="false">B104</f>
        <v>26</v>
      </c>
      <c r="C105" s="126" t="str">
        <f aca="false">IF('Synopsis 20'!F105="","",'Synopsis 20'!F105)</f>
        <v>Yash Kumar</v>
      </c>
      <c r="D105" s="126" t="n">
        <f aca="false">IF('Synopsis 20'!G105="","",'Synopsis 20'!G105)</f>
        <v>500095629</v>
      </c>
      <c r="E105" s="127" t="str">
        <f aca="false">E104</f>
        <v>Ms. Arundhati tarafdar</v>
      </c>
      <c r="F105" s="128" t="str">
        <f aca="false">IF(C105="","",IF('Synopsis 20'!AB105&gt;0,"P","0"))</f>
        <v>P</v>
      </c>
      <c r="G105" s="128" t="str">
        <f aca="false">IF(C105="","",IF('Mid Term 20'!AA105="","0","P"))</f>
        <v>P</v>
      </c>
      <c r="H105" s="128" t="str">
        <f aca="false">IF(D105="","",IF('End Sem 50'!AE104="","0","P"))</f>
        <v>P</v>
      </c>
      <c r="I105" s="128" t="str">
        <f aca="false">IF(C105="","",IF('Mentor 85'!S105="","0","P"))</f>
        <v>P</v>
      </c>
    </row>
    <row r="106" customFormat="false" ht="12.75" hidden="false" customHeight="true" outlineLevel="0" collapsed="false">
      <c r="A106" s="119" t="n">
        <v>128</v>
      </c>
      <c r="B106" s="125" t="n">
        <f aca="false">B105</f>
        <v>26</v>
      </c>
      <c r="C106" s="126" t="str">
        <f aca="false">IF('Synopsis 20'!F106="","",'Synopsis 20'!F106)</f>
        <v>Shivam Raj</v>
      </c>
      <c r="D106" s="126" t="n">
        <f aca="false">IF('Synopsis 20'!G106="","",'Synopsis 20'!G106)</f>
        <v>500094799</v>
      </c>
      <c r="E106" s="127" t="str">
        <f aca="false">E105</f>
        <v>Ms. Arundhati tarafdar</v>
      </c>
      <c r="F106" s="128" t="str">
        <f aca="false">IF(C106="","",IF('Synopsis 20'!AB106&gt;0,"P","0"))</f>
        <v>P</v>
      </c>
      <c r="G106" s="128" t="str">
        <f aca="false">IF(C106="","",IF('Mid Term 20'!AA106="","0","P"))</f>
        <v>P</v>
      </c>
      <c r="H106" s="128" t="str">
        <f aca="false">IF(D106="","",IF('End Sem 50'!AE105="","0","P"))</f>
        <v>P</v>
      </c>
      <c r="I106" s="128" t="str">
        <f aca="false">IF(C106="","",IF('Mentor 85'!S106="","0","P"))</f>
        <v>P</v>
      </c>
    </row>
    <row r="107" customFormat="false" ht="12.75" hidden="false" customHeight="true" outlineLevel="0" collapsed="false">
      <c r="A107" s="119" t="n">
        <v>129</v>
      </c>
      <c r="B107" s="125" t="n">
        <f aca="false">B106</f>
        <v>26</v>
      </c>
      <c r="C107" s="126" t="str">
        <f aca="false">IF('Synopsis 20'!F107="","",'Synopsis 20'!F107)</f>
        <v>Anil Kumar</v>
      </c>
      <c r="D107" s="126" t="n">
        <f aca="false">IF('Synopsis 20'!G107="","",'Synopsis 20'!G107)</f>
        <v>500094657</v>
      </c>
      <c r="E107" s="127" t="str">
        <f aca="false">E106</f>
        <v>Ms. Arundhati tarafdar</v>
      </c>
      <c r="F107" s="128" t="str">
        <f aca="false">IF(C107="","",IF('Synopsis 20'!AB107&gt;0,"P","0"))</f>
        <v>P</v>
      </c>
      <c r="G107" s="128" t="str">
        <f aca="false">IF(C107="","",IF('Mid Term 20'!AA107="","0","P"))</f>
        <v>P</v>
      </c>
      <c r="H107" s="128" t="str">
        <f aca="false">IF(D107="","",IF('End Sem 50'!AE106="","0","P"))</f>
        <v>P</v>
      </c>
      <c r="I107" s="128" t="str">
        <f aca="false">IF(C107="","",IF('Mentor 85'!S107="","0","P"))</f>
        <v>P</v>
      </c>
    </row>
    <row r="108" customFormat="false" ht="12.75" hidden="false" customHeight="true" outlineLevel="0" collapsed="false">
      <c r="A108" s="119" t="n">
        <v>131</v>
      </c>
      <c r="B108" s="125" t="n">
        <v>27</v>
      </c>
      <c r="C108" s="126" t="str">
        <f aca="false">IF('Synopsis 20'!F108="","",'Synopsis 20'!F108)</f>
        <v>Rudraksh bhatnagar</v>
      </c>
      <c r="D108" s="126" t="n">
        <f aca="false">IF('Synopsis 20'!G108="","",'Synopsis 20'!G108)</f>
        <v>500096351</v>
      </c>
      <c r="E108" s="129" t="s">
        <v>345</v>
      </c>
      <c r="F108" s="128" t="str">
        <f aca="false">IF(C108="","",IF('Synopsis 20'!AB108&gt;0,"P","0"))</f>
        <v>P</v>
      </c>
      <c r="G108" s="128" t="str">
        <f aca="false">IF(C108="","",IF('Mid Term 20'!AA108="","0","P"))</f>
        <v>P</v>
      </c>
      <c r="H108" s="128" t="str">
        <f aca="false">IF(D108="","",IF('End Sem 50'!AE107="","0","P"))</f>
        <v>P</v>
      </c>
      <c r="I108" s="128" t="str">
        <f aca="false">IF(C108="","",IF('Mentor 85'!S108="","0","P"))</f>
        <v>P</v>
      </c>
    </row>
    <row r="109" customFormat="false" ht="12.75" hidden="false" customHeight="true" outlineLevel="0" collapsed="false">
      <c r="A109" s="119" t="n">
        <v>132</v>
      </c>
      <c r="B109" s="125" t="n">
        <f aca="false">B108</f>
        <v>27</v>
      </c>
      <c r="C109" s="126" t="str">
        <f aca="false">IF('Synopsis 20'!F109="","",'Synopsis 20'!F109)</f>
        <v>Shubham Jaiswal</v>
      </c>
      <c r="D109" s="126" t="n">
        <f aca="false">IF('Synopsis 20'!G109="","",'Synopsis 20'!G109)</f>
        <v>500096554</v>
      </c>
      <c r="E109" s="129" t="str">
        <f aca="false">E108</f>
        <v>Dr. Shahina Anwarul</v>
      </c>
      <c r="F109" s="128" t="str">
        <f aca="false">IF(C109="","",IF('Synopsis 20'!AB109&gt;0,"P","0"))</f>
        <v>P</v>
      </c>
      <c r="G109" s="128" t="str">
        <f aca="false">IF(C109="","",IF('Mid Term 20'!AA109="","0","P"))</f>
        <v>P</v>
      </c>
      <c r="H109" s="128" t="str">
        <f aca="false">IF(D109="","",IF('End Sem 50'!AE108="","0","P"))</f>
        <v>P</v>
      </c>
      <c r="I109" s="128" t="str">
        <f aca="false">IF(C109="","",IF('Mentor 85'!S109="","0","P"))</f>
        <v>P</v>
      </c>
    </row>
    <row r="110" customFormat="false" ht="12.75" hidden="false" customHeight="true" outlineLevel="0" collapsed="false">
      <c r="A110" s="119" t="n">
        <v>133</v>
      </c>
      <c r="B110" s="125" t="n">
        <f aca="false">B109</f>
        <v>27</v>
      </c>
      <c r="C110" s="126" t="str">
        <f aca="false">IF('Synopsis 20'!F110="","",'Synopsis 20'!F110)</f>
        <v>Atin Anant</v>
      </c>
      <c r="D110" s="126" t="n">
        <f aca="false">IF('Synopsis 20'!G110="","",'Synopsis 20'!G110)</f>
        <v>500093013</v>
      </c>
      <c r="E110" s="129" t="str">
        <f aca="false">E109</f>
        <v>Dr. Shahina Anwarul</v>
      </c>
      <c r="F110" s="128" t="str">
        <f aca="false">IF(C110="","",IF('Synopsis 20'!AB110&gt;0,"P","0"))</f>
        <v>P</v>
      </c>
      <c r="G110" s="128" t="str">
        <f aca="false">IF(C110="","",IF('Mid Term 20'!AA110="","0","P"))</f>
        <v>P</v>
      </c>
      <c r="H110" s="128" t="str">
        <f aca="false">IF(D110="","",IF('End Sem 50'!AE109="","0","P"))</f>
        <v>P</v>
      </c>
      <c r="I110" s="128" t="str">
        <f aca="false">IF(C110="","",IF('Mentor 85'!S110="","0","P"))</f>
        <v>P</v>
      </c>
    </row>
    <row r="111" customFormat="false" ht="12.75" hidden="false" customHeight="true" outlineLevel="0" collapsed="false">
      <c r="A111" s="119" t="n">
        <v>134</v>
      </c>
      <c r="B111" s="125" t="n">
        <f aca="false">B110</f>
        <v>27</v>
      </c>
      <c r="C111" s="126" t="str">
        <f aca="false">IF('Synopsis 20'!F111="","",'Synopsis 20'!F111)</f>
        <v/>
      </c>
      <c r="D111" s="126" t="str">
        <f aca="false">IF('Synopsis 20'!G111="","",'Synopsis 20'!G111)</f>
        <v/>
      </c>
      <c r="E111" s="129" t="str">
        <f aca="false">E110</f>
        <v>Dr. Shahina Anwarul</v>
      </c>
      <c r="F111" s="128" t="str">
        <f aca="false">IF(C111="","",IF('Synopsis 20'!AB111&gt;0,"P","0"))</f>
        <v/>
      </c>
      <c r="G111" s="128" t="str">
        <f aca="false">IF(C111="","",IF('Mid Term 20'!AA111="","0","P"))</f>
        <v/>
      </c>
      <c r="H111" s="128" t="str">
        <f aca="false">IF(D111="","",IF('End Sem 50'!AE110="","0","P"))</f>
        <v/>
      </c>
      <c r="I111" s="128" t="str">
        <f aca="false">IF(C111="","",IF('Mentor 85'!S111="","0","P"))</f>
        <v/>
      </c>
    </row>
    <row r="112" customFormat="false" ht="12.75" hidden="false" customHeight="true" outlineLevel="0" collapsed="false">
      <c r="A112" s="119" t="n">
        <v>136</v>
      </c>
      <c r="B112" s="125" t="n">
        <v>28</v>
      </c>
      <c r="C112" s="126" t="str">
        <f aca="false">IF('Synopsis 20'!F112="","",'Synopsis 20'!F112)</f>
        <v>Siddharth Rawat</v>
      </c>
      <c r="D112" s="126" t="n">
        <f aca="false">IF('Synopsis 20'!G112="","",'Synopsis 20'!G112)</f>
        <v>500094702</v>
      </c>
      <c r="E112" s="127" t="s">
        <v>353</v>
      </c>
      <c r="F112" s="128" t="str">
        <f aca="false">IF(C112="","",IF('Synopsis 20'!AB112&gt;0,"P","0"))</f>
        <v>P</v>
      </c>
      <c r="G112" s="128" t="str">
        <f aca="false">IF(C112="","",IF('Mid Term 20'!AA112="","0","P"))</f>
        <v>P</v>
      </c>
      <c r="H112" s="128" t="str">
        <f aca="false">IF(D112="","",IF('End Sem 50'!AE111="","0","P"))</f>
        <v>P</v>
      </c>
      <c r="I112" s="128" t="str">
        <f aca="false">IF(C112="","",IF('Mentor 85'!S112="","0","P"))</f>
        <v>P</v>
      </c>
    </row>
    <row r="113" customFormat="false" ht="12.75" hidden="false" customHeight="true" outlineLevel="0" collapsed="false">
      <c r="A113" s="119" t="n">
        <v>137</v>
      </c>
      <c r="B113" s="125" t="n">
        <f aca="false">B112</f>
        <v>28</v>
      </c>
      <c r="C113" s="126" t="str">
        <f aca="false">IF('Synopsis 20'!F113="","",'Synopsis 20'!F113)</f>
        <v>Ayush Gurung</v>
      </c>
      <c r="D113" s="126" t="n">
        <f aca="false">IF('Synopsis 20'!G113="","",'Synopsis 20'!G113)</f>
        <v>500094905</v>
      </c>
      <c r="E113" s="127" t="str">
        <f aca="false">E112</f>
        <v>Dr. Rohitesh Kumar</v>
      </c>
      <c r="F113" s="128" t="str">
        <f aca="false">IF(C113="","",IF('Synopsis 20'!AB113&gt;0,"P","0"))</f>
        <v>P</v>
      </c>
      <c r="G113" s="128" t="str">
        <f aca="false">IF(C113="","",IF('Mid Term 20'!AA113="","0","P"))</f>
        <v>P</v>
      </c>
      <c r="H113" s="128" t="str">
        <f aca="false">IF(D113="","",IF('End Sem 50'!AE112="","0","P"))</f>
        <v>P</v>
      </c>
      <c r="I113" s="128" t="str">
        <f aca="false">IF(C113="","",IF('Mentor 85'!S113="","0","P"))</f>
        <v>P</v>
      </c>
    </row>
    <row r="114" customFormat="false" ht="12.75" hidden="false" customHeight="true" outlineLevel="0" collapsed="false">
      <c r="A114" s="119" t="n">
        <v>138</v>
      </c>
      <c r="B114" s="125"/>
      <c r="C114" s="126"/>
      <c r="D114" s="126"/>
      <c r="E114" s="127"/>
      <c r="F114" s="128" t="str">
        <f aca="false">IF(C114="","",IF('Synopsis 20'!AB114&gt;0,"P","0"))</f>
        <v/>
      </c>
      <c r="G114" s="128" t="str">
        <f aca="false">IF(C114="","",IF('Mid Term 20'!AA114="","0","P"))</f>
        <v/>
      </c>
      <c r="H114" s="128" t="str">
        <f aca="false">IF(D114="","",IF('End Sem 50'!AE113="","0","P"))</f>
        <v/>
      </c>
      <c r="I114" s="128" t="str">
        <f aca="false">IF(C114="","",IF('Mentor 85'!S114="","0","P"))</f>
        <v/>
      </c>
    </row>
    <row r="115" customFormat="false" ht="12.75" hidden="false" customHeight="true" outlineLevel="0" collapsed="false">
      <c r="A115" s="119" t="n">
        <v>139</v>
      </c>
      <c r="B115" s="125"/>
      <c r="C115" s="126"/>
      <c r="D115" s="126"/>
      <c r="E115" s="127"/>
      <c r="F115" s="128" t="str">
        <f aca="false">IF(C115="","",IF('Synopsis 20'!AB115&gt;0,"P","0"))</f>
        <v/>
      </c>
      <c r="G115" s="128" t="str">
        <f aca="false">IF(C115="","",IF('Mid Term 20'!AA115="","0","P"))</f>
        <v/>
      </c>
      <c r="H115" s="128" t="str">
        <f aca="false">IF(D115="","",IF('End Sem 50'!AE114="","0","P"))</f>
        <v/>
      </c>
      <c r="I115" s="128" t="str">
        <f aca="false">IF(C115="","",IF('Mentor 85'!S115="","0","P"))</f>
        <v/>
      </c>
    </row>
    <row r="116" customFormat="false" ht="12.75" hidden="false" customHeight="true" outlineLevel="0" collapsed="false">
      <c r="A116" s="119" t="n">
        <v>141</v>
      </c>
      <c r="B116" s="125" t="n">
        <v>29</v>
      </c>
      <c r="C116" s="126" t="str">
        <f aca="false">IF('Synopsis 20'!F116="","",'Synopsis 20'!F116)</f>
        <v>Bharat Singh Verma</v>
      </c>
      <c r="D116" s="126" t="n">
        <f aca="false">IF('Synopsis 20'!G116="","",'Synopsis 20'!G116)</f>
        <v>500093644</v>
      </c>
      <c r="E116" s="127" t="s">
        <v>362</v>
      </c>
      <c r="F116" s="128" t="str">
        <f aca="false">IF(C116="","",IF('Synopsis 20'!AB116&gt;0,"P","0"))</f>
        <v>0</v>
      </c>
      <c r="G116" s="128" t="str">
        <f aca="false">IF(C116="","",IF('Mid Term 20'!AA116="","0","P"))</f>
        <v>P</v>
      </c>
      <c r="H116" s="128" t="str">
        <f aca="false">IF(D116="","",IF('End Sem 50'!AE115="","0","P"))</f>
        <v>0</v>
      </c>
      <c r="I116" s="128" t="str">
        <f aca="false">IF(C116="","",IF('Mentor 85'!S116="","0","P"))</f>
        <v>P</v>
      </c>
    </row>
    <row r="117" customFormat="false" ht="12.75" hidden="false" customHeight="true" outlineLevel="0" collapsed="false">
      <c r="A117" s="119" t="n">
        <v>142</v>
      </c>
      <c r="B117" s="125" t="n">
        <f aca="false">B116</f>
        <v>29</v>
      </c>
      <c r="C117" s="126" t="str">
        <f aca="false">IF('Synopsis 20'!F117="","",'Synopsis 20'!F117)</f>
        <v>Ajitesh Singh Kanwar</v>
      </c>
      <c r="D117" s="126" t="n">
        <f aca="false">IF('Synopsis 20'!G117="","",'Synopsis 20'!G117)</f>
        <v>500091999</v>
      </c>
      <c r="E117" s="127" t="str">
        <f aca="false">E116</f>
        <v>Bhavna kaushik</v>
      </c>
      <c r="F117" s="128" t="str">
        <f aca="false">IF(C117="","",IF('Synopsis 20'!AB117&gt;0,"P","0"))</f>
        <v>0</v>
      </c>
      <c r="G117" s="128" t="str">
        <f aca="false">IF(C117="","",IF('Mid Term 20'!AA117="","0","P"))</f>
        <v>P</v>
      </c>
      <c r="H117" s="128" t="str">
        <f aca="false">IF(D117="","",IF('End Sem 50'!AE116="","0","P"))</f>
        <v>0</v>
      </c>
      <c r="I117" s="128" t="str">
        <f aca="false">IF(C117="","",IF('Mentor 85'!S117="","0","P"))</f>
        <v>P</v>
      </c>
    </row>
    <row r="118" customFormat="false" ht="12.75" hidden="false" customHeight="true" outlineLevel="0" collapsed="false">
      <c r="A118" s="119" t="n">
        <v>143</v>
      </c>
      <c r="B118" s="125" t="n">
        <f aca="false">B117</f>
        <v>29</v>
      </c>
      <c r="C118" s="126" t="str">
        <f aca="false">IF('Synopsis 20'!F118="","",'Synopsis 20'!F118)</f>
        <v>Shashwat Kamdi</v>
      </c>
      <c r="D118" s="126" t="n">
        <f aca="false">IF('Synopsis 20'!G118="","",'Synopsis 20'!G118)</f>
        <v>500092140</v>
      </c>
      <c r="E118" s="127" t="str">
        <f aca="false">E117</f>
        <v>Bhavna kaushik</v>
      </c>
      <c r="F118" s="128" t="str">
        <f aca="false">IF(C118="","",IF('Synopsis 20'!AB118&gt;0,"P","0"))</f>
        <v>0</v>
      </c>
      <c r="G118" s="128" t="str">
        <f aca="false">IF(C118="","",IF('Mid Term 20'!AA118="","0","P"))</f>
        <v>P</v>
      </c>
      <c r="H118" s="128" t="str">
        <f aca="false">IF(D118="","",IF('End Sem 50'!AE117="","0","P"))</f>
        <v>0</v>
      </c>
      <c r="I118" s="128" t="str">
        <f aca="false">IF(C118="","",IF('Mentor 85'!S118="","0","P"))</f>
        <v>P</v>
      </c>
    </row>
    <row r="119" customFormat="false" ht="12.75" hidden="false" customHeight="true" outlineLevel="0" collapsed="false">
      <c r="A119" s="119" t="n">
        <v>144</v>
      </c>
      <c r="B119" s="125" t="n">
        <f aca="false">B118</f>
        <v>29</v>
      </c>
      <c r="C119" s="126" t="str">
        <f aca="false">IF('Synopsis 20'!F119="","",'Synopsis 20'!F119)</f>
        <v>Utkarsh Kumar Vaish</v>
      </c>
      <c r="D119" s="126" t="n">
        <f aca="false">IF('Synopsis 20'!G119="","",'Synopsis 20'!G119)</f>
        <v>500095552</v>
      </c>
      <c r="E119" s="127" t="str">
        <f aca="false">E118</f>
        <v>Bhavna kaushik</v>
      </c>
      <c r="F119" s="128" t="str">
        <f aca="false">IF(C119="","",IF('Synopsis 20'!AB119&gt;0,"P","0"))</f>
        <v>0</v>
      </c>
      <c r="G119" s="128" t="str">
        <f aca="false">IF(C119="","",IF('Mid Term 20'!AA119="","0","P"))</f>
        <v>P</v>
      </c>
      <c r="H119" s="128" t="str">
        <f aca="false">IF(D119="","",IF('End Sem 50'!AE118="","0","P"))</f>
        <v>0</v>
      </c>
      <c r="I119" s="128" t="str">
        <f aca="false">IF(C119="","",IF('Mentor 85'!S119="","0","P"))</f>
        <v>P</v>
      </c>
    </row>
    <row r="120" customFormat="false" ht="12.75" hidden="false" customHeight="true" outlineLevel="0" collapsed="false">
      <c r="A120" s="119" t="n">
        <v>146</v>
      </c>
      <c r="B120" s="125" t="n">
        <v>30</v>
      </c>
      <c r="C120" s="126" t="str">
        <f aca="false">IF('Synopsis 20'!F120="","",'Synopsis 20'!F120)</f>
        <v>Divyaraj Singh</v>
      </c>
      <c r="D120" s="126" t="n">
        <f aca="false">IF('Synopsis 20'!G120="","",'Synopsis 20'!G120)</f>
        <v>500090849</v>
      </c>
      <c r="E120" s="127" t="s">
        <v>376</v>
      </c>
      <c r="F120" s="128" t="str">
        <f aca="false">IF(C120="","",IF('Synopsis 20'!AB120&gt;0,"P","0"))</f>
        <v>P</v>
      </c>
      <c r="G120" s="128" t="str">
        <f aca="false">IF(C120="","",IF('Mid Term 20'!AA120="","0","P"))</f>
        <v>P</v>
      </c>
      <c r="H120" s="128" t="str">
        <f aca="false">IF(D120="","",IF('End Sem 50'!AE119="","0","P"))</f>
        <v>P</v>
      </c>
      <c r="I120" s="128" t="str">
        <f aca="false">IF(C120="","",IF('Mentor 85'!S120="","0","P"))</f>
        <v>P</v>
      </c>
    </row>
    <row r="121" customFormat="false" ht="12.75" hidden="false" customHeight="true" outlineLevel="0" collapsed="false">
      <c r="A121" s="119" t="n">
        <v>147</v>
      </c>
      <c r="B121" s="125" t="n">
        <f aca="false">B120</f>
        <v>30</v>
      </c>
      <c r="C121" s="126" t="str">
        <f aca="false">IF('Synopsis 20'!F121="","",'Synopsis 20'!F121)</f>
        <v>Om Gupta </v>
      </c>
      <c r="D121" s="126" t="n">
        <f aca="false">IF('Synopsis 20'!G121="","",'Synopsis 20'!G121)</f>
        <v>500095581</v>
      </c>
      <c r="E121" s="127" t="str">
        <f aca="false">E120</f>
        <v>Dr. Mentor Name</v>
      </c>
      <c r="F121" s="128" t="str">
        <f aca="false">IF(C121="","",IF('Synopsis 20'!AB121&gt;0,"P","0"))</f>
        <v>P</v>
      </c>
      <c r="G121" s="128" t="str">
        <f aca="false">IF(C121="","",IF('Mid Term 20'!AA121="","0","P"))</f>
        <v>P</v>
      </c>
      <c r="H121" s="128" t="str">
        <f aca="false">IF(D121="","",IF('End Sem 50'!AE120="","0","P"))</f>
        <v>0</v>
      </c>
      <c r="I121" s="128" t="str">
        <f aca="false">IF(C121="","",IF('Mentor 85'!S121="","0","P"))</f>
        <v>P</v>
      </c>
    </row>
    <row r="122" customFormat="false" ht="12.75" hidden="false" customHeight="true" outlineLevel="0" collapsed="false">
      <c r="A122" s="119" t="n">
        <v>148</v>
      </c>
      <c r="B122" s="125" t="n">
        <f aca="false">B121</f>
        <v>30</v>
      </c>
      <c r="C122" s="126" t="str">
        <f aca="false">IF('Synopsis 20'!F122="","",'Synopsis 20'!F122)</f>
        <v>Ankur Anand Rathee</v>
      </c>
      <c r="D122" s="126" t="n">
        <f aca="false">IF('Synopsis 20'!G122="","",'Synopsis 20'!G122)</f>
        <v>500091842</v>
      </c>
      <c r="E122" s="127" t="str">
        <f aca="false">E121</f>
        <v>Dr. Mentor Name</v>
      </c>
      <c r="F122" s="128" t="str">
        <f aca="false">IF(C122="","",IF('Synopsis 20'!AB122&gt;0,"P","0"))</f>
        <v>P</v>
      </c>
      <c r="G122" s="128" t="str">
        <f aca="false">IF(C122="","",IF('Mid Term 20'!AA122="","0","P"))</f>
        <v>P</v>
      </c>
      <c r="H122" s="128" t="str">
        <f aca="false">IF(D122="","",IF('End Sem 50'!AE121="","0","P"))</f>
        <v>0</v>
      </c>
      <c r="I122" s="128" t="str">
        <f aca="false">IF(C122="","",IF('Mentor 85'!S122="","0","P"))</f>
        <v>P</v>
      </c>
    </row>
    <row r="123" customFormat="false" ht="12.75" hidden="false" customHeight="true" outlineLevel="0" collapsed="false">
      <c r="A123" s="119" t="n">
        <v>149</v>
      </c>
      <c r="B123" s="125" t="n">
        <f aca="false">B122</f>
        <v>30</v>
      </c>
      <c r="C123" s="126" t="str">
        <f aca="false">IF('Synopsis 20'!F123="","",'Synopsis 20'!F123)</f>
        <v>Ujjwal Dhal</v>
      </c>
      <c r="D123" s="126" t="n">
        <f aca="false">IF('Synopsis 20'!G123="","",'Synopsis 20'!G123)</f>
        <v>500097356</v>
      </c>
      <c r="E123" s="127" t="str">
        <f aca="false">E122</f>
        <v>Dr. Mentor Name</v>
      </c>
      <c r="F123" s="128" t="str">
        <f aca="false">IF(C123="","",IF('Synopsis 20'!AB123&gt;0,"P","0"))</f>
        <v>P</v>
      </c>
      <c r="G123" s="128" t="str">
        <f aca="false">IF(C123="","",IF('Mid Term 20'!AA123="","0","P"))</f>
        <v>P</v>
      </c>
      <c r="H123" s="128" t="str">
        <f aca="false">IF(D123="","",IF('End Sem 50'!AE122="","0","P"))</f>
        <v>0</v>
      </c>
      <c r="I123" s="128" t="str">
        <f aca="false">IF(C123="","",IF('Mentor 85'!S123="","0","P"))</f>
        <v>P</v>
      </c>
    </row>
    <row r="124" customFormat="false" ht="12.75" hidden="false" customHeight="true" outlineLevel="0" collapsed="false">
      <c r="A124" s="119" t="n">
        <v>151</v>
      </c>
      <c r="B124" s="125" t="n">
        <v>31</v>
      </c>
      <c r="C124" s="126" t="str">
        <f aca="false">IF('Synopsis 20'!F124="","",'Synopsis 20'!F124)</f>
        <v>Bhoomi Tiwari</v>
      </c>
      <c r="D124" s="126" t="n">
        <f aca="false">IF('Synopsis 20'!G124="","",'Synopsis 20'!G124)</f>
        <v>500093923</v>
      </c>
      <c r="E124" s="131" t="s">
        <v>386</v>
      </c>
      <c r="F124" s="128" t="str">
        <f aca="false">IF(C124="","",IF('Synopsis 20'!AB124&gt;0,"P","0"))</f>
        <v>P</v>
      </c>
      <c r="G124" s="128" t="str">
        <f aca="false">IF(C124="","",IF('Mid Term 20'!AA124="","0","P"))</f>
        <v>P</v>
      </c>
      <c r="H124" s="128" t="str">
        <f aca="false">IF(D124="","",IF('End Sem 50'!AE123="","0","P"))</f>
        <v>P</v>
      </c>
      <c r="I124" s="128" t="str">
        <f aca="false">IF(C124="","",IF('Mentor 85'!S124="","0","P"))</f>
        <v>P</v>
      </c>
    </row>
    <row r="125" customFormat="false" ht="12.75" hidden="false" customHeight="true" outlineLevel="0" collapsed="false">
      <c r="A125" s="119" t="n">
        <v>152</v>
      </c>
      <c r="B125" s="125" t="n">
        <f aca="false">B124</f>
        <v>31</v>
      </c>
      <c r="C125" s="126" t="str">
        <f aca="false">IF('Synopsis 20'!F125="","",'Synopsis 20'!F125)</f>
        <v>Vivaswan Shukla</v>
      </c>
      <c r="D125" s="126" t="n">
        <f aca="false">IF('Synopsis 20'!G125="","",'Synopsis 20'!G125)</f>
        <v>500094065</v>
      </c>
      <c r="E125" s="131" t="str">
        <f aca="false">E124</f>
        <v>Dr. Akashdeep Bhardwaj</v>
      </c>
      <c r="F125" s="128" t="str">
        <f aca="false">IF(C125="","",IF('Synopsis 20'!AB125&gt;0,"P","0"))</f>
        <v>P</v>
      </c>
      <c r="G125" s="128" t="str">
        <f aca="false">IF(C125="","",IF('Mid Term 20'!AA125="","0","P"))</f>
        <v>P</v>
      </c>
      <c r="H125" s="128" t="str">
        <f aca="false">IF(D125="","",IF('End Sem 50'!AE124="","0","P"))</f>
        <v>P</v>
      </c>
      <c r="I125" s="128" t="str">
        <f aca="false">IF(C125="","",IF('Mentor 85'!S125="","0","P"))</f>
        <v>P</v>
      </c>
    </row>
    <row r="126" customFormat="false" ht="12.75" hidden="false" customHeight="true" outlineLevel="0" collapsed="false">
      <c r="A126" s="119" t="n">
        <v>153</v>
      </c>
      <c r="B126" s="125" t="n">
        <f aca="false">B125</f>
        <v>31</v>
      </c>
      <c r="C126" s="126" t="str">
        <f aca="false">IF('Synopsis 20'!F126="","",'Synopsis 20'!F126)</f>
        <v>Jeevika Tuli</v>
      </c>
      <c r="D126" s="126" t="n">
        <f aca="false">IF('Synopsis 20'!G126="","",'Synopsis 20'!G126)</f>
        <v>500092984</v>
      </c>
      <c r="E126" s="131" t="str">
        <f aca="false">E125</f>
        <v>Dr. Akashdeep Bhardwaj</v>
      </c>
      <c r="F126" s="128" t="str">
        <f aca="false">IF(C126="","",IF('Synopsis 20'!AB126&gt;0,"P","0"))</f>
        <v>P</v>
      </c>
      <c r="G126" s="128" t="str">
        <f aca="false">IF(C126="","",IF('Mid Term 20'!AA126="","0","P"))</f>
        <v>P</v>
      </c>
      <c r="H126" s="128" t="str">
        <f aca="false">IF(D126="","",IF('End Sem 50'!AE125="","0","P"))</f>
        <v>P</v>
      </c>
      <c r="I126" s="128" t="str">
        <f aca="false">IF(C126="","",IF('Mentor 85'!S126="","0","P"))</f>
        <v>P</v>
      </c>
    </row>
    <row r="127" customFormat="false" ht="12.75" hidden="false" customHeight="true" outlineLevel="0" collapsed="false">
      <c r="A127" s="119" t="n">
        <v>154</v>
      </c>
      <c r="B127" s="125" t="n">
        <f aca="false">B126</f>
        <v>31</v>
      </c>
      <c r="C127" s="126" t="str">
        <f aca="false">IF('Synopsis 20'!F127="","",'Synopsis 20'!F127)</f>
        <v/>
      </c>
      <c r="D127" s="126" t="str">
        <f aca="false">IF('Synopsis 20'!G127="","",'Synopsis 20'!G127)</f>
        <v/>
      </c>
      <c r="E127" s="131" t="str">
        <f aca="false">E126</f>
        <v>Dr. Akashdeep Bhardwaj</v>
      </c>
      <c r="F127" s="128" t="str">
        <f aca="false">IF(C127="","",IF('Synopsis 20'!AB127&gt;0,"P","0"))</f>
        <v/>
      </c>
      <c r="G127" s="128" t="str">
        <f aca="false">IF(C127="","",IF('Mid Term 20'!AA127="","0","P"))</f>
        <v/>
      </c>
      <c r="H127" s="128" t="str">
        <f aca="false">IF(D127="","",IF('End Sem 50'!AE126="","0","P"))</f>
        <v/>
      </c>
      <c r="I127" s="128" t="str">
        <f aca="false">IF(C127="","",IF('Mentor 85'!S127="","0","P"))</f>
        <v/>
      </c>
    </row>
    <row r="128" customFormat="false" ht="12.75" hidden="false" customHeight="true" outlineLevel="0" collapsed="false">
      <c r="A128" s="119" t="n">
        <v>156</v>
      </c>
      <c r="B128" s="125" t="n">
        <v>32</v>
      </c>
      <c r="C128" s="126" t="str">
        <f aca="false">IF('Synopsis 20'!F128="","",'Synopsis 20'!F128)</f>
        <v>Shrey Gupta                  </v>
      </c>
      <c r="D128" s="126" t="n">
        <f aca="false">IF('Synopsis 20'!G128="","",'Synopsis 20'!G128)</f>
        <v>500096412</v>
      </c>
      <c r="E128" s="131" t="s">
        <v>395</v>
      </c>
      <c r="F128" s="128" t="str">
        <f aca="false">IF(C128="","",IF('Synopsis 20'!AB128&gt;0,"P","0"))</f>
        <v>P</v>
      </c>
      <c r="G128" s="128" t="str">
        <f aca="false">IF(C128="","",IF('Mid Term 20'!AA128="","0","P"))</f>
        <v>P</v>
      </c>
      <c r="H128" s="128" t="str">
        <f aca="false">IF(D128="","",IF('End Sem 50'!AE127="","0","P"))</f>
        <v>P</v>
      </c>
      <c r="I128" s="128" t="str">
        <f aca="false">IF(C128="","",IF('Mentor 85'!S128="","0","P"))</f>
        <v>P</v>
      </c>
    </row>
    <row r="129" customFormat="false" ht="12.75" hidden="false" customHeight="true" outlineLevel="0" collapsed="false">
      <c r="A129" s="119" t="n">
        <v>157</v>
      </c>
      <c r="B129" s="125" t="n">
        <f aca="false">B128</f>
        <v>32</v>
      </c>
      <c r="C129" s="126" t="str">
        <f aca="false">IF('Synopsis 20'!F129="","",'Synopsis 20'!F129)</f>
        <v>Anushka Lomas          </v>
      </c>
      <c r="D129" s="126" t="n">
        <f aca="false">IF('Synopsis 20'!G129="","",'Synopsis 20'!G129)</f>
        <v>500095439</v>
      </c>
      <c r="E129" s="131" t="str">
        <f aca="false">E128</f>
        <v>Dr. Keshav Sinha</v>
      </c>
      <c r="F129" s="128" t="str">
        <f aca="false">IF(C129="","",IF('Synopsis 20'!AB129&gt;0,"P","0"))</f>
        <v>P</v>
      </c>
      <c r="G129" s="128" t="str">
        <f aca="false">IF(C129="","",IF('Mid Term 20'!AA129="","0","P"))</f>
        <v>P</v>
      </c>
      <c r="H129" s="128" t="str">
        <f aca="false">IF(D129="","",IF('End Sem 50'!AE128="","0","P"))</f>
        <v>P</v>
      </c>
      <c r="I129" s="128" t="str">
        <f aca="false">IF(C129="","",IF('Mentor 85'!S129="","0","P"))</f>
        <v>P</v>
      </c>
    </row>
    <row r="130" customFormat="false" ht="12.75" hidden="false" customHeight="true" outlineLevel="0" collapsed="false">
      <c r="A130" s="119" t="n">
        <v>158</v>
      </c>
      <c r="B130" s="125" t="n">
        <f aca="false">B129</f>
        <v>32</v>
      </c>
      <c r="C130" s="126" t="str">
        <f aca="false">IF('Synopsis 20'!F130="","",'Synopsis 20'!F130)</f>
        <v>Surya Subhey Verma  </v>
      </c>
      <c r="D130" s="126" t="n">
        <f aca="false">IF('Synopsis 20'!G130="","",'Synopsis 20'!G130)</f>
        <v>500094152</v>
      </c>
      <c r="E130" s="131" t="str">
        <f aca="false">E129</f>
        <v>Dr. Keshav Sinha</v>
      </c>
      <c r="F130" s="128" t="str">
        <f aca="false">IF(C130="","",IF('Synopsis 20'!AB130&gt;0,"P","0"))</f>
        <v>P</v>
      </c>
      <c r="G130" s="128" t="str">
        <f aca="false">IF(C130="","",IF('Mid Term 20'!AA130="","0","P"))</f>
        <v>P</v>
      </c>
      <c r="H130" s="128" t="str">
        <f aca="false">IF(D130="","",IF('End Sem 50'!AE129="","0","P"))</f>
        <v>P</v>
      </c>
      <c r="I130" s="128" t="str">
        <f aca="false">IF(C130="","",IF('Mentor 85'!S130="","0","P"))</f>
        <v>P</v>
      </c>
    </row>
    <row r="131" customFormat="false" ht="12.75" hidden="false" customHeight="true" outlineLevel="0" collapsed="false">
      <c r="A131" s="119" t="n">
        <v>159</v>
      </c>
      <c r="B131" s="125"/>
      <c r="C131" s="126"/>
      <c r="D131" s="126"/>
      <c r="E131" s="131"/>
      <c r="F131" s="128"/>
      <c r="G131" s="128"/>
      <c r="H131" s="128"/>
      <c r="I131" s="128"/>
    </row>
    <row r="132" customFormat="false" ht="12.75" hidden="false" customHeight="true" outlineLevel="0" collapsed="false">
      <c r="A132" s="119" t="n">
        <v>161</v>
      </c>
      <c r="B132" s="125" t="n">
        <v>33</v>
      </c>
      <c r="C132" s="126" t="str">
        <f aca="false">IF('Synopsis 20'!F132="","",'Synopsis 20'!F132)</f>
        <v>Mayank Agrawal</v>
      </c>
      <c r="D132" s="126" t="n">
        <f aca="false">IF('Synopsis 20'!G132="","",'Synopsis 20'!G132)</f>
        <v>500095574</v>
      </c>
      <c r="E132" s="131" t="s">
        <v>404</v>
      </c>
      <c r="F132" s="128" t="str">
        <f aca="false">IF(C132="","",IF('Synopsis 20'!AB132&gt;0,"P","0"))</f>
        <v>P</v>
      </c>
      <c r="G132" s="128" t="str">
        <f aca="false">IF(C132="","",IF('Mid Term 20'!AA132="","0","P"))</f>
        <v>P</v>
      </c>
      <c r="H132" s="128" t="str">
        <f aca="false">IF(D132="","",IF('End Sem 50'!AE131="","0","P"))</f>
        <v>P</v>
      </c>
      <c r="I132" s="128" t="str">
        <f aca="false">IF(C132="","",IF('Mentor 85'!S132="","0","P"))</f>
        <v>P</v>
      </c>
    </row>
    <row r="133" customFormat="false" ht="12.75" hidden="false" customHeight="true" outlineLevel="0" collapsed="false">
      <c r="A133" s="119" t="n">
        <v>162</v>
      </c>
      <c r="B133" s="125" t="n">
        <f aca="false">B132</f>
        <v>33</v>
      </c>
      <c r="C133" s="126" t="str">
        <f aca="false">IF('Synopsis 20'!F133="","",'Synopsis 20'!F133)</f>
        <v>Riya Rawat</v>
      </c>
      <c r="D133" s="126" t="n">
        <f aca="false">IF('Synopsis 20'!G133="","",'Synopsis 20'!G133)</f>
        <v>500091015</v>
      </c>
      <c r="E133" s="131" t="str">
        <f aca="false">E132</f>
        <v>Dr. Pragya Katyayan</v>
      </c>
      <c r="F133" s="128" t="str">
        <f aca="false">IF(C133="","",IF('Synopsis 20'!AB133&gt;0,"P","0"))</f>
        <v>P</v>
      </c>
      <c r="G133" s="128" t="str">
        <f aca="false">IF(C133="","",IF('Mid Term 20'!AA133="","0","P"))</f>
        <v>P</v>
      </c>
      <c r="H133" s="128" t="str">
        <f aca="false">IF(D133="","",IF('End Sem 50'!AE132="","0","P"))</f>
        <v>P</v>
      </c>
      <c r="I133" s="128" t="str">
        <f aca="false">IF(C133="","",IF('Mentor 85'!S133="","0","P"))</f>
        <v>P</v>
      </c>
    </row>
    <row r="134" customFormat="false" ht="12.75" hidden="false" customHeight="true" outlineLevel="0" collapsed="false">
      <c r="A134" s="119" t="n">
        <v>163</v>
      </c>
      <c r="B134" s="125" t="n">
        <f aca="false">B133</f>
        <v>33</v>
      </c>
      <c r="C134" s="126" t="str">
        <f aca="false">IF('Synopsis 20'!F134="","",'Synopsis 20'!F134)</f>
        <v/>
      </c>
      <c r="D134" s="126" t="str">
        <f aca="false">IF('Synopsis 20'!G134="","",'Synopsis 20'!G134)</f>
        <v/>
      </c>
      <c r="E134" s="131" t="str">
        <f aca="false">E133</f>
        <v>Dr. Pragya Katyayan</v>
      </c>
      <c r="F134" s="128" t="str">
        <f aca="false">IF(C134="","",IF('Synopsis 20'!AB134&gt;0,"P","0"))</f>
        <v/>
      </c>
      <c r="G134" s="128" t="str">
        <f aca="false">IF(C134="","",IF('Mid Term 20'!AA134="","0","P"))</f>
        <v/>
      </c>
      <c r="H134" s="128" t="str">
        <f aca="false">IF(D134="","",IF('End Sem 50'!AE133="","0","P"))</f>
        <v/>
      </c>
      <c r="I134" s="128" t="str">
        <f aca="false">IF(C134="","",IF('Mentor 85'!S134="","0","P"))</f>
        <v/>
      </c>
    </row>
    <row r="135" customFormat="false" ht="12.75" hidden="false" customHeight="true" outlineLevel="0" collapsed="false">
      <c r="A135" s="119" t="n">
        <v>164</v>
      </c>
      <c r="B135" s="125" t="n">
        <f aca="false">B134</f>
        <v>33</v>
      </c>
      <c r="C135" s="126" t="str">
        <f aca="false">IF('Synopsis 20'!F135="","",'Synopsis 20'!F135)</f>
        <v/>
      </c>
      <c r="D135" s="126" t="str">
        <f aca="false">IF('Synopsis 20'!G135="","",'Synopsis 20'!G135)</f>
        <v/>
      </c>
      <c r="E135" s="131" t="str">
        <f aca="false">E134</f>
        <v>Dr. Pragya Katyayan</v>
      </c>
      <c r="F135" s="128" t="str">
        <f aca="false">IF(C135="","",IF('Synopsis 20'!AB135&gt;0,"P","0"))</f>
        <v/>
      </c>
      <c r="G135" s="128" t="str">
        <f aca="false">IF(C135="","",IF('Mid Term 20'!AA135="","0","P"))</f>
        <v/>
      </c>
      <c r="H135" s="128" t="str">
        <f aca="false">IF(D135="","",IF('End Sem 50'!AE134="","0","P"))</f>
        <v/>
      </c>
      <c r="I135" s="128" t="str">
        <f aca="false">IF(C135="","",IF('Mentor 85'!S135="","0","P"))</f>
        <v/>
      </c>
    </row>
    <row r="136" customFormat="false" ht="12.75" hidden="false" customHeight="true" outlineLevel="0" collapsed="false">
      <c r="A136" s="119" t="n">
        <v>166</v>
      </c>
      <c r="B136" s="125" t="n">
        <v>34</v>
      </c>
      <c r="C136" s="126" t="str">
        <f aca="false">IF('Synopsis 20'!F136="","",'Synopsis 20'!F136)</f>
        <v>Shrijay Pratap Bisht </v>
      </c>
      <c r="D136" s="126" t="n">
        <f aca="false">IF('Synopsis 20'!G136="","",'Synopsis 20'!G136)</f>
        <v>500095554</v>
      </c>
      <c r="E136" s="131" t="s">
        <v>412</v>
      </c>
      <c r="F136" s="128" t="str">
        <f aca="false">IF(C136="","",IF('Synopsis 20'!AB136&gt;0,"P","0"))</f>
        <v>P</v>
      </c>
      <c r="G136" s="128" t="str">
        <f aca="false">IF(C136="","",IF('Mid Term 20'!AA136="","0","P"))</f>
        <v>P</v>
      </c>
      <c r="H136" s="128" t="str">
        <f aca="false">IF(D136="","",IF('End Sem 50'!AE135="","0","P"))</f>
        <v>P</v>
      </c>
      <c r="I136" s="128" t="str">
        <f aca="false">IF(C136="","",IF('Mentor 85'!S136="","0","P"))</f>
        <v>P</v>
      </c>
    </row>
    <row r="137" customFormat="false" ht="12.75" hidden="false" customHeight="true" outlineLevel="0" collapsed="false">
      <c r="A137" s="119" t="n">
        <v>167</v>
      </c>
      <c r="B137" s="125" t="n">
        <f aca="false">B136</f>
        <v>34</v>
      </c>
      <c r="C137" s="126" t="str">
        <f aca="false">IF('Synopsis 20'!F137="","",'Synopsis 20'!F137)</f>
        <v>Samarth Pratap Singh Tomar</v>
      </c>
      <c r="D137" s="126" t="n">
        <f aca="false">IF('Synopsis 20'!G137="","",'Synopsis 20'!G137)</f>
        <v>500096752</v>
      </c>
      <c r="E137" s="131" t="str">
        <f aca="false">E136</f>
        <v>Dr. Shauryadeep Gupta</v>
      </c>
      <c r="F137" s="128" t="str">
        <f aca="false">IF(C137="","",IF('Synopsis 20'!AB137&gt;0,"P","0"))</f>
        <v>0</v>
      </c>
      <c r="G137" s="128" t="str">
        <f aca="false">IF(C137="","",IF('Mid Term 20'!AA137="","0","P"))</f>
        <v>P</v>
      </c>
      <c r="H137" s="128" t="str">
        <f aca="false">IF(D137="","",IF('End Sem 50'!AE136="","0","P"))</f>
        <v>P</v>
      </c>
      <c r="I137" s="128" t="str">
        <f aca="false">IF(C137="","",IF('Mentor 85'!S137="","0","P"))</f>
        <v>P</v>
      </c>
    </row>
    <row r="138" customFormat="false" ht="12.75" hidden="false" customHeight="true" outlineLevel="0" collapsed="false">
      <c r="A138" s="119" t="n">
        <v>168</v>
      </c>
      <c r="B138" s="125" t="n">
        <f aca="false">B137</f>
        <v>34</v>
      </c>
      <c r="C138" s="126" t="str">
        <f aca="false">IF('Synopsis 20'!F138="","",'Synopsis 20'!F138)</f>
        <v>Vishal Prajapati </v>
      </c>
      <c r="D138" s="126" t="n">
        <f aca="false">IF('Synopsis 20'!G138="","",'Synopsis 20'!G138)</f>
        <v>50009</v>
      </c>
      <c r="E138" s="131" t="str">
        <f aca="false">E137</f>
        <v>Dr. Shauryadeep Gupta</v>
      </c>
      <c r="F138" s="128" t="str">
        <f aca="false">IF(C138="","",IF('Synopsis 20'!AB138&gt;0,"P","0"))</f>
        <v>P</v>
      </c>
      <c r="G138" s="128" t="str">
        <f aca="false">IF(C138="","",IF('Mid Term 20'!AA138="","0","P"))</f>
        <v>P</v>
      </c>
      <c r="H138" s="128" t="str">
        <f aca="false">IF(D138="","",IF('End Sem 50'!AE137="","0","P"))</f>
        <v>P</v>
      </c>
      <c r="I138" s="128" t="str">
        <f aca="false">IF(C138="","",IF('Mentor 85'!S138="","0","P"))</f>
        <v>P</v>
      </c>
    </row>
    <row r="139" customFormat="false" ht="12.75" hidden="false" customHeight="true" outlineLevel="0" collapsed="false">
      <c r="A139" s="119" t="n">
        <v>169</v>
      </c>
      <c r="B139" s="125" t="n">
        <f aca="false">B138</f>
        <v>34</v>
      </c>
      <c r="C139" s="126" t="str">
        <f aca="false">IF('Synopsis 20'!F139="","",'Synopsis 20'!F139)</f>
        <v>Priyanshu chauhan</v>
      </c>
      <c r="D139" s="126" t="n">
        <f aca="false">IF('Synopsis 20'!G139="","",'Synopsis 20'!G139)</f>
        <v>50009</v>
      </c>
      <c r="E139" s="131" t="str">
        <f aca="false">E138</f>
        <v>Dr. Shauryadeep Gupta</v>
      </c>
      <c r="F139" s="128" t="str">
        <f aca="false">IF(C139="","",IF('Synopsis 20'!AB139&gt;0,"P","0"))</f>
        <v>P</v>
      </c>
      <c r="G139" s="128" t="str">
        <f aca="false">IF(C139="","",IF('Mid Term 20'!AA139="","0","P"))</f>
        <v>P</v>
      </c>
      <c r="H139" s="128" t="str">
        <f aca="false">IF(D139="","",IF('End Sem 50'!AE138="","0","P"))</f>
        <v>P</v>
      </c>
      <c r="I139" s="128" t="str">
        <f aca="false">IF(C139="","",IF('Mentor 85'!S139="","0","P"))</f>
        <v>P</v>
      </c>
    </row>
    <row r="140" customFormat="false" ht="12.75" hidden="false" customHeight="true" outlineLevel="0" collapsed="false">
      <c r="A140" s="119" t="n">
        <v>171</v>
      </c>
      <c r="B140" s="125" t="n">
        <v>35</v>
      </c>
      <c r="C140" s="126" t="str">
        <f aca="false">IF('Synopsis 20'!F140="","",'Synopsis 20'!F140)</f>
        <v>Nishant Popli</v>
      </c>
      <c r="D140" s="126" t="n">
        <f aca="false">IF('Synopsis 20'!G140="","",'Synopsis 20'!G140)</f>
        <v>500095919</v>
      </c>
      <c r="E140" s="131" t="s">
        <v>188</v>
      </c>
      <c r="F140" s="128" t="str">
        <f aca="false">IF(C140="","",IF('Synopsis 20'!AB140&gt;0,"P","0"))</f>
        <v>P</v>
      </c>
      <c r="G140" s="128" t="str">
        <f aca="false">IF(C140="","",IF('Mid Term 20'!AA140="","0","P"))</f>
        <v>P</v>
      </c>
      <c r="H140" s="128" t="str">
        <f aca="false">IF(D140="","",IF('End Sem 50'!AE139="","0","P"))</f>
        <v>P</v>
      </c>
      <c r="I140" s="128" t="str">
        <f aca="false">IF(C140="","",IF('Mentor 85'!S140="","0","P"))</f>
        <v>P</v>
      </c>
    </row>
    <row r="141" customFormat="false" ht="12.75" hidden="false" customHeight="true" outlineLevel="0" collapsed="false">
      <c r="A141" s="119" t="n">
        <v>172</v>
      </c>
      <c r="B141" s="125" t="n">
        <f aca="false">B140</f>
        <v>35</v>
      </c>
      <c r="C141" s="126" t="str">
        <f aca="false">IF('Synopsis 20'!F141="","",'Synopsis 20'!F141)</f>
        <v>Vinamra Shahi</v>
      </c>
      <c r="D141" s="126" t="n">
        <f aca="false">IF('Synopsis 20'!G141="","",'Synopsis 20'!G141)</f>
        <v>500095831</v>
      </c>
      <c r="E141" s="131" t="str">
        <f aca="false">E140</f>
        <v>Dr. Roohi Sille</v>
      </c>
      <c r="F141" s="128" t="str">
        <f aca="false">IF(C141="","",IF('Synopsis 20'!AB141&gt;0,"P","0"))</f>
        <v>P</v>
      </c>
      <c r="G141" s="128" t="str">
        <f aca="false">IF(C141="","",IF('Mid Term 20'!AA141="","0","P"))</f>
        <v>P</v>
      </c>
      <c r="H141" s="128" t="str">
        <f aca="false">IF(D141="","",IF('End Sem 50'!AE140="","0","P"))</f>
        <v>P</v>
      </c>
      <c r="I141" s="128" t="str">
        <f aca="false">IF(C141="","",IF('Mentor 85'!S141="","0","P"))</f>
        <v>P</v>
      </c>
    </row>
    <row r="142" customFormat="false" ht="12.75" hidden="false" customHeight="true" outlineLevel="0" collapsed="false">
      <c r="A142" s="119" t="n">
        <v>173</v>
      </c>
      <c r="B142" s="125" t="n">
        <f aca="false">B141</f>
        <v>35</v>
      </c>
      <c r="C142" s="126" t="str">
        <f aca="false">IF('Synopsis 20'!F142="","",'Synopsis 20'!F142)</f>
        <v>Ayush Rawat</v>
      </c>
      <c r="D142" s="126" t="n">
        <f aca="false">IF('Synopsis 20'!G142="","",'Synopsis 20'!G142)</f>
        <v>500095834</v>
      </c>
      <c r="E142" s="131" t="str">
        <f aca="false">E141</f>
        <v>Dr. Roohi Sille</v>
      </c>
      <c r="F142" s="128" t="str">
        <f aca="false">IF(C142="","",IF('Synopsis 20'!AB142&gt;0,"P","0"))</f>
        <v>P</v>
      </c>
      <c r="G142" s="128" t="str">
        <f aca="false">IF(C142="","",IF('Mid Term 20'!AA142="","0","P"))</f>
        <v>P</v>
      </c>
      <c r="H142" s="128" t="str">
        <f aca="false">IF(D142="","",IF('End Sem 50'!AE141="","0","P"))</f>
        <v>P</v>
      </c>
      <c r="I142" s="128" t="str">
        <f aca="false">IF(C142="","",IF('Mentor 85'!S142="","0","P"))</f>
        <v>P</v>
      </c>
    </row>
    <row r="143" customFormat="false" ht="12.75" hidden="false" customHeight="true" outlineLevel="0" collapsed="false">
      <c r="A143" s="119" t="n">
        <v>174</v>
      </c>
      <c r="B143" s="125" t="n">
        <f aca="false">B142</f>
        <v>35</v>
      </c>
      <c r="C143" s="126" t="str">
        <f aca="false">IF('Synopsis 20'!F143="","",'Synopsis 20'!F143)</f>
        <v>Vanshaj Bisht</v>
      </c>
      <c r="D143" s="126" t="n">
        <f aca="false">IF('Synopsis 20'!G143="","",'Synopsis 20'!G143)</f>
        <v>500091952</v>
      </c>
      <c r="E143" s="131" t="str">
        <f aca="false">E142</f>
        <v>Dr. Roohi Sille</v>
      </c>
      <c r="F143" s="128" t="str">
        <f aca="false">IF(C143="","",IF('Synopsis 20'!AB143&gt;0,"P","0"))</f>
        <v>P</v>
      </c>
      <c r="G143" s="128" t="str">
        <f aca="false">IF(C143="","",IF('Mid Term 20'!AA143="","0","P"))</f>
        <v>P</v>
      </c>
      <c r="H143" s="128" t="str">
        <f aca="false">IF(D143="","",IF('End Sem 50'!AE142="","0","P"))</f>
        <v>P</v>
      </c>
      <c r="I143" s="128" t="str">
        <f aca="false">IF(C143="","",IF('Mentor 85'!S143="","0","P"))</f>
        <v>P</v>
      </c>
    </row>
    <row r="144" customFormat="false" ht="12.75" hidden="false" customHeight="true" outlineLevel="0" collapsed="false">
      <c r="A144" s="119" t="n">
        <v>176</v>
      </c>
      <c r="B144" s="125" t="n">
        <v>36</v>
      </c>
      <c r="C144" s="126" t="str">
        <f aca="false">IF('Synopsis 20'!F144="","",'Synopsis 20'!F144)</f>
        <v>Anshika Saini</v>
      </c>
      <c r="D144" s="126" t="n">
        <f aca="false">IF('Synopsis 20'!G144="","",'Synopsis 20'!G144)</f>
        <v>500095656</v>
      </c>
      <c r="E144" s="131" t="s">
        <v>438</v>
      </c>
      <c r="F144" s="128" t="str">
        <f aca="false">IF(C144="","",IF('Synopsis 20'!AB144&gt;0,"P","0"))</f>
        <v>P</v>
      </c>
      <c r="G144" s="128" t="str">
        <f aca="false">IF(C144="","",IF('Mid Term 20'!AA144="","0","P"))</f>
        <v>P</v>
      </c>
      <c r="H144" s="128" t="str">
        <f aca="false">IF(D144="","",IF('End Sem 50'!AE143="","0","P"))</f>
        <v>P</v>
      </c>
      <c r="I144" s="128" t="str">
        <f aca="false">IF(C144="","",IF('Mentor 85'!S144="","0","P"))</f>
        <v>P</v>
      </c>
    </row>
    <row r="145" customFormat="false" ht="12.75" hidden="false" customHeight="true" outlineLevel="0" collapsed="false">
      <c r="A145" s="119" t="n">
        <v>177</v>
      </c>
      <c r="B145" s="125" t="n">
        <f aca="false">B144</f>
        <v>36</v>
      </c>
      <c r="C145" s="126" t="str">
        <f aca="false">IF('Synopsis 20'!F145="","",'Synopsis 20'!F145)</f>
        <v>Lakshita Maheshwari </v>
      </c>
      <c r="D145" s="126" t="n">
        <f aca="false">IF('Synopsis 20'!G145="","",'Synopsis 20'!G145)</f>
        <v>500096122</v>
      </c>
      <c r="E145" s="131" t="str">
        <f aca="false">E144</f>
        <v>Dr. Pankaj Dadure</v>
      </c>
      <c r="F145" s="128" t="str">
        <f aca="false">IF(C145="","",IF('Synopsis 20'!AB145&gt;0,"P","0"))</f>
        <v>P</v>
      </c>
      <c r="G145" s="128" t="str">
        <f aca="false">IF(C145="","",IF('Mid Term 20'!AA145="","0","P"))</f>
        <v>P</v>
      </c>
      <c r="H145" s="128" t="str">
        <f aca="false">IF(D145="","",IF('End Sem 50'!AE144="","0","P"))</f>
        <v>P</v>
      </c>
      <c r="I145" s="128" t="str">
        <f aca="false">IF(C145="","",IF('Mentor 85'!S145="","0","P"))</f>
        <v>P</v>
      </c>
    </row>
    <row r="146" customFormat="false" ht="12.75" hidden="false" customHeight="true" outlineLevel="0" collapsed="false">
      <c r="A146" s="119" t="n">
        <v>178</v>
      </c>
      <c r="B146" s="125" t="n">
        <f aca="false">B145</f>
        <v>36</v>
      </c>
      <c r="C146" s="126" t="str">
        <f aca="false">IF('Synopsis 20'!F146="","",'Synopsis 20'!F146)</f>
        <v>Naitik Tyagi</v>
      </c>
      <c r="D146" s="126" t="n">
        <f aca="false">IF('Synopsis 20'!G146="","",'Synopsis 20'!G146)</f>
        <v>500096021</v>
      </c>
      <c r="E146" s="131" t="str">
        <f aca="false">E145</f>
        <v>Dr. Pankaj Dadure</v>
      </c>
      <c r="F146" s="128" t="str">
        <f aca="false">IF(C146="","",IF('Synopsis 20'!AB146&gt;0,"P","0"))</f>
        <v>P</v>
      </c>
      <c r="G146" s="128" t="str">
        <f aca="false">IF(C146="","",IF('Mid Term 20'!AA146="","0","P"))</f>
        <v>P</v>
      </c>
      <c r="H146" s="128" t="str">
        <f aca="false">IF(D146="","",IF('End Sem 50'!AE145="","0","P"))</f>
        <v>P</v>
      </c>
      <c r="I146" s="128" t="str">
        <f aca="false">IF(C146="","",IF('Mentor 85'!S146="","0","P"))</f>
        <v>P</v>
      </c>
    </row>
    <row r="147" customFormat="false" ht="12.75" hidden="false" customHeight="true" outlineLevel="0" collapsed="false">
      <c r="A147" s="119" t="n">
        <v>179</v>
      </c>
      <c r="B147" s="125" t="n">
        <f aca="false">B146</f>
        <v>36</v>
      </c>
      <c r="C147" s="126" t="str">
        <f aca="false">IF('Synopsis 20'!F147="","",'Synopsis 20'!F147)</f>
        <v>Hardik Singh</v>
      </c>
      <c r="D147" s="126" t="n">
        <f aca="false">IF('Synopsis 20'!G147="","",'Synopsis 20'!G147)</f>
        <v>500094922</v>
      </c>
      <c r="E147" s="131" t="str">
        <f aca="false">E146</f>
        <v>Dr. Pankaj Dadure</v>
      </c>
      <c r="F147" s="128" t="str">
        <f aca="false">IF(C147="","",IF('Synopsis 20'!AB147&gt;0,"P","0"))</f>
        <v>P</v>
      </c>
      <c r="G147" s="128" t="str">
        <f aca="false">IF(C147="","",IF('Mid Term 20'!AA147="","0","P"))</f>
        <v>P</v>
      </c>
      <c r="H147" s="128" t="str">
        <f aca="false">IF(D147="","",IF('End Sem 50'!AE146="","0","P"))</f>
        <v>P</v>
      </c>
      <c r="I147" s="128" t="str">
        <f aca="false">IF(C147="","",IF('Mentor 85'!S147="","0","P"))</f>
        <v>P</v>
      </c>
    </row>
    <row r="148" customFormat="false" ht="12.75" hidden="false" customHeight="true" outlineLevel="0" collapsed="false">
      <c r="A148" s="119" t="n">
        <v>181</v>
      </c>
      <c r="B148" s="125" t="n">
        <v>37</v>
      </c>
      <c r="C148" s="126" t="str">
        <f aca="false">IF('Synopsis 20'!F148="","",'Synopsis 20'!F148)</f>
        <v>Chahat Mittal</v>
      </c>
      <c r="D148" s="126" t="n">
        <f aca="false">IF('Synopsis 20'!G148="","",'Synopsis 20'!G148)</f>
        <v>500096400</v>
      </c>
      <c r="E148" s="131" t="s">
        <v>451</v>
      </c>
      <c r="F148" s="128" t="str">
        <f aca="false">IF(C148="","",IF('Synopsis 20'!AB148&gt;0,"P","0"))</f>
        <v>P</v>
      </c>
      <c r="G148" s="128" t="str">
        <f aca="false">IF(C148="","",IF('Mid Term 20'!AA148="","0","P"))</f>
        <v>P</v>
      </c>
      <c r="H148" s="128" t="str">
        <f aca="false">IF(D148="","",IF('End Sem 50'!AE147="","0","P"))</f>
        <v>P</v>
      </c>
      <c r="I148" s="128" t="str">
        <f aca="false">IF(C148="","",IF('Mentor 85'!S148="","0","P"))</f>
        <v>P</v>
      </c>
    </row>
    <row r="149" customFormat="false" ht="12.75" hidden="false" customHeight="true" outlineLevel="0" collapsed="false">
      <c r="A149" s="119" t="n">
        <v>182</v>
      </c>
      <c r="B149" s="125" t="n">
        <f aca="false">B148</f>
        <v>37</v>
      </c>
      <c r="C149" s="126" t="str">
        <f aca="false">IF('Synopsis 20'!F149="","",'Synopsis 20'!F149)</f>
        <v>Yash Gupta </v>
      </c>
      <c r="D149" s="126" t="n">
        <f aca="false">IF('Synopsis 20'!G149="","",'Synopsis 20'!G149)</f>
        <v>500095937</v>
      </c>
      <c r="E149" s="131" t="str">
        <f aca="false">E148</f>
        <v>Mr. Aryan </v>
      </c>
      <c r="F149" s="128" t="str">
        <f aca="false">IF(C149="","",IF('Synopsis 20'!AB149&gt;0,"P","0"))</f>
        <v>P</v>
      </c>
      <c r="G149" s="128" t="str">
        <f aca="false">IF(C149="","",IF('Mid Term 20'!AA149="","0","P"))</f>
        <v>P</v>
      </c>
      <c r="H149" s="128" t="str">
        <f aca="false">IF(D149="","",IF('End Sem 50'!AE148="","0","P"))</f>
        <v>P</v>
      </c>
      <c r="I149" s="128" t="str">
        <f aca="false">IF(C149="","",IF('Mentor 85'!S149="","0","P"))</f>
        <v>P</v>
      </c>
    </row>
    <row r="150" customFormat="false" ht="12.75" hidden="false" customHeight="true" outlineLevel="0" collapsed="false">
      <c r="A150" s="119" t="n">
        <v>183</v>
      </c>
      <c r="B150" s="125" t="n">
        <f aca="false">B149</f>
        <v>37</v>
      </c>
      <c r="C150" s="126" t="str">
        <f aca="false">IF('Synopsis 20'!F150="","",'Synopsis 20'!F150)</f>
        <v>Siddharth Bansal </v>
      </c>
      <c r="D150" s="126" t="n">
        <f aca="false">IF('Synopsis 20'!G150="","",'Synopsis 20'!G150)</f>
        <v>500096346</v>
      </c>
      <c r="E150" s="131" t="str">
        <f aca="false">E149</f>
        <v>Mr. Aryan </v>
      </c>
      <c r="F150" s="128" t="str">
        <f aca="false">IF(C150="","",IF('Synopsis 20'!AB150&gt;0,"P","0"))</f>
        <v>P</v>
      </c>
      <c r="G150" s="128" t="str">
        <f aca="false">IF(C150="","",IF('Mid Term 20'!AA150="","0","P"))</f>
        <v>P</v>
      </c>
      <c r="H150" s="128" t="str">
        <f aca="false">IF(D150="","",IF('End Sem 50'!AE149="","0","P"))</f>
        <v>P</v>
      </c>
      <c r="I150" s="128" t="str">
        <f aca="false">IF(C150="","",IF('Mentor 85'!S150="","0","P"))</f>
        <v>P</v>
      </c>
    </row>
    <row r="151" customFormat="false" ht="12.75" hidden="false" customHeight="true" outlineLevel="0" collapsed="false">
      <c r="A151" s="119" t="n">
        <v>184</v>
      </c>
      <c r="B151" s="125" t="n">
        <f aca="false">B150</f>
        <v>37</v>
      </c>
      <c r="C151" s="126" t="str">
        <f aca="false">IF('Synopsis 20'!F151="","",'Synopsis 20'!F151)</f>
        <v>Vishal Prajapati </v>
      </c>
      <c r="D151" s="126" t="n">
        <f aca="false">IF('Synopsis 20'!G151="","",'Synopsis 20'!G151)</f>
        <v>500096087</v>
      </c>
      <c r="E151" s="131" t="str">
        <f aca="false">E150</f>
        <v>Mr. Aryan </v>
      </c>
      <c r="F151" s="128" t="str">
        <f aca="false">IF(C151="","",IF('Synopsis 20'!AB151&gt;0,"P","0"))</f>
        <v>P</v>
      </c>
      <c r="G151" s="128" t="str">
        <f aca="false">IF(C151="","",IF('Mid Term 20'!AA151="","0","P"))</f>
        <v>P</v>
      </c>
      <c r="H151" s="128" t="str">
        <f aca="false">IF(D151="","",IF('End Sem 50'!AE150="","0","P"))</f>
        <v>P</v>
      </c>
      <c r="I151" s="128" t="str">
        <f aca="false">IF(C151="","",IF('Mentor 85'!S151="","0","P"))</f>
        <v>P</v>
      </c>
    </row>
    <row r="152" customFormat="false" ht="12.75" hidden="false" customHeight="true" outlineLevel="0" collapsed="false">
      <c r="A152" s="119" t="n">
        <v>186</v>
      </c>
      <c r="B152" s="125" t="n">
        <v>38</v>
      </c>
      <c r="C152" s="126" t="str">
        <f aca="false">IF('Synopsis 20'!F152="","",'Synopsis 20'!F152)</f>
        <v>Jitean sharma  </v>
      </c>
      <c r="D152" s="126" t="n">
        <f aca="false">IF('Synopsis 20'!G152="","",'Synopsis 20'!G152)</f>
        <v>500094117</v>
      </c>
      <c r="E152" s="131" t="s">
        <v>464</v>
      </c>
      <c r="F152" s="128" t="str">
        <f aca="false">IF(C152="","",IF('Synopsis 20'!AB152&gt;0,"P","0"))</f>
        <v>0</v>
      </c>
      <c r="G152" s="128" t="str">
        <f aca="false">IF(C152="","",IF('Mid Term 20'!AA152="","0","P"))</f>
        <v>P</v>
      </c>
      <c r="H152" s="128" t="str">
        <f aca="false">IF(D152="","",IF('End Sem 50'!AE151="","0","P"))</f>
        <v>0</v>
      </c>
      <c r="I152" s="128" t="str">
        <f aca="false">IF(C152="","",IF('Mentor 85'!S152="","0","P"))</f>
        <v>P</v>
      </c>
    </row>
    <row r="153" customFormat="false" ht="12.75" hidden="false" customHeight="true" outlineLevel="0" collapsed="false">
      <c r="A153" s="119" t="n">
        <v>187</v>
      </c>
      <c r="B153" s="125" t="n">
        <f aca="false">B152</f>
        <v>38</v>
      </c>
      <c r="C153" s="126" t="str">
        <f aca="false">IF('Synopsis 20'!F153="","",'Synopsis 20'!F153)</f>
        <v>pratyush badani</v>
      </c>
      <c r="D153" s="126" t="n">
        <f aca="false">IF('Synopsis 20'!G153="","",'Synopsis 20'!G153)</f>
        <v>500093656</v>
      </c>
      <c r="E153" s="131" t="str">
        <f aca="false">E152</f>
        <v>MR . RITESH KUMAR</v>
      </c>
      <c r="F153" s="128" t="str">
        <f aca="false">IF(C153="","",IF('Synopsis 20'!AB153&gt;0,"P","0"))</f>
        <v>0</v>
      </c>
      <c r="G153" s="128" t="str">
        <f aca="false">IF(C153="","",IF('Mid Term 20'!AA153="","0","P"))</f>
        <v>P</v>
      </c>
      <c r="H153" s="128" t="str">
        <f aca="false">IF(D153="","",IF('End Sem 50'!AE152="","0","P"))</f>
        <v>0</v>
      </c>
      <c r="I153" s="128" t="str">
        <f aca="false">IF(C153="","",IF('Mentor 85'!S153="","0","P"))</f>
        <v>P</v>
      </c>
    </row>
    <row r="154" customFormat="false" ht="12.75" hidden="false" customHeight="true" outlineLevel="0" collapsed="false">
      <c r="A154" s="119" t="n">
        <v>188</v>
      </c>
      <c r="B154" s="125" t="n">
        <f aca="false">B153</f>
        <v>38</v>
      </c>
      <c r="C154" s="126" t="str">
        <f aca="false">IF('Synopsis 20'!F154="","",'Synopsis 20'!F154)</f>
        <v>Manoj Sangwan</v>
      </c>
      <c r="D154" s="126" t="n">
        <f aca="false">IF('Synopsis 20'!G154="","",'Synopsis 20'!G154)</f>
        <v>500093651</v>
      </c>
      <c r="E154" s="131" t="str">
        <f aca="false">E153</f>
        <v>MR . RITESH KUMAR</v>
      </c>
      <c r="F154" s="128" t="str">
        <f aca="false">IF(C154="","",IF('Synopsis 20'!AB154&gt;0,"P","0"))</f>
        <v>0</v>
      </c>
      <c r="G154" s="128" t="str">
        <f aca="false">IF(C154="","",IF('Mid Term 20'!AA154="","0","P"))</f>
        <v>P</v>
      </c>
      <c r="H154" s="128" t="str">
        <f aca="false">IF(D154="","",IF('End Sem 50'!AE153="","0","P"))</f>
        <v>0</v>
      </c>
      <c r="I154" s="128" t="str">
        <f aca="false">IF(C154="","",IF('Mentor 85'!S154="","0","P"))</f>
        <v>P</v>
      </c>
    </row>
    <row r="155" customFormat="false" ht="12.75" hidden="false" customHeight="true" outlineLevel="0" collapsed="false">
      <c r="A155" s="119" t="n">
        <v>189</v>
      </c>
      <c r="B155" s="125" t="n">
        <f aca="false">B154</f>
        <v>38</v>
      </c>
      <c r="C155" s="126" t="str">
        <f aca="false">IF('Synopsis 20'!F155="","",'Synopsis 20'!F155)</f>
        <v>satvik dhyani</v>
      </c>
      <c r="D155" s="126" t="n">
        <f aca="false">IF('Synopsis 20'!G155="","",'Synopsis 20'!G155)</f>
        <v>500094036</v>
      </c>
      <c r="E155" s="131" t="str">
        <f aca="false">E154</f>
        <v>MR . RITESH KUMAR</v>
      </c>
      <c r="F155" s="128" t="str">
        <f aca="false">IF(C155="","",IF('Synopsis 20'!AB155&gt;0,"P","0"))</f>
        <v>0</v>
      </c>
      <c r="G155" s="128" t="str">
        <f aca="false">IF(C155="","",IF('Mid Term 20'!AA155="","0","P"))</f>
        <v>P</v>
      </c>
      <c r="H155" s="128" t="str">
        <f aca="false">IF(D155="","",IF('End Sem 50'!AE154="","0","P"))</f>
        <v>0</v>
      </c>
      <c r="I155" s="128" t="str">
        <f aca="false">IF(C155="","",IF('Mentor 85'!S155="","0","P"))</f>
        <v>P</v>
      </c>
    </row>
    <row r="156" customFormat="false" ht="12.75" hidden="false" customHeight="true" outlineLevel="0" collapsed="false">
      <c r="A156" s="119" t="n">
        <v>191</v>
      </c>
      <c r="B156" s="125" t="n">
        <v>39</v>
      </c>
      <c r="C156" s="126" t="str">
        <f aca="false">IF('Synopsis 20'!F156="","",'Synopsis 20'!F156)</f>
        <v>Damian D'mello</v>
      </c>
      <c r="D156" s="126" t="n">
        <f aca="false">IF('Synopsis 20'!G156="","",'Synopsis 20'!G156)</f>
        <v>500095382</v>
      </c>
      <c r="E156" s="131" t="s">
        <v>479</v>
      </c>
      <c r="F156" s="128" t="str">
        <f aca="false">IF(C156="","",IF('Synopsis 20'!AB156&gt;0,"P","0"))</f>
        <v>0</v>
      </c>
      <c r="G156" s="128" t="str">
        <f aca="false">IF(C156="","",IF('Mid Term 20'!AA156="","0","P"))</f>
        <v>P</v>
      </c>
      <c r="H156" s="128" t="str">
        <f aca="false">IF(D156="","",IF('End Sem 50'!AE155="","0","P"))</f>
        <v>0</v>
      </c>
      <c r="I156" s="128" t="str">
        <f aca="false">IF(C156="","",IF('Mentor 85'!S156="","0","P"))</f>
        <v>P</v>
      </c>
    </row>
    <row r="157" customFormat="false" ht="12.75" hidden="false" customHeight="true" outlineLevel="0" collapsed="false">
      <c r="A157" s="119" t="n">
        <v>192</v>
      </c>
      <c r="B157" s="125" t="n">
        <f aca="false">B156</f>
        <v>39</v>
      </c>
      <c r="C157" s="126" t="str">
        <f aca="false">IF('Synopsis 20'!F157="","",'Synopsis 20'!F157)</f>
        <v>Yash Kumar</v>
      </c>
      <c r="D157" s="126" t="n">
        <f aca="false">IF('Synopsis 20'!G157="","",'Synopsis 20'!G157)</f>
        <v>500095842</v>
      </c>
      <c r="E157" s="131" t="str">
        <f aca="false">E156</f>
        <v>Mr. Manobendra</v>
      </c>
      <c r="F157" s="128" t="str">
        <f aca="false">IF(C157="","",IF('Synopsis 20'!AB157&gt;0,"P","0"))</f>
        <v>0</v>
      </c>
      <c r="G157" s="128" t="str">
        <f aca="false">IF(C157="","",IF('Mid Term 20'!AA157="","0","P"))</f>
        <v>P</v>
      </c>
      <c r="H157" s="128" t="str">
        <f aca="false">IF(D157="","",IF('End Sem 50'!AE156="","0","P"))</f>
        <v>0</v>
      </c>
      <c r="I157" s="128" t="str">
        <f aca="false">IF(C157="","",IF('Mentor 85'!S157="","0","P"))</f>
        <v>P</v>
      </c>
    </row>
    <row r="158" customFormat="false" ht="12.75" hidden="false" customHeight="true" outlineLevel="0" collapsed="false">
      <c r="A158" s="119" t="n">
        <v>193</v>
      </c>
      <c r="B158" s="125" t="n">
        <f aca="false">B157</f>
        <v>39</v>
      </c>
      <c r="C158" s="126" t="str">
        <f aca="false">IF('Synopsis 20'!F158="","",'Synopsis 20'!F158)</f>
        <v>Adeep Kr. Dhiman</v>
      </c>
      <c r="D158" s="126" t="n">
        <f aca="false">IF('Synopsis 20'!G158="","",'Synopsis 20'!G158)</f>
        <v>500095193</v>
      </c>
      <c r="E158" s="131" t="str">
        <f aca="false">E157</f>
        <v>Mr. Manobendra</v>
      </c>
      <c r="F158" s="128" t="str">
        <f aca="false">IF(C158="","",IF('Synopsis 20'!AB158&gt;0,"P","0"))</f>
        <v>0</v>
      </c>
      <c r="G158" s="128" t="str">
        <f aca="false">IF(C158="","",IF('Mid Term 20'!AA158="","0","P"))</f>
        <v>P</v>
      </c>
      <c r="H158" s="128" t="str">
        <f aca="false">IF(D158="","",IF('End Sem 50'!AE157="","0","P"))</f>
        <v>0</v>
      </c>
      <c r="I158" s="128" t="str">
        <f aca="false">IF(C158="","",IF('Mentor 85'!S158="","0","P"))</f>
        <v>P</v>
      </c>
    </row>
    <row r="159" customFormat="false" ht="12.75" hidden="false" customHeight="true" outlineLevel="0" collapsed="false">
      <c r="A159" s="119" t="n">
        <v>194</v>
      </c>
      <c r="B159" s="125"/>
      <c r="C159" s="126"/>
      <c r="D159" s="126"/>
      <c r="E159" s="131"/>
      <c r="F159" s="128" t="str">
        <f aca="false">IF(C159="","",IF('Synopsis 20'!AB159&gt;0,"P","0"))</f>
        <v/>
      </c>
      <c r="G159" s="128"/>
      <c r="H159" s="128"/>
      <c r="I159" s="128"/>
    </row>
    <row r="160" customFormat="false" ht="12.75" hidden="false" customHeight="true" outlineLevel="0" collapsed="false">
      <c r="A160" s="119" t="n">
        <v>196</v>
      </c>
      <c r="B160" s="125" t="n">
        <v>40</v>
      </c>
      <c r="C160" s="126" t="str">
        <f aca="false">IF('Synopsis 20'!F160="","",'Synopsis 20'!F160)</f>
        <v>Astitva Yadav</v>
      </c>
      <c r="D160" s="126" t="n">
        <f aca="false">IF('Synopsis 20'!G160="","",'Synopsis 20'!G160)</f>
        <v>500090910</v>
      </c>
      <c r="E160" s="131" t="s">
        <v>491</v>
      </c>
      <c r="F160" s="128" t="str">
        <f aca="false">IF(C160="","",IF('Synopsis 20'!AB160&gt;0,"P","0"))</f>
        <v>0</v>
      </c>
      <c r="G160" s="128" t="str">
        <f aca="false">IF(C160="","",IF('Mid Term 20'!AA160="","0","P"))</f>
        <v>P</v>
      </c>
      <c r="H160" s="128" t="str">
        <f aca="false">IF(D160="","",IF('End Sem 50'!AE159="","0","P"))</f>
        <v>P</v>
      </c>
      <c r="I160" s="128" t="str">
        <f aca="false">IF(C160="","",IF('Mentor 85'!S160="","0","P"))</f>
        <v>P</v>
      </c>
    </row>
    <row r="161" customFormat="false" ht="12.75" hidden="false" customHeight="true" outlineLevel="0" collapsed="false">
      <c r="A161" s="119" t="n">
        <v>197</v>
      </c>
      <c r="B161" s="125" t="n">
        <f aca="false">B160</f>
        <v>40</v>
      </c>
      <c r="C161" s="126" t="str">
        <f aca="false">IF('Synopsis 20'!F161="","",'Synopsis 20'!F161)</f>
        <v>Keshav Nanda</v>
      </c>
      <c r="D161" s="126" t="n">
        <f aca="false">IF('Synopsis 20'!G161="","",'Synopsis 20'!G161)</f>
        <v>500093617</v>
      </c>
      <c r="E161" s="131" t="str">
        <f aca="false">E160</f>
        <v>Mr. P. Sendash Singh</v>
      </c>
      <c r="F161" s="128" t="str">
        <f aca="false">IF(C161="","",IF('Synopsis 20'!AB161&gt;0,"P","0"))</f>
        <v>0</v>
      </c>
      <c r="G161" s="128" t="str">
        <f aca="false">IF(C161="","",IF('Mid Term 20'!AA161="","0","P"))</f>
        <v>P</v>
      </c>
      <c r="H161" s="128" t="str">
        <f aca="false">IF(D161="","",IF('End Sem 50'!AE160="","0","P"))</f>
        <v>P</v>
      </c>
      <c r="I161" s="128" t="str">
        <f aca="false">IF(C161="","",IF('Mentor 85'!S161="","0","P"))</f>
        <v>P</v>
      </c>
    </row>
    <row r="162" customFormat="false" ht="12.75" hidden="false" customHeight="true" outlineLevel="0" collapsed="false">
      <c r="A162" s="119" t="n">
        <v>198</v>
      </c>
      <c r="B162" s="125" t="n">
        <f aca="false">B161</f>
        <v>40</v>
      </c>
      <c r="C162" s="126" t="str">
        <f aca="false">IF('Synopsis 20'!F162="","",'Synopsis 20'!F162)</f>
        <v>Vaibhav Goyal</v>
      </c>
      <c r="D162" s="126" t="n">
        <f aca="false">IF('Synopsis 20'!G162="","",'Synopsis 20'!G162)</f>
        <v>500094136</v>
      </c>
      <c r="E162" s="131" t="str">
        <f aca="false">E161</f>
        <v>Mr. P. Sendash Singh</v>
      </c>
      <c r="F162" s="128" t="str">
        <f aca="false">IF(C162="","",IF('Synopsis 20'!AB162&gt;0,"P","0"))</f>
        <v>0</v>
      </c>
      <c r="G162" s="128" t="str">
        <f aca="false">IF(C162="","",IF('Mid Term 20'!AA162="","0","P"))</f>
        <v>P</v>
      </c>
      <c r="H162" s="128" t="str">
        <f aca="false">IF(D162="","",IF('End Sem 50'!AE161="","0","P"))</f>
        <v>P</v>
      </c>
      <c r="I162" s="128" t="str">
        <f aca="false">IF(C162="","",IF('Mentor 85'!S162="","0","P"))</f>
        <v>P</v>
      </c>
    </row>
    <row r="163" customFormat="false" ht="12.75" hidden="false" customHeight="true" outlineLevel="0" collapsed="false">
      <c r="A163" s="119" t="n">
        <v>199</v>
      </c>
      <c r="B163" s="125" t="n">
        <f aca="false">B162</f>
        <v>40</v>
      </c>
      <c r="C163" s="126" t="str">
        <f aca="false">IF('Synopsis 20'!F163="","",'Synopsis 20'!F163)</f>
        <v>Priyvrat Upadhyay</v>
      </c>
      <c r="D163" s="126" t="n">
        <f aca="false">IF('Synopsis 20'!G163="","",'Synopsis 20'!G163)</f>
        <v>500094125</v>
      </c>
      <c r="E163" s="131" t="str">
        <f aca="false">E162</f>
        <v>Mr. P. Sendash Singh</v>
      </c>
      <c r="F163" s="128" t="str">
        <f aca="false">IF(C163="","",IF('Synopsis 20'!AB163&gt;0,"P","0"))</f>
        <v>0</v>
      </c>
      <c r="G163" s="128" t="str">
        <f aca="false">IF(C163="","",IF('Mid Term 20'!AA163="","0","P"))</f>
        <v>P</v>
      </c>
      <c r="H163" s="128" t="str">
        <f aca="false">IF(D163="","",IF('End Sem 50'!AE162="","0","P"))</f>
        <v>P</v>
      </c>
      <c r="I163" s="128" t="str">
        <f aca="false">IF(C163="","",IF('Mentor 85'!S163="","0","P"))</f>
        <v>P</v>
      </c>
    </row>
  </sheetData>
  <mergeCells count="1">
    <mergeCell ref="B1:G2"/>
  </mergeCells>
  <conditionalFormatting sqref="F4:I163">
    <cfRule type="cellIs" priority="2" operator="equal" aboveAverage="0" equalAverage="0" bottom="0" percent="0" rank="0" text="" dxfId="6">
      <formula>"0"</formula>
    </cfRule>
    <cfRule type="cellIs" priority="3" operator="equal" aboveAverage="0" equalAverage="0" bottom="0" percent="0" rank="0" text="" dxfId="7">
      <formula>"P"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9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K2" activeCellId="0" sqref="K2:K109"/>
    </sheetView>
  </sheetViews>
  <sheetFormatPr defaultColWidth="9.1484375" defaultRowHeight="13.8" zeroHeight="false" outlineLevelRow="0" outlineLevelCol="0"/>
  <cols>
    <col collapsed="false" customWidth="true" hidden="false" outlineLevel="0" max="1" min="1" style="132" width="10"/>
    <col collapsed="false" customWidth="true" hidden="false" outlineLevel="0" max="2" min="2" style="132" width="12.15"/>
    <col collapsed="false" customWidth="true" hidden="false" outlineLevel="0" max="3" min="3" style="133" width="23"/>
    <col collapsed="false" customWidth="false" hidden="false" outlineLevel="0" max="4" min="4" style="132" width="9.14"/>
    <col collapsed="false" customWidth="true" hidden="false" outlineLevel="0" max="5" min="5" style="132" width="15.14"/>
    <col collapsed="false" customWidth="false" hidden="false" outlineLevel="0" max="6" min="6" style="132" width="9.14"/>
    <col collapsed="false" customWidth="true" hidden="false" outlineLevel="0" max="7" min="7" style="132" width="24.57"/>
    <col collapsed="false" customWidth="true" hidden="false" outlineLevel="0" max="8" min="8" style="132" width="22.57"/>
    <col collapsed="false" customWidth="true" hidden="false" outlineLevel="0" max="10" min="9" style="132" width="14.71"/>
    <col collapsed="false" customWidth="true" hidden="false" outlineLevel="0" max="12" min="11" style="132" width="12.15"/>
    <col collapsed="false" customWidth="false" hidden="false" outlineLevel="0" max="14" min="13" style="132" width="9.14"/>
    <col collapsed="false" customWidth="true" hidden="false" outlineLevel="0" max="15" min="15" style="132" width="12.29"/>
    <col collapsed="false" customWidth="true" hidden="false" outlineLevel="0" max="16" min="16" style="132" width="10.29"/>
    <col collapsed="false" customWidth="false" hidden="false" outlineLevel="0" max="1023" min="17" style="132" width="9.14"/>
  </cols>
  <sheetData>
    <row r="1" customFormat="false" ht="33.75" hidden="false" customHeight="true" outlineLevel="0" collapsed="false">
      <c r="A1" s="134" t="s">
        <v>6</v>
      </c>
      <c r="B1" s="134" t="s">
        <v>546</v>
      </c>
      <c r="C1" s="135" t="s">
        <v>547</v>
      </c>
      <c r="D1" s="134" t="s">
        <v>548</v>
      </c>
      <c r="E1" s="134" t="s">
        <v>549</v>
      </c>
      <c r="F1" s="134" t="s">
        <v>550</v>
      </c>
      <c r="G1" s="134" t="s">
        <v>551</v>
      </c>
      <c r="H1" s="134" t="s">
        <v>552</v>
      </c>
      <c r="I1" s="136" t="s">
        <v>553</v>
      </c>
      <c r="J1" s="136" t="s">
        <v>554</v>
      </c>
      <c r="K1" s="136" t="s">
        <v>555</v>
      </c>
      <c r="L1" s="137" t="s">
        <v>556</v>
      </c>
      <c r="M1" s="137" t="s">
        <v>557</v>
      </c>
      <c r="N1" s="137" t="s">
        <v>558</v>
      </c>
      <c r="O1" s="137" t="s">
        <v>559</v>
      </c>
      <c r="P1" s="137" t="s">
        <v>560</v>
      </c>
      <c r="Q1" s="138" t="s">
        <v>11</v>
      </c>
      <c r="R1" s="138" t="s">
        <v>12</v>
      </c>
      <c r="S1" s="138" t="s">
        <v>561</v>
      </c>
      <c r="T1" s="138" t="s">
        <v>562</v>
      </c>
      <c r="U1" s="138" t="s">
        <v>563</v>
      </c>
      <c r="V1" s="138" t="s">
        <v>564</v>
      </c>
      <c r="W1" s="139" t="s">
        <v>565</v>
      </c>
    </row>
    <row r="2" customFormat="false" ht="22.05" hidden="false" customHeight="false" outlineLevel="0" collapsed="false">
      <c r="A2" s="140" t="n">
        <v>500094575</v>
      </c>
      <c r="B2" s="140" t="s">
        <v>27</v>
      </c>
      <c r="C2" s="141" t="s">
        <v>26</v>
      </c>
      <c r="D2" s="140" t="s">
        <v>566</v>
      </c>
      <c r="E2" s="140" t="s">
        <v>567</v>
      </c>
      <c r="F2" s="140" t="s">
        <v>568</v>
      </c>
      <c r="G2" s="140" t="s">
        <v>569</v>
      </c>
      <c r="H2" s="140" t="s">
        <v>570</v>
      </c>
      <c r="I2" s="142" t="n">
        <v>7453833007</v>
      </c>
      <c r="J2" s="142" t="n">
        <f aca="false">IFERROR(VLOOKUP(A2,'End Sem 50'!G:AF,26,FALSE()),"OtherAC")</f>
        <v>1</v>
      </c>
      <c r="K2" s="143" t="str">
        <f aca="false">IFERROR(VLOOKUP(A2,'End Sem 50'!G:AG,27,FALSE())," ")</f>
        <v>Quill - A PDF Assistant</v>
      </c>
      <c r="L2" s="144" t="n">
        <f aca="false">IFERROR(VLOOKUP(A2,'Synopsis 20'!G:AB,21,FALSE()),"")</f>
        <v>18</v>
      </c>
      <c r="M2" s="144" t="n">
        <f aca="false">IFERROR(VLOOKUP(A2,'Mid Term 20'!G:AA,21,FALSE()),"")</f>
        <v>20</v>
      </c>
      <c r="N2" s="144" t="str">
        <f aca="false">IFERROR(VLOOKUP(A2,'End Sem 50'!G:AE,24,FALSE()),"")</f>
        <v/>
      </c>
      <c r="O2" s="144" t="n">
        <f aca="false">IFERROR(VLOOKUP(A2,'Mentor 85'!G:S,13,FALSE()),"")</f>
        <v>72</v>
      </c>
      <c r="P2" s="144" t="n">
        <f aca="false">IF(ROUND(SUM(L2:O2)*100/175,0)=0,"A",ROUND(SUM(L2:O2)*100/175,0))</f>
        <v>63</v>
      </c>
    </row>
    <row r="3" customFormat="false" ht="22.05" hidden="false" customHeight="false" outlineLevel="0" collapsed="false">
      <c r="A3" s="140" t="n">
        <v>500094585</v>
      </c>
      <c r="B3" s="140" t="s">
        <v>32</v>
      </c>
      <c r="C3" s="141" t="s">
        <v>31</v>
      </c>
      <c r="D3" s="140" t="s">
        <v>566</v>
      </c>
      <c r="E3" s="140" t="s">
        <v>567</v>
      </c>
      <c r="F3" s="140" t="s">
        <v>568</v>
      </c>
      <c r="G3" s="140" t="s">
        <v>571</v>
      </c>
      <c r="H3" s="140" t="s">
        <v>570</v>
      </c>
      <c r="I3" s="142" t="n">
        <v>7520680158</v>
      </c>
      <c r="J3" s="142" t="n">
        <f aca="false">IFERROR(VLOOKUP(A3,'End Sem 50'!G:AF,26,FALSE()),"OtherAC")</f>
        <v>1</v>
      </c>
      <c r="K3" s="143" t="str">
        <f aca="false">IFERROR(VLOOKUP(A3,'End Sem 50'!G:AG,27,FALSE())," ")</f>
        <v>Quill - A PDF Assistant</v>
      </c>
      <c r="L3" s="144" t="n">
        <f aca="false">IFERROR(VLOOKUP(A3,'Synopsis 20'!G:AB,21,FALSE()),"")</f>
        <v>18</v>
      </c>
      <c r="M3" s="144" t="n">
        <f aca="false">IFERROR(VLOOKUP(A3,'Mid Term 20'!G:AA,21,FALSE()),"")</f>
        <v>20</v>
      </c>
      <c r="N3" s="144" t="str">
        <f aca="false">IFERROR(VLOOKUP(A3,'End Sem 50'!G:AE,24,FALSE()),"")</f>
        <v/>
      </c>
      <c r="O3" s="144" t="n">
        <f aca="false">IFERROR(VLOOKUP(A3,'Mentor 85'!G:S,13,FALSE()),"")</f>
        <v>72</v>
      </c>
      <c r="P3" s="144" t="n">
        <f aca="false">IF(ROUND(SUM(L3:O3)*100/175,0)=0,"A",ROUND(SUM(L3:O3)*100/175,0))</f>
        <v>63</v>
      </c>
    </row>
    <row r="4" customFormat="false" ht="22.05" hidden="false" customHeight="false" outlineLevel="0" collapsed="false">
      <c r="A4" s="140" t="n">
        <v>500095429</v>
      </c>
      <c r="B4" s="140" t="s">
        <v>37</v>
      </c>
      <c r="C4" s="141" t="s">
        <v>36</v>
      </c>
      <c r="D4" s="140" t="s">
        <v>566</v>
      </c>
      <c r="E4" s="140" t="s">
        <v>567</v>
      </c>
      <c r="F4" s="140" t="s">
        <v>568</v>
      </c>
      <c r="G4" s="140" t="s">
        <v>572</v>
      </c>
      <c r="H4" s="140" t="s">
        <v>570</v>
      </c>
      <c r="I4" s="142"/>
      <c r="J4" s="142" t="n">
        <f aca="false">IFERROR(VLOOKUP(A4,'End Sem 50'!G:AF,26,FALSE()),"OtherAC")</f>
        <v>1</v>
      </c>
      <c r="K4" s="143" t="str">
        <f aca="false">IFERROR(VLOOKUP(A4,'End Sem 50'!G:AG,27,FALSE())," ")</f>
        <v>Quill - A PDF Assistant</v>
      </c>
      <c r="L4" s="144" t="n">
        <f aca="false">IFERROR(VLOOKUP(A4,'Synopsis 20'!G:AB,21,FALSE()),"")</f>
        <v>18</v>
      </c>
      <c r="M4" s="144" t="n">
        <f aca="false">IFERROR(VLOOKUP(A4,'Mid Term 20'!G:AA,21,FALSE()),"")</f>
        <v>20</v>
      </c>
      <c r="N4" s="144" t="str">
        <f aca="false">IFERROR(VLOOKUP(A4,'End Sem 50'!G:AE,24,FALSE()),"")</f>
        <v/>
      </c>
      <c r="O4" s="144" t="n">
        <f aca="false">IFERROR(VLOOKUP(A4,'Mentor 85'!G:S,13,FALSE()),"")</f>
        <v>72</v>
      </c>
      <c r="P4" s="144" t="n">
        <f aca="false">IF(ROUND(SUM(L4:O4)*100/175,0)=0,"A",ROUND(SUM(L4:O4)*100/175,0))</f>
        <v>63</v>
      </c>
    </row>
    <row r="5" customFormat="false" ht="33.1" hidden="false" customHeight="false" outlineLevel="0" collapsed="false">
      <c r="A5" s="140" t="n">
        <v>500094068</v>
      </c>
      <c r="B5" s="140" t="s">
        <v>45</v>
      </c>
      <c r="C5" s="141" t="s">
        <v>44</v>
      </c>
      <c r="D5" s="140" t="s">
        <v>566</v>
      </c>
      <c r="E5" s="140" t="s">
        <v>567</v>
      </c>
      <c r="F5" s="140" t="s">
        <v>568</v>
      </c>
      <c r="G5" s="140" t="s">
        <v>573</v>
      </c>
      <c r="H5" s="140" t="s">
        <v>574</v>
      </c>
      <c r="I5" s="142"/>
      <c r="J5" s="142" t="n">
        <f aca="false">IFERROR(VLOOKUP(A5,'End Sem 50'!G:AF,26,FALSE()),"OtherAC")</f>
        <v>2</v>
      </c>
      <c r="K5" s="143" t="str">
        <f aca="false">IFERROR(VLOOKUP(A5,'End Sem 50'!G:AG,27,FALSE())," ")</f>
        <v>StreamNext: Discover, Share, Engage</v>
      </c>
      <c r="L5" s="144" t="n">
        <f aca="false">IFERROR(VLOOKUP(A5,'Synopsis 20'!G:AB,21,FALSE()),"")</f>
        <v>12</v>
      </c>
      <c r="M5" s="144" t="n">
        <f aca="false">IFERROR(VLOOKUP(A5,'Mid Term 20'!G:AA,21,FALSE()),"")</f>
        <v>12</v>
      </c>
      <c r="N5" s="144" t="str">
        <f aca="false">IFERROR(VLOOKUP(A5,'End Sem 50'!G:AE,24,FALSE()),"")</f>
        <v/>
      </c>
      <c r="O5" s="144" t="n">
        <f aca="false">IFERROR(VLOOKUP(A5,'Mentor 85'!G:S,13,FALSE()),"")</f>
        <v>80</v>
      </c>
      <c r="P5" s="144" t="n">
        <f aca="false">IF(ROUND(SUM(L5:O5)*100/175,0)=0,"A",ROUND(SUM(L5:O5)*100/175,0))</f>
        <v>59</v>
      </c>
    </row>
    <row r="6" customFormat="false" ht="33.1" hidden="false" customHeight="false" outlineLevel="0" collapsed="false">
      <c r="A6" s="140" t="n">
        <v>500094118</v>
      </c>
      <c r="B6" s="140" t="s">
        <v>40</v>
      </c>
      <c r="C6" s="141" t="s">
        <v>39</v>
      </c>
      <c r="D6" s="140" t="s">
        <v>566</v>
      </c>
      <c r="E6" s="140" t="s">
        <v>567</v>
      </c>
      <c r="F6" s="140" t="s">
        <v>568</v>
      </c>
      <c r="G6" s="140" t="s">
        <v>575</v>
      </c>
      <c r="H6" s="140" t="s">
        <v>574</v>
      </c>
      <c r="I6" s="142" t="n">
        <v>9027725622</v>
      </c>
      <c r="J6" s="142" t="n">
        <f aca="false">IFERROR(VLOOKUP(A6,'End Sem 50'!G:AF,26,FALSE()),"OtherAC")</f>
        <v>2</v>
      </c>
      <c r="K6" s="143" t="str">
        <f aca="false">IFERROR(VLOOKUP(A6,'End Sem 50'!G:AG,27,FALSE())," ")</f>
        <v>StreamNext: Discover, Share, Engage</v>
      </c>
      <c r="L6" s="144" t="n">
        <f aca="false">IFERROR(VLOOKUP(A6,'Synopsis 20'!G:AB,21,FALSE()),"")</f>
        <v>12</v>
      </c>
      <c r="M6" s="144" t="n">
        <f aca="false">IFERROR(VLOOKUP(A6,'Mid Term 20'!G:AA,21,FALSE()),"")</f>
        <v>12</v>
      </c>
      <c r="N6" s="144" t="str">
        <f aca="false">IFERROR(VLOOKUP(A6,'End Sem 50'!G:AE,24,FALSE()),"")</f>
        <v/>
      </c>
      <c r="O6" s="144" t="n">
        <f aca="false">IFERROR(VLOOKUP(A6,'Mentor 85'!G:S,13,FALSE()),"")</f>
        <v>80</v>
      </c>
      <c r="P6" s="144" t="n">
        <f aca="false">IF(ROUND(SUM(L6:O6)*100/175,0)=0,"A",ROUND(SUM(L6:O6)*100/175,0))</f>
        <v>59</v>
      </c>
    </row>
    <row r="7" customFormat="false" ht="33.1" hidden="false" customHeight="false" outlineLevel="0" collapsed="false">
      <c r="A7" s="140" t="n">
        <v>500094459</v>
      </c>
      <c r="B7" s="140" t="s">
        <v>48</v>
      </c>
      <c r="C7" s="141" t="s">
        <v>47</v>
      </c>
      <c r="D7" s="140" t="s">
        <v>566</v>
      </c>
      <c r="E7" s="140" t="s">
        <v>567</v>
      </c>
      <c r="F7" s="140" t="s">
        <v>568</v>
      </c>
      <c r="G7" s="140" t="s">
        <v>576</v>
      </c>
      <c r="H7" s="140" t="s">
        <v>574</v>
      </c>
      <c r="I7" s="142" t="n">
        <v>8864951509</v>
      </c>
      <c r="J7" s="142" t="n">
        <f aca="false">IFERROR(VLOOKUP(A7,'End Sem 50'!G:AF,26,FALSE()),"OtherAC")</f>
        <v>2</v>
      </c>
      <c r="K7" s="143" t="str">
        <f aca="false">IFERROR(VLOOKUP(A7,'End Sem 50'!G:AG,27,FALSE())," ")</f>
        <v>StreamNext: Discover, Share, Engage</v>
      </c>
      <c r="L7" s="144" t="n">
        <f aca="false">IFERROR(VLOOKUP(A7,'Synopsis 20'!G:AB,21,FALSE()),"")</f>
        <v>12</v>
      </c>
      <c r="M7" s="144" t="n">
        <f aca="false">IFERROR(VLOOKUP(A7,'Mid Term 20'!G:AA,21,FALSE()),"")</f>
        <v>12</v>
      </c>
      <c r="N7" s="144" t="str">
        <f aca="false">IFERROR(VLOOKUP(A7,'End Sem 50'!G:AE,24,FALSE()),"")</f>
        <v/>
      </c>
      <c r="O7" s="144" t="n">
        <f aca="false">IFERROR(VLOOKUP(A7,'Mentor 85'!G:S,13,FALSE()),"")</f>
        <v>80</v>
      </c>
      <c r="P7" s="144" t="n">
        <f aca="false">IF(ROUND(SUM(L7:O7)*100/175,0)=0,"A",ROUND(SUM(L7:O7)*100/175,0))</f>
        <v>59</v>
      </c>
    </row>
    <row r="8" customFormat="false" ht="22.05" hidden="false" customHeight="false" outlineLevel="0" collapsed="false">
      <c r="A8" s="140" t="n">
        <v>500093418</v>
      </c>
      <c r="B8" s="140" t="s">
        <v>54</v>
      </c>
      <c r="C8" s="141" t="s">
        <v>53</v>
      </c>
      <c r="D8" s="140" t="s">
        <v>566</v>
      </c>
      <c r="E8" s="140" t="s">
        <v>567</v>
      </c>
      <c r="F8" s="140" t="s">
        <v>568</v>
      </c>
      <c r="G8" s="140" t="s">
        <v>577</v>
      </c>
      <c r="H8" s="140" t="s">
        <v>574</v>
      </c>
      <c r="I8" s="142"/>
      <c r="J8" s="142" t="n">
        <f aca="false">IFERROR(VLOOKUP(A8,'End Sem 50'!G:AF,26,FALSE()),"OtherAC")</f>
        <v>3</v>
      </c>
      <c r="K8" s="143" t="str">
        <f aca="false">IFERROR(VLOOKUP(A8,'End Sem 50'!G:AG,27,FALSE())," ")</f>
        <v>Online Judge Platform</v>
      </c>
      <c r="L8" s="144" t="n">
        <f aca="false">IFERROR(VLOOKUP(A8,'Synopsis 20'!G:AB,21,FALSE()),"")</f>
        <v>15</v>
      </c>
      <c r="M8" s="144" t="n">
        <f aca="false">IFERROR(VLOOKUP(A8,'Mid Term 20'!G:AA,21,FALSE()),"")</f>
        <v>12</v>
      </c>
      <c r="N8" s="144" t="str">
        <f aca="false">IFERROR(VLOOKUP(A8,'End Sem 50'!G:AE,24,FALSE()),"")</f>
        <v/>
      </c>
      <c r="O8" s="144" t="n">
        <f aca="false">IFERROR(VLOOKUP(A8,'Mentor 85'!G:S,13,FALSE()),"")</f>
        <v>70</v>
      </c>
      <c r="P8" s="144" t="n">
        <f aca="false">IF(ROUND(SUM(L8:O8)*100/175,0)=0,"A",ROUND(SUM(L8:O8)*100/175,0))</f>
        <v>55</v>
      </c>
    </row>
    <row r="9" customFormat="false" ht="22.05" hidden="false" customHeight="false" outlineLevel="0" collapsed="false">
      <c r="A9" s="140" t="n">
        <v>500094170</v>
      </c>
      <c r="B9" s="140" t="s">
        <v>59</v>
      </c>
      <c r="C9" s="141" t="s">
        <v>58</v>
      </c>
      <c r="D9" s="140" t="s">
        <v>566</v>
      </c>
      <c r="E9" s="140" t="s">
        <v>567</v>
      </c>
      <c r="F9" s="140" t="s">
        <v>568</v>
      </c>
      <c r="G9" s="140" t="s">
        <v>578</v>
      </c>
      <c r="H9" s="140" t="s">
        <v>574</v>
      </c>
      <c r="I9" s="142"/>
      <c r="J9" s="142" t="n">
        <f aca="false">IFERROR(VLOOKUP(A9,'End Sem 50'!G:AF,26,FALSE()),"OtherAC")</f>
        <v>3</v>
      </c>
      <c r="K9" s="143" t="str">
        <f aca="false">IFERROR(VLOOKUP(A9,'End Sem 50'!G:AG,27,FALSE())," ")</f>
        <v>Online Judge Platform</v>
      </c>
      <c r="L9" s="144" t="n">
        <f aca="false">IFERROR(VLOOKUP(A9,'Synopsis 20'!G:AB,21,FALSE()),"")</f>
        <v>15</v>
      </c>
      <c r="M9" s="144" t="n">
        <f aca="false">IFERROR(VLOOKUP(A9,'Mid Term 20'!G:AA,21,FALSE()),"")</f>
        <v>12</v>
      </c>
      <c r="N9" s="144" t="str">
        <f aca="false">IFERROR(VLOOKUP(A9,'End Sem 50'!G:AE,24,FALSE()),"")</f>
        <v/>
      </c>
      <c r="O9" s="144" t="n">
        <f aca="false">IFERROR(VLOOKUP(A9,'Mentor 85'!G:S,13,FALSE()),"")</f>
        <v>70</v>
      </c>
      <c r="P9" s="144" t="n">
        <f aca="false">IF(ROUND(SUM(L9:O9)*100/175,0)=0,"A",ROUND(SUM(L9:O9)*100/175,0))</f>
        <v>55</v>
      </c>
    </row>
    <row r="10" customFormat="false" ht="44.15" hidden="false" customHeight="false" outlineLevel="0" collapsed="false">
      <c r="A10" s="140" t="n">
        <v>500095186</v>
      </c>
      <c r="B10" s="140" t="s">
        <v>71</v>
      </c>
      <c r="C10" s="141" t="s">
        <v>70</v>
      </c>
      <c r="D10" s="140" t="s">
        <v>566</v>
      </c>
      <c r="E10" s="140" t="s">
        <v>567</v>
      </c>
      <c r="F10" s="140" t="s">
        <v>568</v>
      </c>
      <c r="G10" s="140" t="s">
        <v>579</v>
      </c>
      <c r="H10" s="140" t="s">
        <v>570</v>
      </c>
      <c r="I10" s="142"/>
      <c r="J10" s="142" t="n">
        <f aca="false">IFERROR(VLOOKUP(A10,'End Sem 50'!G:AF,26,FALSE()),"OtherAC")</f>
        <v>4</v>
      </c>
      <c r="K10" s="143" t="str">
        <f aca="false">IFERROR(VLOOKUP(A10,'End Sem 50'!G:AG,27,FALSE())," ")</f>
        <v>Cloud based text editing system with live tracking </v>
      </c>
      <c r="L10" s="144" t="str">
        <f aca="false">IFERROR(VLOOKUP(A10,'Synopsis 20'!G:AB,21,FALSE()),"")</f>
        <v/>
      </c>
      <c r="M10" s="144" t="n">
        <f aca="false">IFERROR(VLOOKUP(A10,'Mid Term 20'!G:AA,21,FALSE()),"")</f>
        <v>9</v>
      </c>
      <c r="N10" s="144" t="n">
        <f aca="false">IFERROR(VLOOKUP(A10,'End Sem 50'!G:AE,24,FALSE()),"")</f>
        <v>42</v>
      </c>
      <c r="O10" s="144" t="n">
        <f aca="false">IFERROR(VLOOKUP(A10,'Mentor 85'!G:S,13,FALSE()),"")</f>
        <v>74</v>
      </c>
      <c r="P10" s="144" t="n">
        <f aca="false">IF(ROUND(SUM(L10:O10)*100/175,0)=0,"A",ROUND(SUM(L10:O10)*100/175,0))</f>
        <v>71</v>
      </c>
    </row>
    <row r="11" customFormat="false" ht="44.15" hidden="false" customHeight="false" outlineLevel="0" collapsed="false">
      <c r="A11" s="140" t="n">
        <v>500095673</v>
      </c>
      <c r="B11" s="140" t="s">
        <v>74</v>
      </c>
      <c r="C11" s="141" t="s">
        <v>73</v>
      </c>
      <c r="D11" s="140" t="s">
        <v>566</v>
      </c>
      <c r="E11" s="140" t="s">
        <v>567</v>
      </c>
      <c r="F11" s="140" t="s">
        <v>568</v>
      </c>
      <c r="G11" s="140" t="s">
        <v>580</v>
      </c>
      <c r="H11" s="140" t="s">
        <v>581</v>
      </c>
      <c r="I11" s="142"/>
      <c r="J11" s="142" t="n">
        <f aca="false">IFERROR(VLOOKUP(A11,'End Sem 50'!G:AF,26,FALSE()),"OtherAC")</f>
        <v>4</v>
      </c>
      <c r="K11" s="143" t="str">
        <f aca="false">IFERROR(VLOOKUP(A11,'End Sem 50'!G:AG,27,FALSE())," ")</f>
        <v>Cloud based text editing system with live tracking </v>
      </c>
      <c r="L11" s="144" t="str">
        <f aca="false">IFERROR(VLOOKUP(A11,'Synopsis 20'!G:AB,21,FALSE()),"")</f>
        <v/>
      </c>
      <c r="M11" s="144" t="n">
        <f aca="false">IFERROR(VLOOKUP(A11,'Mid Term 20'!G:AA,21,FALSE()),"")</f>
        <v>9</v>
      </c>
      <c r="N11" s="144" t="n">
        <f aca="false">IFERROR(VLOOKUP(A11,'End Sem 50'!G:AE,24,FALSE()),"")</f>
        <v>42</v>
      </c>
      <c r="O11" s="144" t="n">
        <f aca="false">IFERROR(VLOOKUP(A11,'Mentor 85'!G:S,13,FALSE()),"")</f>
        <v>74</v>
      </c>
      <c r="P11" s="144" t="n">
        <f aca="false">IF(ROUND(SUM(L11:O11)*100/175,0)=0,"A",ROUND(SUM(L11:O11)*100/175,0))</f>
        <v>71</v>
      </c>
    </row>
    <row r="12" customFormat="false" ht="44.15" hidden="false" customHeight="false" outlineLevel="0" collapsed="false">
      <c r="A12" s="140" t="n">
        <v>500096132</v>
      </c>
      <c r="B12" s="140" t="s">
        <v>68</v>
      </c>
      <c r="C12" s="141" t="s">
        <v>67</v>
      </c>
      <c r="D12" s="140" t="s">
        <v>566</v>
      </c>
      <c r="E12" s="140" t="s">
        <v>567</v>
      </c>
      <c r="F12" s="140" t="s">
        <v>568</v>
      </c>
      <c r="G12" s="140" t="s">
        <v>582</v>
      </c>
      <c r="H12" s="140" t="s">
        <v>581</v>
      </c>
      <c r="I12" s="142" t="n">
        <v>8272875951</v>
      </c>
      <c r="J12" s="142" t="n">
        <f aca="false">IFERROR(VLOOKUP(A12,'End Sem 50'!G:AF,26,FALSE()),"OtherAC")</f>
        <v>4</v>
      </c>
      <c r="K12" s="143" t="str">
        <f aca="false">IFERROR(VLOOKUP(A12,'End Sem 50'!G:AG,27,FALSE())," ")</f>
        <v>Cloud based text editing system with live tracking </v>
      </c>
      <c r="L12" s="144" t="str">
        <f aca="false">IFERROR(VLOOKUP(A12,'Synopsis 20'!G:AB,21,FALSE()),"")</f>
        <v/>
      </c>
      <c r="M12" s="144" t="n">
        <f aca="false">IFERROR(VLOOKUP(A12,'Mid Term 20'!G:AA,21,FALSE()),"")</f>
        <v>9</v>
      </c>
      <c r="N12" s="144" t="n">
        <f aca="false">IFERROR(VLOOKUP(A12,'End Sem 50'!G:AE,24,FALSE()),"")</f>
        <v>42</v>
      </c>
      <c r="O12" s="144" t="n">
        <f aca="false">IFERROR(VLOOKUP(A12,'Mentor 85'!G:S,13,FALSE()),"")</f>
        <v>74</v>
      </c>
      <c r="P12" s="144" t="n">
        <f aca="false">IF(ROUND(SUM(L12:O12)*100/175,0)=0,"A",ROUND(SUM(L12:O12)*100/175,0))</f>
        <v>71</v>
      </c>
    </row>
    <row r="13" customFormat="false" ht="44.15" hidden="false" customHeight="false" outlineLevel="0" collapsed="false">
      <c r="A13" s="140" t="n">
        <v>500096302</v>
      </c>
      <c r="B13" s="140" t="s">
        <v>62</v>
      </c>
      <c r="C13" s="141" t="s">
        <v>61</v>
      </c>
      <c r="D13" s="140" t="s">
        <v>566</v>
      </c>
      <c r="E13" s="140" t="s">
        <v>567</v>
      </c>
      <c r="F13" s="140" t="s">
        <v>568</v>
      </c>
      <c r="G13" s="140" t="s">
        <v>583</v>
      </c>
      <c r="H13" s="140" t="s">
        <v>581</v>
      </c>
      <c r="I13" s="142" t="s">
        <v>584</v>
      </c>
      <c r="J13" s="142" t="n">
        <f aca="false">IFERROR(VLOOKUP(A13,'End Sem 50'!G:AF,26,FALSE()),"OtherAC")</f>
        <v>4</v>
      </c>
      <c r="K13" s="143" t="str">
        <f aca="false">IFERROR(VLOOKUP(A13,'End Sem 50'!G:AG,27,FALSE())," ")</f>
        <v>Cloud based text editing system with live tracking </v>
      </c>
      <c r="L13" s="144" t="n">
        <f aca="false">IFERROR(VLOOKUP(A13,'Synopsis 20'!G:AB,21,FALSE()),"")</f>
        <v>10</v>
      </c>
      <c r="M13" s="144" t="n">
        <f aca="false">IFERROR(VLOOKUP(A13,'Mid Term 20'!G:AA,21,FALSE()),"")</f>
        <v>9</v>
      </c>
      <c r="N13" s="144" t="n">
        <f aca="false">IFERROR(VLOOKUP(A13,'End Sem 50'!G:AE,24,FALSE()),"")</f>
        <v>42</v>
      </c>
      <c r="O13" s="144" t="n">
        <f aca="false">IFERROR(VLOOKUP(A13,'Mentor 85'!G:S,13,FALSE()),"")</f>
        <v>74</v>
      </c>
      <c r="P13" s="144" t="n">
        <f aca="false">IF(ROUND(SUM(L13:O13)*100/175,0)=0,"A",ROUND(SUM(L13:O13)*100/175,0))</f>
        <v>77</v>
      </c>
    </row>
    <row r="14" customFormat="false" ht="22.05" hidden="false" customHeight="false" outlineLevel="0" collapsed="false">
      <c r="A14" s="140" t="n">
        <v>500095374</v>
      </c>
      <c r="B14" s="140" t="s">
        <v>88</v>
      </c>
      <c r="C14" s="141" t="s">
        <v>87</v>
      </c>
      <c r="D14" s="140" t="s">
        <v>566</v>
      </c>
      <c r="E14" s="140" t="s">
        <v>567</v>
      </c>
      <c r="F14" s="140" t="s">
        <v>568</v>
      </c>
      <c r="G14" s="140" t="s">
        <v>585</v>
      </c>
      <c r="H14" s="140" t="s">
        <v>570</v>
      </c>
      <c r="I14" s="142" t="n">
        <v>8453001300</v>
      </c>
      <c r="J14" s="142" t="n">
        <f aca="false">IFERROR(VLOOKUP(A14,'End Sem 50'!G:AF,26,FALSE()),"OtherAC")</f>
        <v>5</v>
      </c>
      <c r="K14" s="143" t="str">
        <f aca="false">IFERROR(VLOOKUP(A14,'End Sem 50'!G:AG,27,FALSE())," ")</f>
        <v>PrepPro</v>
      </c>
      <c r="L14" s="144" t="str">
        <f aca="false">IFERROR(VLOOKUP(A14,'Synopsis 20'!G:AB,21,FALSE()),"")</f>
        <v/>
      </c>
      <c r="M14" s="144" t="n">
        <f aca="false">IFERROR(VLOOKUP(A14,'Mid Term 20'!G:AA,21,FALSE()),"")</f>
        <v>0</v>
      </c>
      <c r="N14" s="144" t="str">
        <f aca="false">IFERROR(VLOOKUP(A14,'End Sem 50'!G:AE,24,FALSE()),"")</f>
        <v/>
      </c>
      <c r="O14" s="144" t="n">
        <f aca="false">IFERROR(VLOOKUP(A14,'Mentor 85'!G:S,13,FALSE()),"")</f>
        <v>75</v>
      </c>
      <c r="P14" s="144" t="n">
        <f aca="false">IF(ROUND(SUM(L14:O14)*100/175,0)=0,"A",ROUND(SUM(L14:O14)*100/175,0))</f>
        <v>43</v>
      </c>
    </row>
    <row r="15" customFormat="false" ht="22.05" hidden="false" customHeight="false" outlineLevel="0" collapsed="false">
      <c r="A15" s="140" t="n">
        <v>500095576</v>
      </c>
      <c r="B15" s="140" t="s">
        <v>85</v>
      </c>
      <c r="C15" s="141" t="s">
        <v>84</v>
      </c>
      <c r="D15" s="140" t="s">
        <v>566</v>
      </c>
      <c r="E15" s="140" t="s">
        <v>567</v>
      </c>
      <c r="F15" s="140" t="s">
        <v>568</v>
      </c>
      <c r="G15" s="140" t="s">
        <v>586</v>
      </c>
      <c r="H15" s="140" t="s">
        <v>570</v>
      </c>
      <c r="I15" s="142" t="n">
        <v>7726918140</v>
      </c>
      <c r="J15" s="142" t="n">
        <f aca="false">IFERROR(VLOOKUP(A15,'End Sem 50'!G:AF,26,FALSE()),"OtherAC")</f>
        <v>5</v>
      </c>
      <c r="K15" s="143" t="str">
        <f aca="false">IFERROR(VLOOKUP(A15,'End Sem 50'!G:AG,27,FALSE())," ")</f>
        <v>PrepPro</v>
      </c>
      <c r="L15" s="144" t="str">
        <f aca="false">IFERROR(VLOOKUP(A15,'Synopsis 20'!G:AB,21,FALSE()),"")</f>
        <v/>
      </c>
      <c r="M15" s="144" t="n">
        <f aca="false">IFERROR(VLOOKUP(A15,'Mid Term 20'!G:AA,21,FALSE()),"")</f>
        <v>0</v>
      </c>
      <c r="N15" s="144" t="str">
        <f aca="false">IFERROR(VLOOKUP(A15,'End Sem 50'!G:AE,24,FALSE()),"")</f>
        <v/>
      </c>
      <c r="O15" s="144" t="n">
        <f aca="false">IFERROR(VLOOKUP(A15,'Mentor 85'!G:S,13,FALSE()),"")</f>
        <v>78</v>
      </c>
      <c r="P15" s="144" t="n">
        <f aca="false">IF(ROUND(SUM(L15:O15)*100/175,0)=0,"A",ROUND(SUM(L15:O15)*100/175,0))</f>
        <v>45</v>
      </c>
    </row>
    <row r="16" customFormat="false" ht="44.15" hidden="false" customHeight="false" outlineLevel="0" collapsed="false">
      <c r="A16" s="140" t="n">
        <v>500094583</v>
      </c>
      <c r="B16" s="140" t="s">
        <v>91</v>
      </c>
      <c r="C16" s="141" t="s">
        <v>90</v>
      </c>
      <c r="D16" s="140" t="s">
        <v>566</v>
      </c>
      <c r="E16" s="140" t="s">
        <v>567</v>
      </c>
      <c r="F16" s="140" t="s">
        <v>568</v>
      </c>
      <c r="G16" s="140" t="s">
        <v>587</v>
      </c>
      <c r="H16" s="140" t="s">
        <v>570</v>
      </c>
      <c r="I16" s="142" t="n">
        <v>9520102222</v>
      </c>
      <c r="J16" s="142" t="n">
        <f aca="false">IFERROR(VLOOKUP(A16,'End Sem 50'!G:AF,26,FALSE()),"OtherAC")</f>
        <v>6</v>
      </c>
      <c r="K16" s="143" t="str">
        <f aca="false">IFERROR(VLOOKUP(A16,'End Sem 50'!G:AG,27,FALSE())," ")</f>
        <v>CloudQuest: Your Gateway to Cloud &amp; DevOps</v>
      </c>
      <c r="L16" s="144" t="n">
        <f aca="false">IFERROR(VLOOKUP(A16,'Synopsis 20'!G:AB,21,FALSE()),"")</f>
        <v>17</v>
      </c>
      <c r="M16" s="144" t="n">
        <f aca="false">IFERROR(VLOOKUP(A16,'Mid Term 20'!G:AA,21,FALSE()),"")</f>
        <v>12</v>
      </c>
      <c r="N16" s="144" t="n">
        <f aca="false">IFERROR(VLOOKUP(A16,'End Sem 50'!G:AE,24,FALSE()),"")</f>
        <v>39</v>
      </c>
      <c r="O16" s="144" t="n">
        <f aca="false">IFERROR(VLOOKUP(A16,'Mentor 85'!G:S,13,FALSE()),"")</f>
        <v>72</v>
      </c>
      <c r="P16" s="144" t="n">
        <f aca="false">IF(ROUND(SUM(L16:O16)*100/175,0)=0,"A",ROUND(SUM(L16:O16)*100/175,0))</f>
        <v>80</v>
      </c>
    </row>
    <row r="17" customFormat="false" ht="44.15" hidden="false" customHeight="false" outlineLevel="0" collapsed="false">
      <c r="A17" s="140" t="n">
        <v>500095011</v>
      </c>
      <c r="B17" s="140" t="s">
        <v>95</v>
      </c>
      <c r="C17" s="141" t="s">
        <v>94</v>
      </c>
      <c r="D17" s="140" t="s">
        <v>566</v>
      </c>
      <c r="E17" s="140" t="s">
        <v>567</v>
      </c>
      <c r="F17" s="140" t="s">
        <v>568</v>
      </c>
      <c r="G17" s="140" t="s">
        <v>588</v>
      </c>
      <c r="H17" s="140" t="s">
        <v>570</v>
      </c>
      <c r="I17" s="142"/>
      <c r="J17" s="142" t="n">
        <f aca="false">IFERROR(VLOOKUP(A17,'End Sem 50'!G:AF,26,FALSE()),"OtherAC")</f>
        <v>6</v>
      </c>
      <c r="K17" s="143" t="str">
        <f aca="false">IFERROR(VLOOKUP(A17,'End Sem 50'!G:AG,27,FALSE())," ")</f>
        <v>CloudQuest: Your Gateway to Cloud &amp; DevOps</v>
      </c>
      <c r="L17" s="144" t="n">
        <f aca="false">IFERROR(VLOOKUP(A17,'Synopsis 20'!G:AB,21,FALSE()),"")</f>
        <v>17</v>
      </c>
      <c r="M17" s="144" t="n">
        <f aca="false">IFERROR(VLOOKUP(A17,'Mid Term 20'!G:AA,21,FALSE()),"")</f>
        <v>12</v>
      </c>
      <c r="N17" s="144" t="n">
        <f aca="false">IFERROR(VLOOKUP(A17,'End Sem 50'!G:AE,24,FALSE()),"")</f>
        <v>38</v>
      </c>
      <c r="O17" s="144" t="n">
        <f aca="false">IFERROR(VLOOKUP(A17,'Mentor 85'!G:S,13,FALSE()),"")</f>
        <v>65</v>
      </c>
      <c r="P17" s="144" t="n">
        <f aca="false">IF(ROUND(SUM(L17:O17)*100/175,0)=0,"A",ROUND(SUM(L17:O17)*100/175,0))</f>
        <v>75</v>
      </c>
    </row>
    <row r="18" customFormat="false" ht="22.05" hidden="false" customHeight="false" outlineLevel="0" collapsed="false">
      <c r="A18" s="140" t="n">
        <v>500095651</v>
      </c>
      <c r="B18" s="140" t="s">
        <v>104</v>
      </c>
      <c r="C18" s="141" t="s">
        <v>103</v>
      </c>
      <c r="D18" s="140" t="s">
        <v>566</v>
      </c>
      <c r="E18" s="140" t="s">
        <v>567</v>
      </c>
      <c r="F18" s="140" t="s">
        <v>568</v>
      </c>
      <c r="G18" s="140" t="s">
        <v>589</v>
      </c>
      <c r="H18" s="140" t="s">
        <v>581</v>
      </c>
      <c r="I18" s="142" t="n">
        <v>7392844699</v>
      </c>
      <c r="J18" s="142" t="n">
        <f aca="false">IFERROR(VLOOKUP(A18,'End Sem 50'!G:AF,26,FALSE()),"OtherAC")</f>
        <v>7</v>
      </c>
      <c r="K18" s="143" t="str">
        <f aca="false">IFERROR(VLOOKUP(A18,'End Sem 50'!G:AG,27,FALSE())," ")</f>
        <v>Kim Joy's Magic Bakery </v>
      </c>
      <c r="L18" s="144" t="str">
        <f aca="false">IFERROR(VLOOKUP(A18,'Synopsis 20'!G:AB,21,FALSE()),"")</f>
        <v/>
      </c>
      <c r="M18" s="144" t="n">
        <f aca="false">IFERROR(VLOOKUP(A18,'Mid Term 20'!G:AA,21,FALSE()),"")</f>
        <v>16</v>
      </c>
      <c r="N18" s="144" t="str">
        <f aca="false">IFERROR(VLOOKUP(A18,'End Sem 50'!G:AE,24,FALSE()),"")</f>
        <v/>
      </c>
      <c r="O18" s="144" t="n">
        <f aca="false">IFERROR(VLOOKUP(A18,'Mentor 85'!G:S,13,FALSE()),"")</f>
        <v>73</v>
      </c>
      <c r="P18" s="144" t="n">
        <f aca="false">IF(ROUND(SUM(L18:O18)*100/175,0)=0,"A",ROUND(SUM(L18:O18)*100/175,0))</f>
        <v>51</v>
      </c>
    </row>
    <row r="19" customFormat="false" ht="22.05" hidden="false" customHeight="false" outlineLevel="0" collapsed="false">
      <c r="A19" s="140" t="n">
        <v>500095925</v>
      </c>
      <c r="B19" s="140" t="s">
        <v>112</v>
      </c>
      <c r="C19" s="141" t="s">
        <v>111</v>
      </c>
      <c r="D19" s="140" t="s">
        <v>566</v>
      </c>
      <c r="E19" s="140" t="s">
        <v>567</v>
      </c>
      <c r="F19" s="140" t="s">
        <v>568</v>
      </c>
      <c r="G19" s="140" t="s">
        <v>590</v>
      </c>
      <c r="H19" s="140" t="s">
        <v>581</v>
      </c>
      <c r="I19" s="142" t="n">
        <v>8929252547</v>
      </c>
      <c r="J19" s="142" t="n">
        <f aca="false">IFERROR(VLOOKUP(A19,'End Sem 50'!G:AF,26,FALSE()),"OtherAC")</f>
        <v>7</v>
      </c>
      <c r="K19" s="143" t="str">
        <f aca="false">IFERROR(VLOOKUP(A19,'End Sem 50'!G:AG,27,FALSE())," ")</f>
        <v>Kim Joy's Magic Bakery </v>
      </c>
      <c r="L19" s="144" t="str">
        <f aca="false">IFERROR(VLOOKUP(A19,'Synopsis 20'!G:AB,21,FALSE()),"")</f>
        <v/>
      </c>
      <c r="M19" s="144" t="n">
        <f aca="false">IFERROR(VLOOKUP(A19,'Mid Term 20'!G:AA,21,FALSE()),"")</f>
        <v>14</v>
      </c>
      <c r="N19" s="144" t="str">
        <f aca="false">IFERROR(VLOOKUP(A19,'End Sem 50'!G:AE,24,FALSE()),"")</f>
        <v/>
      </c>
      <c r="O19" s="144" t="n">
        <f aca="false">IFERROR(VLOOKUP(A19,'Mentor 85'!G:S,13,FALSE()),"")</f>
        <v>73</v>
      </c>
      <c r="P19" s="144" t="n">
        <f aca="false">IF(ROUND(SUM(L19:O19)*100/175,0)=0,"A",ROUND(SUM(L19:O19)*100/175,0))</f>
        <v>50</v>
      </c>
    </row>
    <row r="20" customFormat="false" ht="22.05" hidden="false" customHeight="false" outlineLevel="0" collapsed="false">
      <c r="A20" s="140" t="n">
        <v>500096088</v>
      </c>
      <c r="B20" s="140" t="s">
        <v>114</v>
      </c>
      <c r="C20" s="141" t="s">
        <v>113</v>
      </c>
      <c r="D20" s="140" t="s">
        <v>566</v>
      </c>
      <c r="E20" s="140" t="s">
        <v>567</v>
      </c>
      <c r="F20" s="140" t="s">
        <v>568</v>
      </c>
      <c r="G20" s="140" t="s">
        <v>591</v>
      </c>
      <c r="H20" s="140" t="s">
        <v>581</v>
      </c>
      <c r="I20" s="142"/>
      <c r="J20" s="142" t="n">
        <f aca="false">IFERROR(VLOOKUP(A20,'End Sem 50'!G:AF,26,FALSE()),"OtherAC")</f>
        <v>7</v>
      </c>
      <c r="K20" s="143" t="str">
        <f aca="false">IFERROR(VLOOKUP(A20,'End Sem 50'!G:AG,27,FALSE())," ")</f>
        <v>Kim Joy's Magic Bakery </v>
      </c>
      <c r="L20" s="144" t="str">
        <f aca="false">IFERROR(VLOOKUP(A20,'Synopsis 20'!G:AB,21,FALSE()),"")</f>
        <v/>
      </c>
      <c r="M20" s="144" t="n">
        <f aca="false">IFERROR(VLOOKUP(A20,'Mid Term 20'!G:AA,21,FALSE()),"")</f>
        <v>16</v>
      </c>
      <c r="N20" s="144" t="str">
        <f aca="false">IFERROR(VLOOKUP(A20,'End Sem 50'!G:AE,24,FALSE()),"")</f>
        <v/>
      </c>
      <c r="O20" s="144" t="n">
        <f aca="false">IFERROR(VLOOKUP(A20,'Mentor 85'!G:S,13,FALSE()),"")</f>
        <v>73</v>
      </c>
      <c r="P20" s="144" t="n">
        <f aca="false">IF(ROUND(SUM(L20:O20)*100/175,0)=0,"A",ROUND(SUM(L20:O20)*100/175,0))</f>
        <v>51</v>
      </c>
    </row>
    <row r="21" customFormat="false" ht="33.1" hidden="false" customHeight="false" outlineLevel="0" collapsed="false">
      <c r="A21" s="140" t="n">
        <v>500094037</v>
      </c>
      <c r="B21" s="140" t="s">
        <v>128</v>
      </c>
      <c r="C21" s="141" t="s">
        <v>127</v>
      </c>
      <c r="D21" s="140" t="s">
        <v>566</v>
      </c>
      <c r="E21" s="140" t="s">
        <v>567</v>
      </c>
      <c r="F21" s="140" t="s">
        <v>568</v>
      </c>
      <c r="G21" s="140" t="s">
        <v>592</v>
      </c>
      <c r="H21" s="140" t="s">
        <v>574</v>
      </c>
      <c r="I21" s="142" t="n">
        <v>7991236924</v>
      </c>
      <c r="J21" s="142" t="n">
        <f aca="false">IFERROR(VLOOKUP(A21,'End Sem 50'!G:AF,26,FALSE()),"OtherAC")</f>
        <v>8</v>
      </c>
      <c r="K21" s="143" t="str">
        <f aca="false">IFERROR(VLOOKUP(A21,'End Sem 50'!G:AG,27,FALSE())," ")</f>
        <v>Nation Nexus : Keep Yourself Updated</v>
      </c>
      <c r="L21" s="144" t="str">
        <f aca="false">IFERROR(VLOOKUP(A21,'Synopsis 20'!G:AB,21,FALSE()),"")</f>
        <v/>
      </c>
      <c r="M21" s="144" t="n">
        <f aca="false">IFERROR(VLOOKUP(A21,'Mid Term 20'!G:AA,21,FALSE()),"")</f>
        <v>12</v>
      </c>
      <c r="N21" s="144" t="str">
        <f aca="false">IFERROR(VLOOKUP(A21,'End Sem 50'!G:AE,24,FALSE()),"")</f>
        <v/>
      </c>
      <c r="O21" s="144" t="n">
        <f aca="false">IFERROR(VLOOKUP(A21,'Mentor 85'!G:S,13,FALSE()),"")</f>
        <v>74</v>
      </c>
      <c r="P21" s="144" t="n">
        <f aca="false">IF(ROUND(SUM(L21:O21)*100/175,0)=0,"A",ROUND(SUM(L21:O21)*100/175,0))</f>
        <v>49</v>
      </c>
    </row>
    <row r="22" customFormat="false" ht="33.1" hidden="false" customHeight="false" outlineLevel="0" collapsed="false">
      <c r="A22" s="140" t="n">
        <v>500094053</v>
      </c>
      <c r="B22" s="140" t="s">
        <v>125</v>
      </c>
      <c r="C22" s="141" t="s">
        <v>116</v>
      </c>
      <c r="D22" s="140" t="s">
        <v>566</v>
      </c>
      <c r="E22" s="140" t="s">
        <v>567</v>
      </c>
      <c r="F22" s="140" t="s">
        <v>568</v>
      </c>
      <c r="G22" s="140" t="s">
        <v>593</v>
      </c>
      <c r="H22" s="140" t="s">
        <v>574</v>
      </c>
      <c r="I22" s="142" t="n">
        <v>7906155160</v>
      </c>
      <c r="J22" s="142" t="n">
        <f aca="false">IFERROR(VLOOKUP(A22,'End Sem 50'!G:AF,26,FALSE()),"OtherAC")</f>
        <v>8</v>
      </c>
      <c r="K22" s="143" t="str">
        <f aca="false">IFERROR(VLOOKUP(A22,'End Sem 50'!G:AG,27,FALSE())," ")</f>
        <v>Nation Nexus : Keep Yourself Updated</v>
      </c>
      <c r="L22" s="144" t="str">
        <f aca="false">IFERROR(VLOOKUP(A22,'Synopsis 20'!G:AB,21,FALSE()),"")</f>
        <v/>
      </c>
      <c r="M22" s="144" t="n">
        <f aca="false">IFERROR(VLOOKUP(A22,'Mid Term 20'!G:AA,21,FALSE()),"")</f>
        <v>12</v>
      </c>
      <c r="N22" s="144" t="str">
        <f aca="false">IFERROR(VLOOKUP(A22,'End Sem 50'!G:AE,24,FALSE()),"")</f>
        <v/>
      </c>
      <c r="O22" s="144" t="n">
        <f aca="false">IFERROR(VLOOKUP(A22,'Mentor 85'!G:S,13,FALSE()),"")</f>
        <v>74</v>
      </c>
      <c r="P22" s="144" t="n">
        <f aca="false">IF(ROUND(SUM(L22:O22)*100/175,0)=0,"A",ROUND(SUM(L22:O22)*100/175,0))</f>
        <v>49</v>
      </c>
    </row>
    <row r="23" customFormat="false" ht="22.05" hidden="false" customHeight="false" outlineLevel="0" collapsed="false">
      <c r="A23" s="140" t="n">
        <v>500095057</v>
      </c>
      <c r="B23" s="140" t="s">
        <v>594</v>
      </c>
      <c r="C23" s="141" t="s">
        <v>130</v>
      </c>
      <c r="D23" s="140" t="s">
        <v>566</v>
      </c>
      <c r="E23" s="140" t="s">
        <v>567</v>
      </c>
      <c r="F23" s="140" t="s">
        <v>568</v>
      </c>
      <c r="G23" s="140" t="s">
        <v>595</v>
      </c>
      <c r="H23" s="140" t="s">
        <v>570</v>
      </c>
      <c r="I23" s="142" t="n">
        <v>7007746411</v>
      </c>
      <c r="J23" s="142" t="n">
        <f aca="false">IFERROR(VLOOKUP(A23,'End Sem 50'!G:AF,26,FALSE()),"OtherAC")</f>
        <v>9</v>
      </c>
      <c r="K23" s="143" t="str">
        <f aca="false">IFERROR(VLOOKUP(A23,'End Sem 50'!G:AG,27,FALSE())," ")</f>
        <v>Next basket grocery app</v>
      </c>
      <c r="L23" s="144" t="str">
        <f aca="false">IFERROR(VLOOKUP(A23,'Synopsis 20'!G:AB,21,FALSE()),"")</f>
        <v/>
      </c>
      <c r="M23" s="144" t="n">
        <f aca="false">IFERROR(VLOOKUP(A23,'Mid Term 20'!G:AA,21,FALSE()),"")</f>
        <v>14</v>
      </c>
      <c r="N23" s="144" t="str">
        <f aca="false">IFERROR(VLOOKUP(A23,'End Sem 50'!G:AE,24,FALSE()),"")</f>
        <v/>
      </c>
      <c r="O23" s="144" t="n">
        <f aca="false">IFERROR(VLOOKUP(A23,'Mentor 85'!G:S,13,FALSE()),"")</f>
        <v>62</v>
      </c>
      <c r="P23" s="144" t="n">
        <f aca="false">IF(ROUND(SUM(L23:O23)*100/175,0)=0,"A",ROUND(SUM(L23:O23)*100/175,0))</f>
        <v>43</v>
      </c>
    </row>
    <row r="24" customFormat="false" ht="22.05" hidden="false" customHeight="false" outlineLevel="0" collapsed="false">
      <c r="A24" s="140" t="n">
        <v>500095603</v>
      </c>
      <c r="B24" s="140" t="s">
        <v>141</v>
      </c>
      <c r="C24" s="141" t="s">
        <v>140</v>
      </c>
      <c r="D24" s="140" t="s">
        <v>566</v>
      </c>
      <c r="E24" s="140" t="s">
        <v>567</v>
      </c>
      <c r="F24" s="140" t="s">
        <v>568</v>
      </c>
      <c r="G24" s="140" t="s">
        <v>596</v>
      </c>
      <c r="H24" s="140" t="s">
        <v>570</v>
      </c>
      <c r="I24" s="142"/>
      <c r="J24" s="142" t="n">
        <f aca="false">IFERROR(VLOOKUP(A24,'End Sem 50'!G:AF,26,FALSE()),"OtherAC")</f>
        <v>9</v>
      </c>
      <c r="K24" s="143" t="str">
        <f aca="false">IFERROR(VLOOKUP(A24,'End Sem 50'!G:AG,27,FALSE())," ")</f>
        <v>Next basket grocery app</v>
      </c>
      <c r="L24" s="144" t="str">
        <f aca="false">IFERROR(VLOOKUP(A24,'Synopsis 20'!G:AB,21,FALSE()),"")</f>
        <v/>
      </c>
      <c r="M24" s="144" t="n">
        <f aca="false">IFERROR(VLOOKUP(A24,'Mid Term 20'!G:AA,21,FALSE()),"")</f>
        <v>14</v>
      </c>
      <c r="N24" s="144" t="str">
        <f aca="false">IFERROR(VLOOKUP(A24,'End Sem 50'!G:AE,24,FALSE()),"")</f>
        <v/>
      </c>
      <c r="O24" s="144" t="n">
        <f aca="false">IFERROR(VLOOKUP(A24,'Mentor 85'!G:S,13,FALSE()),"")</f>
        <v>62</v>
      </c>
      <c r="P24" s="144" t="n">
        <f aca="false">IF(ROUND(SUM(L24:O24)*100/175,0)=0,"A",ROUND(SUM(L24:O24)*100/175,0))</f>
        <v>43</v>
      </c>
    </row>
    <row r="25" customFormat="false" ht="22.05" hidden="false" customHeight="false" outlineLevel="0" collapsed="false">
      <c r="A25" s="140" t="n">
        <v>500095633</v>
      </c>
      <c r="B25" s="140" t="s">
        <v>132</v>
      </c>
      <c r="C25" s="141" t="s">
        <v>131</v>
      </c>
      <c r="D25" s="140" t="s">
        <v>566</v>
      </c>
      <c r="E25" s="140" t="s">
        <v>567</v>
      </c>
      <c r="F25" s="140" t="s">
        <v>568</v>
      </c>
      <c r="G25" s="140" t="s">
        <v>597</v>
      </c>
      <c r="H25" s="140" t="s">
        <v>581</v>
      </c>
      <c r="I25" s="142" t="n">
        <v>9012527129</v>
      </c>
      <c r="J25" s="142" t="n">
        <f aca="false">IFERROR(VLOOKUP(A25,'End Sem 50'!G:AF,26,FALSE()),"OtherAC")</f>
        <v>9</v>
      </c>
      <c r="K25" s="143" t="str">
        <f aca="false">IFERROR(VLOOKUP(A25,'End Sem 50'!G:AG,27,FALSE())," ")</f>
        <v>Next basket grocery app</v>
      </c>
      <c r="L25" s="144" t="n">
        <f aca="false">IFERROR(VLOOKUP(A25,'Synopsis 20'!G:AB,21,FALSE()),"")</f>
        <v>8</v>
      </c>
      <c r="M25" s="144" t="n">
        <f aca="false">IFERROR(VLOOKUP(A25,'Mid Term 20'!G:AA,21,FALSE()),"")</f>
        <v>14</v>
      </c>
      <c r="N25" s="144" t="str">
        <f aca="false">IFERROR(VLOOKUP(A25,'End Sem 50'!G:AE,24,FALSE()),"")</f>
        <v/>
      </c>
      <c r="O25" s="144" t="n">
        <f aca="false">IFERROR(VLOOKUP(A25,'Mentor 85'!G:S,13,FALSE()),"")</f>
        <v>51</v>
      </c>
      <c r="P25" s="144" t="n">
        <f aca="false">IF(ROUND(SUM(L25:O25)*100/175,0)=0,"A",ROUND(SUM(L25:O25)*100/175,0))</f>
        <v>42</v>
      </c>
    </row>
    <row r="26" customFormat="false" ht="22.05" hidden="false" customHeight="false" outlineLevel="0" collapsed="false">
      <c r="A26" s="140" t="n">
        <v>500096244</v>
      </c>
      <c r="B26" s="140" t="s">
        <v>137</v>
      </c>
      <c r="C26" s="141" t="s">
        <v>136</v>
      </c>
      <c r="D26" s="140" t="s">
        <v>566</v>
      </c>
      <c r="E26" s="140" t="s">
        <v>567</v>
      </c>
      <c r="F26" s="140" t="s">
        <v>568</v>
      </c>
      <c r="G26" s="140" t="s">
        <v>598</v>
      </c>
      <c r="H26" s="140" t="s">
        <v>581</v>
      </c>
      <c r="I26" s="142" t="n">
        <v>8789447556</v>
      </c>
      <c r="J26" s="142" t="n">
        <f aca="false">IFERROR(VLOOKUP(A26,'End Sem 50'!G:AF,26,FALSE()),"OtherAC")</f>
        <v>9</v>
      </c>
      <c r="K26" s="143" t="str">
        <f aca="false">IFERROR(VLOOKUP(A26,'End Sem 50'!G:AG,27,FALSE())," ")</f>
        <v>Next basket grocery app</v>
      </c>
      <c r="L26" s="144" t="str">
        <f aca="false">IFERROR(VLOOKUP(A26,'Synopsis 20'!G:AB,21,FALSE()),"")</f>
        <v/>
      </c>
      <c r="M26" s="144" t="n">
        <f aca="false">IFERROR(VLOOKUP(A26,'Mid Term 20'!G:AA,21,FALSE()),"")</f>
        <v>14</v>
      </c>
      <c r="N26" s="144" t="str">
        <f aca="false">IFERROR(VLOOKUP(A26,'End Sem 50'!G:AE,24,FALSE()),"")</f>
        <v/>
      </c>
      <c r="O26" s="144" t="n">
        <f aca="false">IFERROR(VLOOKUP(A26,'Mentor 85'!G:S,13,FALSE()),"")</f>
        <v>51</v>
      </c>
      <c r="P26" s="144" t="n">
        <f aca="false">IF(ROUND(SUM(L26:O26)*100/175,0)=0,"A",ROUND(SUM(L26:O26)*100/175,0))</f>
        <v>37</v>
      </c>
    </row>
    <row r="27" customFormat="false" ht="22.05" hidden="false" customHeight="false" outlineLevel="0" collapsed="false">
      <c r="A27" s="140" t="n">
        <v>500093629</v>
      </c>
      <c r="B27" s="140" t="s">
        <v>147</v>
      </c>
      <c r="C27" s="141" t="s">
        <v>146</v>
      </c>
      <c r="D27" s="140" t="s">
        <v>566</v>
      </c>
      <c r="E27" s="140" t="s">
        <v>567</v>
      </c>
      <c r="F27" s="140" t="s">
        <v>568</v>
      </c>
      <c r="G27" s="140" t="s">
        <v>599</v>
      </c>
      <c r="H27" s="140" t="s">
        <v>574</v>
      </c>
      <c r="I27" s="142"/>
      <c r="J27" s="142" t="n">
        <f aca="false">IFERROR(VLOOKUP(A27,'End Sem 50'!G:AF,26,FALSE()),"OtherAC")</f>
        <v>10</v>
      </c>
      <c r="K27" s="143" t="str">
        <f aca="false">IFERROR(VLOOKUP(A27,'End Sem 50'!G:AG,27,FALSE())," ")</f>
        <v>Self Healing Infrastructure</v>
      </c>
      <c r="L27" s="144" t="str">
        <f aca="false">IFERROR(VLOOKUP(A27,'Synopsis 20'!G:AB,21,FALSE()),"")</f>
        <v/>
      </c>
      <c r="M27" s="144" t="n">
        <f aca="false">IFERROR(VLOOKUP(A27,'Mid Term 20'!G:AA,21,FALSE()),"")</f>
        <v>14</v>
      </c>
      <c r="N27" s="144" t="n">
        <f aca="false">IFERROR(VLOOKUP(A27,'End Sem 50'!G:AE,24,FALSE()),"")</f>
        <v>40.5</v>
      </c>
      <c r="O27" s="144" t="n">
        <f aca="false">IFERROR(VLOOKUP(A27,'Mentor 85'!G:S,13,FALSE()),"")</f>
        <v>73</v>
      </c>
      <c r="P27" s="144" t="n">
        <f aca="false">IF(ROUND(SUM(L27:O27)*100/175,0)=0,"A",ROUND(SUM(L27:O27)*100/175,0))</f>
        <v>73</v>
      </c>
    </row>
    <row r="28" customFormat="false" ht="33.1" hidden="false" customHeight="false" outlineLevel="0" collapsed="false">
      <c r="A28" s="140" t="n">
        <v>500094566</v>
      </c>
      <c r="B28" s="140" t="s">
        <v>157</v>
      </c>
      <c r="C28" s="141" t="s">
        <v>156</v>
      </c>
      <c r="D28" s="140" t="s">
        <v>566</v>
      </c>
      <c r="E28" s="140" t="s">
        <v>567</v>
      </c>
      <c r="F28" s="140" t="s">
        <v>568</v>
      </c>
      <c r="G28" s="140" t="s">
        <v>600</v>
      </c>
      <c r="H28" s="140" t="s">
        <v>570</v>
      </c>
      <c r="I28" s="142" t="n">
        <v>9878450843</v>
      </c>
      <c r="J28" s="142" t="n">
        <f aca="false">IFERROR(VLOOKUP(A28,'End Sem 50'!G:AF,26,FALSE()),"OtherAC")</f>
        <v>11</v>
      </c>
      <c r="K28" s="143" t="str">
        <f aca="false">IFERROR(VLOOKUP(A28,'End Sem 50'!G:AG,27,FALSE())," ")</f>
        <v>Phishing Detection using ml</v>
      </c>
      <c r="L28" s="144" t="str">
        <f aca="false">IFERROR(VLOOKUP(A28,'Synopsis 20'!G:AB,21,FALSE()),"")</f>
        <v/>
      </c>
      <c r="M28" s="144" t="n">
        <f aca="false">IFERROR(VLOOKUP(A28,'Mid Term 20'!G:AA,21,FALSE()),"")</f>
        <v>0</v>
      </c>
      <c r="N28" s="144" t="str">
        <f aca="false">IFERROR(VLOOKUP(A28,'End Sem 50'!G:AE,24,FALSE()),"")</f>
        <v/>
      </c>
      <c r="O28" s="144" t="n">
        <f aca="false">IFERROR(VLOOKUP(A28,'Mentor 85'!G:S,13,FALSE()),"")</f>
        <v>75</v>
      </c>
      <c r="P28" s="144" t="n">
        <f aca="false">IF(ROUND(SUM(L28:O28)*100/175,0)=0,"A",ROUND(SUM(L28:O28)*100/175,0))</f>
        <v>43</v>
      </c>
    </row>
    <row r="29" customFormat="false" ht="22.05" hidden="false" customHeight="false" outlineLevel="0" collapsed="false">
      <c r="A29" s="140" t="n">
        <v>500095565</v>
      </c>
      <c r="B29" s="140" t="s">
        <v>179</v>
      </c>
      <c r="C29" s="141" t="s">
        <v>178</v>
      </c>
      <c r="D29" s="140" t="s">
        <v>566</v>
      </c>
      <c r="E29" s="140" t="s">
        <v>567</v>
      </c>
      <c r="F29" s="140" t="s">
        <v>568</v>
      </c>
      <c r="G29" s="140" t="s">
        <v>601</v>
      </c>
      <c r="H29" s="140" t="s">
        <v>570</v>
      </c>
      <c r="I29" s="142"/>
      <c r="J29" s="142" t="n">
        <f aca="false">IFERROR(VLOOKUP(A29,'End Sem 50'!G:AF,26,FALSE()),"OtherAC")</f>
        <v>12</v>
      </c>
      <c r="K29" s="143" t="str">
        <f aca="false">IFERROR(VLOOKUP(A29,'End Sem 50'!G:AG,27,FALSE())," ")</f>
        <v>Cloud health AI</v>
      </c>
      <c r="L29" s="144" t="str">
        <f aca="false">IFERROR(VLOOKUP(A29,'Synopsis 20'!G:AB,21,FALSE()),"")</f>
        <v/>
      </c>
      <c r="M29" s="144" t="n">
        <f aca="false">IFERROR(VLOOKUP(A29,'Mid Term 20'!G:AA,21,FALSE()),"")</f>
        <v>17</v>
      </c>
      <c r="N29" s="144" t="str">
        <f aca="false">IFERROR(VLOOKUP(A29,'End Sem 50'!G:AE,24,FALSE()),"")</f>
        <v/>
      </c>
      <c r="O29" s="144" t="n">
        <f aca="false">IFERROR(VLOOKUP(A29,'Mentor 85'!G:S,13,FALSE()),"")</f>
        <v>73</v>
      </c>
      <c r="P29" s="144" t="n">
        <f aca="false">IF(ROUND(SUM(L29:O29)*100/175,0)=0,"A",ROUND(SUM(L29:O29)*100/175,0))</f>
        <v>51</v>
      </c>
    </row>
    <row r="30" customFormat="false" ht="22.05" hidden="false" customHeight="false" outlineLevel="0" collapsed="false">
      <c r="A30" s="140" t="n">
        <v>500096086</v>
      </c>
      <c r="B30" s="140" t="s">
        <v>171</v>
      </c>
      <c r="C30" s="141" t="s">
        <v>602</v>
      </c>
      <c r="D30" s="140" t="s">
        <v>566</v>
      </c>
      <c r="E30" s="140" t="s">
        <v>567</v>
      </c>
      <c r="F30" s="140" t="s">
        <v>568</v>
      </c>
      <c r="G30" s="140" t="s">
        <v>603</v>
      </c>
      <c r="H30" s="140" t="s">
        <v>581</v>
      </c>
      <c r="I30" s="142"/>
      <c r="J30" s="142" t="n">
        <f aca="false">IFERROR(VLOOKUP(A30,'End Sem 50'!G:AF,26,FALSE()),"OtherAC")</f>
        <v>12</v>
      </c>
      <c r="K30" s="143" t="str">
        <f aca="false">IFERROR(VLOOKUP(A30,'End Sem 50'!G:AG,27,FALSE())," ")</f>
        <v>Cloud health AI</v>
      </c>
      <c r="L30" s="144" t="str">
        <f aca="false">IFERROR(VLOOKUP(A30,'Synopsis 20'!G:AB,21,FALSE()),"")</f>
        <v/>
      </c>
      <c r="M30" s="144" t="n">
        <f aca="false">IFERROR(VLOOKUP(A30,'Mid Term 20'!G:AA,21,FALSE()),"")</f>
        <v>17</v>
      </c>
      <c r="N30" s="144" t="str">
        <f aca="false">IFERROR(VLOOKUP(A30,'End Sem 50'!G:AE,24,FALSE()),"")</f>
        <v/>
      </c>
      <c r="O30" s="144" t="n">
        <f aca="false">IFERROR(VLOOKUP(A30,'Mentor 85'!G:S,13,FALSE()),"")</f>
        <v>73</v>
      </c>
      <c r="P30" s="144" t="n">
        <f aca="false">IF(ROUND(SUM(L30:O30)*100/175,0)=0,"A",ROUND(SUM(L30:O30)*100/175,0))</f>
        <v>51</v>
      </c>
    </row>
    <row r="31" customFormat="false" ht="22.05" hidden="false" customHeight="false" outlineLevel="0" collapsed="false">
      <c r="A31" s="140" t="n">
        <v>500096258</v>
      </c>
      <c r="B31" s="140" t="s">
        <v>176</v>
      </c>
      <c r="C31" s="141" t="s">
        <v>175</v>
      </c>
      <c r="D31" s="140" t="s">
        <v>566</v>
      </c>
      <c r="E31" s="140" t="s">
        <v>567</v>
      </c>
      <c r="F31" s="140" t="s">
        <v>568</v>
      </c>
      <c r="G31" s="140" t="s">
        <v>604</v>
      </c>
      <c r="H31" s="140" t="s">
        <v>581</v>
      </c>
      <c r="I31" s="142" t="n">
        <v>7300952012</v>
      </c>
      <c r="J31" s="142" t="n">
        <f aca="false">IFERROR(VLOOKUP(A31,'End Sem 50'!G:AF,26,FALSE()),"OtherAC")</f>
        <v>12</v>
      </c>
      <c r="K31" s="143" t="str">
        <f aca="false">IFERROR(VLOOKUP(A31,'End Sem 50'!G:AG,27,FALSE())," ")</f>
        <v>Cloud health AI</v>
      </c>
      <c r="L31" s="144" t="str">
        <f aca="false">IFERROR(VLOOKUP(A31,'Synopsis 20'!G:AB,21,FALSE()),"")</f>
        <v/>
      </c>
      <c r="M31" s="144" t="n">
        <f aca="false">IFERROR(VLOOKUP(A31,'Mid Term 20'!G:AA,21,FALSE()),"")</f>
        <v>17</v>
      </c>
      <c r="N31" s="144" t="str">
        <f aca="false">IFERROR(VLOOKUP(A31,'End Sem 50'!G:AE,24,FALSE()),"")</f>
        <v/>
      </c>
      <c r="O31" s="144" t="n">
        <f aca="false">IFERROR(VLOOKUP(A31,'Mentor 85'!G:S,13,FALSE()),"")</f>
        <v>73</v>
      </c>
      <c r="P31" s="144" t="n">
        <f aca="false">IF(ROUND(SUM(L31:O31)*100/175,0)=0,"A",ROUND(SUM(L31:O31)*100/175,0))</f>
        <v>51</v>
      </c>
    </row>
    <row r="32" customFormat="false" ht="33.1" hidden="false" customHeight="false" outlineLevel="0" collapsed="false">
      <c r="A32" s="140" t="n">
        <v>500095932</v>
      </c>
      <c r="B32" s="140" t="s">
        <v>187</v>
      </c>
      <c r="C32" s="141" t="s">
        <v>186</v>
      </c>
      <c r="D32" s="140" t="s">
        <v>566</v>
      </c>
      <c r="E32" s="140" t="s">
        <v>567</v>
      </c>
      <c r="F32" s="140" t="s">
        <v>568</v>
      </c>
      <c r="G32" s="140" t="s">
        <v>605</v>
      </c>
      <c r="H32" s="140" t="s">
        <v>581</v>
      </c>
      <c r="I32" s="142" t="n">
        <v>8279172002</v>
      </c>
      <c r="J32" s="142" t="n">
        <f aca="false">IFERROR(VLOOKUP(A32,'End Sem 50'!G:AF,26,FALSE()),"OtherAC")</f>
        <v>13</v>
      </c>
      <c r="K32" s="143" t="str">
        <f aca="false">IFERROR(VLOOKUP(A32,'End Sem 50'!G:AG,27,FALSE())," ")</f>
        <v>Web App for Heart Disease Prediction</v>
      </c>
      <c r="L32" s="144" t="str">
        <f aca="false">IFERROR(VLOOKUP(A32,'Synopsis 20'!G:AB,21,FALSE()),"")</f>
        <v/>
      </c>
      <c r="M32" s="144" t="n">
        <f aca="false">IFERROR(VLOOKUP(A32,'Mid Term 20'!G:AA,21,FALSE()),"")</f>
        <v>17.5</v>
      </c>
      <c r="N32" s="144" t="str">
        <f aca="false">IFERROR(VLOOKUP(A32,'End Sem 50'!G:AE,24,FALSE()),"")</f>
        <v/>
      </c>
      <c r="O32" s="144" t="n">
        <f aca="false">IFERROR(VLOOKUP(A32,'Mentor 85'!G:S,13,FALSE()),"")</f>
        <v>57</v>
      </c>
      <c r="P32" s="144" t="n">
        <f aca="false">IF(ROUND(SUM(L32:O32)*100/175,0)=0,"A",ROUND(SUM(L32:O32)*100/175,0))</f>
        <v>43</v>
      </c>
    </row>
    <row r="33" customFormat="false" ht="33.1" hidden="false" customHeight="false" outlineLevel="0" collapsed="false">
      <c r="A33" s="140" t="n">
        <v>500096616</v>
      </c>
      <c r="B33" s="140" t="s">
        <v>191</v>
      </c>
      <c r="C33" s="141" t="s">
        <v>606</v>
      </c>
      <c r="D33" s="140" t="s">
        <v>566</v>
      </c>
      <c r="E33" s="140" t="s">
        <v>567</v>
      </c>
      <c r="F33" s="140" t="s">
        <v>568</v>
      </c>
      <c r="G33" s="140" t="s">
        <v>607</v>
      </c>
      <c r="H33" s="140" t="s">
        <v>581</v>
      </c>
      <c r="I33" s="142" t="s">
        <v>608</v>
      </c>
      <c r="J33" s="142" t="n">
        <f aca="false">IFERROR(VLOOKUP(A33,'End Sem 50'!G:AF,26,FALSE()),"OtherAC")</f>
        <v>13</v>
      </c>
      <c r="K33" s="143" t="str">
        <f aca="false">IFERROR(VLOOKUP(A33,'End Sem 50'!G:AG,27,FALSE())," ")</f>
        <v>Web App for Heart Disease Prediction</v>
      </c>
      <c r="L33" s="144" t="str">
        <f aca="false">IFERROR(VLOOKUP(A33,'Synopsis 20'!G:AB,21,FALSE()),"")</f>
        <v/>
      </c>
      <c r="M33" s="144" t="n">
        <f aca="false">IFERROR(VLOOKUP(A33,'Mid Term 20'!G:AA,21,FALSE()),"")</f>
        <v>17.5</v>
      </c>
      <c r="N33" s="144" t="str">
        <f aca="false">IFERROR(VLOOKUP(A33,'End Sem 50'!G:AE,24,FALSE()),"")</f>
        <v/>
      </c>
      <c r="O33" s="144" t="n">
        <f aca="false">IFERROR(VLOOKUP(A33,'Mentor 85'!G:S,13,FALSE()),"")</f>
        <v>57</v>
      </c>
      <c r="P33" s="144" t="n">
        <f aca="false">IF(ROUND(SUM(L33:O33)*100/175,0)=0,"A",ROUND(SUM(L33:O33)*100/175,0))</f>
        <v>43</v>
      </c>
    </row>
    <row r="34" customFormat="false" ht="44.15" hidden="false" customHeight="false" outlineLevel="0" collapsed="false">
      <c r="A34" s="140" t="n">
        <v>500093449</v>
      </c>
      <c r="B34" s="140" t="s">
        <v>200</v>
      </c>
      <c r="C34" s="141" t="s">
        <v>199</v>
      </c>
      <c r="D34" s="140" t="s">
        <v>566</v>
      </c>
      <c r="E34" s="140" t="s">
        <v>567</v>
      </c>
      <c r="F34" s="140" t="s">
        <v>568</v>
      </c>
      <c r="G34" s="140" t="s">
        <v>609</v>
      </c>
      <c r="H34" s="140" t="s">
        <v>574</v>
      </c>
      <c r="I34" s="142" t="n">
        <v>8</v>
      </c>
      <c r="J34" s="142" t="n">
        <f aca="false">IFERROR(VLOOKUP(A34,'End Sem 50'!G:AF,26,FALSE()),"OtherAC")</f>
        <v>14</v>
      </c>
      <c r="K34" s="143" t="str">
        <f aca="false">IFERROR(VLOOKUP(A34,'End Sem 50'!G:AG,27,FALSE())," ")</f>
        <v>Task Orchestration using Microservices</v>
      </c>
      <c r="L34" s="144" t="str">
        <f aca="false">IFERROR(VLOOKUP(A34,'Synopsis 20'!G:AB,21,FALSE()),"")</f>
        <v/>
      </c>
      <c r="M34" s="144" t="n">
        <f aca="false">IFERROR(VLOOKUP(A34,'Mid Term 20'!G:AA,21,FALSE()),"")</f>
        <v>12</v>
      </c>
      <c r="N34" s="144" t="str">
        <f aca="false">IFERROR(VLOOKUP(A34,'End Sem 50'!G:AE,24,FALSE()),"")</f>
        <v/>
      </c>
      <c r="O34" s="144" t="n">
        <f aca="false">IFERROR(VLOOKUP(A34,'Mentor 85'!G:S,13,FALSE()),"")</f>
        <v>74</v>
      </c>
      <c r="P34" s="144" t="n">
        <f aca="false">IF(ROUND(SUM(L34:O34)*100/175,0)=0,"A",ROUND(SUM(L34:O34)*100/175,0))</f>
        <v>49</v>
      </c>
    </row>
    <row r="35" customFormat="false" ht="55.2" hidden="false" customHeight="false" outlineLevel="0" collapsed="false">
      <c r="A35" s="140" t="n">
        <v>500096591</v>
      </c>
      <c r="B35" s="140" t="s">
        <v>214</v>
      </c>
      <c r="C35" s="141" t="s">
        <v>213</v>
      </c>
      <c r="D35" s="140" t="s">
        <v>566</v>
      </c>
      <c r="E35" s="140" t="s">
        <v>567</v>
      </c>
      <c r="F35" s="140" t="s">
        <v>568</v>
      </c>
      <c r="G35" s="140" t="s">
        <v>610</v>
      </c>
      <c r="H35" s="140" t="s">
        <v>581</v>
      </c>
      <c r="I35" s="142" t="n">
        <v>8755356478</v>
      </c>
      <c r="J35" s="142" t="n">
        <f aca="false">IFERROR(VLOOKUP(A35,'End Sem 50'!G:AF,26,FALSE()),"OtherAC")</f>
        <v>15</v>
      </c>
      <c r="K35" s="143" t="str">
        <f aca="false">IFERROR(VLOOKUP(A35,'End Sem 50'!G:AG,27,FALSE())," ")</f>
        <v>Profspector: AI-Powered Professor Recommendation System</v>
      </c>
      <c r="L35" s="144" t="str">
        <f aca="false">IFERROR(VLOOKUP(A35,'Synopsis 20'!G:AB,21,FALSE()),"")</f>
        <v/>
      </c>
      <c r="M35" s="144" t="n">
        <f aca="false">IFERROR(VLOOKUP(A35,'Mid Term 20'!G:AA,21,FALSE()),"")</f>
        <v>0</v>
      </c>
      <c r="N35" s="144" t="str">
        <f aca="false">IFERROR(VLOOKUP(A35,'End Sem 50'!G:AE,24,FALSE()),"")</f>
        <v/>
      </c>
      <c r="O35" s="144" t="n">
        <f aca="false">IFERROR(VLOOKUP(A35,'Mentor 85'!G:S,13,FALSE()),"")</f>
        <v>82</v>
      </c>
      <c r="P35" s="144" t="n">
        <f aca="false">IF(ROUND(SUM(L35:O35)*100/175,0)=0,"A",ROUND(SUM(L35:O35)*100/175,0))</f>
        <v>47</v>
      </c>
    </row>
    <row r="36" customFormat="false" ht="33.1" hidden="false" customHeight="false" outlineLevel="0" collapsed="false">
      <c r="A36" s="140" t="n">
        <v>500094565</v>
      </c>
      <c r="B36" s="140" t="s">
        <v>223</v>
      </c>
      <c r="C36" s="141" t="s">
        <v>222</v>
      </c>
      <c r="D36" s="140" t="s">
        <v>566</v>
      </c>
      <c r="E36" s="140" t="s">
        <v>567</v>
      </c>
      <c r="F36" s="140" t="s">
        <v>568</v>
      </c>
      <c r="G36" s="140" t="s">
        <v>611</v>
      </c>
      <c r="H36" s="140" t="s">
        <v>570</v>
      </c>
      <c r="I36" s="142"/>
      <c r="J36" s="142" t="n">
        <f aca="false">IFERROR(VLOOKUP(A36,'End Sem 50'!G:AF,26,FALSE()),"OtherAC")</f>
        <v>16</v>
      </c>
      <c r="K36" s="143" t="str">
        <f aca="false">IFERROR(VLOOKUP(A36,'End Sem 50'!G:AG,27,FALSE())," ")</f>
        <v>Cloud based E-commerce application</v>
      </c>
      <c r="L36" s="144" t="n">
        <f aca="false">IFERROR(VLOOKUP(A36,'Synopsis 20'!G:AB,21,FALSE()),"")</f>
        <v>9</v>
      </c>
      <c r="M36" s="144" t="n">
        <f aca="false">IFERROR(VLOOKUP(A36,'Mid Term 20'!G:AA,21,FALSE()),"")</f>
        <v>6</v>
      </c>
      <c r="N36" s="144" t="n">
        <f aca="false">IFERROR(VLOOKUP(A36,'End Sem 50'!G:AE,24,FALSE()),"")</f>
        <v>23</v>
      </c>
      <c r="O36" s="144" t="n">
        <f aca="false">IFERROR(VLOOKUP(A36,'Mentor 85'!G:S,13,FALSE()),"")</f>
        <v>80</v>
      </c>
      <c r="P36" s="144" t="n">
        <f aca="false">IF(ROUND(SUM(L36:O36)*100/175,0)=0,"A",ROUND(SUM(L36:O36)*100/175,0))</f>
        <v>67</v>
      </c>
    </row>
    <row r="37" customFormat="false" ht="33.1" hidden="false" customHeight="false" outlineLevel="0" collapsed="false">
      <c r="A37" s="140" t="n">
        <v>500094775</v>
      </c>
      <c r="B37" s="140" t="s">
        <v>227</v>
      </c>
      <c r="C37" s="141" t="s">
        <v>226</v>
      </c>
      <c r="D37" s="140" t="s">
        <v>566</v>
      </c>
      <c r="E37" s="140" t="s">
        <v>567</v>
      </c>
      <c r="F37" s="140" t="s">
        <v>568</v>
      </c>
      <c r="G37" s="140" t="s">
        <v>612</v>
      </c>
      <c r="H37" s="140" t="s">
        <v>570</v>
      </c>
      <c r="I37" s="142" t="n">
        <v>9129247073</v>
      </c>
      <c r="J37" s="142" t="n">
        <f aca="false">IFERROR(VLOOKUP(A37,'End Sem 50'!G:AF,26,FALSE()),"OtherAC")</f>
        <v>16</v>
      </c>
      <c r="K37" s="143" t="str">
        <f aca="false">IFERROR(VLOOKUP(A37,'End Sem 50'!G:AG,27,FALSE())," ")</f>
        <v>Cloud based E-commerce application</v>
      </c>
      <c r="L37" s="144" t="n">
        <f aca="false">IFERROR(VLOOKUP(A37,'Synopsis 20'!G:AB,21,FALSE()),"")</f>
        <v>9</v>
      </c>
      <c r="M37" s="144" t="n">
        <f aca="false">IFERROR(VLOOKUP(A37,'Mid Term 20'!G:AA,21,FALSE()),"")</f>
        <v>15</v>
      </c>
      <c r="N37" s="144" t="n">
        <f aca="false">IFERROR(VLOOKUP(A37,'End Sem 50'!G:AE,24,FALSE()),"")</f>
        <v>43</v>
      </c>
      <c r="O37" s="144" t="n">
        <f aca="false">IFERROR(VLOOKUP(A37,'Mentor 85'!G:S,13,FALSE()),"")</f>
        <v>80</v>
      </c>
      <c r="P37" s="144" t="n">
        <f aca="false">IF(ROUND(SUM(L37:O37)*100/175,0)=0,"A",ROUND(SUM(L37:O37)*100/175,0))</f>
        <v>84</v>
      </c>
    </row>
    <row r="38" customFormat="false" ht="22.05" hidden="false" customHeight="false" outlineLevel="0" collapsed="false">
      <c r="A38" s="140" t="n">
        <v>500095595</v>
      </c>
      <c r="B38" s="140" t="s">
        <v>232</v>
      </c>
      <c r="C38" s="141" t="s">
        <v>231</v>
      </c>
      <c r="D38" s="140" t="s">
        <v>566</v>
      </c>
      <c r="E38" s="140" t="s">
        <v>567</v>
      </c>
      <c r="F38" s="140" t="s">
        <v>568</v>
      </c>
      <c r="G38" s="140" t="s">
        <v>613</v>
      </c>
      <c r="H38" s="140" t="s">
        <v>570</v>
      </c>
      <c r="I38" s="142"/>
      <c r="J38" s="142" t="n">
        <f aca="false">IFERROR(VLOOKUP(A38,'End Sem 50'!G:AF,26,FALSE()),"OtherAC")</f>
        <v>17</v>
      </c>
      <c r="K38" s="143" t="str">
        <f aca="false">IFERROR(VLOOKUP(A38,'End Sem 50'!G:AG,27,FALSE())," ")</f>
        <v>InterviBot: Ace Every Interview </v>
      </c>
      <c r="L38" s="144" t="str">
        <f aca="false">IFERROR(VLOOKUP(A38,'Synopsis 20'!G:AB,21,FALSE()),"")</f>
        <v/>
      </c>
      <c r="M38" s="144" t="n">
        <f aca="false">IFERROR(VLOOKUP(A38,'Mid Term 20'!G:AA,21,FALSE()),"")</f>
        <v>0</v>
      </c>
      <c r="N38" s="144" t="str">
        <f aca="false">IFERROR(VLOOKUP(A38,'End Sem 50'!G:AE,24,FALSE()),"")</f>
        <v/>
      </c>
      <c r="O38" s="144" t="n">
        <f aca="false">IFERROR(VLOOKUP(A38,'Mentor 85'!G:S,13,FALSE()),"")</f>
        <v>70</v>
      </c>
      <c r="P38" s="144" t="n">
        <f aca="false">IF(ROUND(SUM(L38:O38)*100/175,0)=0,"A",ROUND(SUM(L38:O38)*100/175,0))</f>
        <v>40</v>
      </c>
    </row>
    <row r="39" customFormat="false" ht="22.05" hidden="false" customHeight="false" outlineLevel="0" collapsed="false">
      <c r="A39" s="140" t="n">
        <v>500095624</v>
      </c>
      <c r="B39" s="140" t="s">
        <v>237</v>
      </c>
      <c r="C39" s="141" t="s">
        <v>236</v>
      </c>
      <c r="D39" s="140" t="s">
        <v>566</v>
      </c>
      <c r="E39" s="140" t="s">
        <v>567</v>
      </c>
      <c r="F39" s="140" t="s">
        <v>568</v>
      </c>
      <c r="G39" s="140" t="s">
        <v>614</v>
      </c>
      <c r="H39" s="140" t="s">
        <v>570</v>
      </c>
      <c r="I39" s="142" t="n">
        <v>9511592347</v>
      </c>
      <c r="J39" s="142" t="n">
        <f aca="false">IFERROR(VLOOKUP(A39,'End Sem 50'!G:AF,26,FALSE()),"OtherAC")</f>
        <v>17</v>
      </c>
      <c r="K39" s="143" t="str">
        <f aca="false">IFERROR(VLOOKUP(A39,'End Sem 50'!G:AG,27,FALSE())," ")</f>
        <v>InterviBot: Ace Every Interview </v>
      </c>
      <c r="L39" s="144" t="str">
        <f aca="false">IFERROR(VLOOKUP(A39,'Synopsis 20'!G:AB,21,FALSE()),"")</f>
        <v/>
      </c>
      <c r="M39" s="144" t="n">
        <f aca="false">IFERROR(VLOOKUP(A39,'Mid Term 20'!G:AA,21,FALSE()),"")</f>
        <v>0</v>
      </c>
      <c r="N39" s="144" t="str">
        <f aca="false">IFERROR(VLOOKUP(A39,'End Sem 50'!G:AE,24,FALSE()),"")</f>
        <v/>
      </c>
      <c r="O39" s="144" t="n">
        <f aca="false">IFERROR(VLOOKUP(A39,'Mentor 85'!G:S,13,FALSE()),"")</f>
        <v>70</v>
      </c>
      <c r="P39" s="144" t="n">
        <f aca="false">IF(ROUND(SUM(L39:O39)*100/175,0)=0,"A",ROUND(SUM(L39:O39)*100/175,0))</f>
        <v>40</v>
      </c>
    </row>
    <row r="40" customFormat="false" ht="33.1" hidden="false" customHeight="false" outlineLevel="0" collapsed="false">
      <c r="A40" s="140" t="n">
        <v>500094089</v>
      </c>
      <c r="B40" s="140" t="s">
        <v>252</v>
      </c>
      <c r="C40" s="141" t="s">
        <v>251</v>
      </c>
      <c r="D40" s="140" t="s">
        <v>566</v>
      </c>
      <c r="E40" s="140" t="s">
        <v>567</v>
      </c>
      <c r="F40" s="140" t="s">
        <v>568</v>
      </c>
      <c r="G40" s="140" t="s">
        <v>615</v>
      </c>
      <c r="H40" s="140" t="s">
        <v>574</v>
      </c>
      <c r="I40" s="142" t="n">
        <v>9313784625</v>
      </c>
      <c r="J40" s="142" t="n">
        <f aca="false">IFERROR(VLOOKUP(A40,'End Sem 50'!G:AF,26,FALSE()),"OtherAC")</f>
        <v>18</v>
      </c>
      <c r="K40" s="143" t="str">
        <f aca="false">IFERROR(VLOOKUP(A40,'End Sem 50'!G:AG,27,FALSE())," ")</f>
        <v>NLP based- Meeting Summarizer</v>
      </c>
      <c r="L40" s="144" t="n">
        <f aca="false">IFERROR(VLOOKUP(A40,'Synopsis 20'!G:AB,21,FALSE()),"")</f>
        <v>15</v>
      </c>
      <c r="M40" s="144" t="n">
        <f aca="false">IFERROR(VLOOKUP(A40,'Mid Term 20'!G:AA,21,FALSE()),"")</f>
        <v>11</v>
      </c>
      <c r="N40" s="144" t="str">
        <f aca="false">IFERROR(VLOOKUP(A40,'End Sem 50'!G:AE,24,FALSE()),"")</f>
        <v/>
      </c>
      <c r="O40" s="144" t="n">
        <f aca="false">IFERROR(VLOOKUP(A40,'Mentor 85'!G:S,13,FALSE()),"")</f>
        <v>71</v>
      </c>
      <c r="P40" s="144" t="n">
        <f aca="false">IF(ROUND(SUM(L40:O40)*100/175,0)=0,"A",ROUND(SUM(L40:O40)*100/175,0))</f>
        <v>55</v>
      </c>
    </row>
    <row r="41" customFormat="false" ht="33.1" hidden="false" customHeight="false" outlineLevel="0" collapsed="false">
      <c r="A41" s="140" t="n">
        <v>500095291</v>
      </c>
      <c r="B41" s="140" t="s">
        <v>250</v>
      </c>
      <c r="C41" s="141" t="s">
        <v>249</v>
      </c>
      <c r="D41" s="140" t="s">
        <v>566</v>
      </c>
      <c r="E41" s="140" t="s">
        <v>567</v>
      </c>
      <c r="F41" s="140" t="s">
        <v>568</v>
      </c>
      <c r="G41" s="140" t="s">
        <v>616</v>
      </c>
      <c r="H41" s="140" t="s">
        <v>570</v>
      </c>
      <c r="I41" s="142" t="n">
        <v>8604419615</v>
      </c>
      <c r="J41" s="142" t="n">
        <f aca="false">IFERROR(VLOOKUP(A41,'End Sem 50'!G:AF,26,FALSE()),"OtherAC")</f>
        <v>18</v>
      </c>
      <c r="K41" s="143" t="str">
        <f aca="false">IFERROR(VLOOKUP(A41,'End Sem 50'!G:AG,27,FALSE())," ")</f>
        <v>NLP based- Meeting Summarizer</v>
      </c>
      <c r="L41" s="144" t="n">
        <f aca="false">IFERROR(VLOOKUP(A41,'Synopsis 20'!G:AB,21,FALSE()),"")</f>
        <v>15</v>
      </c>
      <c r="M41" s="144" t="n">
        <f aca="false">IFERROR(VLOOKUP(A41,'Mid Term 20'!G:AA,21,FALSE()),"")</f>
        <v>11</v>
      </c>
      <c r="N41" s="144" t="str">
        <f aca="false">IFERROR(VLOOKUP(A41,'End Sem 50'!G:AE,24,FALSE()),"")</f>
        <v/>
      </c>
      <c r="O41" s="144" t="n">
        <f aca="false">IFERROR(VLOOKUP(A41,'Mentor 85'!G:S,13,FALSE()),"")</f>
        <v>71</v>
      </c>
      <c r="P41" s="144" t="n">
        <f aca="false">IF(ROUND(SUM(L41:O41)*100/175,0)=0,"A",ROUND(SUM(L41:O41)*100/175,0))</f>
        <v>55</v>
      </c>
    </row>
    <row r="42" customFormat="false" ht="33.1" hidden="false" customHeight="false" outlineLevel="0" collapsed="false">
      <c r="A42" s="140" t="n">
        <v>500095440</v>
      </c>
      <c r="B42" s="140" t="s">
        <v>241</v>
      </c>
      <c r="C42" s="141" t="s">
        <v>240</v>
      </c>
      <c r="D42" s="140" t="s">
        <v>566</v>
      </c>
      <c r="E42" s="140" t="s">
        <v>567</v>
      </c>
      <c r="F42" s="140" t="s">
        <v>568</v>
      </c>
      <c r="G42" s="140" t="s">
        <v>617</v>
      </c>
      <c r="H42" s="140" t="s">
        <v>570</v>
      </c>
      <c r="I42" s="142" t="n">
        <v>8950995671</v>
      </c>
      <c r="J42" s="142" t="n">
        <f aca="false">IFERROR(VLOOKUP(A42,'End Sem 50'!G:AF,26,FALSE()),"OtherAC")</f>
        <v>18</v>
      </c>
      <c r="K42" s="143" t="str">
        <f aca="false">IFERROR(VLOOKUP(A42,'End Sem 50'!G:AG,27,FALSE())," ")</f>
        <v>NLP based- Meeting Summarizer</v>
      </c>
      <c r="L42" s="144" t="n">
        <f aca="false">IFERROR(VLOOKUP(A42,'Synopsis 20'!G:AB,21,FALSE()),"")</f>
        <v>15</v>
      </c>
      <c r="M42" s="144" t="n">
        <f aca="false">IFERROR(VLOOKUP(A42,'Mid Term 20'!G:AA,21,FALSE()),"")</f>
        <v>11</v>
      </c>
      <c r="N42" s="144" t="str">
        <f aca="false">IFERROR(VLOOKUP(A42,'End Sem 50'!G:AE,24,FALSE()),"")</f>
        <v/>
      </c>
      <c r="O42" s="144" t="n">
        <f aca="false">IFERROR(VLOOKUP(A42,'Mentor 85'!G:S,13,FALSE()),"")</f>
        <v>78</v>
      </c>
      <c r="P42" s="144" t="n">
        <f aca="false">IF(ROUND(SUM(L42:O42)*100/175,0)=0,"A",ROUND(SUM(L42:O42)*100/175,0))</f>
        <v>59</v>
      </c>
    </row>
    <row r="43" customFormat="false" ht="33.1" hidden="false" customHeight="false" outlineLevel="0" collapsed="false">
      <c r="A43" s="140" t="n">
        <v>500095542</v>
      </c>
      <c r="B43" s="140" t="s">
        <v>255</v>
      </c>
      <c r="C43" s="141" t="s">
        <v>254</v>
      </c>
      <c r="D43" s="140" t="s">
        <v>566</v>
      </c>
      <c r="E43" s="140" t="s">
        <v>567</v>
      </c>
      <c r="F43" s="140" t="s">
        <v>568</v>
      </c>
      <c r="G43" s="140" t="s">
        <v>618</v>
      </c>
      <c r="H43" s="140" t="s">
        <v>570</v>
      </c>
      <c r="I43" s="142" t="n">
        <v>8126489773</v>
      </c>
      <c r="J43" s="142" t="n">
        <f aca="false">IFERROR(VLOOKUP(A43,'End Sem 50'!G:AF,26,FALSE()),"OtherAC")</f>
        <v>19</v>
      </c>
      <c r="K43" s="143" t="str">
        <f aca="false">IFERROR(VLOOKUP(A43,'End Sem 50'!G:AG,27,FALSE())," ")</f>
        <v>Drowsiness Detection System</v>
      </c>
      <c r="L43" s="144" t="n">
        <f aca="false">IFERROR(VLOOKUP(A43,'Synopsis 20'!G:AB,21,FALSE()),"")</f>
        <v>15</v>
      </c>
      <c r="M43" s="144" t="n">
        <f aca="false">IFERROR(VLOOKUP(A43,'Mid Term 20'!G:AA,21,FALSE()),"")</f>
        <v>4</v>
      </c>
      <c r="N43" s="144" t="str">
        <f aca="false">IFERROR(VLOOKUP(A43,'End Sem 50'!G:AE,24,FALSE()),"")</f>
        <v/>
      </c>
      <c r="O43" s="144" t="n">
        <f aca="false">IFERROR(VLOOKUP(A43,'Mentor 85'!G:S,13,FALSE()),"")</f>
        <v>68</v>
      </c>
      <c r="P43" s="144" t="n">
        <f aca="false">IF(ROUND(SUM(L43:O43)*100/175,0)=0,"A",ROUND(SUM(L43:O43)*100/175,0))</f>
        <v>50</v>
      </c>
    </row>
    <row r="44" customFormat="false" ht="33.1" hidden="false" customHeight="false" outlineLevel="0" collapsed="false">
      <c r="A44" s="140" t="n">
        <v>500096288</v>
      </c>
      <c r="B44" s="140" t="s">
        <v>260</v>
      </c>
      <c r="C44" s="141" t="s">
        <v>259</v>
      </c>
      <c r="D44" s="140" t="s">
        <v>566</v>
      </c>
      <c r="E44" s="140" t="s">
        <v>567</v>
      </c>
      <c r="F44" s="140" t="s">
        <v>568</v>
      </c>
      <c r="G44" s="140" t="s">
        <v>619</v>
      </c>
      <c r="H44" s="140" t="s">
        <v>581</v>
      </c>
      <c r="I44" s="142" t="n">
        <v>7388551100</v>
      </c>
      <c r="J44" s="142" t="n">
        <f aca="false">IFERROR(VLOOKUP(A44,'End Sem 50'!G:AF,26,FALSE()),"OtherAC")</f>
        <v>19</v>
      </c>
      <c r="K44" s="143" t="str">
        <f aca="false">IFERROR(VLOOKUP(A44,'End Sem 50'!G:AG,27,FALSE())," ")</f>
        <v>Drowsiness Detection System</v>
      </c>
      <c r="L44" s="144" t="n">
        <f aca="false">IFERROR(VLOOKUP(A44,'Synopsis 20'!G:AB,21,FALSE()),"")</f>
        <v>15</v>
      </c>
      <c r="M44" s="144" t="n">
        <f aca="false">IFERROR(VLOOKUP(A44,'Mid Term 20'!G:AA,21,FALSE()),"")</f>
        <v>16</v>
      </c>
      <c r="N44" s="144" t="str">
        <f aca="false">IFERROR(VLOOKUP(A44,'End Sem 50'!G:AE,24,FALSE()),"")</f>
        <v/>
      </c>
      <c r="O44" s="144" t="n">
        <f aca="false">IFERROR(VLOOKUP(A44,'Mentor 85'!G:S,13,FALSE()),"")</f>
        <v>77</v>
      </c>
      <c r="P44" s="144" t="n">
        <f aca="false">IF(ROUND(SUM(L44:O44)*100/175,0)=0,"A",ROUND(SUM(L44:O44)*100/175,0))</f>
        <v>62</v>
      </c>
    </row>
    <row r="45" customFormat="false" ht="55.2" hidden="false" customHeight="false" outlineLevel="0" collapsed="false">
      <c r="A45" s="140" t="n">
        <v>500095601</v>
      </c>
      <c r="B45" s="140" t="s">
        <v>271</v>
      </c>
      <c r="C45" s="141" t="s">
        <v>270</v>
      </c>
      <c r="D45" s="140" t="s">
        <v>566</v>
      </c>
      <c r="E45" s="140" t="s">
        <v>567</v>
      </c>
      <c r="F45" s="140" t="s">
        <v>568</v>
      </c>
      <c r="G45" s="140" t="s">
        <v>620</v>
      </c>
      <c r="H45" s="140" t="s">
        <v>570</v>
      </c>
      <c r="I45" s="142"/>
      <c r="J45" s="142" t="n">
        <f aca="false">IFERROR(VLOOKUP(A45,'End Sem 50'!G:AF,26,FALSE()),"OtherAC")</f>
        <v>20</v>
      </c>
      <c r="K45" s="143" t="str">
        <f aca="false">IFERROR(VLOOKUP(A45,'End Sem 50'!G:AG,27,FALSE())," ")</f>
        <v>Stack wise: Predeictive analysis with stacked LSTM networks</v>
      </c>
      <c r="L45" s="144" t="str">
        <f aca="false">IFERROR(VLOOKUP(A45,'Synopsis 20'!G:AB,21,FALSE()),"")</f>
        <v/>
      </c>
      <c r="M45" s="144" t="n">
        <f aca="false">IFERROR(VLOOKUP(A45,'Mid Term 20'!G:AA,21,FALSE()),"")</f>
        <v>6</v>
      </c>
      <c r="N45" s="144" t="str">
        <f aca="false">IFERROR(VLOOKUP(A45,'End Sem 50'!G:AE,24,FALSE()),"")</f>
        <v/>
      </c>
      <c r="O45" s="144" t="n">
        <f aca="false">IFERROR(VLOOKUP(A45,'Mentor 85'!G:S,13,FALSE()),"")</f>
        <v>76</v>
      </c>
      <c r="P45" s="144" t="n">
        <f aca="false">IF(ROUND(SUM(L45:O45)*100/175,0)=0,"A",ROUND(SUM(L45:O45)*100/175,0))</f>
        <v>47</v>
      </c>
    </row>
    <row r="46" customFormat="false" ht="44.15" hidden="false" customHeight="false" outlineLevel="0" collapsed="false">
      <c r="A46" s="140" t="n">
        <v>500093916</v>
      </c>
      <c r="B46" s="140" t="s">
        <v>282</v>
      </c>
      <c r="C46" s="141" t="s">
        <v>281</v>
      </c>
      <c r="D46" s="140" t="s">
        <v>566</v>
      </c>
      <c r="E46" s="140" t="s">
        <v>567</v>
      </c>
      <c r="F46" s="140" t="s">
        <v>568</v>
      </c>
      <c r="G46" s="140" t="s">
        <v>621</v>
      </c>
      <c r="H46" s="140" t="s">
        <v>574</v>
      </c>
      <c r="I46" s="142" t="n">
        <v>8840142342</v>
      </c>
      <c r="J46" s="142" t="n">
        <f aca="false">IFERROR(VLOOKUP(A46,'End Sem 50'!G:AF,26,FALSE()),"OtherAC")</f>
        <v>21</v>
      </c>
      <c r="K46" s="143" t="str">
        <f aca="false">IFERROR(VLOOKUP(A46,'End Sem 50'!G:AG,27,FALSE())," ")</f>
        <v>Semantic-aware Searching Over Encrypted Data </v>
      </c>
      <c r="L46" s="144" t="str">
        <f aca="false">IFERROR(VLOOKUP(A46,'Synopsis 20'!G:AB,21,FALSE()),"")</f>
        <v/>
      </c>
      <c r="M46" s="144" t="n">
        <f aca="false">IFERROR(VLOOKUP(A46,'Mid Term 20'!G:AA,21,FALSE()),"")</f>
        <v>6</v>
      </c>
      <c r="N46" s="144" t="str">
        <f aca="false">IFERROR(VLOOKUP(A46,'End Sem 50'!G:AE,24,FALSE()),"")</f>
        <v/>
      </c>
      <c r="O46" s="144" t="n">
        <f aca="false">IFERROR(VLOOKUP(A46,'Mentor 85'!G:S,13,FALSE()),"")</f>
        <v>69</v>
      </c>
      <c r="P46" s="144" t="n">
        <f aca="false">IF(ROUND(SUM(L46:O46)*100/175,0)=0,"A",ROUND(SUM(L46:O46)*100/175,0))</f>
        <v>43</v>
      </c>
    </row>
    <row r="47" customFormat="false" ht="22.05" hidden="false" customHeight="false" outlineLevel="0" collapsed="false">
      <c r="A47" s="140" t="n">
        <v>500096495</v>
      </c>
      <c r="B47" s="140" t="s">
        <v>298</v>
      </c>
      <c r="C47" s="141" t="s">
        <v>297</v>
      </c>
      <c r="D47" s="140" t="s">
        <v>566</v>
      </c>
      <c r="E47" s="140" t="s">
        <v>567</v>
      </c>
      <c r="F47" s="140" t="s">
        <v>568</v>
      </c>
      <c r="G47" s="140" t="s">
        <v>622</v>
      </c>
      <c r="H47" s="140" t="s">
        <v>581</v>
      </c>
      <c r="I47" s="142" t="n">
        <v>7906489475</v>
      </c>
      <c r="J47" s="142" t="n">
        <f aca="false">IFERROR(VLOOKUP(A47,'End Sem 50'!G:AF,26,FALSE()),"OtherAC")</f>
        <v>22</v>
      </c>
      <c r="K47" s="143" t="str">
        <f aca="false">IFERROR(VLOOKUP(A47,'End Sem 50'!G:AG,27,FALSE())," ")</f>
        <v>CloudEasy</v>
      </c>
      <c r="L47" s="144" t="n">
        <f aca="false">IFERROR(VLOOKUP(A47,'Synopsis 20'!G:AB,21,FALSE()),"")</f>
        <v>17</v>
      </c>
      <c r="M47" s="144" t="n">
        <f aca="false">IFERROR(VLOOKUP(A47,'Mid Term 20'!G:AA,21,FALSE()),"")</f>
        <v>17</v>
      </c>
      <c r="N47" s="144" t="str">
        <f aca="false">IFERROR(VLOOKUP(A47,'End Sem 50'!G:AE,24,FALSE()),"")</f>
        <v/>
      </c>
      <c r="O47" s="144" t="n">
        <f aca="false">IFERROR(VLOOKUP(A47,'Mentor 85'!G:S,13,FALSE()),"")</f>
        <v>76</v>
      </c>
      <c r="P47" s="144" t="n">
        <f aca="false">IF(ROUND(SUM(L47:O47)*100/175,0)=0,"A",ROUND(SUM(L47:O47)*100/175,0))</f>
        <v>63</v>
      </c>
    </row>
    <row r="48" customFormat="false" ht="22.05" hidden="false" customHeight="false" outlineLevel="0" collapsed="false">
      <c r="A48" s="140" t="n">
        <v>500096507</v>
      </c>
      <c r="B48" s="140" t="s">
        <v>295</v>
      </c>
      <c r="C48" s="141" t="s">
        <v>294</v>
      </c>
      <c r="D48" s="140" t="s">
        <v>566</v>
      </c>
      <c r="E48" s="140" t="s">
        <v>567</v>
      </c>
      <c r="F48" s="140" t="s">
        <v>568</v>
      </c>
      <c r="G48" s="140" t="s">
        <v>623</v>
      </c>
      <c r="H48" s="140" t="s">
        <v>581</v>
      </c>
      <c r="I48" s="142" t="n">
        <v>6398298922</v>
      </c>
      <c r="J48" s="142" t="n">
        <f aca="false">IFERROR(VLOOKUP(A48,'End Sem 50'!G:AF,26,FALSE()),"OtherAC")</f>
        <v>22</v>
      </c>
      <c r="K48" s="143" t="str">
        <f aca="false">IFERROR(VLOOKUP(A48,'End Sem 50'!G:AG,27,FALSE())," ")</f>
        <v>CloudEasy</v>
      </c>
      <c r="L48" s="144" t="n">
        <f aca="false">IFERROR(VLOOKUP(A48,'Synopsis 20'!G:AB,21,FALSE()),"")</f>
        <v>18</v>
      </c>
      <c r="M48" s="144" t="n">
        <f aca="false">IFERROR(VLOOKUP(A48,'Mid Term 20'!G:AA,21,FALSE()),"")</f>
        <v>17</v>
      </c>
      <c r="N48" s="144" t="str">
        <f aca="false">IFERROR(VLOOKUP(A48,'End Sem 50'!G:AE,24,FALSE()),"")</f>
        <v/>
      </c>
      <c r="O48" s="144" t="n">
        <f aca="false">IFERROR(VLOOKUP(A48,'Mentor 85'!G:S,13,FALSE()),"")</f>
        <v>76</v>
      </c>
      <c r="P48" s="144" t="n">
        <f aca="false">IF(ROUND(SUM(L48:O48)*100/175,0)=0,"A",ROUND(SUM(L48:O48)*100/175,0))</f>
        <v>63</v>
      </c>
    </row>
    <row r="49" customFormat="false" ht="22.05" hidden="false" customHeight="false" outlineLevel="0" collapsed="false">
      <c r="A49" s="140" t="n">
        <v>500093653</v>
      </c>
      <c r="B49" s="140" t="s">
        <v>309</v>
      </c>
      <c r="C49" s="141" t="s">
        <v>624</v>
      </c>
      <c r="D49" s="140" t="s">
        <v>566</v>
      </c>
      <c r="E49" s="140" t="s">
        <v>567</v>
      </c>
      <c r="F49" s="140" t="s">
        <v>568</v>
      </c>
      <c r="G49" s="140" t="s">
        <v>625</v>
      </c>
      <c r="H49" s="140" t="s">
        <v>574</v>
      </c>
      <c r="I49" s="142" t="n">
        <v>8690934453</v>
      </c>
      <c r="J49" s="142" t="n">
        <f aca="false">IFERROR(VLOOKUP(A49,'End Sem 50'!G:AF,26,FALSE()),"OtherAC")</f>
        <v>23</v>
      </c>
      <c r="K49" s="143" t="str">
        <f aca="false">IFERROR(VLOOKUP(A49,'End Sem 50'!G:AG,27,FALSE())," ")</f>
        <v>Artisanvalley</v>
      </c>
      <c r="L49" s="144" t="str">
        <f aca="false">IFERROR(VLOOKUP(A49,'Synopsis 20'!G:AB,21,FALSE()),"")</f>
        <v/>
      </c>
      <c r="M49" s="144" t="n">
        <f aca="false">IFERROR(VLOOKUP(A49,'Mid Term 20'!G:AA,21,FALSE()),"")</f>
        <v>6</v>
      </c>
      <c r="N49" s="144" t="str">
        <f aca="false">IFERROR(VLOOKUP(A49,'End Sem 50'!G:AE,24,FALSE()),"")</f>
        <v/>
      </c>
      <c r="O49" s="144" t="n">
        <f aca="false">IFERROR(VLOOKUP(A49,'Mentor 85'!G:S,13,FALSE()),"")</f>
        <v>69</v>
      </c>
      <c r="P49" s="144" t="n">
        <f aca="false">IF(ROUND(SUM(L49:O49)*100/175,0)=0,"A",ROUND(SUM(L49:O49)*100/175,0))</f>
        <v>43</v>
      </c>
    </row>
    <row r="50" customFormat="false" ht="22.05" hidden="false" customHeight="false" outlineLevel="0" collapsed="false">
      <c r="A50" s="140" t="n">
        <v>500094151</v>
      </c>
      <c r="B50" s="140" t="s">
        <v>311</v>
      </c>
      <c r="C50" s="141" t="s">
        <v>626</v>
      </c>
      <c r="D50" s="140" t="s">
        <v>566</v>
      </c>
      <c r="E50" s="140" t="s">
        <v>567</v>
      </c>
      <c r="F50" s="140" t="s">
        <v>568</v>
      </c>
      <c r="G50" s="140" t="s">
        <v>627</v>
      </c>
      <c r="H50" s="140" t="s">
        <v>574</v>
      </c>
      <c r="I50" s="142"/>
      <c r="J50" s="142" t="n">
        <f aca="false">IFERROR(VLOOKUP(A50,'End Sem 50'!G:AF,26,FALSE()),"OtherAC")</f>
        <v>23</v>
      </c>
      <c r="K50" s="143" t="str">
        <f aca="false">IFERROR(VLOOKUP(A50,'End Sem 50'!G:AG,27,FALSE())," ")</f>
        <v>Artisanvalley</v>
      </c>
      <c r="L50" s="144" t="str">
        <f aca="false">IFERROR(VLOOKUP(A50,'Synopsis 20'!G:AB,21,FALSE()),"")</f>
        <v/>
      </c>
      <c r="M50" s="144" t="n">
        <f aca="false">IFERROR(VLOOKUP(A50,'Mid Term 20'!G:AA,21,FALSE()),"")</f>
        <v>6</v>
      </c>
      <c r="N50" s="144" t="str">
        <f aca="false">IFERROR(VLOOKUP(A50,'End Sem 50'!G:AE,24,FALSE()),"")</f>
        <v/>
      </c>
      <c r="O50" s="144" t="n">
        <f aca="false">IFERROR(VLOOKUP(A50,'Mentor 85'!G:S,13,FALSE()),"")</f>
        <v>69</v>
      </c>
      <c r="P50" s="144" t="n">
        <f aca="false">IF(ROUND(SUM(L50:O50)*100/175,0)=0,"A",ROUND(SUM(L50:O50)*100/175,0))</f>
        <v>43</v>
      </c>
    </row>
    <row r="51" customFormat="false" ht="44.15" hidden="false" customHeight="false" outlineLevel="0" collapsed="false">
      <c r="A51" s="140" t="n">
        <v>500094571</v>
      </c>
      <c r="B51" s="140" t="s">
        <v>322</v>
      </c>
      <c r="C51" s="141" t="s">
        <v>313</v>
      </c>
      <c r="D51" s="140" t="s">
        <v>566</v>
      </c>
      <c r="E51" s="140" t="s">
        <v>567</v>
      </c>
      <c r="F51" s="140" t="s">
        <v>568</v>
      </c>
      <c r="G51" s="140" t="s">
        <v>628</v>
      </c>
      <c r="H51" s="140" t="s">
        <v>570</v>
      </c>
      <c r="I51" s="142" t="n">
        <v>9343815519</v>
      </c>
      <c r="J51" s="142" t="n">
        <f aca="false">IFERROR(VLOOKUP(A51,'End Sem 50'!G:AF,26,FALSE()),"OtherAC")</f>
        <v>24</v>
      </c>
      <c r="K51" s="143" t="str">
        <f aca="false">IFERROR(VLOOKUP(A51,'End Sem 50'!G:AG,27,FALSE())," ")</f>
        <v>MultiGen AI: Your All-in-one AI content creation Hub</v>
      </c>
      <c r="L51" s="144" t="str">
        <f aca="false">IFERROR(VLOOKUP(A51,'Synopsis 20'!G:AB,21,FALSE()),"")</f>
        <v/>
      </c>
      <c r="M51" s="144" t="n">
        <f aca="false">IFERROR(VLOOKUP(A51,'Mid Term 20'!G:AA,21,FALSE()),"")</f>
        <v>15</v>
      </c>
      <c r="N51" s="144" t="str">
        <f aca="false">IFERROR(VLOOKUP(A51,'End Sem 50'!G:AE,24,FALSE()),"")</f>
        <v/>
      </c>
      <c r="O51" s="144" t="n">
        <f aca="false">IFERROR(VLOOKUP(A51,'Mentor 85'!G:S,13,FALSE()),"")</f>
        <v>79</v>
      </c>
      <c r="P51" s="144" t="n">
        <f aca="false">IF(ROUND(SUM(L51:O51)*100/175,0)=0,"A",ROUND(SUM(L51:O51)*100/175,0))</f>
        <v>54</v>
      </c>
    </row>
    <row r="52" customFormat="false" ht="44.15" hidden="false" customHeight="false" outlineLevel="0" collapsed="false">
      <c r="A52" s="140" t="n">
        <v>500095594</v>
      </c>
      <c r="B52" s="140" t="s">
        <v>315</v>
      </c>
      <c r="C52" s="141" t="s">
        <v>314</v>
      </c>
      <c r="D52" s="140" t="s">
        <v>566</v>
      </c>
      <c r="E52" s="140" t="s">
        <v>567</v>
      </c>
      <c r="F52" s="140" t="s">
        <v>568</v>
      </c>
      <c r="G52" s="140" t="s">
        <v>629</v>
      </c>
      <c r="H52" s="140" t="s">
        <v>570</v>
      </c>
      <c r="I52" s="142"/>
      <c r="J52" s="142" t="n">
        <f aca="false">IFERROR(VLOOKUP(A52,'End Sem 50'!G:AF,26,FALSE()),"OtherAC")</f>
        <v>24</v>
      </c>
      <c r="K52" s="143" t="str">
        <f aca="false">IFERROR(VLOOKUP(A52,'End Sem 50'!G:AG,27,FALSE())," ")</f>
        <v>MultiGen AI: Your All-in-one AI content creation Hub</v>
      </c>
      <c r="L52" s="144" t="str">
        <f aca="false">IFERROR(VLOOKUP(A52,'Synopsis 20'!G:AB,21,FALSE()),"")</f>
        <v/>
      </c>
      <c r="M52" s="144" t="n">
        <f aca="false">IFERROR(VLOOKUP(A52,'Mid Term 20'!G:AA,21,FALSE()),"")</f>
        <v>16</v>
      </c>
      <c r="N52" s="144" t="str">
        <f aca="false">IFERROR(VLOOKUP(A52,'End Sem 50'!G:AE,24,FALSE()),"")</f>
        <v/>
      </c>
      <c r="O52" s="144" t="n">
        <f aca="false">IFERROR(VLOOKUP(A52,'Mentor 85'!G:S,13,FALSE()),"")</f>
        <v>76</v>
      </c>
      <c r="P52" s="144" t="n">
        <f aca="false">IF(ROUND(SUM(L52:O52)*100/175,0)=0,"A",ROUND(SUM(L52:O52)*100/175,0))</f>
        <v>53</v>
      </c>
    </row>
    <row r="53" customFormat="false" ht="44.15" hidden="false" customHeight="false" outlineLevel="0" collapsed="false">
      <c r="A53" s="140" t="n">
        <v>500095616</v>
      </c>
      <c r="B53" s="140" t="s">
        <v>318</v>
      </c>
      <c r="C53" s="141" t="s">
        <v>317</v>
      </c>
      <c r="D53" s="140" t="s">
        <v>566</v>
      </c>
      <c r="E53" s="140" t="s">
        <v>567</v>
      </c>
      <c r="F53" s="140" t="s">
        <v>568</v>
      </c>
      <c r="G53" s="140" t="s">
        <v>630</v>
      </c>
      <c r="H53" s="140" t="s">
        <v>570</v>
      </c>
      <c r="I53" s="142"/>
      <c r="J53" s="142" t="n">
        <f aca="false">IFERROR(VLOOKUP(A53,'End Sem 50'!G:AF,26,FALSE()),"OtherAC")</f>
        <v>24</v>
      </c>
      <c r="K53" s="143" t="str">
        <f aca="false">IFERROR(VLOOKUP(A53,'End Sem 50'!G:AG,27,FALSE())," ")</f>
        <v>MultiGen AI: Your All-in-one AI content creation Hub</v>
      </c>
      <c r="L53" s="144" t="str">
        <f aca="false">IFERROR(VLOOKUP(A53,'Synopsis 20'!G:AB,21,FALSE()),"")</f>
        <v/>
      </c>
      <c r="M53" s="144" t="n">
        <f aca="false">IFERROR(VLOOKUP(A53,'Mid Term 20'!G:AA,21,FALSE()),"")</f>
        <v>15</v>
      </c>
      <c r="N53" s="144" t="str">
        <f aca="false">IFERROR(VLOOKUP(A53,'End Sem 50'!G:AE,24,FALSE()),"")</f>
        <v/>
      </c>
      <c r="O53" s="144" t="n">
        <f aca="false">IFERROR(VLOOKUP(A53,'Mentor 85'!G:S,13,FALSE()),"")</f>
        <v>76</v>
      </c>
      <c r="P53" s="144" t="n">
        <f aca="false">IF(ROUND(SUM(L53:O53)*100/175,0)=0,"A",ROUND(SUM(L53:O53)*100/175,0))</f>
        <v>52</v>
      </c>
    </row>
    <row r="54" customFormat="false" ht="44.15" hidden="false" customHeight="false" outlineLevel="0" collapsed="false">
      <c r="A54" s="140" t="n">
        <v>500096448</v>
      </c>
      <c r="B54" s="140" t="s">
        <v>321</v>
      </c>
      <c r="C54" s="141" t="s">
        <v>320</v>
      </c>
      <c r="D54" s="140" t="s">
        <v>566</v>
      </c>
      <c r="E54" s="140" t="s">
        <v>567</v>
      </c>
      <c r="F54" s="140" t="s">
        <v>568</v>
      </c>
      <c r="G54" s="140" t="s">
        <v>631</v>
      </c>
      <c r="H54" s="140" t="s">
        <v>581</v>
      </c>
      <c r="I54" s="142" t="n">
        <v>9339279360</v>
      </c>
      <c r="J54" s="142" t="n">
        <f aca="false">IFERROR(VLOOKUP(A54,'End Sem 50'!G:AF,26,FALSE()),"OtherAC")</f>
        <v>24</v>
      </c>
      <c r="K54" s="143" t="str">
        <f aca="false">IFERROR(VLOOKUP(A54,'End Sem 50'!G:AG,27,FALSE())," ")</f>
        <v>MultiGen AI: Your All-in-one AI content creation Hub</v>
      </c>
      <c r="L54" s="144" t="str">
        <f aca="false">IFERROR(VLOOKUP(A54,'Synopsis 20'!G:AB,21,FALSE()),"")</f>
        <v/>
      </c>
      <c r="M54" s="144" t="n">
        <f aca="false">IFERROR(VLOOKUP(A54,'Mid Term 20'!G:AA,21,FALSE()),"")</f>
        <v>16</v>
      </c>
      <c r="N54" s="144" t="str">
        <f aca="false">IFERROR(VLOOKUP(A54,'End Sem 50'!G:AE,24,FALSE()),"")</f>
        <v/>
      </c>
      <c r="O54" s="144" t="n">
        <f aca="false">IFERROR(VLOOKUP(A54,'Mentor 85'!G:S,13,FALSE()),"")</f>
        <v>76</v>
      </c>
      <c r="P54" s="144" t="n">
        <f aca="false">IF(ROUND(SUM(L54:O54)*100/175,0)=0,"A",ROUND(SUM(L54:O54)*100/175,0))</f>
        <v>53</v>
      </c>
    </row>
    <row r="55" customFormat="false" ht="55.2" hidden="false" customHeight="false" outlineLevel="0" collapsed="false">
      <c r="A55" s="140" t="n">
        <v>500094103</v>
      </c>
      <c r="B55" s="140" t="s">
        <v>325</v>
      </c>
      <c r="C55" s="141" t="s">
        <v>324</v>
      </c>
      <c r="D55" s="140" t="s">
        <v>566</v>
      </c>
      <c r="E55" s="140" t="s">
        <v>567</v>
      </c>
      <c r="F55" s="140" t="s">
        <v>568</v>
      </c>
      <c r="G55" s="140" t="s">
        <v>632</v>
      </c>
      <c r="H55" s="140" t="s">
        <v>574</v>
      </c>
      <c r="I55" s="142" t="n">
        <v>6262035650</v>
      </c>
      <c r="J55" s="142" t="n">
        <f aca="false">IFERROR(VLOOKUP(A55,'End Sem 50'!G:AF,26,FALSE()),"OtherAC")</f>
        <v>25</v>
      </c>
      <c r="K55" s="143" t="str">
        <f aca="false">IFERROR(VLOOKUP(A55,'End Sem 50'!G:AG,27,FALSE())," ")</f>
        <v>Vital Wave:Telemonitoring ECG and PPG with cloud analytics</v>
      </c>
      <c r="L55" s="144" t="str">
        <f aca="false">IFERROR(VLOOKUP(A55,'Synopsis 20'!G:AB,21,FALSE()),"")</f>
        <v/>
      </c>
      <c r="M55" s="144" t="n">
        <f aca="false">IFERROR(VLOOKUP(A55,'Mid Term 20'!G:AA,21,FALSE()),"")</f>
        <v>18</v>
      </c>
      <c r="N55" s="144" t="str">
        <f aca="false">IFERROR(VLOOKUP(A55,'End Sem 50'!G:AE,24,FALSE()),"")</f>
        <v/>
      </c>
      <c r="O55" s="144" t="n">
        <f aca="false">IFERROR(VLOOKUP(A55,'Mentor 85'!G:S,13,FALSE()),"")</f>
        <v>73</v>
      </c>
      <c r="P55" s="144" t="n">
        <f aca="false">IF(ROUND(SUM(L55:O55)*100/175,0)=0,"A",ROUND(SUM(L55:O55)*100/175,0))</f>
        <v>52</v>
      </c>
    </row>
    <row r="56" customFormat="false" ht="55.2" hidden="false" customHeight="false" outlineLevel="0" collapsed="false">
      <c r="A56" s="140" t="n">
        <v>500094135</v>
      </c>
      <c r="B56" s="140" t="s">
        <v>328</v>
      </c>
      <c r="C56" s="141" t="s">
        <v>330</v>
      </c>
      <c r="D56" s="140" t="s">
        <v>566</v>
      </c>
      <c r="E56" s="140" t="s">
        <v>567</v>
      </c>
      <c r="F56" s="140" t="s">
        <v>568</v>
      </c>
      <c r="G56" s="140" t="s">
        <v>633</v>
      </c>
      <c r="H56" s="140" t="s">
        <v>574</v>
      </c>
      <c r="I56" s="142"/>
      <c r="J56" s="142" t="n">
        <f aca="false">IFERROR(VLOOKUP(A56,'End Sem 50'!G:AF,26,FALSE()),"OtherAC")</f>
        <v>25</v>
      </c>
      <c r="K56" s="143" t="str">
        <f aca="false">IFERROR(VLOOKUP(A56,'End Sem 50'!G:AG,27,FALSE())," ")</f>
        <v>Vital Wave:Telemonitoring ECG and PPG with cloud analytics</v>
      </c>
      <c r="L56" s="144" t="str">
        <f aca="false">IFERROR(VLOOKUP(A56,'Synopsis 20'!G:AB,21,FALSE()),"")</f>
        <v/>
      </c>
      <c r="M56" s="144" t="n">
        <f aca="false">IFERROR(VLOOKUP(A56,'Mid Term 20'!G:AA,21,FALSE()),"")</f>
        <v>18</v>
      </c>
      <c r="N56" s="144" t="str">
        <f aca="false">IFERROR(VLOOKUP(A56,'End Sem 50'!G:AE,24,FALSE()),"")</f>
        <v/>
      </c>
      <c r="O56" s="144" t="n">
        <f aca="false">IFERROR(VLOOKUP(A56,'Mentor 85'!G:S,13,FALSE()),"")</f>
        <v>73</v>
      </c>
      <c r="P56" s="144" t="n">
        <f aca="false">IF(ROUND(SUM(L56:O56)*100/175,0)=0,"A",ROUND(SUM(L56:O56)*100/175,0))</f>
        <v>52</v>
      </c>
    </row>
    <row r="57" customFormat="false" ht="22.05" hidden="false" customHeight="false" outlineLevel="0" collapsed="false">
      <c r="A57" s="140" t="n">
        <v>500094049</v>
      </c>
      <c r="B57" s="140" t="s">
        <v>334</v>
      </c>
      <c r="C57" s="141" t="s">
        <v>333</v>
      </c>
      <c r="D57" s="140" t="s">
        <v>566</v>
      </c>
      <c r="E57" s="140" t="s">
        <v>567</v>
      </c>
      <c r="F57" s="140" t="s">
        <v>568</v>
      </c>
      <c r="G57" s="140" t="s">
        <v>634</v>
      </c>
      <c r="H57" s="140" t="s">
        <v>574</v>
      </c>
      <c r="I57" s="142"/>
      <c r="J57" s="142" t="n">
        <f aca="false">IFERROR(VLOOKUP(A57,'End Sem 50'!G:AF,26,FALSE()),"OtherAC")</f>
        <v>26</v>
      </c>
      <c r="K57" s="143" t="str">
        <f aca="false">IFERROR(VLOOKUP(A57,'End Sem 50'!G:AG,27,FALSE())," ")</f>
        <v>Athlete Edge</v>
      </c>
      <c r="L57" s="144" t="str">
        <f aca="false">IFERROR(VLOOKUP(A57,'Synopsis 20'!G:AB,21,FALSE()),"")</f>
        <v/>
      </c>
      <c r="M57" s="144" t="n">
        <f aca="false">IFERROR(VLOOKUP(A57,'Mid Term 20'!G:AA,21,FALSE()),"")</f>
        <v>17</v>
      </c>
      <c r="N57" s="144" t="str">
        <f aca="false">IFERROR(VLOOKUP(A57,'End Sem 50'!G:AE,24,FALSE()),"")</f>
        <v/>
      </c>
      <c r="O57" s="144" t="n">
        <f aca="false">IFERROR(VLOOKUP(A57,'Mentor 85'!G:S,13,FALSE()),"")</f>
        <v>76</v>
      </c>
      <c r="P57" s="144" t="n">
        <f aca="false">IF(ROUND(SUM(L57:O57)*100/175,0)=0,"A",ROUND(SUM(L57:O57)*100/175,0))</f>
        <v>53</v>
      </c>
    </row>
    <row r="58" customFormat="false" ht="22.05" hidden="false" customHeight="false" outlineLevel="0" collapsed="false">
      <c r="A58" s="140" t="n">
        <v>500094657</v>
      </c>
      <c r="B58" s="140" t="s">
        <v>340</v>
      </c>
      <c r="C58" s="141" t="s">
        <v>339</v>
      </c>
      <c r="D58" s="140" t="s">
        <v>566</v>
      </c>
      <c r="E58" s="140" t="s">
        <v>567</v>
      </c>
      <c r="F58" s="140" t="s">
        <v>568</v>
      </c>
      <c r="G58" s="140" t="s">
        <v>635</v>
      </c>
      <c r="H58" s="140" t="s">
        <v>570</v>
      </c>
      <c r="I58" s="142"/>
      <c r="J58" s="142" t="n">
        <f aca="false">IFERROR(VLOOKUP(A58,'End Sem 50'!G:AF,26,FALSE()),"OtherAC")</f>
        <v>26</v>
      </c>
      <c r="K58" s="143" t="str">
        <f aca="false">IFERROR(VLOOKUP(A58,'End Sem 50'!G:AG,27,FALSE())," ")</f>
        <v>Athlete Edge</v>
      </c>
      <c r="L58" s="144" t="str">
        <f aca="false">IFERROR(VLOOKUP(A58,'Synopsis 20'!G:AB,21,FALSE()),"")</f>
        <v/>
      </c>
      <c r="M58" s="144" t="n">
        <f aca="false">IFERROR(VLOOKUP(A58,'Mid Term 20'!G:AA,21,FALSE()),"")</f>
        <v>17</v>
      </c>
      <c r="N58" s="144" t="str">
        <f aca="false">IFERROR(VLOOKUP(A58,'End Sem 50'!G:AE,24,FALSE()),"")</f>
        <v/>
      </c>
      <c r="O58" s="144" t="n">
        <f aca="false">IFERROR(VLOOKUP(A58,'Mentor 85'!G:S,13,FALSE()),"")</f>
        <v>76</v>
      </c>
      <c r="P58" s="144" t="n">
        <f aca="false">IF(ROUND(SUM(L58:O58)*100/175,0)=0,"A",ROUND(SUM(L58:O58)*100/175,0))</f>
        <v>53</v>
      </c>
    </row>
    <row r="59" customFormat="false" ht="22.05" hidden="false" customHeight="false" outlineLevel="0" collapsed="false">
      <c r="A59" s="140" t="n">
        <v>500094799</v>
      </c>
      <c r="B59" s="140" t="s">
        <v>338</v>
      </c>
      <c r="C59" s="141" t="s">
        <v>337</v>
      </c>
      <c r="D59" s="140" t="s">
        <v>566</v>
      </c>
      <c r="E59" s="140" t="s">
        <v>567</v>
      </c>
      <c r="F59" s="140" t="s">
        <v>568</v>
      </c>
      <c r="G59" s="140" t="s">
        <v>636</v>
      </c>
      <c r="H59" s="140" t="s">
        <v>570</v>
      </c>
      <c r="I59" s="142" t="n">
        <v>6205967027</v>
      </c>
      <c r="J59" s="142" t="n">
        <f aca="false">IFERROR(VLOOKUP(A59,'End Sem 50'!G:AF,26,FALSE()),"OtherAC")</f>
        <v>26</v>
      </c>
      <c r="K59" s="143" t="str">
        <f aca="false">IFERROR(VLOOKUP(A59,'End Sem 50'!G:AG,27,FALSE())," ")</f>
        <v>Athlete Edge</v>
      </c>
      <c r="L59" s="144" t="str">
        <f aca="false">IFERROR(VLOOKUP(A59,'Synopsis 20'!G:AB,21,FALSE()),"")</f>
        <v/>
      </c>
      <c r="M59" s="144" t="n">
        <f aca="false">IFERROR(VLOOKUP(A59,'Mid Term 20'!G:AA,21,FALSE()),"")</f>
        <v>17</v>
      </c>
      <c r="N59" s="144" t="str">
        <f aca="false">IFERROR(VLOOKUP(A59,'End Sem 50'!G:AE,24,FALSE()),"")</f>
        <v/>
      </c>
      <c r="O59" s="144" t="n">
        <f aca="false">IFERROR(VLOOKUP(A59,'Mentor 85'!G:S,13,FALSE()),"")</f>
        <v>76</v>
      </c>
      <c r="P59" s="144" t="n">
        <f aca="false">IF(ROUND(SUM(L59:O59)*100/175,0)=0,"A",ROUND(SUM(L59:O59)*100/175,0))</f>
        <v>53</v>
      </c>
    </row>
    <row r="60" customFormat="false" ht="22.05" hidden="false" customHeight="false" outlineLevel="0" collapsed="false">
      <c r="A60" s="140" t="n">
        <v>500095629</v>
      </c>
      <c r="B60" s="140" t="s">
        <v>637</v>
      </c>
      <c r="C60" s="141" t="s">
        <v>638</v>
      </c>
      <c r="D60" s="140" t="s">
        <v>566</v>
      </c>
      <c r="E60" s="140" t="s">
        <v>567</v>
      </c>
      <c r="F60" s="140" t="s">
        <v>568</v>
      </c>
      <c r="G60" s="140" t="s">
        <v>639</v>
      </c>
      <c r="H60" s="140" t="s">
        <v>570</v>
      </c>
      <c r="I60" s="142"/>
      <c r="J60" s="142" t="n">
        <f aca="false">IFERROR(VLOOKUP(A60,'End Sem 50'!G:AF,26,FALSE()),"OtherAC")</f>
        <v>26</v>
      </c>
      <c r="K60" s="143" t="str">
        <f aca="false">IFERROR(VLOOKUP(A60,'End Sem 50'!G:AG,27,FALSE())," ")</f>
        <v>Athlete Edge</v>
      </c>
      <c r="L60" s="144" t="str">
        <f aca="false">IFERROR(VLOOKUP(A60,'Synopsis 20'!G:AB,21,FALSE()),"")</f>
        <v/>
      </c>
      <c r="M60" s="144" t="n">
        <f aca="false">IFERROR(VLOOKUP(A60,'Mid Term 20'!G:AA,21,FALSE()),"")</f>
        <v>17</v>
      </c>
      <c r="N60" s="144" t="str">
        <f aca="false">IFERROR(VLOOKUP(A60,'End Sem 50'!G:AE,24,FALSE()),"")</f>
        <v/>
      </c>
      <c r="O60" s="144" t="n">
        <f aca="false">IFERROR(VLOOKUP(A60,'Mentor 85'!G:S,13,FALSE()),"")</f>
        <v>76</v>
      </c>
      <c r="P60" s="144" t="n">
        <f aca="false">IF(ROUND(SUM(L60:O60)*100/175,0)=0,"A",ROUND(SUM(L60:O60)*100/175,0))</f>
        <v>53</v>
      </c>
    </row>
    <row r="61" customFormat="false" ht="44.15" hidden="false" customHeight="false" outlineLevel="0" collapsed="false">
      <c r="A61" s="140" t="n">
        <v>500096351</v>
      </c>
      <c r="B61" s="140" t="s">
        <v>344</v>
      </c>
      <c r="C61" s="141" t="s">
        <v>640</v>
      </c>
      <c r="D61" s="140" t="s">
        <v>566</v>
      </c>
      <c r="E61" s="140" t="s">
        <v>567</v>
      </c>
      <c r="F61" s="140" t="s">
        <v>568</v>
      </c>
      <c r="G61" s="140" t="s">
        <v>641</v>
      </c>
      <c r="H61" s="140" t="s">
        <v>581</v>
      </c>
      <c r="I61" s="142" t="n">
        <v>7683031290</v>
      </c>
      <c r="J61" s="142" t="n">
        <f aca="false">IFERROR(VLOOKUP(A61,'End Sem 50'!G:AF,26,FALSE()),"OtherAC")</f>
        <v>27</v>
      </c>
      <c r="K61" s="143" t="str">
        <f aca="false">IFERROR(VLOOKUP(A61,'End Sem 50'!G:AG,27,FALSE())," ")</f>
        <v>Autonomous Vehicle Simulation Using Carla</v>
      </c>
      <c r="L61" s="144" t="str">
        <f aca="false">IFERROR(VLOOKUP(A61,'Synopsis 20'!G:AB,21,FALSE()),"")</f>
        <v/>
      </c>
      <c r="M61" s="144" t="n">
        <f aca="false">IFERROR(VLOOKUP(A61,'Mid Term 20'!G:AA,21,FALSE()),"")</f>
        <v>15</v>
      </c>
      <c r="N61" s="144" t="str">
        <f aca="false">IFERROR(VLOOKUP(A61,'End Sem 50'!G:AE,24,FALSE()),"")</f>
        <v/>
      </c>
      <c r="O61" s="144" t="n">
        <f aca="false">IFERROR(VLOOKUP(A61,'Mentor 85'!G:S,13,FALSE()),"")</f>
        <v>71</v>
      </c>
      <c r="P61" s="144" t="n">
        <f aca="false">IF(ROUND(SUM(L61:O61)*100/175,0)=0,"A",ROUND(SUM(L61:O61)*100/175,0))</f>
        <v>49</v>
      </c>
    </row>
    <row r="62" customFormat="false" ht="44.15" hidden="false" customHeight="false" outlineLevel="0" collapsed="false">
      <c r="A62" s="140" t="n">
        <v>500096554</v>
      </c>
      <c r="B62" s="140" t="s">
        <v>347</v>
      </c>
      <c r="C62" s="141" t="s">
        <v>346</v>
      </c>
      <c r="D62" s="140" t="s">
        <v>566</v>
      </c>
      <c r="E62" s="140" t="s">
        <v>567</v>
      </c>
      <c r="F62" s="140" t="s">
        <v>568</v>
      </c>
      <c r="G62" s="140" t="s">
        <v>642</v>
      </c>
      <c r="H62" s="140" t="s">
        <v>581</v>
      </c>
      <c r="I62" s="142" t="s">
        <v>643</v>
      </c>
      <c r="J62" s="142" t="n">
        <f aca="false">IFERROR(VLOOKUP(A62,'End Sem 50'!G:AF,26,FALSE()),"OtherAC")</f>
        <v>27</v>
      </c>
      <c r="K62" s="143" t="str">
        <f aca="false">IFERROR(VLOOKUP(A62,'End Sem 50'!G:AG,27,FALSE())," ")</f>
        <v>Autonomous Vehicle Simulation Using Carla</v>
      </c>
      <c r="L62" s="144" t="str">
        <f aca="false">IFERROR(VLOOKUP(A62,'Synopsis 20'!G:AB,21,FALSE()),"")</f>
        <v/>
      </c>
      <c r="M62" s="144" t="n">
        <f aca="false">IFERROR(VLOOKUP(A62,'Mid Term 20'!G:AA,21,FALSE()),"")</f>
        <v>15</v>
      </c>
      <c r="N62" s="144" t="str">
        <f aca="false">IFERROR(VLOOKUP(A62,'End Sem 50'!G:AE,24,FALSE()),"")</f>
        <v/>
      </c>
      <c r="O62" s="144" t="n">
        <f aca="false">IFERROR(VLOOKUP(A62,'Mentor 85'!G:S,13,FALSE()),"")</f>
        <v>71</v>
      </c>
      <c r="P62" s="144" t="n">
        <f aca="false">IF(ROUND(SUM(L62:O62)*100/175,0)=0,"A",ROUND(SUM(L62:O62)*100/175,0))</f>
        <v>49</v>
      </c>
    </row>
    <row r="63" customFormat="false" ht="77.3" hidden="false" customHeight="false" outlineLevel="0" collapsed="false">
      <c r="A63" s="140" t="n">
        <v>500094702</v>
      </c>
      <c r="B63" s="140" t="s">
        <v>352</v>
      </c>
      <c r="C63" s="141" t="s">
        <v>351</v>
      </c>
      <c r="D63" s="140" t="s">
        <v>566</v>
      </c>
      <c r="E63" s="140" t="s">
        <v>567</v>
      </c>
      <c r="F63" s="140" t="s">
        <v>568</v>
      </c>
      <c r="G63" s="140" t="s">
        <v>644</v>
      </c>
      <c r="H63" s="140" t="s">
        <v>570</v>
      </c>
      <c r="I63" s="142" t="n">
        <v>8534009201</v>
      </c>
      <c r="J63" s="142" t="n">
        <f aca="false">IFERROR(VLOOKUP(A63,'End Sem 50'!G:AF,26,FALSE()),"OtherAC")</f>
        <v>28</v>
      </c>
      <c r="K63" s="143" t="str">
        <f aca="false">IFERROR(VLOOKUP(A63,'End Sem 50'!G:AG,27,FALSE())," ")</f>
        <v>Cloud Based Rent Management System( Title was different during presentation)</v>
      </c>
      <c r="L63" s="144" t="str">
        <f aca="false">IFERROR(VLOOKUP(A63,'Synopsis 20'!G:AB,21,FALSE()),"")</f>
        <v/>
      </c>
      <c r="M63" s="144" t="n">
        <f aca="false">IFERROR(VLOOKUP(A63,'Mid Term 20'!G:AA,21,FALSE()),"")</f>
        <v>14</v>
      </c>
      <c r="N63" s="144" t="str">
        <f aca="false">IFERROR(VLOOKUP(A63,'End Sem 50'!G:AE,24,FALSE()),"")</f>
        <v/>
      </c>
      <c r="O63" s="144" t="n">
        <f aca="false">IFERROR(VLOOKUP(A63,'Mentor 85'!G:S,13,FALSE()),"")</f>
        <v>72</v>
      </c>
      <c r="P63" s="144" t="n">
        <f aca="false">IF(ROUND(SUM(L63:O63)*100/175,0)=0,"A",ROUND(SUM(L63:O63)*100/175,0))</f>
        <v>49</v>
      </c>
    </row>
    <row r="64" customFormat="false" ht="77.3" hidden="false" customHeight="false" outlineLevel="0" collapsed="false">
      <c r="A64" s="140" t="n">
        <v>500094905</v>
      </c>
      <c r="B64" s="140" t="s">
        <v>356</v>
      </c>
      <c r="C64" s="141" t="s">
        <v>355</v>
      </c>
      <c r="D64" s="140" t="s">
        <v>566</v>
      </c>
      <c r="E64" s="140" t="s">
        <v>567</v>
      </c>
      <c r="F64" s="140" t="s">
        <v>568</v>
      </c>
      <c r="G64" s="140" t="s">
        <v>645</v>
      </c>
      <c r="H64" s="140" t="s">
        <v>570</v>
      </c>
      <c r="I64" s="142"/>
      <c r="J64" s="142" t="n">
        <f aca="false">IFERROR(VLOOKUP(A64,'End Sem 50'!G:AF,26,FALSE()),"OtherAC")</f>
        <v>28</v>
      </c>
      <c r="K64" s="143" t="str">
        <f aca="false">IFERROR(VLOOKUP(A64,'End Sem 50'!G:AG,27,FALSE())," ")</f>
        <v>Cloud Based Rent Management System( Title was different during presentation)</v>
      </c>
      <c r="L64" s="144" t="str">
        <f aca="false">IFERROR(VLOOKUP(A64,'Synopsis 20'!G:AB,21,FALSE()),"")</f>
        <v/>
      </c>
      <c r="M64" s="144" t="n">
        <f aca="false">IFERROR(VLOOKUP(A64,'Mid Term 20'!G:AA,21,FALSE()),"")</f>
        <v>8</v>
      </c>
      <c r="N64" s="144" t="str">
        <f aca="false">IFERROR(VLOOKUP(A64,'End Sem 50'!G:AE,24,FALSE()),"")</f>
        <v/>
      </c>
      <c r="O64" s="144" t="n">
        <f aca="false">IFERROR(VLOOKUP(A64,'Mentor 85'!G:S,13,FALSE()),"")</f>
        <v>72</v>
      </c>
      <c r="P64" s="144" t="n">
        <f aca="false">IF(ROUND(SUM(L64:O64)*100/175,0)=0,"A",ROUND(SUM(L64:O64)*100/175,0))</f>
        <v>46</v>
      </c>
    </row>
    <row r="65" customFormat="false" ht="22.05" hidden="false" customHeight="false" outlineLevel="0" collapsed="false">
      <c r="A65" s="140" t="n">
        <v>500093644</v>
      </c>
      <c r="B65" s="140" t="s">
        <v>360</v>
      </c>
      <c r="C65" s="141" t="s">
        <v>359</v>
      </c>
      <c r="D65" s="140" t="s">
        <v>566</v>
      </c>
      <c r="E65" s="140" t="s">
        <v>567</v>
      </c>
      <c r="F65" s="140" t="s">
        <v>568</v>
      </c>
      <c r="G65" s="140" t="s">
        <v>646</v>
      </c>
      <c r="H65" s="140" t="s">
        <v>574</v>
      </c>
      <c r="I65" s="142"/>
      <c r="J65" s="142" t="n">
        <f aca="false">IFERROR(VLOOKUP(A65,'End Sem 50'!G:AF,26,FALSE()),"OtherAC")</f>
        <v>29</v>
      </c>
      <c r="K65" s="143" t="str">
        <f aca="false">IFERROR(VLOOKUP(A65,'End Sem 50'!G:AG,27,FALSE())," ")</f>
        <v>scale safe s3 analysis</v>
      </c>
      <c r="L65" s="144" t="str">
        <f aca="false">IFERROR(VLOOKUP(A65,'Synopsis 20'!G:AB,21,FALSE()),"")</f>
        <v/>
      </c>
      <c r="M65" s="144" t="n">
        <f aca="false">IFERROR(VLOOKUP(A65,'Mid Term 20'!G:AA,21,FALSE()),"")</f>
        <v>0</v>
      </c>
      <c r="N65" s="144" t="str">
        <f aca="false">IFERROR(VLOOKUP(A65,'End Sem 50'!G:AE,24,FALSE()),"")</f>
        <v/>
      </c>
      <c r="O65" s="144" t="n">
        <f aca="false">IFERROR(VLOOKUP(A65,'Mentor 85'!G:S,13,FALSE()),"")</f>
        <v>73</v>
      </c>
      <c r="P65" s="144" t="n">
        <f aca="false">IF(ROUND(SUM(L65:O65)*100/175,0)=0,"A",ROUND(SUM(L65:O65)*100/175,0))</f>
        <v>42</v>
      </c>
    </row>
    <row r="66" customFormat="false" ht="33.1" hidden="false" customHeight="false" outlineLevel="0" collapsed="false">
      <c r="A66" s="140" t="n">
        <v>500095581</v>
      </c>
      <c r="B66" s="140" t="s">
        <v>378</v>
      </c>
      <c r="C66" s="141" t="s">
        <v>647</v>
      </c>
      <c r="D66" s="140" t="s">
        <v>566</v>
      </c>
      <c r="E66" s="140" t="s">
        <v>567</v>
      </c>
      <c r="F66" s="140" t="s">
        <v>568</v>
      </c>
      <c r="G66" s="140" t="s">
        <v>648</v>
      </c>
      <c r="H66" s="140" t="s">
        <v>570</v>
      </c>
      <c r="I66" s="142" t="n">
        <v>8602160738</v>
      </c>
      <c r="J66" s="142" t="n">
        <f aca="false">IFERROR(VLOOKUP(A66,'End Sem 50'!G:AF,26,FALSE()),"OtherAC")</f>
        <v>30</v>
      </c>
      <c r="K66" s="143" t="str">
        <f aca="false">IFERROR(VLOOKUP(A66,'End Sem 50'!G:AG,27,FALSE())," ")</f>
        <v>Movie recommendation system </v>
      </c>
      <c r="L66" s="144" t="str">
        <f aca="false">IFERROR(VLOOKUP(A66,'Synopsis 20'!G:AB,21,FALSE()),"")</f>
        <v/>
      </c>
      <c r="M66" s="144" t="n">
        <f aca="false">IFERROR(VLOOKUP(A66,'Mid Term 20'!G:AA,21,FALSE()),"")</f>
        <v>6</v>
      </c>
      <c r="N66" s="144" t="str">
        <f aca="false">IFERROR(VLOOKUP(A66,'End Sem 50'!G:AE,24,FALSE()),"")</f>
        <v/>
      </c>
      <c r="O66" s="144" t="n">
        <f aca="false">IFERROR(VLOOKUP(A66,'Mentor 85'!G:S,13,FALSE()),"")</f>
        <v>73</v>
      </c>
      <c r="P66" s="144" t="n">
        <f aca="false">IF(ROUND(SUM(L66:O66)*100/175,0)=0,"A",ROUND(SUM(L66:O66)*100/175,0))</f>
        <v>45</v>
      </c>
    </row>
    <row r="67" customFormat="false" ht="22.05" hidden="false" customHeight="false" outlineLevel="0" collapsed="false">
      <c r="A67" s="140" t="n">
        <v>500093923</v>
      </c>
      <c r="B67" s="140" t="s">
        <v>385</v>
      </c>
      <c r="C67" s="141" t="s">
        <v>384</v>
      </c>
      <c r="D67" s="140" t="s">
        <v>566</v>
      </c>
      <c r="E67" s="140" t="s">
        <v>567</v>
      </c>
      <c r="F67" s="140" t="s">
        <v>568</v>
      </c>
      <c r="G67" s="140" t="s">
        <v>649</v>
      </c>
      <c r="H67" s="140" t="s">
        <v>574</v>
      </c>
      <c r="I67" s="142" t="n">
        <v>6392374240</v>
      </c>
      <c r="J67" s="142" t="n">
        <f aca="false">IFERROR(VLOOKUP(A67,'End Sem 50'!G:AF,26,FALSE()),"OtherAC")</f>
        <v>31</v>
      </c>
      <c r="K67" s="143" t="str">
        <f aca="false">IFERROR(VLOOKUP(A67,'End Sem 50'!G:AG,27,FALSE())," ")</f>
        <v>Personalized News Website</v>
      </c>
      <c r="L67" s="144" t="n">
        <f aca="false">IFERROR(VLOOKUP(A67,'Synopsis 20'!G:AB,21,FALSE()),"")</f>
        <v>13</v>
      </c>
      <c r="M67" s="144" t="n">
        <f aca="false">IFERROR(VLOOKUP(A67,'Mid Term 20'!G:AA,21,FALSE()),"")</f>
        <v>19</v>
      </c>
      <c r="N67" s="144" t="n">
        <f aca="false">IFERROR(VLOOKUP(A67,'End Sem 50'!G:AE,24,FALSE()),"")</f>
        <v>31</v>
      </c>
      <c r="O67" s="144" t="n">
        <f aca="false">IFERROR(VLOOKUP(A67,'Mentor 85'!G:S,13,FALSE()),"")</f>
        <v>72</v>
      </c>
      <c r="P67" s="144" t="n">
        <f aca="false">IF(ROUND(SUM(L67:O67)*100/175,0)=0,"A",ROUND(SUM(L67:O67)*100/175,0))</f>
        <v>77</v>
      </c>
    </row>
    <row r="68" customFormat="false" ht="22.05" hidden="false" customHeight="false" outlineLevel="0" collapsed="false">
      <c r="A68" s="140" t="n">
        <v>500094065</v>
      </c>
      <c r="B68" s="140" t="s">
        <v>388</v>
      </c>
      <c r="C68" s="141" t="s">
        <v>387</v>
      </c>
      <c r="D68" s="140" t="s">
        <v>566</v>
      </c>
      <c r="E68" s="140" t="s">
        <v>567</v>
      </c>
      <c r="F68" s="140" t="s">
        <v>568</v>
      </c>
      <c r="G68" s="140" t="s">
        <v>650</v>
      </c>
      <c r="H68" s="140" t="s">
        <v>574</v>
      </c>
      <c r="I68" s="142"/>
      <c r="J68" s="142" t="n">
        <f aca="false">IFERROR(VLOOKUP(A68,'End Sem 50'!G:AF,26,FALSE()),"OtherAC")</f>
        <v>31</v>
      </c>
      <c r="K68" s="143" t="str">
        <f aca="false">IFERROR(VLOOKUP(A68,'End Sem 50'!G:AG,27,FALSE())," ")</f>
        <v>Personalized News Website</v>
      </c>
      <c r="L68" s="144" t="n">
        <f aca="false">IFERROR(VLOOKUP(A68,'Synopsis 20'!G:AB,21,FALSE()),"")</f>
        <v>13</v>
      </c>
      <c r="M68" s="144" t="n">
        <f aca="false">IFERROR(VLOOKUP(A68,'Mid Term 20'!G:AA,21,FALSE()),"")</f>
        <v>19</v>
      </c>
      <c r="N68" s="144" t="n">
        <f aca="false">IFERROR(VLOOKUP(A68,'End Sem 50'!G:AE,24,FALSE()),"")</f>
        <v>31</v>
      </c>
      <c r="O68" s="144" t="n">
        <f aca="false">IFERROR(VLOOKUP(A68,'Mentor 85'!G:S,13,FALSE()),"")</f>
        <v>72</v>
      </c>
      <c r="P68" s="144" t="n">
        <f aca="false">IF(ROUND(SUM(L68:O68)*100/175,0)=0,"A",ROUND(SUM(L68:O68)*100/175,0))</f>
        <v>77</v>
      </c>
    </row>
    <row r="69" customFormat="false" ht="33.1" hidden="false" customHeight="false" outlineLevel="0" collapsed="false">
      <c r="A69" s="140" t="n">
        <v>500094152</v>
      </c>
      <c r="B69" s="140" t="s">
        <v>399</v>
      </c>
      <c r="C69" s="141" t="s">
        <v>651</v>
      </c>
      <c r="D69" s="140" t="s">
        <v>566</v>
      </c>
      <c r="E69" s="140" t="s">
        <v>567</v>
      </c>
      <c r="F69" s="140" t="s">
        <v>568</v>
      </c>
      <c r="G69" s="140" t="s">
        <v>652</v>
      </c>
      <c r="H69" s="140" t="s">
        <v>574</v>
      </c>
      <c r="I69" s="142" t="n">
        <v>8837834718</v>
      </c>
      <c r="J69" s="142" t="n">
        <f aca="false">IFERROR(VLOOKUP(A69,'End Sem 50'!G:AF,26,FALSE()),"OtherAC")</f>
        <v>32</v>
      </c>
      <c r="K69" s="143" t="str">
        <f aca="false">IFERROR(VLOOKUP(A69,'End Sem 50'!G:AG,27,FALSE())," ")</f>
        <v>House Price Prediction Model</v>
      </c>
      <c r="L69" s="144" t="n">
        <f aca="false">IFERROR(VLOOKUP(A69,'Synopsis 20'!G:AB,21,FALSE()),"")</f>
        <v>12</v>
      </c>
      <c r="M69" s="144" t="n">
        <f aca="false">IFERROR(VLOOKUP(A69,'Mid Term 20'!G:AA,21,FALSE()),"")</f>
        <v>11</v>
      </c>
      <c r="N69" s="144" t="n">
        <f aca="false">IFERROR(VLOOKUP(A69,'End Sem 50'!G:AE,24,FALSE()),"")</f>
        <v>23</v>
      </c>
      <c r="O69" s="144" t="n">
        <f aca="false">IFERROR(VLOOKUP(A69,'Mentor 85'!G:S,13,FALSE()),"")</f>
        <v>57</v>
      </c>
      <c r="P69" s="144" t="n">
        <f aca="false">IF(ROUND(SUM(L69:O69)*100/175,0)=0,"A",ROUND(SUM(L69:O69)*100/175,0))</f>
        <v>59</v>
      </c>
    </row>
    <row r="70" customFormat="false" ht="33.1" hidden="false" customHeight="false" outlineLevel="0" collapsed="false">
      <c r="A70" s="140" t="n">
        <v>500095439</v>
      </c>
      <c r="B70" s="140" t="s">
        <v>397</v>
      </c>
      <c r="C70" s="141" t="s">
        <v>653</v>
      </c>
      <c r="D70" s="140" t="s">
        <v>566</v>
      </c>
      <c r="E70" s="140" t="s">
        <v>567</v>
      </c>
      <c r="F70" s="140" t="s">
        <v>568</v>
      </c>
      <c r="G70" s="140" t="s">
        <v>654</v>
      </c>
      <c r="H70" s="140" t="s">
        <v>570</v>
      </c>
      <c r="I70" s="142"/>
      <c r="J70" s="142" t="n">
        <f aca="false">IFERROR(VLOOKUP(A70,'End Sem 50'!G:AF,26,FALSE()),"OtherAC")</f>
        <v>32</v>
      </c>
      <c r="K70" s="143" t="str">
        <f aca="false">IFERROR(VLOOKUP(A70,'End Sem 50'!G:AG,27,FALSE())," ")</f>
        <v>House Price Prediction Model</v>
      </c>
      <c r="L70" s="144" t="n">
        <f aca="false">IFERROR(VLOOKUP(A70,'Synopsis 20'!G:AB,21,FALSE()),"")</f>
        <v>12</v>
      </c>
      <c r="M70" s="144" t="n">
        <f aca="false">IFERROR(VLOOKUP(A70,'Mid Term 20'!G:AA,21,FALSE()),"")</f>
        <v>11</v>
      </c>
      <c r="N70" s="144" t="n">
        <f aca="false">IFERROR(VLOOKUP(A70,'End Sem 50'!G:AE,24,FALSE()),"")</f>
        <v>23</v>
      </c>
      <c r="O70" s="144" t="n">
        <f aca="false">IFERROR(VLOOKUP(A70,'Mentor 85'!G:S,13,FALSE()),"")</f>
        <v>57</v>
      </c>
      <c r="P70" s="144" t="n">
        <f aca="false">IF(ROUND(SUM(L70:O70)*100/175,0)=0,"A",ROUND(SUM(L70:O70)*100/175,0))</f>
        <v>59</v>
      </c>
    </row>
    <row r="71" customFormat="false" ht="33.1" hidden="false" customHeight="false" outlineLevel="0" collapsed="false">
      <c r="A71" s="140" t="n">
        <v>500096412</v>
      </c>
      <c r="B71" s="140" t="s">
        <v>394</v>
      </c>
      <c r="C71" s="141" t="s">
        <v>655</v>
      </c>
      <c r="D71" s="140" t="s">
        <v>566</v>
      </c>
      <c r="E71" s="140" t="s">
        <v>567</v>
      </c>
      <c r="F71" s="140" t="s">
        <v>568</v>
      </c>
      <c r="G71" s="140" t="s">
        <v>656</v>
      </c>
      <c r="H71" s="140" t="s">
        <v>581</v>
      </c>
      <c r="I71" s="142" t="s">
        <v>657</v>
      </c>
      <c r="J71" s="142" t="n">
        <f aca="false">IFERROR(VLOOKUP(A71,'End Sem 50'!G:AF,26,FALSE()),"OtherAC")</f>
        <v>32</v>
      </c>
      <c r="K71" s="143" t="str">
        <f aca="false">IFERROR(VLOOKUP(A71,'End Sem 50'!G:AG,27,FALSE())," ")</f>
        <v>House Price Prediction Model</v>
      </c>
      <c r="L71" s="144" t="n">
        <f aca="false">IFERROR(VLOOKUP(A71,'Synopsis 20'!G:AB,21,FALSE()),"")</f>
        <v>12</v>
      </c>
      <c r="M71" s="144" t="n">
        <f aca="false">IFERROR(VLOOKUP(A71,'Mid Term 20'!G:AA,21,FALSE()),"")</f>
        <v>11</v>
      </c>
      <c r="N71" s="144" t="n">
        <f aca="false">IFERROR(VLOOKUP(A71,'End Sem 50'!G:AE,24,FALSE()),"")</f>
        <v>24</v>
      </c>
      <c r="O71" s="144" t="n">
        <f aca="false">IFERROR(VLOOKUP(A71,'Mentor 85'!G:S,13,FALSE()),"")</f>
        <v>57</v>
      </c>
      <c r="P71" s="144" t="n">
        <f aca="false">IF(ROUND(SUM(L71:O71)*100/175,0)=0,"A",ROUND(SUM(L71:O71)*100/175,0))</f>
        <v>59</v>
      </c>
    </row>
    <row r="72" customFormat="false" ht="22.05" hidden="false" customHeight="false" outlineLevel="0" collapsed="false">
      <c r="A72" s="140" t="n">
        <v>500095574</v>
      </c>
      <c r="B72" s="140" t="s">
        <v>403</v>
      </c>
      <c r="C72" s="141" t="s">
        <v>402</v>
      </c>
      <c r="D72" s="140" t="s">
        <v>566</v>
      </c>
      <c r="E72" s="140" t="s">
        <v>567</v>
      </c>
      <c r="F72" s="140" t="s">
        <v>568</v>
      </c>
      <c r="G72" s="140" t="s">
        <v>658</v>
      </c>
      <c r="H72" s="140" t="s">
        <v>570</v>
      </c>
      <c r="I72" s="142" t="n">
        <v>8690485232</v>
      </c>
      <c r="J72" s="142" t="n">
        <f aca="false">IFERROR(VLOOKUP(A72,'End Sem 50'!G:AF,26,FALSE()),"OtherAC")</f>
        <v>33</v>
      </c>
      <c r="K72" s="143" t="str">
        <f aca="false">IFERROR(VLOOKUP(A72,'End Sem 50'!G:AG,27,FALSE())," ")</f>
        <v>Super Gear/e-commerce-yt</v>
      </c>
      <c r="L72" s="144" t="str">
        <f aca="false">IFERROR(VLOOKUP(A72,'Synopsis 20'!G:AB,21,FALSE()),"")</f>
        <v/>
      </c>
      <c r="M72" s="144" t="n">
        <f aca="false">IFERROR(VLOOKUP(A72,'Mid Term 20'!G:AA,21,FALSE()),"")</f>
        <v>0</v>
      </c>
      <c r="N72" s="144" t="str">
        <f aca="false">IFERROR(VLOOKUP(A72,'End Sem 50'!G:AE,24,FALSE()),"")</f>
        <v/>
      </c>
      <c r="O72" s="144" t="n">
        <f aca="false">IFERROR(VLOOKUP(A72,'Mentor 85'!G:S,13,FALSE()),"")</f>
        <v>73</v>
      </c>
      <c r="P72" s="144" t="n">
        <f aca="false">IF(ROUND(SUM(L72:O72)*100/175,0)=0,"A",ROUND(SUM(L72:O72)*100/175,0))</f>
        <v>42</v>
      </c>
    </row>
    <row r="73" customFormat="false" ht="66.25" hidden="false" customHeight="false" outlineLevel="0" collapsed="false">
      <c r="A73" s="140" t="n">
        <v>500095554</v>
      </c>
      <c r="B73" s="140" t="s">
        <v>409</v>
      </c>
      <c r="C73" s="141" t="s">
        <v>659</v>
      </c>
      <c r="D73" s="140" t="s">
        <v>566</v>
      </c>
      <c r="E73" s="140" t="s">
        <v>567</v>
      </c>
      <c r="F73" s="140" t="s">
        <v>568</v>
      </c>
      <c r="G73" s="140" t="s">
        <v>410</v>
      </c>
      <c r="H73" s="140" t="s">
        <v>570</v>
      </c>
      <c r="I73" s="142"/>
      <c r="J73" s="142" t="n">
        <f aca="false">IFERROR(VLOOKUP(A73,'End Sem 50'!G:AF,26,FALSE()),"OtherAC")</f>
        <v>34</v>
      </c>
      <c r="K73" s="143" t="str">
        <f aca="false">IFERROR(VLOOKUP(A73,'End Sem 50'!G:AG,27,FALSE())," ")</f>
        <v>Performance Evaluation of Various Database in Online Data Storage System</v>
      </c>
      <c r="L73" s="144" t="str">
        <f aca="false">IFERROR(VLOOKUP(A73,'Synopsis 20'!G:AB,21,FALSE()),"")</f>
        <v/>
      </c>
      <c r="M73" s="144" t="n">
        <f aca="false">IFERROR(VLOOKUP(A73,'Mid Term 20'!G:AA,21,FALSE()),"")</f>
        <v>14</v>
      </c>
      <c r="N73" s="144" t="str">
        <f aca="false">IFERROR(VLOOKUP(A73,'End Sem 50'!G:AE,24,FALSE()),"")</f>
        <v/>
      </c>
      <c r="O73" s="144" t="n">
        <f aca="false">IFERROR(VLOOKUP(A73,'Mentor 85'!G:S,13,FALSE()),"")</f>
        <v>80</v>
      </c>
      <c r="P73" s="144" t="n">
        <f aca="false">IF(ROUND(SUM(L73:O73)*100/175,0)=0,"A",ROUND(SUM(L73:O73)*100/175,0))</f>
        <v>54</v>
      </c>
    </row>
    <row r="74" customFormat="false" ht="61.2" hidden="false" customHeight="false" outlineLevel="0" collapsed="false">
      <c r="A74" s="140" t="n">
        <v>500095831</v>
      </c>
      <c r="B74" s="140" t="s">
        <v>429</v>
      </c>
      <c r="C74" s="141" t="s">
        <v>428</v>
      </c>
      <c r="D74" s="140" t="s">
        <v>566</v>
      </c>
      <c r="E74" s="140" t="s">
        <v>567</v>
      </c>
      <c r="F74" s="140" t="s">
        <v>568</v>
      </c>
      <c r="G74" s="140" t="s">
        <v>660</v>
      </c>
      <c r="H74" s="140" t="s">
        <v>581</v>
      </c>
      <c r="I74" s="142"/>
      <c r="J74" s="142" t="n">
        <f aca="false">IFERROR(VLOOKUP(A74,'End Sem 50'!G:AF,26,FALSE()),"OtherAC")</f>
        <v>35</v>
      </c>
      <c r="K74" s="143" t="str">
        <f aca="false">IFERROR(VLOOKUP(A74,'End Sem 50'!G:AG,27,FALSE())," ")</f>
        <v>InsightInk- Intelligent flashcards, quizes and notes generator</v>
      </c>
      <c r="L74" s="144" t="str">
        <f aca="false">IFERROR(VLOOKUP(A74,'Synopsis 20'!G:AB,21,FALSE()),"")</f>
        <v/>
      </c>
      <c r="M74" s="144" t="n">
        <f aca="false">IFERROR(VLOOKUP(A74,'Mid Term 20'!G:AA,21,FALSE()),"")</f>
        <v>12</v>
      </c>
      <c r="N74" s="144" t="str">
        <f aca="false">IFERROR(VLOOKUP(A74,'End Sem 50'!G:AE,24,FALSE()),"")</f>
        <v/>
      </c>
      <c r="O74" s="144" t="n">
        <f aca="false">IFERROR(VLOOKUP(A74,'Mentor 85'!G:S,13,FALSE()),"")</f>
        <v>57</v>
      </c>
      <c r="P74" s="144" t="n">
        <f aca="false">IF(ROUND(SUM(L74:O74)*100/175,0)=0,"A",ROUND(SUM(L74:O74)*100/175,0))</f>
        <v>39</v>
      </c>
    </row>
    <row r="75" customFormat="false" ht="61.2" hidden="false" customHeight="false" outlineLevel="0" collapsed="false">
      <c r="A75" s="140" t="n">
        <v>500095834</v>
      </c>
      <c r="B75" s="140" t="s">
        <v>431</v>
      </c>
      <c r="C75" s="141" t="s">
        <v>430</v>
      </c>
      <c r="D75" s="140" t="s">
        <v>566</v>
      </c>
      <c r="E75" s="140" t="s">
        <v>567</v>
      </c>
      <c r="F75" s="140" t="s">
        <v>568</v>
      </c>
      <c r="G75" s="140" t="s">
        <v>661</v>
      </c>
      <c r="H75" s="140" t="s">
        <v>581</v>
      </c>
      <c r="I75" s="142" t="n">
        <v>8979557218</v>
      </c>
      <c r="J75" s="142" t="n">
        <f aca="false">IFERROR(VLOOKUP(A75,'End Sem 50'!G:AF,26,FALSE()),"OtherAC")</f>
        <v>35</v>
      </c>
      <c r="K75" s="143" t="str">
        <f aca="false">IFERROR(VLOOKUP(A75,'End Sem 50'!G:AG,27,FALSE())," ")</f>
        <v>InsightInk- Intelligent flashcards, quizes and notes generator</v>
      </c>
      <c r="L75" s="144" t="str">
        <f aca="false">IFERROR(VLOOKUP(A75,'Synopsis 20'!G:AB,21,FALSE()),"")</f>
        <v/>
      </c>
      <c r="M75" s="144" t="n">
        <f aca="false">IFERROR(VLOOKUP(A75,'Mid Term 20'!G:AA,21,FALSE()),"")</f>
        <v>12</v>
      </c>
      <c r="N75" s="144" t="str">
        <f aca="false">IFERROR(VLOOKUP(A75,'End Sem 50'!G:AE,24,FALSE()),"")</f>
        <v/>
      </c>
      <c r="O75" s="144" t="n">
        <f aca="false">IFERROR(VLOOKUP(A75,'Mentor 85'!G:S,13,FALSE()),"")</f>
        <v>57</v>
      </c>
      <c r="P75" s="144" t="n">
        <f aca="false">IF(ROUND(SUM(L75:O75)*100/175,0)=0,"A",ROUND(SUM(L75:O75)*100/175,0))</f>
        <v>39</v>
      </c>
    </row>
    <row r="76" customFormat="false" ht="61.2" hidden="false" customHeight="false" outlineLevel="0" collapsed="false">
      <c r="A76" s="140" t="n">
        <v>500095919</v>
      </c>
      <c r="B76" s="140" t="s">
        <v>426</v>
      </c>
      <c r="C76" s="141" t="s">
        <v>425</v>
      </c>
      <c r="D76" s="140" t="s">
        <v>566</v>
      </c>
      <c r="E76" s="140" t="s">
        <v>567</v>
      </c>
      <c r="F76" s="140" t="s">
        <v>568</v>
      </c>
      <c r="G76" s="140" t="s">
        <v>662</v>
      </c>
      <c r="H76" s="140" t="s">
        <v>581</v>
      </c>
      <c r="I76" s="142"/>
      <c r="J76" s="142" t="n">
        <f aca="false">IFERROR(VLOOKUP(A76,'End Sem 50'!G:AF,26,FALSE()),"OtherAC")</f>
        <v>35</v>
      </c>
      <c r="K76" s="143" t="str">
        <f aca="false">IFERROR(VLOOKUP(A76,'End Sem 50'!G:AG,27,FALSE())," ")</f>
        <v>InsightInk- Intelligent flashcards, quizes and notes generator</v>
      </c>
      <c r="L76" s="144" t="str">
        <f aca="false">IFERROR(VLOOKUP(A76,'Synopsis 20'!G:AB,21,FALSE()),"")</f>
        <v/>
      </c>
      <c r="M76" s="144" t="n">
        <f aca="false">IFERROR(VLOOKUP(A76,'Mid Term 20'!G:AA,21,FALSE()),"")</f>
        <v>12</v>
      </c>
      <c r="N76" s="144" t="str">
        <f aca="false">IFERROR(VLOOKUP(A76,'End Sem 50'!G:AE,24,FALSE()),"")</f>
        <v/>
      </c>
      <c r="O76" s="144" t="n">
        <f aca="false">IFERROR(VLOOKUP(A76,'Mentor 85'!G:S,13,FALSE()),"")</f>
        <v>57</v>
      </c>
      <c r="P76" s="144" t="n">
        <f aca="false">IF(ROUND(SUM(L76:O76)*100/175,0)=0,"A",ROUND(SUM(L76:O76)*100/175,0))</f>
        <v>39</v>
      </c>
    </row>
    <row r="77" customFormat="false" ht="33.1" hidden="false" customHeight="false" outlineLevel="0" collapsed="false">
      <c r="A77" s="140" t="n">
        <v>500094922</v>
      </c>
      <c r="B77" s="140" t="s">
        <v>444</v>
      </c>
      <c r="C77" s="141" t="s">
        <v>443</v>
      </c>
      <c r="D77" s="140" t="s">
        <v>566</v>
      </c>
      <c r="E77" s="140" t="s">
        <v>567</v>
      </c>
      <c r="F77" s="140" t="s">
        <v>568</v>
      </c>
      <c r="G77" s="140" t="s">
        <v>663</v>
      </c>
      <c r="H77" s="140" t="s">
        <v>570</v>
      </c>
      <c r="I77" s="142"/>
      <c r="J77" s="142" t="n">
        <f aca="false">IFERROR(VLOOKUP(A77,'End Sem 50'!G:AF,26,FALSE()),"OtherAC")</f>
        <v>36</v>
      </c>
      <c r="K77" s="143" t="str">
        <f aca="false">IFERROR(VLOOKUP(A77,'End Sem 50'!G:AG,27,FALSE())," ")</f>
        <v>Job Career Guidance System </v>
      </c>
      <c r="L77" s="144" t="n">
        <f aca="false">IFERROR(VLOOKUP(A77,'Synopsis 20'!G:AB,21,FALSE()),"")</f>
        <v>11</v>
      </c>
      <c r="M77" s="144" t="n">
        <f aca="false">IFERROR(VLOOKUP(A77,'Mid Term 20'!G:AA,21,FALSE()),"")</f>
        <v>0</v>
      </c>
      <c r="N77" s="144" t="str">
        <f aca="false">IFERROR(VLOOKUP(A77,'End Sem 50'!G:AE,24,FALSE()),"")</f>
        <v/>
      </c>
      <c r="O77" s="144" t="n">
        <f aca="false">IFERROR(VLOOKUP(A77,'Mentor 85'!G:S,13,FALSE()),"")</f>
        <v>58</v>
      </c>
      <c r="P77" s="144" t="n">
        <f aca="false">IF(ROUND(SUM(L77:O77)*100/175,0)=0,"A",ROUND(SUM(L77:O77)*100/175,0))</f>
        <v>39</v>
      </c>
    </row>
    <row r="78" customFormat="false" ht="33.1" hidden="false" customHeight="false" outlineLevel="0" collapsed="false">
      <c r="A78" s="140" t="n">
        <v>500095656</v>
      </c>
      <c r="B78" s="140" t="s">
        <v>437</v>
      </c>
      <c r="C78" s="141" t="s">
        <v>436</v>
      </c>
      <c r="D78" s="140" t="s">
        <v>566</v>
      </c>
      <c r="E78" s="140" t="s">
        <v>567</v>
      </c>
      <c r="F78" s="140" t="s">
        <v>568</v>
      </c>
      <c r="G78" s="140" t="s">
        <v>664</v>
      </c>
      <c r="H78" s="140" t="s">
        <v>581</v>
      </c>
      <c r="I78" s="142" t="n">
        <v>7037613665</v>
      </c>
      <c r="J78" s="142" t="n">
        <f aca="false">IFERROR(VLOOKUP(A78,'End Sem 50'!G:AF,26,FALSE()),"OtherAC")</f>
        <v>36</v>
      </c>
      <c r="K78" s="143" t="str">
        <f aca="false">IFERROR(VLOOKUP(A78,'End Sem 50'!G:AG,27,FALSE())," ")</f>
        <v>Job Career Guidance System </v>
      </c>
      <c r="L78" s="144" t="n">
        <f aca="false">IFERROR(VLOOKUP(A78,'Synopsis 20'!G:AB,21,FALSE()),"")</f>
        <v>11</v>
      </c>
      <c r="M78" s="144" t="n">
        <f aca="false">IFERROR(VLOOKUP(A78,'Mid Term 20'!G:AA,21,FALSE()),"")</f>
        <v>0</v>
      </c>
      <c r="N78" s="144" t="str">
        <f aca="false">IFERROR(VLOOKUP(A78,'End Sem 50'!G:AE,24,FALSE()),"")</f>
        <v/>
      </c>
      <c r="O78" s="144" t="n">
        <f aca="false">IFERROR(VLOOKUP(A78,'Mentor 85'!G:S,13,FALSE()),"")</f>
        <v>58</v>
      </c>
      <c r="P78" s="144" t="n">
        <f aca="false">IF(ROUND(SUM(L78:O78)*100/175,0)=0,"A",ROUND(SUM(L78:O78)*100/175,0))</f>
        <v>39</v>
      </c>
    </row>
    <row r="79" customFormat="false" ht="33.1" hidden="false" customHeight="false" outlineLevel="0" collapsed="false">
      <c r="A79" s="140" t="n">
        <v>500096021</v>
      </c>
      <c r="B79" s="140" t="s">
        <v>442</v>
      </c>
      <c r="C79" s="141" t="s">
        <v>665</v>
      </c>
      <c r="D79" s="140" t="s">
        <v>566</v>
      </c>
      <c r="E79" s="140" t="s">
        <v>567</v>
      </c>
      <c r="F79" s="140" t="s">
        <v>568</v>
      </c>
      <c r="G79" s="140" t="s">
        <v>666</v>
      </c>
      <c r="H79" s="140" t="s">
        <v>581</v>
      </c>
      <c r="I79" s="142"/>
      <c r="J79" s="142" t="n">
        <f aca="false">IFERROR(VLOOKUP(A79,'End Sem 50'!G:AF,26,FALSE()),"OtherAC")</f>
        <v>36</v>
      </c>
      <c r="K79" s="143" t="str">
        <f aca="false">IFERROR(VLOOKUP(A79,'End Sem 50'!G:AG,27,FALSE())," ")</f>
        <v>Job Career Guidance System </v>
      </c>
      <c r="L79" s="144" t="n">
        <f aca="false">IFERROR(VLOOKUP(A79,'Synopsis 20'!G:AB,21,FALSE()),"")</f>
        <v>11</v>
      </c>
      <c r="M79" s="144" t="n">
        <f aca="false">IFERROR(VLOOKUP(A79,'Mid Term 20'!G:AA,21,FALSE()),"")</f>
        <v>0</v>
      </c>
      <c r="N79" s="144" t="str">
        <f aca="false">IFERROR(VLOOKUP(A79,'End Sem 50'!G:AE,24,FALSE()),"")</f>
        <v/>
      </c>
      <c r="O79" s="144" t="n">
        <f aca="false">IFERROR(VLOOKUP(A79,'Mentor 85'!G:S,13,FALSE()),"")</f>
        <v>58</v>
      </c>
      <c r="P79" s="144" t="n">
        <f aca="false">IF(ROUND(SUM(L79:O79)*100/175,0)=0,"A",ROUND(SUM(L79:O79)*100/175,0))</f>
        <v>39</v>
      </c>
    </row>
    <row r="80" customFormat="false" ht="33.1" hidden="false" customHeight="false" outlineLevel="0" collapsed="false">
      <c r="A80" s="140" t="n">
        <v>500096122</v>
      </c>
      <c r="B80" s="140" t="s">
        <v>440</v>
      </c>
      <c r="C80" s="141" t="s">
        <v>667</v>
      </c>
      <c r="D80" s="140" t="s">
        <v>566</v>
      </c>
      <c r="E80" s="140" t="s">
        <v>567</v>
      </c>
      <c r="F80" s="140" t="s">
        <v>568</v>
      </c>
      <c r="G80" s="140" t="s">
        <v>668</v>
      </c>
      <c r="H80" s="140" t="s">
        <v>581</v>
      </c>
      <c r="I80" s="142"/>
      <c r="J80" s="142" t="n">
        <f aca="false">IFERROR(VLOOKUP(A80,'End Sem 50'!G:AF,26,FALSE()),"OtherAC")</f>
        <v>36</v>
      </c>
      <c r="K80" s="143" t="str">
        <f aca="false">IFERROR(VLOOKUP(A80,'End Sem 50'!G:AG,27,FALSE())," ")</f>
        <v>Job Career Guidance System </v>
      </c>
      <c r="L80" s="144" t="n">
        <f aca="false">IFERROR(VLOOKUP(A80,'Synopsis 20'!G:AB,21,FALSE()),"")</f>
        <v>11</v>
      </c>
      <c r="M80" s="144" t="n">
        <f aca="false">IFERROR(VLOOKUP(A80,'Mid Term 20'!G:AA,21,FALSE()),"")</f>
        <v>0</v>
      </c>
      <c r="N80" s="144" t="str">
        <f aca="false">IFERROR(VLOOKUP(A80,'End Sem 50'!G:AE,24,FALSE()),"")</f>
        <v/>
      </c>
      <c r="O80" s="144" t="n">
        <f aca="false">IFERROR(VLOOKUP(A80,'Mentor 85'!G:S,13,FALSE()),"")</f>
        <v>58</v>
      </c>
      <c r="P80" s="144" t="n">
        <f aca="false">IF(ROUND(SUM(L80:O80)*100/175,0)=0,"A",ROUND(SUM(L80:O80)*100/175,0))</f>
        <v>39</v>
      </c>
    </row>
    <row r="81" customFormat="false" ht="22.05" hidden="false" customHeight="false" outlineLevel="0" collapsed="false">
      <c r="A81" s="140" t="n">
        <v>500095937</v>
      </c>
      <c r="B81" s="140" t="s">
        <v>453</v>
      </c>
      <c r="C81" s="141" t="s">
        <v>669</v>
      </c>
      <c r="D81" s="140" t="s">
        <v>566</v>
      </c>
      <c r="E81" s="140" t="s">
        <v>567</v>
      </c>
      <c r="F81" s="140" t="s">
        <v>568</v>
      </c>
      <c r="G81" s="140" t="s">
        <v>454</v>
      </c>
      <c r="H81" s="140" t="s">
        <v>581</v>
      </c>
      <c r="I81" s="142"/>
      <c r="J81" s="142" t="n">
        <f aca="false">IFERROR(VLOOKUP(A81,'End Sem 50'!G:AF,26,FALSE()),"OtherAC")</f>
        <v>37</v>
      </c>
      <c r="K81" s="143" t="str">
        <f aca="false">IFERROR(VLOOKUP(A81,'End Sem 50'!G:AG,27,FALSE())," ")</f>
        <v>Breathe Wise</v>
      </c>
      <c r="L81" s="144" t="n">
        <f aca="false">IFERROR(VLOOKUP(A81,'Synopsis 20'!G:AB,21,FALSE()),"")</f>
        <v>0</v>
      </c>
      <c r="M81" s="144" t="n">
        <f aca="false">IFERROR(VLOOKUP(A81,'Mid Term 20'!G:AA,21,FALSE()),"")</f>
        <v>16.5</v>
      </c>
      <c r="N81" s="144" t="str">
        <f aca="false">IFERROR(VLOOKUP(A81,'End Sem 50'!G:AE,24,FALSE()),"")</f>
        <v/>
      </c>
      <c r="O81" s="144" t="n">
        <f aca="false">IFERROR(VLOOKUP(A81,'Mentor 85'!G:S,13,FALSE()),"")</f>
        <v>73</v>
      </c>
      <c r="P81" s="144" t="n">
        <f aca="false">IF(ROUND(SUM(L81:O81)*100/175,0)=0,"A",ROUND(SUM(L81:O81)*100/175,0))</f>
        <v>51</v>
      </c>
    </row>
    <row r="82" customFormat="false" ht="22.05" hidden="false" customHeight="false" outlineLevel="0" collapsed="false">
      <c r="A82" s="140" t="n">
        <v>500096346</v>
      </c>
      <c r="B82" s="140" t="s">
        <v>456</v>
      </c>
      <c r="C82" s="141" t="s">
        <v>670</v>
      </c>
      <c r="D82" s="140" t="s">
        <v>566</v>
      </c>
      <c r="E82" s="140" t="s">
        <v>567</v>
      </c>
      <c r="F82" s="140" t="s">
        <v>568</v>
      </c>
      <c r="G82" s="140" t="s">
        <v>457</v>
      </c>
      <c r="H82" s="140" t="s">
        <v>581</v>
      </c>
      <c r="I82" s="142"/>
      <c r="J82" s="142" t="n">
        <f aca="false">IFERROR(VLOOKUP(A82,'End Sem 50'!G:AF,26,FALSE()),"OtherAC")</f>
        <v>37</v>
      </c>
      <c r="K82" s="143" t="str">
        <f aca="false">IFERROR(VLOOKUP(A82,'End Sem 50'!G:AG,27,FALSE())," ")</f>
        <v>Breathe Wise</v>
      </c>
      <c r="L82" s="144" t="n">
        <f aca="false">IFERROR(VLOOKUP(A82,'Synopsis 20'!G:AB,21,FALSE()),"")</f>
        <v>0</v>
      </c>
      <c r="M82" s="144" t="n">
        <f aca="false">IFERROR(VLOOKUP(A82,'Mid Term 20'!G:AA,21,FALSE()),"")</f>
        <v>16.5</v>
      </c>
      <c r="N82" s="144" t="str">
        <f aca="false">IFERROR(VLOOKUP(A82,'End Sem 50'!G:AE,24,FALSE()),"")</f>
        <v/>
      </c>
      <c r="O82" s="144" t="n">
        <f aca="false">IFERROR(VLOOKUP(A82,'Mentor 85'!G:S,13,FALSE()),"")</f>
        <v>73</v>
      </c>
      <c r="P82" s="144" t="n">
        <f aca="false">IF(ROUND(SUM(L82:O82)*100/175,0)=0,"A",ROUND(SUM(L82:O82)*100/175,0))</f>
        <v>51</v>
      </c>
    </row>
    <row r="83" customFormat="false" ht="22.05" hidden="false" customHeight="false" outlineLevel="0" collapsed="false">
      <c r="A83" s="140" t="n">
        <v>500096400</v>
      </c>
      <c r="B83" s="140" t="s">
        <v>449</v>
      </c>
      <c r="C83" s="141" t="s">
        <v>448</v>
      </c>
      <c r="D83" s="140" t="s">
        <v>566</v>
      </c>
      <c r="E83" s="140" t="s">
        <v>567</v>
      </c>
      <c r="F83" s="140" t="s">
        <v>568</v>
      </c>
      <c r="G83" s="140" t="s">
        <v>450</v>
      </c>
      <c r="H83" s="140" t="s">
        <v>581</v>
      </c>
      <c r="I83" s="142"/>
      <c r="J83" s="142" t="n">
        <f aca="false">IFERROR(VLOOKUP(A83,'End Sem 50'!G:AF,26,FALSE()),"OtherAC")</f>
        <v>37</v>
      </c>
      <c r="K83" s="143" t="str">
        <f aca="false">IFERROR(VLOOKUP(A83,'End Sem 50'!G:AG,27,FALSE())," ")</f>
        <v>Breathe Wise</v>
      </c>
      <c r="L83" s="144" t="n">
        <f aca="false">IFERROR(VLOOKUP(A83,'Synopsis 20'!G:AB,21,FALSE()),"")</f>
        <v>0</v>
      </c>
      <c r="M83" s="144" t="n">
        <f aca="false">IFERROR(VLOOKUP(A83,'Mid Term 20'!G:AA,21,FALSE()),"")</f>
        <v>16.5</v>
      </c>
      <c r="N83" s="144" t="str">
        <f aca="false">IFERROR(VLOOKUP(A83,'End Sem 50'!G:AE,24,FALSE()),"")</f>
        <v/>
      </c>
      <c r="O83" s="144" t="n">
        <f aca="false">IFERROR(VLOOKUP(A83,'Mentor 85'!G:S,13,FALSE()),"")</f>
        <v>73</v>
      </c>
      <c r="P83" s="144" t="n">
        <f aca="false">IF(ROUND(SUM(L83:O83)*100/175,0)=0,"A",ROUND(SUM(L83:O83)*100/175,0))</f>
        <v>51</v>
      </c>
    </row>
    <row r="84" customFormat="false" ht="33.1" hidden="false" customHeight="false" outlineLevel="0" collapsed="false">
      <c r="A84" s="140" t="n">
        <v>500093651</v>
      </c>
      <c r="B84" s="140" t="s">
        <v>469</v>
      </c>
      <c r="C84" s="141" t="s">
        <v>468</v>
      </c>
      <c r="D84" s="140" t="s">
        <v>566</v>
      </c>
      <c r="E84" s="140" t="s">
        <v>567</v>
      </c>
      <c r="F84" s="140" t="s">
        <v>568</v>
      </c>
      <c r="G84" s="140" t="s">
        <v>470</v>
      </c>
      <c r="H84" s="140" t="s">
        <v>574</v>
      </c>
      <c r="I84" s="142"/>
      <c r="J84" s="142" t="n">
        <f aca="false">IFERROR(VLOOKUP(A84,'End Sem 50'!G:AF,26,FALSE()),"OtherAC")</f>
        <v>38</v>
      </c>
      <c r="K84" s="143" t="str">
        <f aca="false">IFERROR(VLOOKUP(A84,'End Sem 50'!G:AG,27,FALSE())," ")</f>
        <v>Advanced CAPTCHA Recognition </v>
      </c>
      <c r="L84" s="144" t="n">
        <f aca="false">IFERROR(VLOOKUP(A84,'Synopsis 20'!G:AB,21,FALSE()),"")</f>
        <v>0</v>
      </c>
      <c r="M84" s="144" t="n">
        <f aca="false">IFERROR(VLOOKUP(A84,'Mid Term 20'!G:AA,21,FALSE()),"")</f>
        <v>16.5</v>
      </c>
      <c r="N84" s="144" t="str">
        <f aca="false">IFERROR(VLOOKUP(A84,'End Sem 50'!G:AE,24,FALSE()),"")</f>
        <v/>
      </c>
      <c r="O84" s="144" t="n">
        <f aca="false">IFERROR(VLOOKUP(A84,'Mentor 85'!G:S,13,FALSE()),"")</f>
        <v>60</v>
      </c>
      <c r="P84" s="144" t="n">
        <f aca="false">IF(ROUND(SUM(L84:O84)*100/175,0)=0,"A",ROUND(SUM(L84:O84)*100/175,0))</f>
        <v>44</v>
      </c>
    </row>
    <row r="85" customFormat="false" ht="33.1" hidden="false" customHeight="false" outlineLevel="0" collapsed="false">
      <c r="A85" s="140" t="n">
        <v>500093656</v>
      </c>
      <c r="B85" s="140" t="s">
        <v>462</v>
      </c>
      <c r="C85" s="141" t="s">
        <v>671</v>
      </c>
      <c r="D85" s="140" t="s">
        <v>566</v>
      </c>
      <c r="E85" s="140" t="s">
        <v>567</v>
      </c>
      <c r="F85" s="140" t="s">
        <v>568</v>
      </c>
      <c r="G85" s="140" t="s">
        <v>467</v>
      </c>
      <c r="H85" s="140" t="s">
        <v>574</v>
      </c>
      <c r="I85" s="142"/>
      <c r="J85" s="142" t="n">
        <f aca="false">IFERROR(VLOOKUP(A85,'End Sem 50'!G:AF,26,FALSE()),"OtherAC")</f>
        <v>38</v>
      </c>
      <c r="K85" s="143" t="str">
        <f aca="false">IFERROR(VLOOKUP(A85,'End Sem 50'!G:AG,27,FALSE())," ")</f>
        <v>Advanced CAPTCHA Recognition </v>
      </c>
      <c r="L85" s="144" t="n">
        <f aca="false">IFERROR(VLOOKUP(A85,'Synopsis 20'!G:AB,21,FALSE()),"")</f>
        <v>0</v>
      </c>
      <c r="M85" s="144" t="n">
        <f aca="false">IFERROR(VLOOKUP(A85,'Mid Term 20'!G:AA,21,FALSE()),"")</f>
        <v>16.5</v>
      </c>
      <c r="N85" s="144" t="str">
        <f aca="false">IFERROR(VLOOKUP(A85,'End Sem 50'!G:AE,24,FALSE()),"")</f>
        <v/>
      </c>
      <c r="O85" s="144" t="n">
        <f aca="false">IFERROR(VLOOKUP(A85,'Mentor 85'!G:S,13,FALSE()),"")</f>
        <v>60</v>
      </c>
      <c r="P85" s="144" t="n">
        <f aca="false">IF(ROUND(SUM(L85:O85)*100/175,0)=0,"A",ROUND(SUM(L85:O85)*100/175,0))</f>
        <v>44</v>
      </c>
    </row>
    <row r="86" customFormat="false" ht="33.1" hidden="false" customHeight="false" outlineLevel="0" collapsed="false">
      <c r="A86" s="140" t="n">
        <v>500094117</v>
      </c>
      <c r="B86" s="140" t="s">
        <v>466</v>
      </c>
      <c r="C86" s="141" t="s">
        <v>672</v>
      </c>
      <c r="D86" s="140" t="s">
        <v>566</v>
      </c>
      <c r="E86" s="140" t="s">
        <v>567</v>
      </c>
      <c r="F86" s="140" t="s">
        <v>568</v>
      </c>
      <c r="G86" s="140" t="s">
        <v>463</v>
      </c>
      <c r="H86" s="140" t="s">
        <v>574</v>
      </c>
      <c r="I86" s="142"/>
      <c r="J86" s="142" t="n">
        <f aca="false">IFERROR(VLOOKUP(A86,'End Sem 50'!G:AF,26,FALSE()),"OtherAC")</f>
        <v>38</v>
      </c>
      <c r="K86" s="143" t="str">
        <f aca="false">IFERROR(VLOOKUP(A86,'End Sem 50'!G:AG,27,FALSE())," ")</f>
        <v>Advanced CAPTCHA Recognition </v>
      </c>
      <c r="L86" s="144" t="n">
        <f aca="false">IFERROR(VLOOKUP(A86,'Synopsis 20'!G:AB,21,FALSE()),"")</f>
        <v>0</v>
      </c>
      <c r="M86" s="144" t="n">
        <f aca="false">IFERROR(VLOOKUP(A86,'Mid Term 20'!G:AA,21,FALSE()),"")</f>
        <v>16.5</v>
      </c>
      <c r="N86" s="144" t="str">
        <f aca="false">IFERROR(VLOOKUP(A86,'End Sem 50'!G:AE,24,FALSE()),"")</f>
        <v/>
      </c>
      <c r="O86" s="144" t="n">
        <f aca="false">IFERROR(VLOOKUP(A86,'Mentor 85'!G:S,13,FALSE()),"")</f>
        <v>60</v>
      </c>
      <c r="P86" s="144" t="n">
        <f aca="false">IF(ROUND(SUM(L86:O86)*100/175,0)=0,"A",ROUND(SUM(L86:O86)*100/175,0))</f>
        <v>44</v>
      </c>
    </row>
    <row r="87" customFormat="false" ht="22.05" hidden="false" customHeight="false" outlineLevel="0" collapsed="false">
      <c r="A87" s="140" t="n">
        <v>500095193</v>
      </c>
      <c r="B87" s="140" t="s">
        <v>485</v>
      </c>
      <c r="C87" s="141" t="s">
        <v>673</v>
      </c>
      <c r="D87" s="140" t="s">
        <v>566</v>
      </c>
      <c r="E87" s="140" t="s">
        <v>567</v>
      </c>
      <c r="F87" s="140" t="s">
        <v>568</v>
      </c>
      <c r="G87" s="140" t="s">
        <v>486</v>
      </c>
      <c r="H87" s="140" t="s">
        <v>570</v>
      </c>
      <c r="I87" s="142"/>
      <c r="J87" s="142" t="n">
        <f aca="false">IFERROR(VLOOKUP(A87,'End Sem 50'!G:AF,26,FALSE()),"OtherAC")</f>
        <v>39</v>
      </c>
      <c r="K87" s="143" t="str">
        <f aca="false">IFERROR(VLOOKUP(A87,'End Sem 50'!G:AG,27,FALSE())," ")</f>
        <v>HealthHub Connect</v>
      </c>
      <c r="L87" s="144" t="n">
        <f aca="false">IFERROR(VLOOKUP(A87,'Synopsis 20'!G:AB,21,FALSE()),"")</f>
        <v>0</v>
      </c>
      <c r="M87" s="144" t="n">
        <f aca="false">IFERROR(VLOOKUP(A87,'Mid Term 20'!G:AA,21,FALSE()),"")</f>
        <v>0</v>
      </c>
      <c r="N87" s="144" t="str">
        <f aca="false">IFERROR(VLOOKUP(A87,'End Sem 50'!G:AE,24,FALSE()),"")</f>
        <v/>
      </c>
      <c r="O87" s="144" t="n">
        <f aca="false">IFERROR(VLOOKUP(A87,'Mentor 85'!G:S,13,FALSE()),"")</f>
        <v>47</v>
      </c>
      <c r="P87" s="144" t="n">
        <f aca="false">IF(ROUND(SUM(L87:O87)*100/175,0)=0,"A",ROUND(SUM(L87:O87)*100/175,0))</f>
        <v>27</v>
      </c>
    </row>
    <row r="88" customFormat="false" ht="22.05" hidden="false" customHeight="false" outlineLevel="0" collapsed="false">
      <c r="A88" s="140" t="n">
        <v>500095382</v>
      </c>
      <c r="B88" s="140" t="s">
        <v>476</v>
      </c>
      <c r="C88" s="141" t="s">
        <v>674</v>
      </c>
      <c r="D88" s="140" t="s">
        <v>566</v>
      </c>
      <c r="E88" s="140" t="s">
        <v>567</v>
      </c>
      <c r="F88" s="140" t="s">
        <v>568</v>
      </c>
      <c r="G88" s="140" t="s">
        <v>477</v>
      </c>
      <c r="H88" s="140" t="s">
        <v>570</v>
      </c>
      <c r="I88" s="142" t="n">
        <v>9058297470</v>
      </c>
      <c r="J88" s="142" t="n">
        <f aca="false">IFERROR(VLOOKUP(A88,'End Sem 50'!G:AF,26,FALSE()),"OtherAC")</f>
        <v>39</v>
      </c>
      <c r="K88" s="143" t="str">
        <f aca="false">IFERROR(VLOOKUP(A88,'End Sem 50'!G:AG,27,FALSE())," ")</f>
        <v>HealthHub Connect</v>
      </c>
      <c r="L88" s="144" t="n">
        <f aca="false">IFERROR(VLOOKUP(A88,'Synopsis 20'!G:AB,21,FALSE()),"")</f>
        <v>0</v>
      </c>
      <c r="M88" s="144" t="n">
        <f aca="false">IFERROR(VLOOKUP(A88,'Mid Term 20'!G:AA,21,FALSE()),"")</f>
        <v>0</v>
      </c>
      <c r="N88" s="144" t="str">
        <f aca="false">IFERROR(VLOOKUP(A88,'End Sem 50'!G:AE,24,FALSE()),"")</f>
        <v/>
      </c>
      <c r="O88" s="144" t="n">
        <f aca="false">IFERROR(VLOOKUP(A88,'Mentor 85'!G:S,13,FALSE()),"")</f>
        <v>47</v>
      </c>
      <c r="P88" s="144" t="n">
        <f aca="false">IF(ROUND(SUM(L88:O88)*100/175,0)=0,"A",ROUND(SUM(L88:O88)*100/175,0))</f>
        <v>27</v>
      </c>
    </row>
    <row r="89" customFormat="false" ht="22.05" hidden="false" customHeight="false" outlineLevel="0" collapsed="false">
      <c r="A89" s="140" t="n">
        <v>500095842</v>
      </c>
      <c r="B89" s="140" t="s">
        <v>481</v>
      </c>
      <c r="C89" s="141" t="s">
        <v>335</v>
      </c>
      <c r="D89" s="140" t="s">
        <v>566</v>
      </c>
      <c r="E89" s="140" t="s">
        <v>567</v>
      </c>
      <c r="F89" s="140" t="s">
        <v>568</v>
      </c>
      <c r="G89" s="140" t="s">
        <v>675</v>
      </c>
      <c r="H89" s="140" t="s">
        <v>581</v>
      </c>
      <c r="I89" s="142" t="n">
        <v>8958802845</v>
      </c>
      <c r="J89" s="142" t="n">
        <f aca="false">IFERROR(VLOOKUP(A89,'End Sem 50'!G:AF,26,FALSE()),"OtherAC")</f>
        <v>39</v>
      </c>
      <c r="K89" s="143" t="str">
        <f aca="false">IFERROR(VLOOKUP(A89,'End Sem 50'!G:AG,27,FALSE())," ")</f>
        <v>HealthHub Connect</v>
      </c>
      <c r="L89" s="144" t="n">
        <f aca="false">IFERROR(VLOOKUP(A89,'Synopsis 20'!G:AB,21,FALSE()),"")</f>
        <v>0</v>
      </c>
      <c r="M89" s="144" t="n">
        <f aca="false">IFERROR(VLOOKUP(A89,'Mid Term 20'!G:AA,21,FALSE()),"")</f>
        <v>0</v>
      </c>
      <c r="N89" s="144" t="str">
        <f aca="false">IFERROR(VLOOKUP(A89,'End Sem 50'!G:AE,24,FALSE()),"")</f>
        <v/>
      </c>
      <c r="O89" s="144" t="n">
        <f aca="false">IFERROR(VLOOKUP(A89,'Mentor 85'!G:S,13,FALSE()),"")</f>
        <v>47</v>
      </c>
      <c r="P89" s="144" t="n">
        <f aca="false">IF(ROUND(SUM(L89:O89)*100/175,0)=0,"A",ROUND(SUM(L89:O89)*100/175,0))</f>
        <v>27</v>
      </c>
    </row>
    <row r="90" customFormat="false" ht="22.05" hidden="false" customHeight="false" outlineLevel="0" collapsed="false">
      <c r="A90" s="140" t="n">
        <v>500093617</v>
      </c>
      <c r="B90" s="140" t="s">
        <v>495</v>
      </c>
      <c r="C90" s="141" t="s">
        <v>494</v>
      </c>
      <c r="D90" s="140" t="s">
        <v>566</v>
      </c>
      <c r="E90" s="140" t="s">
        <v>567</v>
      </c>
      <c r="F90" s="140" t="s">
        <v>568</v>
      </c>
      <c r="G90" s="140" t="s">
        <v>496</v>
      </c>
      <c r="H90" s="140" t="s">
        <v>574</v>
      </c>
      <c r="I90" s="142"/>
      <c r="J90" s="142" t="n">
        <f aca="false">IFERROR(VLOOKUP(A90,'End Sem 50'!G:AF,26,FALSE()),"OtherAC")</f>
        <v>40</v>
      </c>
      <c r="K90" s="143" t="str">
        <f aca="false">IFERROR(VLOOKUP(A90,'End Sem 50'!G:AG,27,FALSE())," ")</f>
        <v>Beacon </v>
      </c>
      <c r="L90" s="144" t="n">
        <f aca="false">IFERROR(VLOOKUP(A90,'Synopsis 20'!G:AB,21,FALSE()),"")</f>
        <v>0</v>
      </c>
      <c r="M90" s="144" t="n">
        <f aca="false">IFERROR(VLOOKUP(A90,'Mid Term 20'!G:AA,21,FALSE()),"")</f>
        <v>8</v>
      </c>
      <c r="N90" s="144" t="str">
        <f aca="false">IFERROR(VLOOKUP(A90,'End Sem 50'!G:AE,24,FALSE()),"")</f>
        <v/>
      </c>
      <c r="O90" s="144" t="n">
        <f aca="false">IFERROR(VLOOKUP(A90,'Mentor 85'!G:S,13,FALSE()),"")</f>
        <v>80</v>
      </c>
      <c r="P90" s="144" t="n">
        <f aca="false">IF(ROUND(SUM(L90:O90)*100/175,0)=0,"A",ROUND(SUM(L90:O90)*100/175,0))</f>
        <v>50</v>
      </c>
    </row>
    <row r="91" customFormat="false" ht="22.05" hidden="false" customHeight="false" outlineLevel="0" collapsed="false">
      <c r="A91" s="140" t="n">
        <v>500094125</v>
      </c>
      <c r="B91" s="140" t="s">
        <v>502</v>
      </c>
      <c r="C91" s="141" t="s">
        <v>501</v>
      </c>
      <c r="D91" s="140" t="s">
        <v>566</v>
      </c>
      <c r="E91" s="140" t="s">
        <v>567</v>
      </c>
      <c r="F91" s="140" t="s">
        <v>568</v>
      </c>
      <c r="G91" s="140" t="s">
        <v>503</v>
      </c>
      <c r="H91" s="140" t="s">
        <v>574</v>
      </c>
      <c r="I91" s="142"/>
      <c r="J91" s="142" t="n">
        <f aca="false">IFERROR(VLOOKUP(A91,'End Sem 50'!G:AF,26,FALSE()),"OtherAC")</f>
        <v>40</v>
      </c>
      <c r="K91" s="143" t="str">
        <f aca="false">IFERROR(VLOOKUP(A91,'End Sem 50'!G:AG,27,FALSE())," ")</f>
        <v>Beacon </v>
      </c>
      <c r="L91" s="144" t="n">
        <f aca="false">IFERROR(VLOOKUP(A91,'Synopsis 20'!G:AB,21,FALSE()),"")</f>
        <v>0</v>
      </c>
      <c r="M91" s="144" t="n">
        <f aca="false">IFERROR(VLOOKUP(A91,'Mid Term 20'!G:AA,21,FALSE()),"")</f>
        <v>8</v>
      </c>
      <c r="N91" s="144" t="str">
        <f aca="false">IFERROR(VLOOKUP(A91,'End Sem 50'!G:AE,24,FALSE()),"")</f>
        <v/>
      </c>
      <c r="O91" s="144" t="n">
        <f aca="false">IFERROR(VLOOKUP(A91,'Mentor 85'!G:S,13,FALSE()),"")</f>
        <v>80</v>
      </c>
      <c r="P91" s="144" t="n">
        <f aca="false">IF(ROUND(SUM(L91:O91)*100/175,0)=0,"A",ROUND(SUM(L91:O91)*100/175,0))</f>
        <v>50</v>
      </c>
    </row>
    <row r="92" customFormat="false" ht="22.05" hidden="false" customHeight="false" outlineLevel="0" collapsed="false">
      <c r="A92" s="140" t="n">
        <v>500094136</v>
      </c>
      <c r="B92" s="140" t="s">
        <v>498</v>
      </c>
      <c r="C92" s="141" t="s">
        <v>497</v>
      </c>
      <c r="D92" s="140" t="s">
        <v>566</v>
      </c>
      <c r="E92" s="140" t="s">
        <v>567</v>
      </c>
      <c r="F92" s="140" t="s">
        <v>568</v>
      </c>
      <c r="G92" s="140" t="s">
        <v>499</v>
      </c>
      <c r="H92" s="140" t="s">
        <v>574</v>
      </c>
      <c r="I92" s="142"/>
      <c r="J92" s="142" t="n">
        <f aca="false">IFERROR(VLOOKUP(A92,'End Sem 50'!G:AF,26,FALSE()),"OtherAC")</f>
        <v>40</v>
      </c>
      <c r="K92" s="143" t="str">
        <f aca="false">IFERROR(VLOOKUP(A92,'End Sem 50'!G:AG,27,FALSE())," ")</f>
        <v>Beacon </v>
      </c>
      <c r="L92" s="144" t="n">
        <f aca="false">IFERROR(VLOOKUP(A92,'Synopsis 20'!G:AB,21,FALSE()),"")</f>
        <v>0</v>
      </c>
      <c r="M92" s="144" t="n">
        <f aca="false">IFERROR(VLOOKUP(A92,'Mid Term 20'!G:AA,21,FALSE()),"")</f>
        <v>8</v>
      </c>
      <c r="N92" s="144" t="str">
        <f aca="false">IFERROR(VLOOKUP(A92,'End Sem 50'!G:AE,24,FALSE()),"")</f>
        <v/>
      </c>
      <c r="O92" s="144" t="n">
        <f aca="false">IFERROR(VLOOKUP(A92,'Mentor 85'!G:S,13,FALSE()),"")</f>
        <v>80</v>
      </c>
      <c r="P92" s="144" t="n">
        <f aca="false">IF(ROUND(SUM(L92:O92)*100/175,0)=0,"A",ROUND(SUM(L92:O92)*100/175,0))</f>
        <v>50</v>
      </c>
    </row>
    <row r="93" customFormat="false" ht="22.05" hidden="false" customHeight="false" outlineLevel="0" collapsed="false">
      <c r="A93" s="140" t="n">
        <v>500093628</v>
      </c>
      <c r="B93" s="140" t="s">
        <v>676</v>
      </c>
      <c r="C93" s="141" t="s">
        <v>677</v>
      </c>
      <c r="D93" s="140" t="s">
        <v>566</v>
      </c>
      <c r="E93" s="140" t="s">
        <v>567</v>
      </c>
      <c r="F93" s="140" t="s">
        <v>568</v>
      </c>
      <c r="G93" s="140" t="s">
        <v>678</v>
      </c>
      <c r="H93" s="140" t="s">
        <v>574</v>
      </c>
      <c r="I93" s="142"/>
      <c r="J93" s="142" t="str">
        <f aca="false">IFERROR(VLOOKUP(A93,'End Sem 50'!G:AF,26,FALSE()),"OtherAC")</f>
        <v>OtherAC</v>
      </c>
      <c r="K93" s="143" t="str">
        <f aca="false">IFERROR(VLOOKUP(A93,'End Sem 50'!G:AG,27,FALSE())," ")</f>
        <v> </v>
      </c>
      <c r="L93" s="144" t="str">
        <f aca="false">IFERROR(VLOOKUP(A93,'Synopsis 20'!G:AB,21,FALSE()),"")</f>
        <v/>
      </c>
      <c r="M93" s="144" t="str">
        <f aca="false">IFERROR(VLOOKUP(A93,'Mid Term 20'!G:AA,21,FALSE()),"")</f>
        <v/>
      </c>
      <c r="N93" s="144" t="str">
        <f aca="false">IFERROR(VLOOKUP(A93,'End Sem 50'!G:AE,24,FALSE()),"")</f>
        <v/>
      </c>
      <c r="O93" s="144" t="str">
        <f aca="false">IFERROR(VLOOKUP(A93,'Mentor 85'!G:S,13,FALSE()),"")</f>
        <v/>
      </c>
      <c r="P93" s="144" t="str">
        <f aca="false">IF(ROUND(SUM(L93:O93)*100/175,0)=0,"A",ROUND(SUM(L93:O93)*100/175,0))</f>
        <v>A</v>
      </c>
    </row>
    <row r="94" customFormat="false" ht="22.05" hidden="false" customHeight="false" outlineLevel="0" collapsed="false">
      <c r="A94" s="140" t="n">
        <v>500093659</v>
      </c>
      <c r="B94" s="140" t="s">
        <v>679</v>
      </c>
      <c r="C94" s="141" t="s">
        <v>680</v>
      </c>
      <c r="D94" s="140" t="s">
        <v>566</v>
      </c>
      <c r="E94" s="140" t="s">
        <v>567</v>
      </c>
      <c r="F94" s="140" t="s">
        <v>568</v>
      </c>
      <c r="G94" s="140" t="s">
        <v>681</v>
      </c>
      <c r="H94" s="140" t="s">
        <v>574</v>
      </c>
      <c r="I94" s="142"/>
      <c r="J94" s="142" t="str">
        <f aca="false">IFERROR(VLOOKUP(A94,'End Sem 50'!G:AF,26,FALSE()),"OtherAC")</f>
        <v>OtherAC</v>
      </c>
      <c r="K94" s="143" t="str">
        <f aca="false">IFERROR(VLOOKUP(A94,'End Sem 50'!G:AG,27,FALSE())," ")</f>
        <v> </v>
      </c>
      <c r="L94" s="144" t="str">
        <f aca="false">IFERROR(VLOOKUP(A94,'Synopsis 20'!G:AB,21,FALSE()),"")</f>
        <v/>
      </c>
      <c r="M94" s="144" t="str">
        <f aca="false">IFERROR(VLOOKUP(A94,'Mid Term 20'!G:AA,21,FALSE()),"")</f>
        <v/>
      </c>
      <c r="N94" s="144" t="str">
        <f aca="false">IFERROR(VLOOKUP(A94,'End Sem 50'!G:AE,24,FALSE()),"")</f>
        <v/>
      </c>
      <c r="O94" s="144" t="str">
        <f aca="false">IFERROR(VLOOKUP(A94,'Mentor 85'!G:S,13,FALSE()),"")</f>
        <v/>
      </c>
      <c r="P94" s="144" t="str">
        <f aca="false">IF(ROUND(SUM(L94:O94)*100/175,0)=0,"A",ROUND(SUM(L94:O94)*100/175,0))</f>
        <v>A</v>
      </c>
    </row>
    <row r="95" customFormat="false" ht="22.05" hidden="false" customHeight="false" outlineLevel="0" collapsed="false">
      <c r="A95" s="140" t="n">
        <v>500093677</v>
      </c>
      <c r="B95" s="140" t="s">
        <v>682</v>
      </c>
      <c r="C95" s="141" t="s">
        <v>683</v>
      </c>
      <c r="D95" s="140" t="s">
        <v>566</v>
      </c>
      <c r="E95" s="140" t="s">
        <v>567</v>
      </c>
      <c r="F95" s="140" t="s">
        <v>568</v>
      </c>
      <c r="G95" s="140" t="s">
        <v>684</v>
      </c>
      <c r="H95" s="140" t="s">
        <v>574</v>
      </c>
      <c r="I95" s="142"/>
      <c r="J95" s="142" t="str">
        <f aca="false">IFERROR(VLOOKUP(A95,'End Sem 50'!G:AF,26,FALSE()),"OtherAC")</f>
        <v>OtherAC</v>
      </c>
      <c r="K95" s="143" t="str">
        <f aca="false">IFERROR(VLOOKUP(A95,'End Sem 50'!G:AG,27,FALSE())," ")</f>
        <v> </v>
      </c>
      <c r="L95" s="144" t="str">
        <f aca="false">IFERROR(VLOOKUP(A95,'Synopsis 20'!G:AB,21,FALSE()),"")</f>
        <v/>
      </c>
      <c r="M95" s="144" t="str">
        <f aca="false">IFERROR(VLOOKUP(A95,'Mid Term 20'!G:AA,21,FALSE()),"")</f>
        <v/>
      </c>
      <c r="N95" s="144" t="str">
        <f aca="false">IFERROR(VLOOKUP(A95,'End Sem 50'!G:AE,24,FALSE()),"")</f>
        <v/>
      </c>
      <c r="O95" s="144" t="str">
        <f aca="false">IFERROR(VLOOKUP(A95,'Mentor 85'!G:S,13,FALSE()),"")</f>
        <v/>
      </c>
      <c r="P95" s="144" t="str">
        <f aca="false">IF(ROUND(SUM(L95:O95)*100/175,0)=0,"A",ROUND(SUM(L95:O95)*100/175,0))</f>
        <v>A</v>
      </c>
    </row>
    <row r="96" customFormat="false" ht="22.05" hidden="false" customHeight="false" outlineLevel="0" collapsed="false">
      <c r="A96" s="140" t="n">
        <v>500093927</v>
      </c>
      <c r="B96" s="140" t="s">
        <v>685</v>
      </c>
      <c r="C96" s="141" t="s">
        <v>686</v>
      </c>
      <c r="D96" s="140" t="s">
        <v>566</v>
      </c>
      <c r="E96" s="140" t="s">
        <v>567</v>
      </c>
      <c r="F96" s="140" t="s">
        <v>568</v>
      </c>
      <c r="G96" s="140" t="s">
        <v>687</v>
      </c>
      <c r="H96" s="140" t="s">
        <v>574</v>
      </c>
      <c r="I96" s="142"/>
      <c r="J96" s="142" t="str">
        <f aca="false">IFERROR(VLOOKUP(A96,'End Sem 50'!G:AF,26,FALSE()),"OtherAC")</f>
        <v>OtherAC</v>
      </c>
      <c r="K96" s="143" t="str">
        <f aca="false">IFERROR(VLOOKUP(A96,'End Sem 50'!G:AG,27,FALSE())," ")</f>
        <v> </v>
      </c>
      <c r="L96" s="144" t="str">
        <f aca="false">IFERROR(VLOOKUP(A96,'Synopsis 20'!G:AB,21,FALSE()),"")</f>
        <v/>
      </c>
      <c r="M96" s="144" t="str">
        <f aca="false">IFERROR(VLOOKUP(A96,'Mid Term 20'!G:AA,21,FALSE()),"")</f>
        <v/>
      </c>
      <c r="N96" s="144" t="str">
        <f aca="false">IFERROR(VLOOKUP(A96,'End Sem 50'!G:AE,24,FALSE()),"")</f>
        <v/>
      </c>
      <c r="O96" s="144" t="str">
        <f aca="false">IFERROR(VLOOKUP(A96,'Mentor 85'!G:S,13,FALSE()),"")</f>
        <v/>
      </c>
      <c r="P96" s="144" t="str">
        <f aca="false">IF(ROUND(SUM(L96:O96)*100/175,0)=0,"A",ROUND(SUM(L96:O96)*100/175,0))</f>
        <v>A</v>
      </c>
    </row>
    <row r="97" customFormat="false" ht="22.05" hidden="false" customHeight="false" outlineLevel="0" collapsed="false">
      <c r="A97" s="140" t="n">
        <v>500093948</v>
      </c>
      <c r="B97" s="140" t="s">
        <v>688</v>
      </c>
      <c r="C97" s="141" t="s">
        <v>689</v>
      </c>
      <c r="D97" s="140" t="s">
        <v>566</v>
      </c>
      <c r="E97" s="140" t="s">
        <v>567</v>
      </c>
      <c r="F97" s="140" t="s">
        <v>568</v>
      </c>
      <c r="G97" s="140" t="s">
        <v>690</v>
      </c>
      <c r="H97" s="140" t="s">
        <v>574</v>
      </c>
      <c r="I97" s="142" t="n">
        <v>6397320995</v>
      </c>
      <c r="J97" s="142" t="str">
        <f aca="false">IFERROR(VLOOKUP(A97,'End Sem 50'!G:AF,26,FALSE()),"OtherAC")</f>
        <v>OtherAC</v>
      </c>
      <c r="K97" s="143" t="str">
        <f aca="false">IFERROR(VLOOKUP(A97,'End Sem 50'!G:AG,27,FALSE())," ")</f>
        <v> </v>
      </c>
      <c r="L97" s="144" t="str">
        <f aca="false">IFERROR(VLOOKUP(A97,'Synopsis 20'!G:AB,21,FALSE()),"")</f>
        <v/>
      </c>
      <c r="M97" s="144" t="str">
        <f aca="false">IFERROR(VLOOKUP(A97,'Mid Term 20'!G:AA,21,FALSE()),"")</f>
        <v/>
      </c>
      <c r="N97" s="144" t="str">
        <f aca="false">IFERROR(VLOOKUP(A97,'End Sem 50'!G:AE,24,FALSE()),"")</f>
        <v/>
      </c>
      <c r="O97" s="144" t="str">
        <f aca="false">IFERROR(VLOOKUP(A97,'Mentor 85'!G:S,13,FALSE()),"")</f>
        <v/>
      </c>
      <c r="P97" s="144" t="str">
        <f aca="false">IF(ROUND(SUM(L97:O97)*100/175,0)=0,"A",ROUND(SUM(L97:O97)*100/175,0))</f>
        <v>A</v>
      </c>
    </row>
    <row r="98" customFormat="false" ht="22.05" hidden="false" customHeight="false" outlineLevel="0" collapsed="false">
      <c r="A98" s="140" t="n">
        <v>500093957</v>
      </c>
      <c r="B98" s="140" t="s">
        <v>691</v>
      </c>
      <c r="C98" s="141" t="s">
        <v>692</v>
      </c>
      <c r="D98" s="140" t="s">
        <v>566</v>
      </c>
      <c r="E98" s="140" t="s">
        <v>567</v>
      </c>
      <c r="F98" s="140" t="s">
        <v>568</v>
      </c>
      <c r="G98" s="145" t="s">
        <v>693</v>
      </c>
      <c r="H98" s="140" t="s">
        <v>574</v>
      </c>
      <c r="I98" s="142"/>
      <c r="J98" s="142" t="str">
        <f aca="false">IFERROR(VLOOKUP(A98,'End Sem 50'!G:AF,26,FALSE()),"OtherAC")</f>
        <v>OtherAC</v>
      </c>
      <c r="K98" s="143" t="str">
        <f aca="false">IFERROR(VLOOKUP(A98,'End Sem 50'!G:AG,27,FALSE())," ")</f>
        <v> </v>
      </c>
      <c r="L98" s="144" t="str">
        <f aca="false">IFERROR(VLOOKUP(A98,'Synopsis 20'!G:AB,21,FALSE()),"")</f>
        <v/>
      </c>
      <c r="M98" s="144" t="str">
        <f aca="false">IFERROR(VLOOKUP(A98,'Mid Term 20'!G:AA,21,FALSE()),"")</f>
        <v/>
      </c>
      <c r="N98" s="144" t="str">
        <f aca="false">IFERROR(VLOOKUP(A98,'End Sem 50'!G:AE,24,FALSE()),"")</f>
        <v/>
      </c>
      <c r="O98" s="144" t="str">
        <f aca="false">IFERROR(VLOOKUP(A98,'Mentor 85'!G:S,13,FALSE()),"")</f>
        <v/>
      </c>
      <c r="P98" s="144" t="str">
        <f aca="false">IF(ROUND(SUM(L98:O98)*100/175,0)=0,"A",ROUND(SUM(L98:O98)*100/175,0))</f>
        <v>A</v>
      </c>
    </row>
    <row r="99" customFormat="false" ht="22.05" hidden="false" customHeight="false" outlineLevel="0" collapsed="false">
      <c r="A99" s="140" t="n">
        <v>500093984</v>
      </c>
      <c r="B99" s="140" t="s">
        <v>391</v>
      </c>
      <c r="C99" s="141" t="s">
        <v>390</v>
      </c>
      <c r="D99" s="140" t="s">
        <v>566</v>
      </c>
      <c r="E99" s="140" t="s">
        <v>567</v>
      </c>
      <c r="F99" s="140" t="s">
        <v>568</v>
      </c>
      <c r="G99" s="140" t="s">
        <v>694</v>
      </c>
      <c r="H99" s="140" t="s">
        <v>574</v>
      </c>
      <c r="I99" s="142" t="n">
        <v>7827915004</v>
      </c>
      <c r="J99" s="142" t="str">
        <f aca="false">IFERROR(VLOOKUP(A99,'End Sem 50'!G:AF,26,FALSE()),"OtherAC")</f>
        <v>OtherAC</v>
      </c>
      <c r="K99" s="143" t="str">
        <f aca="false">IFERROR(VLOOKUP(A99,'End Sem 50'!G:AG,27,FALSE())," ")</f>
        <v> </v>
      </c>
      <c r="L99" s="144" t="str">
        <f aca="false">IFERROR(VLOOKUP(A99,'Synopsis 20'!G:AB,21,FALSE()),"")</f>
        <v/>
      </c>
      <c r="M99" s="144" t="str">
        <f aca="false">IFERROR(VLOOKUP(A99,'Mid Term 20'!G:AA,21,FALSE()),"")</f>
        <v/>
      </c>
      <c r="N99" s="144" t="str">
        <f aca="false">IFERROR(VLOOKUP(A99,'End Sem 50'!G:AE,24,FALSE()),"")</f>
        <v/>
      </c>
      <c r="O99" s="144" t="str">
        <f aca="false">IFERROR(VLOOKUP(A99,'Mentor 85'!G:S,13,FALSE()),"")</f>
        <v/>
      </c>
      <c r="P99" s="144" t="str">
        <f aca="false">IF(ROUND(SUM(L99:O99)*100/175,0)=0,"A",ROUND(SUM(L99:O99)*100/175,0))</f>
        <v>A</v>
      </c>
    </row>
    <row r="100" customFormat="false" ht="22.05" hidden="false" customHeight="false" outlineLevel="0" collapsed="false">
      <c r="A100" s="140" t="n">
        <v>500094046</v>
      </c>
      <c r="B100" s="140" t="s">
        <v>695</v>
      </c>
      <c r="C100" s="141" t="s">
        <v>696</v>
      </c>
      <c r="D100" s="140" t="s">
        <v>566</v>
      </c>
      <c r="E100" s="140" t="s">
        <v>567</v>
      </c>
      <c r="F100" s="140" t="s">
        <v>568</v>
      </c>
      <c r="G100" s="140" t="s">
        <v>697</v>
      </c>
      <c r="H100" s="140" t="s">
        <v>574</v>
      </c>
      <c r="I100" s="142"/>
      <c r="J100" s="142" t="str">
        <f aca="false">IFERROR(VLOOKUP(A100,'End Sem 50'!G:AF,26,FALSE()),"OtherAC")</f>
        <v>OtherAC</v>
      </c>
      <c r="K100" s="143" t="str">
        <f aca="false">IFERROR(VLOOKUP(A100,'End Sem 50'!G:AG,27,FALSE())," ")</f>
        <v> </v>
      </c>
      <c r="L100" s="144" t="str">
        <f aca="false">IFERROR(VLOOKUP(A100,'Synopsis 20'!G:AB,21,FALSE()),"")</f>
        <v/>
      </c>
      <c r="M100" s="144" t="str">
        <f aca="false">IFERROR(VLOOKUP(A100,'Mid Term 20'!G:AA,21,FALSE()),"")</f>
        <v/>
      </c>
      <c r="N100" s="144" t="str">
        <f aca="false">IFERROR(VLOOKUP(A100,'End Sem 50'!G:AE,24,FALSE()),"")</f>
        <v/>
      </c>
      <c r="O100" s="144" t="str">
        <f aca="false">IFERROR(VLOOKUP(A100,'Mentor 85'!G:S,13,FALSE()),"")</f>
        <v/>
      </c>
      <c r="P100" s="144" t="str">
        <f aca="false">IF(ROUND(SUM(L100:O100)*100/175,0)=0,"A",ROUND(SUM(L100:O100)*100/175,0))</f>
        <v>A</v>
      </c>
    </row>
    <row r="101" customFormat="false" ht="22.05" hidden="false" customHeight="false" outlineLevel="0" collapsed="false">
      <c r="A101" s="140" t="n">
        <v>500094054</v>
      </c>
      <c r="B101" s="140" t="s">
        <v>698</v>
      </c>
      <c r="C101" s="141" t="s">
        <v>699</v>
      </c>
      <c r="D101" s="140" t="s">
        <v>566</v>
      </c>
      <c r="E101" s="140" t="s">
        <v>567</v>
      </c>
      <c r="F101" s="140" t="s">
        <v>568</v>
      </c>
      <c r="G101" s="140" t="s">
        <v>700</v>
      </c>
      <c r="H101" s="140" t="s">
        <v>574</v>
      </c>
      <c r="I101" s="142"/>
      <c r="J101" s="142" t="str">
        <f aca="false">IFERROR(VLOOKUP(A101,'End Sem 50'!G:AF,26,FALSE()),"OtherAC")</f>
        <v>OtherAC</v>
      </c>
      <c r="K101" s="143" t="str">
        <f aca="false">IFERROR(VLOOKUP(A101,'End Sem 50'!G:AG,27,FALSE())," ")</f>
        <v> </v>
      </c>
      <c r="L101" s="144" t="str">
        <f aca="false">IFERROR(VLOOKUP(A101,'Synopsis 20'!G:AB,21,FALSE()),"")</f>
        <v/>
      </c>
      <c r="M101" s="144" t="str">
        <f aca="false">IFERROR(VLOOKUP(A101,'Mid Term 20'!G:AA,21,FALSE()),"")</f>
        <v/>
      </c>
      <c r="N101" s="144" t="str">
        <f aca="false">IFERROR(VLOOKUP(A101,'End Sem 50'!G:AE,24,FALSE()),"")</f>
        <v/>
      </c>
      <c r="O101" s="144" t="str">
        <f aca="false">IFERROR(VLOOKUP(A101,'Mentor 85'!G:S,13,FALSE()),"")</f>
        <v/>
      </c>
      <c r="P101" s="144" t="str">
        <f aca="false">IF(ROUND(SUM(L101:O101)*100/175,0)=0,"A",ROUND(SUM(L101:O101)*100/175,0))</f>
        <v>A</v>
      </c>
    </row>
    <row r="102" customFormat="false" ht="22.05" hidden="false" customHeight="false" outlineLevel="0" collapsed="false">
      <c r="A102" s="140" t="n">
        <v>500094083</v>
      </c>
      <c r="B102" s="140" t="s">
        <v>701</v>
      </c>
      <c r="C102" s="141" t="s">
        <v>702</v>
      </c>
      <c r="D102" s="140" t="s">
        <v>566</v>
      </c>
      <c r="E102" s="140" t="s">
        <v>567</v>
      </c>
      <c r="F102" s="140" t="s">
        <v>568</v>
      </c>
      <c r="G102" s="140" t="s">
        <v>703</v>
      </c>
      <c r="H102" s="140" t="s">
        <v>574</v>
      </c>
      <c r="I102" s="142"/>
      <c r="J102" s="142" t="str">
        <f aca="false">IFERROR(VLOOKUP(A102,'End Sem 50'!G:AF,26,FALSE()),"OtherAC")</f>
        <v>OtherAC</v>
      </c>
      <c r="K102" s="143" t="str">
        <f aca="false">IFERROR(VLOOKUP(A102,'End Sem 50'!G:AG,27,FALSE())," ")</f>
        <v> </v>
      </c>
      <c r="L102" s="144" t="str">
        <f aca="false">IFERROR(VLOOKUP(A102,'Synopsis 20'!G:AB,21,FALSE()),"")</f>
        <v/>
      </c>
      <c r="M102" s="144" t="str">
        <f aca="false">IFERROR(VLOOKUP(A102,'Mid Term 20'!G:AA,21,FALSE()),"")</f>
        <v/>
      </c>
      <c r="N102" s="144" t="str">
        <f aca="false">IFERROR(VLOOKUP(A102,'End Sem 50'!G:AE,24,FALSE()),"")</f>
        <v/>
      </c>
      <c r="O102" s="144" t="str">
        <f aca="false">IFERROR(VLOOKUP(A102,'Mentor 85'!G:S,13,FALSE()),"")</f>
        <v/>
      </c>
      <c r="P102" s="144" t="str">
        <f aca="false">IF(ROUND(SUM(L102:O102)*100/175,0)=0,"A",ROUND(SUM(L102:O102)*100/175,0))</f>
        <v>A</v>
      </c>
    </row>
    <row r="103" customFormat="false" ht="22.05" hidden="false" customHeight="false" outlineLevel="0" collapsed="false">
      <c r="A103" s="140" t="n">
        <v>500094696</v>
      </c>
      <c r="B103" s="140" t="s">
        <v>418</v>
      </c>
      <c r="C103" s="141" t="s">
        <v>704</v>
      </c>
      <c r="D103" s="140" t="s">
        <v>566</v>
      </c>
      <c r="E103" s="140" t="s">
        <v>567</v>
      </c>
      <c r="F103" s="140" t="s">
        <v>568</v>
      </c>
      <c r="G103" s="140" t="s">
        <v>419</v>
      </c>
      <c r="H103" s="140" t="s">
        <v>570</v>
      </c>
      <c r="I103" s="142"/>
      <c r="J103" s="142" t="str">
        <f aca="false">IFERROR(VLOOKUP(A103,'End Sem 50'!G:AF,26,FALSE()),"OtherAC")</f>
        <v>OtherAC</v>
      </c>
      <c r="K103" s="143" t="str">
        <f aca="false">IFERROR(VLOOKUP(A103,'End Sem 50'!G:AG,27,FALSE())," ")</f>
        <v> </v>
      </c>
      <c r="L103" s="144" t="str">
        <f aca="false">IFERROR(VLOOKUP(A103,'Synopsis 20'!G:AB,21,FALSE()),"")</f>
        <v/>
      </c>
      <c r="M103" s="144" t="str">
        <f aca="false">IFERROR(VLOOKUP(A103,'Mid Term 20'!G:AA,21,FALSE()),"")</f>
        <v/>
      </c>
      <c r="N103" s="144" t="str">
        <f aca="false">IFERROR(VLOOKUP(A103,'End Sem 50'!G:AE,24,FALSE()),"")</f>
        <v/>
      </c>
      <c r="O103" s="144" t="str">
        <f aca="false">IFERROR(VLOOKUP(A103,'Mentor 85'!G:S,13,FALSE()),"")</f>
        <v/>
      </c>
      <c r="P103" s="144" t="str">
        <f aca="false">IF(ROUND(SUM(L103:O103)*100/175,0)=0,"A",ROUND(SUM(L103:O103)*100/175,0))</f>
        <v>A</v>
      </c>
    </row>
    <row r="104" customFormat="false" ht="22.05" hidden="false" customHeight="false" outlineLevel="0" collapsed="false">
      <c r="A104" s="140" t="n">
        <v>500095437</v>
      </c>
      <c r="B104" s="140" t="s">
        <v>705</v>
      </c>
      <c r="C104" s="141" t="s">
        <v>706</v>
      </c>
      <c r="D104" s="140" t="s">
        <v>566</v>
      </c>
      <c r="E104" s="140" t="s">
        <v>567</v>
      </c>
      <c r="F104" s="140" t="s">
        <v>568</v>
      </c>
      <c r="G104" s="140" t="s">
        <v>707</v>
      </c>
      <c r="H104" s="140" t="s">
        <v>570</v>
      </c>
      <c r="I104" s="142"/>
      <c r="J104" s="142" t="str">
        <f aca="false">IFERROR(VLOOKUP(A104,'End Sem 50'!G:AF,26,FALSE()),"OtherAC")</f>
        <v>OtherAC</v>
      </c>
      <c r="K104" s="143" t="str">
        <f aca="false">IFERROR(VLOOKUP(A104,'End Sem 50'!G:AG,27,FALSE())," ")</f>
        <v> </v>
      </c>
      <c r="L104" s="144" t="str">
        <f aca="false">IFERROR(VLOOKUP(A104,'Synopsis 20'!G:AB,21,FALSE()),"")</f>
        <v/>
      </c>
      <c r="M104" s="144" t="str">
        <f aca="false">IFERROR(VLOOKUP(A104,'Mid Term 20'!G:AA,21,FALSE()),"")</f>
        <v/>
      </c>
      <c r="N104" s="144" t="str">
        <f aca="false">IFERROR(VLOOKUP(A104,'End Sem 50'!G:AE,24,FALSE()),"")</f>
        <v/>
      </c>
      <c r="O104" s="144" t="str">
        <f aca="false">IFERROR(VLOOKUP(A104,'Mentor 85'!G:S,13,FALSE()),"")</f>
        <v/>
      </c>
      <c r="P104" s="144" t="str">
        <f aca="false">IF(ROUND(SUM(L104:O104)*100/175,0)=0,"A",ROUND(SUM(L104:O104)*100/175,0))</f>
        <v>A</v>
      </c>
    </row>
    <row r="105" customFormat="false" ht="22.05" hidden="false" customHeight="false" outlineLevel="0" collapsed="false">
      <c r="A105" s="140" t="n">
        <v>500095825</v>
      </c>
      <c r="B105" s="140" t="s">
        <v>708</v>
      </c>
      <c r="C105" s="141" t="s">
        <v>709</v>
      </c>
      <c r="D105" s="140" t="s">
        <v>566</v>
      </c>
      <c r="E105" s="140" t="s">
        <v>567</v>
      </c>
      <c r="F105" s="140" t="s">
        <v>568</v>
      </c>
      <c r="G105" s="140" t="s">
        <v>710</v>
      </c>
      <c r="H105" s="140" t="s">
        <v>581</v>
      </c>
      <c r="I105" s="142"/>
      <c r="J105" s="142" t="str">
        <f aca="false">IFERROR(VLOOKUP(A105,'End Sem 50'!G:AF,26,FALSE()),"OtherAC")</f>
        <v>OtherAC</v>
      </c>
      <c r="K105" s="143" t="str">
        <f aca="false">IFERROR(VLOOKUP(A105,'End Sem 50'!G:AG,27,FALSE())," ")</f>
        <v> </v>
      </c>
      <c r="L105" s="144" t="str">
        <f aca="false">IFERROR(VLOOKUP(A105,'Synopsis 20'!G:AB,21,FALSE()),"")</f>
        <v/>
      </c>
      <c r="M105" s="144" t="str">
        <f aca="false">IFERROR(VLOOKUP(A105,'Mid Term 20'!G:AA,21,FALSE()),"")</f>
        <v/>
      </c>
      <c r="N105" s="144" t="str">
        <f aca="false">IFERROR(VLOOKUP(A105,'End Sem 50'!G:AE,24,FALSE()),"")</f>
        <v/>
      </c>
      <c r="O105" s="144" t="str">
        <f aca="false">IFERROR(VLOOKUP(A105,'Mentor 85'!G:S,13,FALSE()),"")</f>
        <v/>
      </c>
      <c r="P105" s="144" t="str">
        <f aca="false">IF(ROUND(SUM(L105:O105)*100/175,0)=0,"A",ROUND(SUM(L105:O105)*100/175,0))</f>
        <v>A</v>
      </c>
    </row>
    <row r="106" customFormat="false" ht="22.05" hidden="false" customHeight="false" outlineLevel="0" collapsed="false">
      <c r="A106" s="140" t="n">
        <v>500095835</v>
      </c>
      <c r="B106" s="140" t="s">
        <v>711</v>
      </c>
      <c r="C106" s="141" t="s">
        <v>712</v>
      </c>
      <c r="D106" s="140" t="s">
        <v>566</v>
      </c>
      <c r="E106" s="140" t="s">
        <v>567</v>
      </c>
      <c r="F106" s="140" t="s">
        <v>568</v>
      </c>
      <c r="G106" s="140" t="s">
        <v>713</v>
      </c>
      <c r="H106" s="140" t="s">
        <v>581</v>
      </c>
      <c r="I106" s="142" t="n">
        <v>8130204708</v>
      </c>
      <c r="J106" s="142" t="str">
        <f aca="false">IFERROR(VLOOKUP(A106,'End Sem 50'!G:AF,26,FALSE()),"OtherAC")</f>
        <v>OtherAC</v>
      </c>
      <c r="K106" s="143" t="str">
        <f aca="false">IFERROR(VLOOKUP(A106,'End Sem 50'!G:AG,27,FALSE())," ")</f>
        <v> </v>
      </c>
      <c r="L106" s="144" t="str">
        <f aca="false">IFERROR(VLOOKUP(A106,'Synopsis 20'!G:AB,21,FALSE()),"")</f>
        <v/>
      </c>
      <c r="M106" s="144" t="str">
        <f aca="false">IFERROR(VLOOKUP(A106,'Mid Term 20'!G:AA,21,FALSE()),"")</f>
        <v/>
      </c>
      <c r="N106" s="144" t="str">
        <f aca="false">IFERROR(VLOOKUP(A106,'End Sem 50'!G:AE,24,FALSE()),"")</f>
        <v/>
      </c>
      <c r="O106" s="144" t="str">
        <f aca="false">IFERROR(VLOOKUP(A106,'Mentor 85'!G:S,13,FALSE()),"")</f>
        <v/>
      </c>
      <c r="P106" s="144" t="str">
        <f aca="false">IF(ROUND(SUM(L106:O106)*100/175,0)=0,"A",ROUND(SUM(L106:O106)*100/175,0))</f>
        <v>A</v>
      </c>
    </row>
    <row r="107" customFormat="false" ht="22.05" hidden="false" customHeight="false" outlineLevel="0" collapsed="false">
      <c r="A107" s="140" t="n">
        <v>500095836</v>
      </c>
      <c r="B107" s="140" t="s">
        <v>714</v>
      </c>
      <c r="C107" s="141" t="s">
        <v>715</v>
      </c>
      <c r="D107" s="140" t="s">
        <v>566</v>
      </c>
      <c r="E107" s="140" t="s">
        <v>567</v>
      </c>
      <c r="F107" s="140" t="s">
        <v>568</v>
      </c>
      <c r="G107" s="140" t="s">
        <v>716</v>
      </c>
      <c r="H107" s="140" t="s">
        <v>581</v>
      </c>
      <c r="I107" s="142"/>
      <c r="J107" s="142" t="str">
        <f aca="false">IFERROR(VLOOKUP(A107,'End Sem 50'!G:AF,26,FALSE()),"OtherAC")</f>
        <v>OtherAC</v>
      </c>
      <c r="K107" s="143" t="str">
        <f aca="false">IFERROR(VLOOKUP(A107,'End Sem 50'!G:AG,27,FALSE())," ")</f>
        <v> </v>
      </c>
      <c r="L107" s="144" t="str">
        <f aca="false">IFERROR(VLOOKUP(A107,'Synopsis 20'!G:AB,21,FALSE()),"")</f>
        <v/>
      </c>
      <c r="M107" s="144" t="str">
        <f aca="false">IFERROR(VLOOKUP(A107,'Mid Term 20'!G:AA,21,FALSE()),"")</f>
        <v/>
      </c>
      <c r="N107" s="144" t="str">
        <f aca="false">IFERROR(VLOOKUP(A107,'End Sem 50'!G:AE,24,FALSE()),"")</f>
        <v/>
      </c>
      <c r="O107" s="144" t="str">
        <f aca="false">IFERROR(VLOOKUP(A107,'Mentor 85'!G:S,13,FALSE()),"")</f>
        <v/>
      </c>
      <c r="P107" s="144" t="str">
        <f aca="false">IF(ROUND(SUM(L107:O107)*100/175,0)=0,"A",ROUND(SUM(L107:O107)*100/175,0))</f>
        <v>A</v>
      </c>
    </row>
    <row r="108" customFormat="false" ht="22.05" hidden="false" customHeight="false" outlineLevel="0" collapsed="false">
      <c r="A108" s="140" t="n">
        <v>500095922</v>
      </c>
      <c r="B108" s="140" t="s">
        <v>717</v>
      </c>
      <c r="C108" s="141" t="s">
        <v>718</v>
      </c>
      <c r="D108" s="140" t="s">
        <v>566</v>
      </c>
      <c r="E108" s="140" t="s">
        <v>567</v>
      </c>
      <c r="F108" s="140" t="s">
        <v>568</v>
      </c>
      <c r="G108" s="140" t="s">
        <v>719</v>
      </c>
      <c r="H108" s="140" t="s">
        <v>581</v>
      </c>
      <c r="I108" s="142"/>
      <c r="J108" s="142" t="str">
        <f aca="false">IFERROR(VLOOKUP(A108,'End Sem 50'!G:AF,26,FALSE()),"OtherAC")</f>
        <v>OtherAC</v>
      </c>
      <c r="K108" s="143" t="str">
        <f aca="false">IFERROR(VLOOKUP(A108,'End Sem 50'!G:AG,27,FALSE())," ")</f>
        <v> </v>
      </c>
      <c r="L108" s="144" t="str">
        <f aca="false">IFERROR(VLOOKUP(A108,'Synopsis 20'!G:AB,21,FALSE()),"")</f>
        <v/>
      </c>
      <c r="M108" s="144" t="str">
        <f aca="false">IFERROR(VLOOKUP(A108,'Mid Term 20'!G:AA,21,FALSE()),"")</f>
        <v/>
      </c>
      <c r="N108" s="144" t="str">
        <f aca="false">IFERROR(VLOOKUP(A108,'End Sem 50'!G:AE,24,FALSE()),"")</f>
        <v/>
      </c>
      <c r="O108" s="144" t="str">
        <f aca="false">IFERROR(VLOOKUP(A108,'Mentor 85'!G:S,13,FALSE()),"")</f>
        <v/>
      </c>
      <c r="P108" s="144" t="str">
        <f aca="false">IF(ROUND(SUM(L108:O108)*100/175,0)=0,"A",ROUND(SUM(L108:O108)*100/175,0))</f>
        <v>A</v>
      </c>
    </row>
    <row r="109" customFormat="false" ht="22.05" hidden="false" customHeight="false" outlineLevel="0" collapsed="false">
      <c r="A109" s="140" t="n">
        <v>500095936</v>
      </c>
      <c r="B109" s="140" t="s">
        <v>720</v>
      </c>
      <c r="C109" s="141" t="s">
        <v>721</v>
      </c>
      <c r="D109" s="140" t="s">
        <v>566</v>
      </c>
      <c r="E109" s="140" t="s">
        <v>567</v>
      </c>
      <c r="F109" s="140" t="s">
        <v>568</v>
      </c>
      <c r="G109" s="140" t="s">
        <v>722</v>
      </c>
      <c r="H109" s="140" t="s">
        <v>581</v>
      </c>
      <c r="I109" s="142" t="n">
        <v>7895157005</v>
      </c>
      <c r="J109" s="142" t="str">
        <f aca="false">IFERROR(VLOOKUP(A109,'End Sem 50'!G:AF,26,FALSE()),"OtherAC")</f>
        <v>OtherAC</v>
      </c>
      <c r="K109" s="143" t="str">
        <f aca="false">IFERROR(VLOOKUP(A109,'End Sem 50'!G:AG,27,FALSE())," ")</f>
        <v> </v>
      </c>
      <c r="L109" s="144" t="str">
        <f aca="false">IFERROR(VLOOKUP(A109,'Synopsis 20'!G:AB,21,FALSE()),"")</f>
        <v/>
      </c>
      <c r="M109" s="144" t="str">
        <f aca="false">IFERROR(VLOOKUP(A109,'Mid Term 20'!G:AA,21,FALSE()),"")</f>
        <v/>
      </c>
      <c r="N109" s="144" t="str">
        <f aca="false">IFERROR(VLOOKUP(A109,'End Sem 50'!G:AE,24,FALSE()),"")</f>
        <v/>
      </c>
      <c r="O109" s="144" t="str">
        <f aca="false">IFERROR(VLOOKUP(A109,'Mentor 85'!G:S,13,FALSE()),"")</f>
        <v/>
      </c>
      <c r="P109" s="144" t="str">
        <f aca="false">IF(ROUND(SUM(L109:O109)*100/175,0)=0,"A",ROUND(SUM(L109:O109)*100/175,0))</f>
        <v>A</v>
      </c>
    </row>
  </sheetData>
  <autoFilter ref="A1:W109">
    <sortState ref="A2:W109">
      <sortCondition ref="A2:A109" customList=""/>
    </sortState>
  </autoFilter>
  <hyperlinks>
    <hyperlink ref="G98" r:id="rId1" display="500093957@stu.upes.ac.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2024-02-13T14:35:38Z</dcterms:created>
  <dc:creator>SandipChaurasiya</dc:creator>
  <dc:description/>
  <dc:language>en-IN</dc:language>
  <cp:lastModifiedBy/>
  <dcterms:modified xsi:type="dcterms:W3CDTF">2024-12-15T14:31:15Z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