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8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cadamic Diary" sheetId="1" state="visible" r:id="rId3"/>
    <sheet name="Synopsis" sheetId="2" state="visible" r:id="rId4"/>
    <sheet name="Mid_term" sheetId="3" state="visible" r:id="rId5"/>
    <sheet name="End-term" sheetId="4" state="visible" r:id="rId6"/>
    <sheet name="Mentor Marks" sheetId="5" state="visible" r:id="rId7"/>
    <sheet name="Project Marks" sheetId="6" state="visible" r:id="rId8"/>
    <sheet name="final" sheetId="7" state="visible" r:id="rId9"/>
    <sheet name="Summer Internship" sheetId="8" state="visible" r:id="rId10"/>
    <sheet name="OtherAC" sheetId="9" state="visible" r:id="rId11"/>
  </sheets>
  <definedNames>
    <definedName function="false" hidden="true" localSheetId="0" name="_xlnm._FilterDatabase" vbProcedure="false">'Acadamic Diary'!$A$8:$G$116</definedName>
    <definedName function="false" hidden="true" localSheetId="3" name="_xlnm._FilterDatabase" vbProcedure="false">'End-term'!$A$8:$K$116</definedName>
    <definedName function="false" hidden="true" localSheetId="6" name="_xlnm._FilterDatabase" vbProcedure="false">final!$A$1:$K$109</definedName>
    <definedName function="false" hidden="true" localSheetId="4" name="_xlnm._FilterDatabase" vbProcedure="false">'Mentor Marks'!$A$8:$I$116</definedName>
    <definedName function="false" hidden="true" localSheetId="2" name="_xlnm._FilterDatabase" vbProcedure="false">Mid_term!$A$8:$I$116</definedName>
    <definedName function="false" hidden="true" localSheetId="8" name="_xlnm._FilterDatabase" vbProcedure="false">OtherAC!$A$1:$F$19</definedName>
    <definedName function="false" hidden="true" localSheetId="5" name="_xlnm._FilterDatabase" vbProcedure="false">'Project Marks'!$A$8:$K$116</definedName>
    <definedName function="false" hidden="true" localSheetId="7" name="_xlnm._FilterDatabase" vbProcedure="false">'Summer Internship'!$A$8:$E$116</definedName>
    <definedName function="false" hidden="true" localSheetId="1" name="_xlnm._FilterDatabase" vbProcedure="false">Synopsis!$A$8:$J$116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<sst xmlns="http://schemas.openxmlformats.org/spreadsheetml/2006/main" count="2461" uniqueCount="356">
  <si>
    <t xml:space="preserve">  School Of Computer Science</t>
  </si>
  <si>
    <t xml:space="preserve">University Of Petroleum and Energy Studies</t>
  </si>
  <si>
    <t xml:space="preserve">P.O. Bidholi,  Via-Prem Nagar  DEHRADUN-248007</t>
  </si>
  <si>
    <t xml:space="preserve">Course Code:</t>
  </si>
  <si>
    <t xml:space="preserve">NA</t>
  </si>
  <si>
    <t xml:space="preserve">Course Name:</t>
  </si>
  <si>
    <t xml:space="preserve">Major Project 1</t>
  </si>
  <si>
    <t xml:space="preserve">Branch:</t>
  </si>
  <si>
    <t xml:space="preserve">B.Tech CS+CCVT, B4+B5+B6, VII Semester</t>
  </si>
  <si>
    <t xml:space="preserve">S.No</t>
  </si>
  <si>
    <t xml:space="preserve">SapID</t>
  </si>
  <si>
    <t xml:space="preserve">Rollnumber</t>
  </si>
  <si>
    <t xml:space="preserve">Name</t>
  </si>
  <si>
    <t xml:space="preserve">Group No.</t>
  </si>
  <si>
    <t xml:space="preserve">Title</t>
  </si>
  <si>
    <t xml:space="preserve">Mentor Name</t>
  </si>
  <si>
    <t xml:space="preserve">R2142210100</t>
  </si>
  <si>
    <t xml:space="preserve">Amulya Garg</t>
  </si>
  <si>
    <t xml:space="preserve">Online Judge Platform</t>
  </si>
  <si>
    <t xml:space="preserve">Dr. Kshitij Kumre</t>
  </si>
  <si>
    <t xml:space="preserve">R2142210760</t>
  </si>
  <si>
    <t xml:space="preserve">Siddhant Bhatnagar</t>
  </si>
  <si>
    <t xml:space="preserve">Task Orchestration using Microservices</t>
  </si>
  <si>
    <t xml:space="preserve">DR.Shresth Gupta </t>
  </si>
  <si>
    <t xml:space="preserve">R2142210415</t>
  </si>
  <si>
    <t xml:space="preserve">Keshav Nanda</t>
  </si>
  <si>
    <t xml:space="preserve">Beacon </t>
  </si>
  <si>
    <t xml:space="preserve">Mr. P. Sendash Singh</t>
  </si>
  <si>
    <t xml:space="preserve">R2142210685</t>
  </si>
  <si>
    <t xml:space="preserve">Samarth Sharma</t>
  </si>
  <si>
    <t xml:space="preserve">OtherAC</t>
  </si>
  <si>
    <t xml:space="preserve">R2142210173</t>
  </si>
  <si>
    <t xml:space="preserve">Aryan Mehta</t>
  </si>
  <si>
    <t xml:space="preserve">Self Healing Infrastructure</t>
  </si>
  <si>
    <t xml:space="preserve">Dr. SHRESTH GUPTA</t>
  </si>
  <si>
    <t xml:space="preserve">R2142210223</t>
  </si>
  <si>
    <t xml:space="preserve">Bharat Singh Verma</t>
  </si>
  <si>
    <t xml:space="preserve">scale safe s3 analysis</t>
  </si>
  <si>
    <t xml:space="preserve">Bhavna kaushik</t>
  </si>
  <si>
    <t xml:space="preserve">R2142210473</t>
  </si>
  <si>
    <t xml:space="preserve">Manoj Sangwan</t>
  </si>
  <si>
    <t xml:space="preserve">Advanced CAPTCHA Recognition</t>
  </si>
  <si>
    <t xml:space="preserve">MR . RITESH KUMAR</t>
  </si>
  <si>
    <t xml:space="preserve">R2142210400</t>
  </si>
  <si>
    <t xml:space="preserve">Kartik Saini</t>
  </si>
  <si>
    <t xml:space="preserve">Artisanvalley</t>
  </si>
  <si>
    <t xml:space="preserve">Mr. Shresth Gupta</t>
  </si>
  <si>
    <t xml:space="preserve">R2142210387</t>
  </si>
  <si>
    <t xml:space="preserve">Jitean Sharma</t>
  </si>
  <si>
    <t xml:space="preserve">R2142210207</t>
  </si>
  <si>
    <t xml:space="preserve">Ayaan Azam</t>
  </si>
  <si>
    <t xml:space="preserve">R2142210151</t>
  </si>
  <si>
    <t xml:space="preserve">Arpit Pandey</t>
  </si>
  <si>
    <t xml:space="preserve">R2142210776</t>
  </si>
  <si>
    <t xml:space="preserve">Soumil Kumar</t>
  </si>
  <si>
    <t xml:space="preserve">Semantic-aware Searching Over Encrypted Data </t>
  </si>
  <si>
    <t xml:space="preserve">Dr. Nayantara Kotoky</t>
  </si>
  <si>
    <t xml:space="preserve">R2142210235</t>
  </si>
  <si>
    <t xml:space="preserve">Bhoomi Tiwari</t>
  </si>
  <si>
    <t xml:space="preserve">Personalized News Website</t>
  </si>
  <si>
    <t xml:space="preserve">Dr. Akashdeep Bhardwaj</t>
  </si>
  <si>
    <t xml:space="preserve">R2142210146</t>
  </si>
  <si>
    <t xml:space="preserve">Arnesh Gupta</t>
  </si>
  <si>
    <t xml:space="preserve">R2142210818</t>
  </si>
  <si>
    <t xml:space="preserve">Tushar Tomar</t>
  </si>
  <si>
    <t xml:space="preserve">R2142210398</t>
  </si>
  <si>
    <t xml:space="preserve">Kartik Manral</t>
  </si>
  <si>
    <t xml:space="preserve">R2142210385</t>
  </si>
  <si>
    <t xml:space="preserve">Jeevika Tuli</t>
  </si>
  <si>
    <t xml:space="preserve">R2142210093</t>
  </si>
  <si>
    <t xml:space="preserve">Aman Verma</t>
  </si>
  <si>
    <t xml:space="preserve">Nation Nexus : Keep Yourself Updated</t>
  </si>
  <si>
    <t xml:space="preserve">Dr. Achala Shakya</t>
  </si>
  <si>
    <t xml:space="preserve">R2142210076</t>
  </si>
  <si>
    <t xml:space="preserve">Akshay Kumar Saini</t>
  </si>
  <si>
    <t xml:space="preserve">R2142210279</t>
  </si>
  <si>
    <t xml:space="preserve">Divay Sethi</t>
  </si>
  <si>
    <t xml:space="preserve">Athlete Edge</t>
  </si>
  <si>
    <t xml:space="preserve">Ms. Arundhati tarafdar</t>
  </si>
  <si>
    <t xml:space="preserve">R2142210864</t>
  </si>
  <si>
    <t xml:space="preserve">Vivek Patel</t>
  </si>
  <si>
    <t xml:space="preserve">R2142210126</t>
  </si>
  <si>
    <t xml:space="preserve">Anshu Raj</t>
  </si>
  <si>
    <t xml:space="preserve">R2142210861</t>
  </si>
  <si>
    <t xml:space="preserve">Vivaswan Shukla</t>
  </si>
  <si>
    <t xml:space="preserve">R2142210069</t>
  </si>
  <si>
    <t xml:space="preserve">Akarsh Gupta</t>
  </si>
  <si>
    <t xml:space="preserve">StreamNext: Discover, Share, Engage</t>
  </si>
  <si>
    <t xml:space="preserve">Mrs. Bhavana Kaushik</t>
  </si>
  <si>
    <t xml:space="preserve">R2142210552</t>
  </si>
  <si>
    <t xml:space="preserve">Pahal Kumar Verma</t>
  </si>
  <si>
    <t xml:space="preserve">R2142210843</t>
  </si>
  <si>
    <t xml:space="preserve">Vardan Kaushik</t>
  </si>
  <si>
    <t xml:space="preserve">NLP based- Meeting Summarizer</t>
  </si>
  <si>
    <t xml:space="preserve">Dr. Sachi</t>
  </si>
  <si>
    <t xml:space="preserve">R2142211008</t>
  </si>
  <si>
    <t xml:space="preserve">Anishka Sinha</t>
  </si>
  <si>
    <t xml:space="preserve">Vital Wave:Telemonitoring ECG and PPG with cloud analytics</t>
  </si>
  <si>
    <t xml:space="preserve">Dr. Shresth Gupta</t>
  </si>
  <si>
    <t xml:space="preserve">R2142210586</t>
  </si>
  <si>
    <t xml:space="preserve">Pratyush Badhani</t>
  </si>
  <si>
    <t xml:space="preserve">Advanced CAPTCHA Recognition </t>
  </si>
  <si>
    <t xml:space="preserve">R2142210819</t>
  </si>
  <si>
    <t xml:space="preserve">Tushti Kulshreshtha</t>
  </si>
  <si>
    <t xml:space="preserve">R2142210607</t>
  </si>
  <si>
    <t xml:space="preserve">Priyvrat Upadhyay</t>
  </si>
  <si>
    <t xml:space="preserve">Beacon</t>
  </si>
  <si>
    <t xml:space="preserve">R2142210856</t>
  </si>
  <si>
    <t xml:space="preserve">Vishakha Joshi</t>
  </si>
  <si>
    <t xml:space="preserve">R2142210832</t>
  </si>
  <si>
    <t xml:space="preserve">Vaibhav Goyal</t>
  </si>
  <si>
    <t xml:space="preserve">R2142210604</t>
  </si>
  <si>
    <t xml:space="preserve">Priyanshu Singh</t>
  </si>
  <si>
    <t xml:space="preserve">R2142210797</t>
  </si>
  <si>
    <t xml:space="preserve">Surya Subhey Verma</t>
  </si>
  <si>
    <t xml:space="preserve">House Price Prediction Model</t>
  </si>
  <si>
    <t xml:space="preserve">Dr. Keshav Sinha</t>
  </si>
  <si>
    <t xml:space="preserve">R2142210047</t>
  </si>
  <si>
    <t xml:space="preserve">Aditya Choudhary</t>
  </si>
  <si>
    <t xml:space="preserve">R2142210804</t>
  </si>
  <si>
    <t xml:space="preserve">Syed Safi Hasnain Naqvi</t>
  </si>
  <si>
    <t xml:space="preserve">R2142210883</t>
  </si>
  <si>
    <t xml:space="preserve">Aashika Gupta</t>
  </si>
  <si>
    <t xml:space="preserve">Cloud based E-commerce application</t>
  </si>
  <si>
    <t xml:space="preserve">Dr. Mitali Chugh</t>
  </si>
  <si>
    <t xml:space="preserve">R2142210666</t>
  </si>
  <si>
    <t xml:space="preserve">Saanvi Chaudhary</t>
  </si>
  <si>
    <t xml:space="preserve">Phishing Detection using ml</t>
  </si>
  <si>
    <t xml:space="preserve">Dr. Alok Aggarwal</t>
  </si>
  <si>
    <t xml:space="preserve">R2142210758</t>
  </si>
  <si>
    <t xml:space="preserve">Shubhi Dixit</t>
  </si>
  <si>
    <t xml:space="preserve">MultiGen AI: Your All-in-one AI content creation Hub</t>
  </si>
  <si>
    <t xml:space="preserve">Dr. Avita Katal</t>
  </si>
  <si>
    <t xml:space="preserve">R2142210290</t>
  </si>
  <si>
    <t xml:space="preserve">Divyanshu Singh</t>
  </si>
  <si>
    <t xml:space="preserve">Quill - A PDF Assistant</t>
  </si>
  <si>
    <t xml:space="preserve">Dr. Gaurav Bhardwaj</t>
  </si>
  <si>
    <t xml:space="preserve">R2142210479</t>
  </si>
  <si>
    <t xml:space="preserve">Manvi Singh</t>
  </si>
  <si>
    <t xml:space="preserve">CloudQuest: Your Gateway to Cloud &amp; DevOps</t>
  </si>
  <si>
    <t xml:space="preserve">Sandeep Pratap Singh</t>
  </si>
  <si>
    <t xml:space="preserve">R2142210144</t>
  </si>
  <si>
    <t xml:space="preserve">Arnav Sood</t>
  </si>
  <si>
    <t xml:space="preserve">R2142210108</t>
  </si>
  <si>
    <t xml:space="preserve">Anil Kumar</t>
  </si>
  <si>
    <t xml:space="preserve">R2142210598</t>
  </si>
  <si>
    <t xml:space="preserve">Priyanshu .</t>
  </si>
  <si>
    <t xml:space="preserve">R2142210767</t>
  </si>
  <si>
    <t xml:space="preserve">Siddharth Rawat</t>
  </si>
  <si>
    <t xml:space="preserve">Cloud Based Rent Management System( Title was different during presentation)</t>
  </si>
  <si>
    <t xml:space="preserve">Dr. Rohitesh Kumar</t>
  </si>
  <si>
    <t xml:space="preserve">R2142210842</t>
  </si>
  <si>
    <t xml:space="preserve">Vanshika Omer</t>
  </si>
  <si>
    <t xml:space="preserve">R2142210736</t>
  </si>
  <si>
    <t xml:space="preserve">Shivam Raj</t>
  </si>
  <si>
    <t xml:space="preserve">R2142210212</t>
  </si>
  <si>
    <t xml:space="preserve">Ayush Gurung</t>
  </si>
  <si>
    <t xml:space="preserve">R2142210327</t>
  </si>
  <si>
    <t xml:space="preserve">Hardik Singh</t>
  </si>
  <si>
    <t xml:space="preserve">Job Career Guidance System</t>
  </si>
  <si>
    <t xml:space="preserve">Dr. Pankaj Dadure</t>
  </si>
  <si>
    <t xml:space="preserve">R2142210083</t>
  </si>
  <si>
    <t xml:space="preserve">Akshita Singh</t>
  </si>
  <si>
    <t xml:space="preserve">R2142211018</t>
  </si>
  <si>
    <t xml:space="preserve">Riya Gupta</t>
  </si>
  <si>
    <t xml:space="preserve">Next basket grocery app</t>
  </si>
  <si>
    <t xml:space="preserve">Kaushilender Kumar Sinha</t>
  </si>
  <si>
    <t xml:space="preserve">R2142210099</t>
  </si>
  <si>
    <t xml:space="preserve">Amritanshu Shukla</t>
  </si>
  <si>
    <t xml:space="preserve">Cloud based text editing system with live tracking</t>
  </si>
  <si>
    <t xml:space="preserve">Dr. Alok Jhaldiyal</t>
  </si>
  <si>
    <t xml:space="preserve">R2142210970</t>
  </si>
  <si>
    <t xml:space="preserve">Adeep Kumar Dhiman</t>
  </si>
  <si>
    <t xml:space="preserve">HealthHub Connect</t>
  </si>
  <si>
    <t xml:space="preserve">Mr. Manobendra</t>
  </si>
  <si>
    <t xml:space="preserve">R2142210751</t>
  </si>
  <si>
    <t xml:space="preserve">Shruti Agrawal</t>
  </si>
  <si>
    <t xml:space="preserve">R2142210369</t>
  </si>
  <si>
    <t xml:space="preserve">Jagpreet Singh</t>
  </si>
  <si>
    <t xml:space="preserve">PrepPro</t>
  </si>
  <si>
    <t xml:space="preserve">R2142210895</t>
  </si>
  <si>
    <t xml:space="preserve">Damian Nicholas Dmello</t>
  </si>
  <si>
    <t xml:space="preserve">R2142210217</t>
  </si>
  <si>
    <t xml:space="preserve">Ayush Verma</t>
  </si>
  <si>
    <t xml:space="preserve">R2142210946</t>
  </si>
  <si>
    <t xml:space="preserve">Rachit Chauhan</t>
  </si>
  <si>
    <t xml:space="preserve">R2142210135</t>
  </si>
  <si>
    <t xml:space="preserve">Anushka Lomas</t>
  </si>
  <si>
    <t xml:space="preserve">R2142210185</t>
  </si>
  <si>
    <t xml:space="preserve">Asha Kadian</t>
  </si>
  <si>
    <t xml:space="preserve">R2142210885</t>
  </si>
  <si>
    <t xml:space="preserve">Addya Pandey</t>
  </si>
  <si>
    <t xml:space="preserve">Drowsiness Detection System</t>
  </si>
  <si>
    <t xml:space="preserve">Dr. Khushboo Jain</t>
  </si>
  <si>
    <t xml:space="preserve">R2142211151</t>
  </si>
  <si>
    <t xml:space="preserve">Shrijay Pratap Bisht</t>
  </si>
  <si>
    <t xml:space="preserve">Performance Evaluation of Various Database in Online Data Storage System</t>
  </si>
  <si>
    <t xml:space="preserve">Dr. Shauryadeep Gupta</t>
  </si>
  <si>
    <t xml:space="preserve">R2142211041</t>
  </si>
  <si>
    <t xml:space="preserve">Harsh Choudhary</t>
  </si>
  <si>
    <t xml:space="preserve">Cloud health AI</t>
  </si>
  <si>
    <t xml:space="preserve">Dr. Ram kumar</t>
  </si>
  <si>
    <t xml:space="preserve">R2142211234</t>
  </si>
  <si>
    <t xml:space="preserve">Mayank Agrawal</t>
  </si>
  <si>
    <t xml:space="preserve">Super Gear/e-commerce-yt</t>
  </si>
  <si>
    <t xml:space="preserve">Dr. Pragya Katyayan</t>
  </si>
  <si>
    <t xml:space="preserve">R2142210707</t>
  </si>
  <si>
    <t xml:space="preserve">Sarthak Gupta</t>
  </si>
  <si>
    <t xml:space="preserve">R2142211153</t>
  </si>
  <si>
    <t xml:space="preserve">Om Gupta</t>
  </si>
  <si>
    <t xml:space="preserve">Movie recommendation system</t>
  </si>
  <si>
    <t xml:space="preserve">Dr. Mentor Name</t>
  </si>
  <si>
    <t xml:space="preserve">R2142210894</t>
  </si>
  <si>
    <t xml:space="preserve">Ayushi Sinha</t>
  </si>
  <si>
    <t xml:space="preserve">R2142210948</t>
  </si>
  <si>
    <t xml:space="preserve">Aryan Ranjan</t>
  </si>
  <si>
    <t xml:space="preserve">InterviBot: Ace Every Interview </t>
  </si>
  <si>
    <t xml:space="preserve">Dr. Swati Rastogi</t>
  </si>
  <si>
    <t xml:space="preserve">R2142210263</t>
  </si>
  <si>
    <t xml:space="preserve">Deepika Sharma</t>
  </si>
  <si>
    <t xml:space="preserve">Stack wise: Predeictive analysis with stacked LSTM networks</t>
  </si>
  <si>
    <t xml:space="preserve">R2142210868</t>
  </si>
  <si>
    <t xml:space="preserve">Yash Agarwal</t>
  </si>
  <si>
    <t xml:space="preserve">R2142210896</t>
  </si>
  <si>
    <t xml:space="preserve">Drishti Sinha</t>
  </si>
  <si>
    <t xml:space="preserve">R2142210955</t>
  </si>
  <si>
    <t xml:space="preserve">Khushi Nimawat</t>
  </si>
  <si>
    <t xml:space="preserve">InterviBot: Ace Every Interview</t>
  </si>
  <si>
    <t xml:space="preserve">R2142211142</t>
  </si>
  <si>
    <t xml:space="preserve">YASH KUMAR</t>
  </si>
  <si>
    <t xml:space="preserve">R2142210957</t>
  </si>
  <si>
    <t xml:space="preserve">Deepak Rana</t>
  </si>
  <si>
    <t xml:space="preserve">R2142211162</t>
  </si>
  <si>
    <t xml:space="preserve">Shambhavi Khanna</t>
  </si>
  <si>
    <t xml:space="preserve">Kim Joy's Magic Bakery </t>
  </si>
  <si>
    <t xml:space="preserve">Dr. Sanoj Kumar</t>
  </si>
  <si>
    <t xml:space="preserve">R2142210889</t>
  </si>
  <si>
    <t xml:space="preserve">Anshika Saini</t>
  </si>
  <si>
    <t xml:space="preserve">Job Career Guidance System </t>
  </si>
  <si>
    <t xml:space="preserve">R2142211034</t>
  </si>
  <si>
    <t xml:space="preserve">Vilish Kumar</t>
  </si>
  <si>
    <t xml:space="preserve">R2142210901</t>
  </si>
  <si>
    <t xml:space="preserve">Mudit Pandey</t>
  </si>
  <si>
    <t xml:space="preserve">R2142210992</t>
  </si>
  <si>
    <t xml:space="preserve">Vinamra Shahi</t>
  </si>
  <si>
    <t xml:space="preserve">InsightInk- Intelligent flashcards, quizes and notes generator</t>
  </si>
  <si>
    <t xml:space="preserve">Dr. Roohi Sille</t>
  </si>
  <si>
    <t xml:space="preserve">R2142211027</t>
  </si>
  <si>
    <t xml:space="preserve">Ayush Rawat</t>
  </si>
  <si>
    <t xml:space="preserve">R2142210923</t>
  </si>
  <si>
    <t xml:space="preserve">Yatharth Goyal</t>
  </si>
  <si>
    <t xml:space="preserve">R2142211180</t>
  </si>
  <si>
    <t xml:space="preserve">AKSHAT ARORA</t>
  </si>
  <si>
    <t xml:space="preserve">R2142210922</t>
  </si>
  <si>
    <t xml:space="preserve">Yash Kumar</t>
  </si>
  <si>
    <t xml:space="preserve">R2142211031</t>
  </si>
  <si>
    <t xml:space="preserve">Nishant Popli</t>
  </si>
  <si>
    <t xml:space="preserve">R2142210941</t>
  </si>
  <si>
    <t xml:space="preserve">Jigyasu Mittal</t>
  </si>
  <si>
    <t xml:space="preserve">R2142211155</t>
  </si>
  <si>
    <t xml:space="preserve">Dev Sharma</t>
  </si>
  <si>
    <t xml:space="preserve">Kim Joy's Magic Bakery</t>
  </si>
  <si>
    <t xml:space="preserve">R2142210945</t>
  </si>
  <si>
    <t xml:space="preserve">Shashank Paliwal</t>
  </si>
  <si>
    <t xml:space="preserve">Web App for Heart Disease Prediction</t>
  </si>
  <si>
    <t xml:space="preserve">R2142210950</t>
  </si>
  <si>
    <t xml:space="preserve">Siddharth Kirti Gautam</t>
  </si>
  <si>
    <t xml:space="preserve">R2142211107</t>
  </si>
  <si>
    <t xml:space="preserve">Yash Gupta</t>
  </si>
  <si>
    <t xml:space="preserve">Breathe Wise</t>
  </si>
  <si>
    <t xml:space="preserve">Mr. Aryan</t>
  </si>
  <si>
    <t xml:space="preserve">R2142210933</t>
  </si>
  <si>
    <t xml:space="preserve">Natik Tyagi</t>
  </si>
  <si>
    <t xml:space="preserve">R2142211141</t>
  </si>
  <si>
    <t xml:space="preserve">Prince Rana</t>
  </si>
  <si>
    <t xml:space="preserve">Dr. Ram kumar </t>
  </si>
  <si>
    <t xml:space="preserve">R2142211387</t>
  </si>
  <si>
    <t xml:space="preserve">Manya Juneja</t>
  </si>
  <si>
    <t xml:space="preserve">R2142210997</t>
  </si>
  <si>
    <t xml:space="preserve">Lakshita Maheshwari</t>
  </si>
  <si>
    <t xml:space="preserve">R2142211009</t>
  </si>
  <si>
    <t xml:space="preserve">Ashish Kukreti</t>
  </si>
  <si>
    <t xml:space="preserve">R2142211045</t>
  </si>
  <si>
    <t xml:space="preserve">Lavanya Raj</t>
  </si>
  <si>
    <t xml:space="preserve">R2142211024</t>
  </si>
  <si>
    <t xml:space="preserve">Anuj Ramola</t>
  </si>
  <si>
    <t xml:space="preserve">R2142211120</t>
  </si>
  <si>
    <t xml:space="preserve">Chetanshi Pandey</t>
  </si>
  <si>
    <t xml:space="preserve">R2142211066</t>
  </si>
  <si>
    <t xml:space="preserve">Rohan Bakshi</t>
  </si>
  <si>
    <t xml:space="preserve">Cloud based text editing system with live tracking </t>
  </si>
  <si>
    <t xml:space="preserve">R2142211073</t>
  </si>
  <si>
    <t xml:space="preserve">Siddharth Bansal</t>
  </si>
  <si>
    <t xml:space="preserve">R2142211084</t>
  </si>
  <si>
    <t xml:space="preserve">Rudraksh Bhatnagar</t>
  </si>
  <si>
    <t xml:space="preserve">Autonomous Vehicle Simulation Using Carla</t>
  </si>
  <si>
    <t xml:space="preserve">Dr. Shahina Anwarul</t>
  </si>
  <si>
    <t xml:space="preserve">R2142211091</t>
  </si>
  <si>
    <t xml:space="preserve">Chahat Mittal</t>
  </si>
  <si>
    <t xml:space="preserve">Mr. Aryan </t>
  </si>
  <si>
    <t xml:space="preserve">R2142211087</t>
  </si>
  <si>
    <t xml:space="preserve">Shrey Gupta</t>
  </si>
  <si>
    <t xml:space="preserve">R2142211127</t>
  </si>
  <si>
    <t xml:space="preserve">Piklu De</t>
  </si>
  <si>
    <t xml:space="preserve">R2142211138</t>
  </si>
  <si>
    <t xml:space="preserve">Vamika Mahajan</t>
  </si>
  <si>
    <t xml:space="preserve">CloudEasy</t>
  </si>
  <si>
    <t xml:space="preserve">R2142211126</t>
  </si>
  <si>
    <t xml:space="preserve">Nirmol Kainth</t>
  </si>
  <si>
    <t xml:space="preserve">R2142211137</t>
  </si>
  <si>
    <t xml:space="preserve">Shubham Jaiswal</t>
  </si>
  <si>
    <t xml:space="preserve">R2142211191</t>
  </si>
  <si>
    <t xml:space="preserve">Chitra Sharma</t>
  </si>
  <si>
    <t xml:space="preserve">Profspector: AI-Powered Professor Recommendation System</t>
  </si>
  <si>
    <t xml:space="preserve">R2142211173</t>
  </si>
  <si>
    <t xml:space="preserve">Parth Singh</t>
  </si>
  <si>
    <r>
      <rPr>
        <sz val="11"/>
        <color rgb="FF000000"/>
        <rFont val="Calibri"/>
        <family val="2"/>
        <charset val="1"/>
      </rPr>
      <t xml:space="preserve">Problem Statement </t>
    </r>
    <r>
      <rPr>
        <b val="true"/>
        <sz val="11"/>
        <color rgb="FF000000"/>
        <rFont val="Calibri"/>
        <family val="2"/>
        <charset val="1"/>
      </rPr>
      <t xml:space="preserve">(4 Marks)</t>
    </r>
  </si>
  <si>
    <r>
      <rPr>
        <sz val="11"/>
        <color rgb="FF000000"/>
        <rFont val="Calibri"/>
        <family val="2"/>
        <charset val="1"/>
      </rPr>
      <t xml:space="preserve">Algorithm </t>
    </r>
    <r>
      <rPr>
        <b val="true"/>
        <sz val="11"/>
        <color rgb="FF000000"/>
        <rFont val="Calibri"/>
        <family val="2"/>
        <charset val="1"/>
      </rPr>
      <t xml:space="preserve">(4 Marks)</t>
    </r>
  </si>
  <si>
    <r>
      <rPr>
        <sz val="11"/>
        <color rgb="FF000000"/>
        <rFont val="Calibri"/>
        <family val="2"/>
        <charset val="1"/>
      </rPr>
      <t xml:space="preserve">Data/Data structure  </t>
    </r>
    <r>
      <rPr>
        <b val="true"/>
        <sz val="11"/>
        <color rgb="FF000000"/>
        <rFont val="Calibri"/>
        <family val="2"/>
        <charset val="1"/>
      </rPr>
      <t xml:space="preserve">(4 Marks)</t>
    </r>
  </si>
  <si>
    <r>
      <rPr>
        <sz val="11"/>
        <color rgb="FF000000"/>
        <rFont val="Calibri"/>
        <family val="2"/>
        <charset val="1"/>
      </rPr>
      <t xml:space="preserve">SWOT Analysis </t>
    </r>
    <r>
      <rPr>
        <b val="true"/>
        <sz val="11"/>
        <color rgb="FF000000"/>
        <rFont val="Calibri"/>
        <family val="2"/>
        <charset val="1"/>
      </rPr>
      <t xml:space="preserve">(4 Marks)</t>
    </r>
  </si>
  <si>
    <r>
      <rPr>
        <sz val="11"/>
        <color rgb="FF000000"/>
        <rFont val="Calibri"/>
        <family val="2"/>
        <charset val="1"/>
      </rPr>
      <t xml:space="preserve">Area of application </t>
    </r>
    <r>
      <rPr>
        <b val="true"/>
        <sz val="11"/>
        <color rgb="FF000000"/>
        <rFont val="Calibri"/>
        <family val="2"/>
        <charset val="1"/>
      </rPr>
      <t xml:space="preserve">(4 Marks)</t>
    </r>
  </si>
  <si>
    <t xml:space="preserve">Total  (20 Marks)</t>
  </si>
  <si>
    <r>
      <rPr>
        <sz val="11"/>
        <color rgb="FF000000"/>
        <rFont val="Calibri"/>
        <family val="2"/>
        <charset val="1"/>
      </rPr>
      <t xml:space="preserve">Technical Diagram    </t>
    </r>
    <r>
      <rPr>
        <b val="true"/>
        <sz val="11"/>
        <color rgb="FF000000"/>
        <rFont val="Calibri"/>
        <family val="2"/>
        <charset val="1"/>
      </rPr>
      <t xml:space="preserve">( 5 Marks)</t>
    </r>
  </si>
  <si>
    <r>
      <rPr>
        <sz val="11"/>
        <color rgb="FF000000"/>
        <rFont val="Calibri"/>
        <family val="2"/>
        <charset val="1"/>
      </rPr>
      <t xml:space="preserve">Programming Concepts </t>
    </r>
    <r>
      <rPr>
        <b val="true"/>
        <sz val="11"/>
        <color rgb="FF000000"/>
        <rFont val="Calibri"/>
        <family val="2"/>
        <charset val="1"/>
      </rPr>
      <t xml:space="preserve">(5 Marks)</t>
    </r>
  </si>
  <si>
    <r>
      <rPr>
        <sz val="11"/>
        <color rgb="FF000000"/>
        <rFont val="Calibri"/>
        <family val="2"/>
        <charset val="1"/>
      </rPr>
      <t xml:space="preserve">Inter Process Commuinication  </t>
    </r>
    <r>
      <rPr>
        <b val="true"/>
        <sz val="11"/>
        <color rgb="FF000000"/>
        <rFont val="Calibri"/>
        <family val="2"/>
        <charset val="1"/>
      </rPr>
      <t xml:space="preserve">(5 Marks)</t>
    </r>
  </si>
  <si>
    <r>
      <rPr>
        <sz val="11"/>
        <color rgb="FF000000"/>
        <rFont val="Calibri"/>
        <family val="2"/>
        <charset val="1"/>
      </rPr>
      <t xml:space="preserve">Libraries  </t>
    </r>
    <r>
      <rPr>
        <b val="true"/>
        <sz val="11"/>
        <color rgb="FF000000"/>
        <rFont val="Calibri"/>
        <family val="2"/>
        <charset val="1"/>
      </rPr>
      <t xml:space="preserve">(5 Marks)</t>
    </r>
  </si>
  <si>
    <r>
      <rPr>
        <sz val="11"/>
        <color rgb="FF000000"/>
        <rFont val="Calibri"/>
        <family val="2"/>
        <charset val="1"/>
      </rPr>
      <t xml:space="preserve">Theoretical Knowledge </t>
    </r>
    <r>
      <rPr>
        <b val="true"/>
        <sz val="11"/>
        <color rgb="FF000000"/>
        <rFont val="Calibri"/>
        <family val="2"/>
        <charset val="1"/>
      </rPr>
      <t xml:space="preserve">(5 Marks)</t>
    </r>
  </si>
  <si>
    <r>
      <rPr>
        <sz val="11"/>
        <color rgb="FF000000"/>
        <rFont val="Calibri"/>
        <family val="2"/>
        <charset val="1"/>
      </rPr>
      <t xml:space="preserve">Computational Knowledge      </t>
    </r>
    <r>
      <rPr>
        <b val="true"/>
        <sz val="11"/>
        <color rgb="FF000000"/>
        <rFont val="Calibri"/>
        <family val="2"/>
        <charset val="1"/>
      </rPr>
      <t xml:space="preserve">(5 Marks)</t>
    </r>
  </si>
  <si>
    <r>
      <rPr>
        <sz val="11"/>
        <color rgb="FF000000"/>
        <rFont val="Calibri"/>
        <family val="2"/>
        <charset val="1"/>
      </rPr>
      <t xml:space="preserve">Test Case  </t>
    </r>
    <r>
      <rPr>
        <b val="true"/>
        <sz val="11"/>
        <color rgb="FF000000"/>
        <rFont val="Calibri"/>
        <family val="2"/>
        <charset val="1"/>
      </rPr>
      <t xml:space="preserve">(10 Marks)</t>
    </r>
  </si>
  <si>
    <r>
      <rPr>
        <sz val="11"/>
        <color rgb="FF000000"/>
        <rFont val="Calibri"/>
        <family val="2"/>
        <charset val="1"/>
      </rPr>
      <t xml:space="preserve">Soft Skills     </t>
    </r>
    <r>
      <rPr>
        <b val="true"/>
        <sz val="11"/>
        <color rgb="FF000000"/>
        <rFont val="Calibri"/>
        <family val="2"/>
        <charset val="1"/>
      </rPr>
      <t xml:space="preserve">(10 Marks)</t>
    </r>
  </si>
  <si>
    <r>
      <rPr>
        <sz val="11"/>
        <color rgb="FF000000"/>
        <rFont val="Calibri"/>
        <family val="2"/>
        <charset val="1"/>
      </rPr>
      <t xml:space="preserve">Report </t>
    </r>
    <r>
      <rPr>
        <b val="true"/>
        <sz val="11"/>
        <color rgb="FF000000"/>
        <rFont val="Calibri"/>
        <family val="2"/>
        <charset val="1"/>
      </rPr>
      <t xml:space="preserve">(5 Marks)</t>
    </r>
  </si>
  <si>
    <r>
      <rPr>
        <sz val="11"/>
        <color rgb="FF000000"/>
        <rFont val="Calibri"/>
        <family val="2"/>
        <charset val="1"/>
      </rPr>
      <t xml:space="preserve">Core Computational Skill </t>
    </r>
    <r>
      <rPr>
        <b val="true"/>
        <sz val="11"/>
        <color rgb="FF000000"/>
        <rFont val="Calibri"/>
        <family val="2"/>
        <charset val="1"/>
      </rPr>
      <t xml:space="preserve">(15 Marks)</t>
    </r>
  </si>
  <si>
    <t xml:space="preserve">Total (50 Marks)</t>
  </si>
  <si>
    <r>
      <rPr>
        <sz val="11"/>
        <color rgb="FF000000"/>
        <rFont val="Calibri"/>
        <family val="2"/>
        <charset val="1"/>
      </rPr>
      <t xml:space="preserve">Mid Term Progress </t>
    </r>
    <r>
      <rPr>
        <b val="true"/>
        <sz val="11"/>
        <color rgb="FF000000"/>
        <rFont val="Calibri"/>
        <family val="2"/>
        <charset val="1"/>
      </rPr>
      <t xml:space="preserve">(70 Marks)</t>
    </r>
  </si>
  <si>
    <r>
      <rPr>
        <sz val="11"/>
        <color rgb="FF000000"/>
        <rFont val="Calibri"/>
        <family val="2"/>
        <charset val="1"/>
      </rPr>
      <t xml:space="preserve">Mid Term Internal </t>
    </r>
    <r>
      <rPr>
        <b val="true"/>
        <sz val="11"/>
        <color rgb="FF000000"/>
        <rFont val="Calibri"/>
        <family val="2"/>
        <charset val="1"/>
      </rPr>
      <t xml:space="preserve">(15 Marks)</t>
    </r>
  </si>
  <si>
    <r>
      <rPr>
        <sz val="11"/>
        <color rgb="FF000000"/>
        <rFont val="Calibri"/>
        <family val="2"/>
        <charset val="1"/>
      </rPr>
      <t xml:space="preserve">End term Progress </t>
    </r>
    <r>
      <rPr>
        <b val="true"/>
        <sz val="11"/>
        <color rgb="FF000000"/>
        <rFont val="Calibri"/>
        <family val="2"/>
        <charset val="1"/>
      </rPr>
      <t xml:space="preserve">(70 Marks)</t>
    </r>
  </si>
  <si>
    <r>
      <rPr>
        <sz val="11"/>
        <color rgb="FF000000"/>
        <rFont val="Calibri"/>
        <family val="2"/>
        <charset val="1"/>
      </rPr>
      <t xml:space="preserve">End term Internal </t>
    </r>
    <r>
      <rPr>
        <b val="true"/>
        <sz val="11"/>
        <color rgb="FF000000"/>
        <rFont val="Calibri"/>
        <family val="2"/>
        <charset val="1"/>
      </rPr>
      <t xml:space="preserve">(15 Marks)</t>
    </r>
  </si>
  <si>
    <t xml:space="preserve">Total (85 Marks)</t>
  </si>
  <si>
    <t xml:space="preserve">synopsis 20</t>
  </si>
  <si>
    <t xml:space="preserve">mid 20</t>
  </si>
  <si>
    <t xml:space="preserve">end 50</t>
  </si>
  <si>
    <t xml:space="preserve">Mentor 85</t>
  </si>
  <si>
    <t xml:space="preserve">Total Marks (100)</t>
  </si>
  <si>
    <t xml:space="preserve">Total Other AC (100)</t>
  </si>
  <si>
    <t xml:space="preserve">Final Total 100</t>
  </si>
  <si>
    <t xml:space="preserve">Total 100</t>
  </si>
  <si>
    <t xml:space="preserve">AC NAME</t>
  </si>
  <si>
    <t xml:space="preserve">Total(100)</t>
  </si>
  <si>
    <t xml:space="preserve">A Pannel 100</t>
  </si>
  <si>
    <t xml:space="preserve">A Mentor 100</t>
  </si>
  <si>
    <t xml:space="preserve">Total A</t>
  </si>
  <si>
    <t xml:space="preserve">B Pannel 100</t>
  </si>
  <si>
    <t xml:space="preserve">B mentor85</t>
  </si>
  <si>
    <t xml:space="preserve">Total B</t>
  </si>
  <si>
    <t xml:space="preserve">Amit Gurung</t>
  </si>
  <si>
    <t xml:space="preserve">Sandeep Pratap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</si>
</sst>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44546A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FFFFD7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21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0"/>
    <cellStyle name="Normal 3" xfId="21"/>
  </cellStyles>
  <dxfs count="8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D7"/>
          <bgColor rgb="FF000000"/>
        </patternFill>
      </fill>
    </dxf>
    <dxf>
      <fill>
        <patternFill patternType="solid">
          <fgColor rgb="FF44546A"/>
          <bgColor rgb="FF000000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68760</xdr:colOff>
      <xdr:row>0</xdr:row>
      <xdr:rowOff>0</xdr:rowOff>
    </xdr:from>
    <xdr:to>
      <xdr:col>2</xdr:col>
      <xdr:colOff>64800</xdr:colOff>
      <xdr:row>2</xdr:row>
      <xdr:rowOff>24480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8760" y="0"/>
          <a:ext cx="1431000" cy="405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68760</xdr:colOff>
      <xdr:row>0</xdr:row>
      <xdr:rowOff>0</xdr:rowOff>
    </xdr:from>
    <xdr:to>
      <xdr:col>1</xdr:col>
      <xdr:colOff>664920</xdr:colOff>
      <xdr:row>2</xdr:row>
      <xdr:rowOff>24480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68760" y="0"/>
          <a:ext cx="1232280" cy="405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68760</xdr:colOff>
      <xdr:row>0</xdr:row>
      <xdr:rowOff>0</xdr:rowOff>
    </xdr:from>
    <xdr:to>
      <xdr:col>1</xdr:col>
      <xdr:colOff>531360</xdr:colOff>
      <xdr:row>2</xdr:row>
      <xdr:rowOff>24480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68760" y="0"/>
          <a:ext cx="1222200" cy="405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68760</xdr:colOff>
      <xdr:row>0</xdr:row>
      <xdr:rowOff>0</xdr:rowOff>
    </xdr:from>
    <xdr:to>
      <xdr:col>1</xdr:col>
      <xdr:colOff>531360</xdr:colOff>
      <xdr:row>2</xdr:row>
      <xdr:rowOff>24480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68760" y="0"/>
          <a:ext cx="1222200" cy="405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68760</xdr:colOff>
      <xdr:row>0</xdr:row>
      <xdr:rowOff>0</xdr:rowOff>
    </xdr:from>
    <xdr:to>
      <xdr:col>1</xdr:col>
      <xdr:colOff>531360</xdr:colOff>
      <xdr:row>2</xdr:row>
      <xdr:rowOff>24480</xdr:rowOff>
    </xdr:to>
    <xdr:pic>
      <xdr:nvPicPr>
        <xdr:cNvPr id="4" name="Picture 1" descr=""/>
        <xdr:cNvPicPr/>
      </xdr:nvPicPr>
      <xdr:blipFill>
        <a:blip r:embed="rId1"/>
        <a:stretch/>
      </xdr:blipFill>
      <xdr:spPr>
        <a:xfrm>
          <a:off x="68760" y="0"/>
          <a:ext cx="1222200" cy="405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68760</xdr:colOff>
      <xdr:row>0</xdr:row>
      <xdr:rowOff>0</xdr:rowOff>
    </xdr:from>
    <xdr:to>
      <xdr:col>2</xdr:col>
      <xdr:colOff>131400</xdr:colOff>
      <xdr:row>2</xdr:row>
      <xdr:rowOff>24480</xdr:rowOff>
    </xdr:to>
    <xdr:pic>
      <xdr:nvPicPr>
        <xdr:cNvPr id="5" name="Picture 1" descr=""/>
        <xdr:cNvPicPr/>
      </xdr:nvPicPr>
      <xdr:blipFill>
        <a:blip r:embed="rId1"/>
        <a:stretch/>
      </xdr:blipFill>
      <xdr:spPr>
        <a:xfrm>
          <a:off x="68760" y="0"/>
          <a:ext cx="1408680" cy="405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68760</xdr:colOff>
      <xdr:row>0</xdr:row>
      <xdr:rowOff>0</xdr:rowOff>
    </xdr:from>
    <xdr:to>
      <xdr:col>2</xdr:col>
      <xdr:colOff>131400</xdr:colOff>
      <xdr:row>2</xdr:row>
      <xdr:rowOff>24480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68760" y="0"/>
          <a:ext cx="1408680" cy="405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6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C5" activeCellId="0" sqref="C5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6.14"/>
    <col collapsed="false" customWidth="true" hidden="false" outlineLevel="0" max="2" min="2" style="1" width="10"/>
    <col collapsed="false" customWidth="true" hidden="false" outlineLevel="0" max="3" min="3" style="1" width="14.86"/>
    <col collapsed="false" customWidth="true" hidden="false" outlineLevel="0" max="4" min="4" style="1" width="22.71"/>
    <col collapsed="false" customWidth="true" hidden="false" outlineLevel="0" max="6" min="6" style="1" width="53.71"/>
    <col collapsed="false" customWidth="true" hidden="false" outlineLevel="0" max="7" min="7" style="1" width="23.42"/>
  </cols>
  <sheetData>
    <row r="1" customFormat="false" ht="15" hidden="false" customHeight="false" outlineLevel="0" collapsed="false">
      <c r="C1" s="2" t="s">
        <v>0</v>
      </c>
      <c r="D1" s="2"/>
      <c r="E1" s="2"/>
      <c r="F1" s="2"/>
      <c r="G1" s="2"/>
    </row>
    <row r="2" customFormat="false" ht="15" hidden="false" customHeight="false" outlineLevel="0" collapsed="false">
      <c r="C2" s="2" t="s">
        <v>1</v>
      </c>
      <c r="D2" s="2"/>
      <c r="E2" s="2"/>
      <c r="F2" s="2"/>
      <c r="G2" s="2"/>
    </row>
    <row r="3" customFormat="false" ht="15" hidden="false" customHeight="false" outlineLevel="0" collapsed="false">
      <c r="C3" s="2" t="s">
        <v>2</v>
      </c>
      <c r="D3" s="2"/>
      <c r="E3" s="2"/>
      <c r="F3" s="2"/>
      <c r="G3" s="2"/>
    </row>
    <row r="4" customFormat="false" ht="13.8" hidden="false" customHeight="false" outlineLevel="0" collapsed="false">
      <c r="A4" s="3" t="s">
        <v>3</v>
      </c>
      <c r="B4" s="3"/>
      <c r="C4" s="1" t="s">
        <v>4</v>
      </c>
    </row>
    <row r="5" customFormat="false" ht="13.8" hidden="false" customHeight="false" outlineLevel="0" collapsed="false">
      <c r="A5" s="3" t="s">
        <v>5</v>
      </c>
      <c r="B5" s="3"/>
      <c r="C5" s="4" t="s">
        <v>6</v>
      </c>
      <c r="D5" s="4"/>
      <c r="E5" s="4"/>
      <c r="F5" s="4"/>
      <c r="G5" s="4"/>
    </row>
    <row r="6" customFormat="false" ht="15" hidden="false" customHeight="false" outlineLevel="0" collapsed="false">
      <c r="A6" s="3" t="s">
        <v>7</v>
      </c>
      <c r="B6" s="3"/>
      <c r="C6" s="4" t="s">
        <v>8</v>
      </c>
      <c r="D6" s="4"/>
      <c r="E6" s="4"/>
      <c r="F6" s="4"/>
      <c r="G6" s="4"/>
    </row>
    <row r="8" customFormat="false" ht="30" hidden="false" customHeight="false" outlineLevel="0" collapsed="false">
      <c r="A8" s="5" t="s">
        <v>9</v>
      </c>
      <c r="B8" s="5" t="s">
        <v>10</v>
      </c>
      <c r="C8" s="5" t="s">
        <v>11</v>
      </c>
      <c r="D8" s="5" t="s">
        <v>12</v>
      </c>
      <c r="E8" s="6" t="s">
        <v>13</v>
      </c>
      <c r="F8" s="6" t="s">
        <v>14</v>
      </c>
      <c r="G8" s="6" t="s">
        <v>15</v>
      </c>
      <c r="H8" s="7"/>
      <c r="I8" s="7"/>
      <c r="J8" s="8"/>
    </row>
    <row r="9" customFormat="false" ht="13.8" hidden="false" customHeight="false" outlineLevel="0" collapsed="false">
      <c r="A9" s="9" t="n">
        <v>1</v>
      </c>
      <c r="B9" s="10" t="n">
        <v>500093418</v>
      </c>
      <c r="C9" s="10" t="s">
        <v>16</v>
      </c>
      <c r="D9" s="11" t="s">
        <v>17</v>
      </c>
      <c r="E9" s="12" t="n">
        <v>3</v>
      </c>
      <c r="F9" s="13" t="s">
        <v>18</v>
      </c>
      <c r="G9" s="13" t="s">
        <v>19</v>
      </c>
    </row>
    <row r="10" customFormat="false" ht="13.8" hidden="false" customHeight="false" outlineLevel="0" collapsed="false">
      <c r="A10" s="9" t="n">
        <v>2</v>
      </c>
      <c r="B10" s="10" t="n">
        <v>500093449</v>
      </c>
      <c r="C10" s="10" t="s">
        <v>20</v>
      </c>
      <c r="D10" s="11" t="s">
        <v>21</v>
      </c>
      <c r="E10" s="12" t="n">
        <v>14</v>
      </c>
      <c r="F10" s="13" t="s">
        <v>22</v>
      </c>
      <c r="G10" s="13" t="s">
        <v>23</v>
      </c>
    </row>
    <row r="11" customFormat="false" ht="13.8" hidden="false" customHeight="false" outlineLevel="0" collapsed="false">
      <c r="A11" s="9" t="n">
        <v>3</v>
      </c>
      <c r="B11" s="10" t="n">
        <v>500093617</v>
      </c>
      <c r="C11" s="10" t="s">
        <v>24</v>
      </c>
      <c r="D11" s="11" t="s">
        <v>25</v>
      </c>
      <c r="E11" s="12" t="n">
        <v>40</v>
      </c>
      <c r="F11" s="13" t="s">
        <v>26</v>
      </c>
      <c r="G11" s="13" t="s">
        <v>27</v>
      </c>
    </row>
    <row r="12" customFormat="false" ht="13.8" hidden="false" customHeight="false" outlineLevel="0" collapsed="false">
      <c r="A12" s="9" t="n">
        <v>4</v>
      </c>
      <c r="B12" s="10" t="n">
        <v>500093628</v>
      </c>
      <c r="C12" s="10" t="s">
        <v>28</v>
      </c>
      <c r="D12" s="11" t="s">
        <v>29</v>
      </c>
      <c r="E12" s="12" t="s">
        <v>30</v>
      </c>
      <c r="F12" s="13" t="s">
        <v>30</v>
      </c>
      <c r="G12" s="13" t="s">
        <v>30</v>
      </c>
    </row>
    <row r="13" customFormat="false" ht="13.8" hidden="false" customHeight="false" outlineLevel="0" collapsed="false">
      <c r="A13" s="9" t="n">
        <v>5</v>
      </c>
      <c r="B13" s="10" t="n">
        <v>500093629</v>
      </c>
      <c r="C13" s="10" t="s">
        <v>31</v>
      </c>
      <c r="D13" s="11" t="s">
        <v>32</v>
      </c>
      <c r="E13" s="12" t="n">
        <v>10</v>
      </c>
      <c r="F13" s="13" t="s">
        <v>33</v>
      </c>
      <c r="G13" s="13" t="s">
        <v>34</v>
      </c>
    </row>
    <row r="14" customFormat="false" ht="13.8" hidden="false" customHeight="false" outlineLevel="0" collapsed="false">
      <c r="A14" s="9" t="n">
        <v>6</v>
      </c>
      <c r="B14" s="10" t="n">
        <v>500093644</v>
      </c>
      <c r="C14" s="10" t="s">
        <v>35</v>
      </c>
      <c r="D14" s="11" t="s">
        <v>36</v>
      </c>
      <c r="E14" s="12" t="n">
        <v>29</v>
      </c>
      <c r="F14" s="13" t="s">
        <v>37</v>
      </c>
      <c r="G14" s="13" t="s">
        <v>38</v>
      </c>
    </row>
    <row r="15" customFormat="false" ht="13.8" hidden="false" customHeight="false" outlineLevel="0" collapsed="false">
      <c r="A15" s="9" t="n">
        <v>7</v>
      </c>
      <c r="B15" s="10" t="n">
        <v>500093651</v>
      </c>
      <c r="C15" s="10" t="s">
        <v>39</v>
      </c>
      <c r="D15" s="11" t="s">
        <v>40</v>
      </c>
      <c r="E15" s="12" t="n">
        <v>38</v>
      </c>
      <c r="F15" s="13" t="s">
        <v>41</v>
      </c>
      <c r="G15" s="13" t="s">
        <v>42</v>
      </c>
    </row>
    <row r="16" customFormat="false" ht="13.8" hidden="false" customHeight="false" outlineLevel="0" collapsed="false">
      <c r="A16" s="9" t="n">
        <v>8</v>
      </c>
      <c r="B16" s="10" t="n">
        <v>500093653</v>
      </c>
      <c r="C16" s="10" t="s">
        <v>43</v>
      </c>
      <c r="D16" s="11" t="s">
        <v>44</v>
      </c>
      <c r="E16" s="12" t="n">
        <v>23</v>
      </c>
      <c r="F16" s="13" t="s">
        <v>45</v>
      </c>
      <c r="G16" s="13" t="s">
        <v>46</v>
      </c>
    </row>
    <row r="17" customFormat="false" ht="13.8" hidden="false" customHeight="false" outlineLevel="0" collapsed="false">
      <c r="A17" s="9" t="n">
        <v>9</v>
      </c>
      <c r="B17" s="10" t="n">
        <v>500093656</v>
      </c>
      <c r="C17" s="10" t="s">
        <v>47</v>
      </c>
      <c r="D17" s="11" t="s">
        <v>48</v>
      </c>
      <c r="E17" s="12" t="n">
        <v>38</v>
      </c>
      <c r="F17" s="13" t="s">
        <v>41</v>
      </c>
      <c r="G17" s="13" t="s">
        <v>42</v>
      </c>
    </row>
    <row r="18" customFormat="false" ht="13.8" hidden="false" customHeight="false" outlineLevel="0" collapsed="false">
      <c r="A18" s="9" t="n">
        <v>10</v>
      </c>
      <c r="B18" s="10" t="n">
        <v>500093659</v>
      </c>
      <c r="C18" s="10" t="s">
        <v>49</v>
      </c>
      <c r="D18" s="11" t="s">
        <v>50</v>
      </c>
      <c r="E18" s="12" t="s">
        <v>30</v>
      </c>
      <c r="F18" s="13" t="s">
        <v>30</v>
      </c>
      <c r="G18" s="13" t="s">
        <v>30</v>
      </c>
    </row>
    <row r="19" customFormat="false" ht="13.8" hidden="false" customHeight="false" outlineLevel="0" collapsed="false">
      <c r="A19" s="9" t="n">
        <v>11</v>
      </c>
      <c r="B19" s="10" t="n">
        <v>500093677</v>
      </c>
      <c r="C19" s="10" t="s">
        <v>51</v>
      </c>
      <c r="D19" s="11" t="s">
        <v>52</v>
      </c>
      <c r="E19" s="12" t="s">
        <v>30</v>
      </c>
      <c r="F19" s="13" t="s">
        <v>30</v>
      </c>
      <c r="G19" s="13" t="s">
        <v>30</v>
      </c>
    </row>
    <row r="20" customFormat="false" ht="13.8" hidden="false" customHeight="false" outlineLevel="0" collapsed="false">
      <c r="A20" s="9" t="n">
        <v>12</v>
      </c>
      <c r="B20" s="10" t="n">
        <v>500093916</v>
      </c>
      <c r="C20" s="10" t="s">
        <v>53</v>
      </c>
      <c r="D20" s="11" t="s">
        <v>54</v>
      </c>
      <c r="E20" s="12" t="n">
        <v>21</v>
      </c>
      <c r="F20" s="13" t="s">
        <v>55</v>
      </c>
      <c r="G20" s="13" t="s">
        <v>56</v>
      </c>
    </row>
    <row r="21" customFormat="false" ht="13.8" hidden="false" customHeight="false" outlineLevel="0" collapsed="false">
      <c r="A21" s="9" t="n">
        <v>13</v>
      </c>
      <c r="B21" s="10" t="n">
        <v>500093923</v>
      </c>
      <c r="C21" s="10" t="s">
        <v>57</v>
      </c>
      <c r="D21" s="11" t="s">
        <v>58</v>
      </c>
      <c r="E21" s="12" t="n">
        <v>31</v>
      </c>
      <c r="F21" s="13" t="s">
        <v>59</v>
      </c>
      <c r="G21" s="13" t="s">
        <v>60</v>
      </c>
    </row>
    <row r="22" customFormat="false" ht="13.8" hidden="false" customHeight="false" outlineLevel="0" collapsed="false">
      <c r="A22" s="9" t="n">
        <v>14</v>
      </c>
      <c r="B22" s="10" t="n">
        <v>500093927</v>
      </c>
      <c r="C22" s="10" t="s">
        <v>61</v>
      </c>
      <c r="D22" s="11" t="s">
        <v>62</v>
      </c>
      <c r="E22" s="12" t="s">
        <v>30</v>
      </c>
      <c r="F22" s="13" t="s">
        <v>30</v>
      </c>
      <c r="G22" s="13" t="s">
        <v>30</v>
      </c>
    </row>
    <row r="23" customFormat="false" ht="13.8" hidden="false" customHeight="false" outlineLevel="0" collapsed="false">
      <c r="A23" s="9" t="n">
        <v>15</v>
      </c>
      <c r="B23" s="10" t="n">
        <v>500093948</v>
      </c>
      <c r="C23" s="10" t="s">
        <v>63</v>
      </c>
      <c r="D23" s="11" t="s">
        <v>64</v>
      </c>
      <c r="E23" s="12" t="s">
        <v>30</v>
      </c>
      <c r="F23" s="13" t="s">
        <v>30</v>
      </c>
      <c r="G23" s="13" t="s">
        <v>30</v>
      </c>
    </row>
    <row r="24" customFormat="false" ht="13.8" hidden="false" customHeight="false" outlineLevel="0" collapsed="false">
      <c r="A24" s="9" t="n">
        <v>16</v>
      </c>
      <c r="B24" s="10" t="n">
        <v>500093957</v>
      </c>
      <c r="C24" s="10" t="s">
        <v>65</v>
      </c>
      <c r="D24" s="11" t="s">
        <v>66</v>
      </c>
      <c r="E24" s="12" t="s">
        <v>30</v>
      </c>
      <c r="F24" s="13" t="s">
        <v>30</v>
      </c>
      <c r="G24" s="13" t="s">
        <v>30</v>
      </c>
    </row>
    <row r="25" customFormat="false" ht="13.8" hidden="false" customHeight="false" outlineLevel="0" collapsed="false">
      <c r="A25" s="9" t="n">
        <v>17</v>
      </c>
      <c r="B25" s="10" t="n">
        <v>500093984</v>
      </c>
      <c r="C25" s="10" t="s">
        <v>67</v>
      </c>
      <c r="D25" s="11" t="s">
        <v>68</v>
      </c>
      <c r="E25" s="12" t="s">
        <v>30</v>
      </c>
      <c r="F25" s="13" t="s">
        <v>30</v>
      </c>
      <c r="G25" s="13" t="s">
        <v>30</v>
      </c>
    </row>
    <row r="26" customFormat="false" ht="13.8" hidden="false" customHeight="false" outlineLevel="0" collapsed="false">
      <c r="A26" s="9" t="n">
        <v>18</v>
      </c>
      <c r="B26" s="10" t="n">
        <v>500094037</v>
      </c>
      <c r="C26" s="10" t="s">
        <v>69</v>
      </c>
      <c r="D26" s="11" t="s">
        <v>70</v>
      </c>
      <c r="E26" s="12" t="n">
        <v>8</v>
      </c>
      <c r="F26" s="13" t="s">
        <v>71</v>
      </c>
      <c r="G26" s="13" t="s">
        <v>72</v>
      </c>
    </row>
    <row r="27" customFormat="false" ht="13.8" hidden="false" customHeight="false" outlineLevel="0" collapsed="false">
      <c r="A27" s="9" t="n">
        <v>19</v>
      </c>
      <c r="B27" s="10" t="n">
        <v>500094046</v>
      </c>
      <c r="C27" s="10" t="s">
        <v>73</v>
      </c>
      <c r="D27" s="11" t="s">
        <v>74</v>
      </c>
      <c r="E27" s="12" t="s">
        <v>30</v>
      </c>
      <c r="F27" s="13" t="s">
        <v>30</v>
      </c>
      <c r="G27" s="13" t="s">
        <v>30</v>
      </c>
    </row>
    <row r="28" customFormat="false" ht="13.8" hidden="false" customHeight="false" outlineLevel="0" collapsed="false">
      <c r="A28" s="9" t="n">
        <v>20</v>
      </c>
      <c r="B28" s="10" t="n">
        <v>500094049</v>
      </c>
      <c r="C28" s="10" t="s">
        <v>75</v>
      </c>
      <c r="D28" s="11" t="s">
        <v>76</v>
      </c>
      <c r="E28" s="12" t="n">
        <v>26</v>
      </c>
      <c r="F28" s="13" t="s">
        <v>77</v>
      </c>
      <c r="G28" s="13" t="s">
        <v>78</v>
      </c>
    </row>
    <row r="29" customFormat="false" ht="13.8" hidden="false" customHeight="false" outlineLevel="0" collapsed="false">
      <c r="A29" s="9" t="n">
        <v>21</v>
      </c>
      <c r="B29" s="10" t="n">
        <v>500094053</v>
      </c>
      <c r="C29" s="10" t="s">
        <v>79</v>
      </c>
      <c r="D29" s="11" t="s">
        <v>80</v>
      </c>
      <c r="E29" s="12" t="n">
        <v>8</v>
      </c>
      <c r="F29" s="13" t="s">
        <v>71</v>
      </c>
      <c r="G29" s="13" t="s">
        <v>72</v>
      </c>
    </row>
    <row r="30" customFormat="false" ht="13.8" hidden="false" customHeight="false" outlineLevel="0" collapsed="false">
      <c r="A30" s="9" t="n">
        <v>22</v>
      </c>
      <c r="B30" s="10" t="n">
        <v>500094054</v>
      </c>
      <c r="C30" s="10" t="s">
        <v>81</v>
      </c>
      <c r="D30" s="11" t="s">
        <v>82</v>
      </c>
      <c r="E30" s="12" t="s">
        <v>30</v>
      </c>
      <c r="F30" s="13" t="s">
        <v>30</v>
      </c>
      <c r="G30" s="13" t="s">
        <v>30</v>
      </c>
    </row>
    <row r="31" customFormat="false" ht="13.8" hidden="false" customHeight="false" outlineLevel="0" collapsed="false">
      <c r="A31" s="9" t="n">
        <v>23</v>
      </c>
      <c r="B31" s="10" t="n">
        <v>500094065</v>
      </c>
      <c r="C31" s="10" t="s">
        <v>83</v>
      </c>
      <c r="D31" s="11" t="s">
        <v>84</v>
      </c>
      <c r="E31" s="12" t="n">
        <v>31</v>
      </c>
      <c r="F31" s="13" t="s">
        <v>59</v>
      </c>
      <c r="G31" s="13" t="s">
        <v>60</v>
      </c>
    </row>
    <row r="32" customFormat="false" ht="13.8" hidden="false" customHeight="false" outlineLevel="0" collapsed="false">
      <c r="A32" s="9" t="n">
        <v>24</v>
      </c>
      <c r="B32" s="10" t="n">
        <v>500094068</v>
      </c>
      <c r="C32" s="10" t="s">
        <v>85</v>
      </c>
      <c r="D32" s="11" t="s">
        <v>86</v>
      </c>
      <c r="E32" s="12" t="n">
        <v>2</v>
      </c>
      <c r="F32" s="13" t="s">
        <v>87</v>
      </c>
      <c r="G32" s="13" t="s">
        <v>88</v>
      </c>
    </row>
    <row r="33" customFormat="false" ht="13.8" hidden="false" customHeight="false" outlineLevel="0" collapsed="false">
      <c r="A33" s="9" t="n">
        <v>25</v>
      </c>
      <c r="B33" s="10" t="n">
        <v>500094083</v>
      </c>
      <c r="C33" s="10" t="s">
        <v>89</v>
      </c>
      <c r="D33" s="11" t="s">
        <v>90</v>
      </c>
      <c r="E33" s="12" t="s">
        <v>30</v>
      </c>
      <c r="F33" s="13" t="s">
        <v>30</v>
      </c>
      <c r="G33" s="13" t="s">
        <v>30</v>
      </c>
    </row>
    <row r="34" customFormat="false" ht="13.8" hidden="false" customHeight="false" outlineLevel="0" collapsed="false">
      <c r="A34" s="9" t="n">
        <v>26</v>
      </c>
      <c r="B34" s="10" t="n">
        <v>500094089</v>
      </c>
      <c r="C34" s="10" t="s">
        <v>91</v>
      </c>
      <c r="D34" s="11" t="s">
        <v>92</v>
      </c>
      <c r="E34" s="12" t="n">
        <v>18</v>
      </c>
      <c r="F34" s="13" t="s">
        <v>93</v>
      </c>
      <c r="G34" s="13" t="s">
        <v>94</v>
      </c>
    </row>
    <row r="35" customFormat="false" ht="13.8" hidden="false" customHeight="false" outlineLevel="0" collapsed="false">
      <c r="A35" s="9" t="n">
        <v>27</v>
      </c>
      <c r="B35" s="10" t="n">
        <v>500094103</v>
      </c>
      <c r="C35" s="10" t="s">
        <v>95</v>
      </c>
      <c r="D35" s="11" t="s">
        <v>96</v>
      </c>
      <c r="E35" s="12" t="n">
        <v>25</v>
      </c>
      <c r="F35" s="13" t="s">
        <v>97</v>
      </c>
      <c r="G35" s="13" t="s">
        <v>98</v>
      </c>
    </row>
    <row r="36" customFormat="false" ht="13.8" hidden="false" customHeight="false" outlineLevel="0" collapsed="false">
      <c r="A36" s="9" t="n">
        <v>28</v>
      </c>
      <c r="B36" s="10" t="n">
        <v>500094117</v>
      </c>
      <c r="C36" s="10" t="s">
        <v>99</v>
      </c>
      <c r="D36" s="11" t="s">
        <v>100</v>
      </c>
      <c r="E36" s="12" t="n">
        <v>38</v>
      </c>
      <c r="F36" s="13" t="s">
        <v>101</v>
      </c>
      <c r="G36" s="13" t="s">
        <v>42</v>
      </c>
    </row>
    <row r="37" customFormat="false" ht="13.8" hidden="false" customHeight="false" outlineLevel="0" collapsed="false">
      <c r="A37" s="9" t="n">
        <v>29</v>
      </c>
      <c r="B37" s="10" t="n">
        <v>500094118</v>
      </c>
      <c r="C37" s="10" t="s">
        <v>102</v>
      </c>
      <c r="D37" s="11" t="s">
        <v>103</v>
      </c>
      <c r="E37" s="12" t="n">
        <v>2</v>
      </c>
      <c r="F37" s="13" t="s">
        <v>87</v>
      </c>
      <c r="G37" s="13" t="s">
        <v>88</v>
      </c>
    </row>
    <row r="38" customFormat="false" ht="13.8" hidden="false" customHeight="false" outlineLevel="0" collapsed="false">
      <c r="A38" s="9" t="n">
        <v>30</v>
      </c>
      <c r="B38" s="10" t="n">
        <v>500094125</v>
      </c>
      <c r="C38" s="10" t="s">
        <v>104</v>
      </c>
      <c r="D38" s="11" t="s">
        <v>105</v>
      </c>
      <c r="E38" s="12" t="n">
        <v>40</v>
      </c>
      <c r="F38" s="13" t="s">
        <v>106</v>
      </c>
      <c r="G38" s="13" t="s">
        <v>27</v>
      </c>
    </row>
    <row r="39" customFormat="false" ht="13.8" hidden="false" customHeight="false" outlineLevel="0" collapsed="false">
      <c r="A39" s="9" t="n">
        <v>31</v>
      </c>
      <c r="B39" s="10" t="n">
        <v>500094135</v>
      </c>
      <c r="C39" s="10" t="s">
        <v>107</v>
      </c>
      <c r="D39" s="11" t="s">
        <v>108</v>
      </c>
      <c r="E39" s="12" t="n">
        <v>25</v>
      </c>
      <c r="F39" s="13" t="s">
        <v>97</v>
      </c>
      <c r="G39" s="13" t="s">
        <v>98</v>
      </c>
    </row>
    <row r="40" customFormat="false" ht="13.8" hidden="false" customHeight="false" outlineLevel="0" collapsed="false">
      <c r="A40" s="9" t="n">
        <v>32</v>
      </c>
      <c r="B40" s="10" t="n">
        <v>500094136</v>
      </c>
      <c r="C40" s="10" t="s">
        <v>109</v>
      </c>
      <c r="D40" s="11" t="s">
        <v>110</v>
      </c>
      <c r="E40" s="12" t="n">
        <v>40</v>
      </c>
      <c r="F40" s="13" t="s">
        <v>106</v>
      </c>
      <c r="G40" s="13" t="s">
        <v>27</v>
      </c>
    </row>
    <row r="41" customFormat="false" ht="13.8" hidden="false" customHeight="false" outlineLevel="0" collapsed="false">
      <c r="A41" s="9" t="n">
        <v>33</v>
      </c>
      <c r="B41" s="10" t="n">
        <v>500094151</v>
      </c>
      <c r="C41" s="10" t="s">
        <v>111</v>
      </c>
      <c r="D41" s="11" t="s">
        <v>112</v>
      </c>
      <c r="E41" s="12" t="n">
        <v>23</v>
      </c>
      <c r="F41" s="13" t="s">
        <v>45</v>
      </c>
      <c r="G41" s="13" t="s">
        <v>46</v>
      </c>
    </row>
    <row r="42" customFormat="false" ht="13.8" hidden="false" customHeight="false" outlineLevel="0" collapsed="false">
      <c r="A42" s="9" t="n">
        <v>34</v>
      </c>
      <c r="B42" s="10" t="n">
        <v>500094152</v>
      </c>
      <c r="C42" s="10" t="s">
        <v>113</v>
      </c>
      <c r="D42" s="11" t="s">
        <v>114</v>
      </c>
      <c r="E42" s="12" t="n">
        <v>32</v>
      </c>
      <c r="F42" s="13" t="s">
        <v>115</v>
      </c>
      <c r="G42" s="13" t="s">
        <v>116</v>
      </c>
    </row>
    <row r="43" customFormat="false" ht="13.8" hidden="false" customHeight="false" outlineLevel="0" collapsed="false">
      <c r="A43" s="9" t="n">
        <v>35</v>
      </c>
      <c r="B43" s="10" t="n">
        <v>500094170</v>
      </c>
      <c r="C43" s="10" t="s">
        <v>117</v>
      </c>
      <c r="D43" s="11" t="s">
        <v>118</v>
      </c>
      <c r="E43" s="12" t="n">
        <v>3</v>
      </c>
      <c r="F43" s="13" t="s">
        <v>18</v>
      </c>
      <c r="G43" s="13" t="s">
        <v>19</v>
      </c>
    </row>
    <row r="44" customFormat="false" ht="13.8" hidden="false" customHeight="false" outlineLevel="0" collapsed="false">
      <c r="A44" s="9" t="n">
        <v>36</v>
      </c>
      <c r="B44" s="10" t="n">
        <v>500094459</v>
      </c>
      <c r="C44" s="10" t="s">
        <v>119</v>
      </c>
      <c r="D44" s="11" t="s">
        <v>120</v>
      </c>
      <c r="E44" s="12" t="n">
        <v>2</v>
      </c>
      <c r="F44" s="13" t="s">
        <v>87</v>
      </c>
      <c r="G44" s="13" t="s">
        <v>88</v>
      </c>
    </row>
    <row r="45" customFormat="false" ht="13.8" hidden="false" customHeight="false" outlineLevel="0" collapsed="false">
      <c r="A45" s="9" t="n">
        <v>37</v>
      </c>
      <c r="B45" s="10" t="n">
        <v>500094565</v>
      </c>
      <c r="C45" s="10" t="s">
        <v>121</v>
      </c>
      <c r="D45" s="11" t="s">
        <v>122</v>
      </c>
      <c r="E45" s="12" t="n">
        <v>16</v>
      </c>
      <c r="F45" s="13" t="s">
        <v>123</v>
      </c>
      <c r="G45" s="13" t="s">
        <v>124</v>
      </c>
    </row>
    <row r="46" customFormat="false" ht="13.8" hidden="false" customHeight="false" outlineLevel="0" collapsed="false">
      <c r="A46" s="9" t="n">
        <v>38</v>
      </c>
      <c r="B46" s="10" t="n">
        <v>500094566</v>
      </c>
      <c r="C46" s="10" t="s">
        <v>125</v>
      </c>
      <c r="D46" s="11" t="s">
        <v>126</v>
      </c>
      <c r="E46" s="12" t="n">
        <v>11</v>
      </c>
      <c r="F46" s="13" t="s">
        <v>127</v>
      </c>
      <c r="G46" s="13" t="s">
        <v>128</v>
      </c>
    </row>
    <row r="47" customFormat="false" ht="13.8" hidden="false" customHeight="false" outlineLevel="0" collapsed="false">
      <c r="A47" s="9" t="n">
        <v>39</v>
      </c>
      <c r="B47" s="10" t="n">
        <v>500094571</v>
      </c>
      <c r="C47" s="10" t="s">
        <v>129</v>
      </c>
      <c r="D47" s="11" t="s">
        <v>130</v>
      </c>
      <c r="E47" s="12" t="n">
        <v>24</v>
      </c>
      <c r="F47" s="13" t="s">
        <v>131</v>
      </c>
      <c r="G47" s="13" t="s">
        <v>132</v>
      </c>
    </row>
    <row r="48" customFormat="false" ht="13.8" hidden="false" customHeight="false" outlineLevel="0" collapsed="false">
      <c r="A48" s="9" t="n">
        <v>40</v>
      </c>
      <c r="B48" s="10" t="n">
        <v>500094575</v>
      </c>
      <c r="C48" s="10" t="s">
        <v>133</v>
      </c>
      <c r="D48" s="11" t="s">
        <v>134</v>
      </c>
      <c r="E48" s="12" t="n">
        <v>1</v>
      </c>
      <c r="F48" s="13" t="s">
        <v>135</v>
      </c>
      <c r="G48" s="13" t="s">
        <v>136</v>
      </c>
    </row>
    <row r="49" customFormat="false" ht="13.8" hidden="false" customHeight="false" outlineLevel="0" collapsed="false">
      <c r="A49" s="9" t="n">
        <v>41</v>
      </c>
      <c r="B49" s="10" t="n">
        <v>500094583</v>
      </c>
      <c r="C49" s="10" t="s">
        <v>137</v>
      </c>
      <c r="D49" s="11" t="s">
        <v>138</v>
      </c>
      <c r="E49" s="12" t="n">
        <v>6</v>
      </c>
      <c r="F49" s="13" t="s">
        <v>139</v>
      </c>
      <c r="G49" s="13" t="s">
        <v>140</v>
      </c>
    </row>
    <row r="50" customFormat="false" ht="13.8" hidden="false" customHeight="false" outlineLevel="0" collapsed="false">
      <c r="A50" s="9" t="n">
        <v>42</v>
      </c>
      <c r="B50" s="10" t="n">
        <v>500094585</v>
      </c>
      <c r="C50" s="10" t="s">
        <v>141</v>
      </c>
      <c r="D50" s="11" t="s">
        <v>142</v>
      </c>
      <c r="E50" s="12" t="n">
        <v>1</v>
      </c>
      <c r="F50" s="13" t="s">
        <v>135</v>
      </c>
      <c r="G50" s="13" t="s">
        <v>136</v>
      </c>
    </row>
    <row r="51" customFormat="false" ht="13.8" hidden="false" customHeight="false" outlineLevel="0" collapsed="false">
      <c r="A51" s="9" t="n">
        <v>43</v>
      </c>
      <c r="B51" s="10" t="n">
        <v>500094657</v>
      </c>
      <c r="C51" s="10" t="s">
        <v>143</v>
      </c>
      <c r="D51" s="11" t="s">
        <v>144</v>
      </c>
      <c r="E51" s="12" t="n">
        <v>26</v>
      </c>
      <c r="F51" s="13" t="s">
        <v>77</v>
      </c>
      <c r="G51" s="13" t="s">
        <v>78</v>
      </c>
    </row>
    <row r="52" customFormat="false" ht="13.8" hidden="false" customHeight="false" outlineLevel="0" collapsed="false">
      <c r="A52" s="9" t="n">
        <v>44</v>
      </c>
      <c r="B52" s="10" t="n">
        <v>500094696</v>
      </c>
      <c r="C52" s="10" t="s">
        <v>145</v>
      </c>
      <c r="D52" s="11" t="s">
        <v>146</v>
      </c>
      <c r="E52" s="12" t="s">
        <v>30</v>
      </c>
      <c r="F52" s="13" t="s">
        <v>30</v>
      </c>
      <c r="G52" s="13" t="s">
        <v>30</v>
      </c>
    </row>
    <row r="53" customFormat="false" ht="13.8" hidden="false" customHeight="false" outlineLevel="0" collapsed="false">
      <c r="A53" s="9" t="n">
        <v>45</v>
      </c>
      <c r="B53" s="10" t="n">
        <v>500094702</v>
      </c>
      <c r="C53" s="10" t="s">
        <v>147</v>
      </c>
      <c r="D53" s="11" t="s">
        <v>148</v>
      </c>
      <c r="E53" s="12" t="n">
        <v>28</v>
      </c>
      <c r="F53" s="13" t="s">
        <v>149</v>
      </c>
      <c r="G53" s="13" t="s">
        <v>150</v>
      </c>
    </row>
    <row r="54" customFormat="false" ht="13.8" hidden="false" customHeight="false" outlineLevel="0" collapsed="false">
      <c r="A54" s="9" t="n">
        <v>46</v>
      </c>
      <c r="B54" s="10" t="n">
        <v>500094775</v>
      </c>
      <c r="C54" s="10" t="s">
        <v>151</v>
      </c>
      <c r="D54" s="11" t="s">
        <v>152</v>
      </c>
      <c r="E54" s="12" t="n">
        <v>16</v>
      </c>
      <c r="F54" s="13" t="s">
        <v>123</v>
      </c>
      <c r="G54" s="13" t="s">
        <v>124</v>
      </c>
    </row>
    <row r="55" customFormat="false" ht="13.8" hidden="false" customHeight="false" outlineLevel="0" collapsed="false">
      <c r="A55" s="9" t="n">
        <v>47</v>
      </c>
      <c r="B55" s="10" t="n">
        <v>500094799</v>
      </c>
      <c r="C55" s="10" t="s">
        <v>153</v>
      </c>
      <c r="D55" s="11" t="s">
        <v>154</v>
      </c>
      <c r="E55" s="12" t="n">
        <v>26</v>
      </c>
      <c r="F55" s="13" t="s">
        <v>77</v>
      </c>
      <c r="G55" s="13" t="s">
        <v>78</v>
      </c>
    </row>
    <row r="56" customFormat="false" ht="13.8" hidden="false" customHeight="false" outlineLevel="0" collapsed="false">
      <c r="A56" s="9" t="n">
        <v>48</v>
      </c>
      <c r="B56" s="10" t="n">
        <v>500094905</v>
      </c>
      <c r="C56" s="10" t="s">
        <v>155</v>
      </c>
      <c r="D56" s="11" t="s">
        <v>156</v>
      </c>
      <c r="E56" s="12" t="n">
        <v>28</v>
      </c>
      <c r="F56" s="13" t="s">
        <v>149</v>
      </c>
      <c r="G56" s="13" t="s">
        <v>150</v>
      </c>
    </row>
    <row r="57" customFormat="false" ht="13.8" hidden="false" customHeight="false" outlineLevel="0" collapsed="false">
      <c r="A57" s="9" t="n">
        <v>49</v>
      </c>
      <c r="B57" s="10" t="n">
        <v>500094922</v>
      </c>
      <c r="C57" s="10" t="s">
        <v>157</v>
      </c>
      <c r="D57" s="11" t="s">
        <v>158</v>
      </c>
      <c r="E57" s="12" t="n">
        <v>36</v>
      </c>
      <c r="F57" s="13" t="s">
        <v>159</v>
      </c>
      <c r="G57" s="13" t="s">
        <v>160</v>
      </c>
    </row>
    <row r="58" customFormat="false" ht="13.8" hidden="false" customHeight="false" outlineLevel="0" collapsed="false">
      <c r="A58" s="9" t="n">
        <v>50</v>
      </c>
      <c r="B58" s="10" t="n">
        <v>500095011</v>
      </c>
      <c r="C58" s="10" t="s">
        <v>161</v>
      </c>
      <c r="D58" s="11" t="s">
        <v>162</v>
      </c>
      <c r="E58" s="12" t="n">
        <v>6</v>
      </c>
      <c r="F58" s="13" t="s">
        <v>139</v>
      </c>
      <c r="G58" s="13" t="s">
        <v>140</v>
      </c>
    </row>
    <row r="59" customFormat="false" ht="13.8" hidden="false" customHeight="false" outlineLevel="0" collapsed="false">
      <c r="A59" s="9" t="n">
        <v>51</v>
      </c>
      <c r="B59" s="10" t="n">
        <v>500095057</v>
      </c>
      <c r="C59" s="10" t="s">
        <v>163</v>
      </c>
      <c r="D59" s="11" t="s">
        <v>164</v>
      </c>
      <c r="E59" s="12" t="n">
        <v>9</v>
      </c>
      <c r="F59" s="13" t="s">
        <v>165</v>
      </c>
      <c r="G59" s="13" t="s">
        <v>166</v>
      </c>
    </row>
    <row r="60" customFormat="false" ht="13.8" hidden="false" customHeight="false" outlineLevel="0" collapsed="false">
      <c r="A60" s="9" t="n">
        <v>52</v>
      </c>
      <c r="B60" s="10" t="n">
        <v>500095186</v>
      </c>
      <c r="C60" s="10" t="s">
        <v>167</v>
      </c>
      <c r="D60" s="11" t="s">
        <v>168</v>
      </c>
      <c r="E60" s="12" t="n">
        <v>4</v>
      </c>
      <c r="F60" s="13" t="s">
        <v>169</v>
      </c>
      <c r="G60" s="13" t="s">
        <v>170</v>
      </c>
    </row>
    <row r="61" customFormat="false" ht="13.8" hidden="false" customHeight="false" outlineLevel="0" collapsed="false">
      <c r="A61" s="9" t="n">
        <v>53</v>
      </c>
      <c r="B61" s="10" t="n">
        <v>500095193</v>
      </c>
      <c r="C61" s="10" t="s">
        <v>171</v>
      </c>
      <c r="D61" s="11" t="s">
        <v>172</v>
      </c>
      <c r="E61" s="12" t="n">
        <v>39</v>
      </c>
      <c r="F61" s="13" t="s">
        <v>173</v>
      </c>
      <c r="G61" s="13" t="s">
        <v>174</v>
      </c>
    </row>
    <row r="62" customFormat="false" ht="13.8" hidden="false" customHeight="false" outlineLevel="0" collapsed="false">
      <c r="A62" s="9" t="n">
        <v>54</v>
      </c>
      <c r="B62" s="10" t="n">
        <v>500095291</v>
      </c>
      <c r="C62" s="10" t="s">
        <v>175</v>
      </c>
      <c r="D62" s="11" t="s">
        <v>176</v>
      </c>
      <c r="E62" s="12" t="n">
        <v>18</v>
      </c>
      <c r="F62" s="13" t="s">
        <v>93</v>
      </c>
      <c r="G62" s="13" t="s">
        <v>94</v>
      </c>
    </row>
    <row r="63" customFormat="false" ht="13.8" hidden="false" customHeight="false" outlineLevel="0" collapsed="false">
      <c r="A63" s="9" t="n">
        <v>55</v>
      </c>
      <c r="B63" s="10" t="n">
        <v>500095374</v>
      </c>
      <c r="C63" s="10" t="s">
        <v>177</v>
      </c>
      <c r="D63" s="11" t="s">
        <v>178</v>
      </c>
      <c r="E63" s="12" t="n">
        <v>5</v>
      </c>
      <c r="F63" s="13" t="s">
        <v>179</v>
      </c>
      <c r="G63" s="13" t="s">
        <v>132</v>
      </c>
    </row>
    <row r="64" customFormat="false" ht="17.25" hidden="false" customHeight="true" outlineLevel="0" collapsed="false">
      <c r="A64" s="9" t="n">
        <v>56</v>
      </c>
      <c r="B64" s="10" t="n">
        <v>500095382</v>
      </c>
      <c r="C64" s="10" t="s">
        <v>180</v>
      </c>
      <c r="D64" s="11" t="s">
        <v>181</v>
      </c>
      <c r="E64" s="12" t="n">
        <v>39</v>
      </c>
      <c r="F64" s="13" t="s">
        <v>173</v>
      </c>
      <c r="G64" s="13" t="s">
        <v>174</v>
      </c>
    </row>
    <row r="65" customFormat="false" ht="13.8" hidden="false" customHeight="false" outlineLevel="0" collapsed="false">
      <c r="A65" s="9" t="n">
        <v>57</v>
      </c>
      <c r="B65" s="10" t="n">
        <v>500095429</v>
      </c>
      <c r="C65" s="10" t="s">
        <v>182</v>
      </c>
      <c r="D65" s="11" t="s">
        <v>183</v>
      </c>
      <c r="E65" s="12" t="n">
        <v>1</v>
      </c>
      <c r="F65" s="13" t="s">
        <v>135</v>
      </c>
      <c r="G65" s="13" t="s">
        <v>136</v>
      </c>
    </row>
    <row r="66" customFormat="false" ht="13.8" hidden="false" customHeight="false" outlineLevel="0" collapsed="false">
      <c r="A66" s="9" t="n">
        <v>58</v>
      </c>
      <c r="B66" s="10" t="n">
        <v>500095437</v>
      </c>
      <c r="C66" s="10" t="s">
        <v>184</v>
      </c>
      <c r="D66" s="11" t="s">
        <v>185</v>
      </c>
      <c r="E66" s="12" t="s">
        <v>30</v>
      </c>
      <c r="F66" s="13" t="s">
        <v>30</v>
      </c>
      <c r="G66" s="13" t="s">
        <v>30</v>
      </c>
    </row>
    <row r="67" customFormat="false" ht="13.8" hidden="false" customHeight="false" outlineLevel="0" collapsed="false">
      <c r="A67" s="9" t="n">
        <v>59</v>
      </c>
      <c r="B67" s="10" t="n">
        <v>500095439</v>
      </c>
      <c r="C67" s="10" t="s">
        <v>186</v>
      </c>
      <c r="D67" s="11" t="s">
        <v>187</v>
      </c>
      <c r="E67" s="12" t="n">
        <v>32</v>
      </c>
      <c r="F67" s="13" t="s">
        <v>115</v>
      </c>
      <c r="G67" s="13" t="s">
        <v>116</v>
      </c>
    </row>
    <row r="68" customFormat="false" ht="13.8" hidden="false" customHeight="false" outlineLevel="0" collapsed="false">
      <c r="A68" s="9" t="n">
        <v>60</v>
      </c>
      <c r="B68" s="10" t="n">
        <v>500095440</v>
      </c>
      <c r="C68" s="10" t="s">
        <v>188</v>
      </c>
      <c r="D68" s="11" t="s">
        <v>189</v>
      </c>
      <c r="E68" s="12" t="n">
        <v>18</v>
      </c>
      <c r="F68" s="13" t="s">
        <v>93</v>
      </c>
      <c r="G68" s="13" t="s">
        <v>94</v>
      </c>
    </row>
    <row r="69" customFormat="false" ht="13.8" hidden="false" customHeight="false" outlineLevel="0" collapsed="false">
      <c r="A69" s="9" t="n">
        <v>61</v>
      </c>
      <c r="B69" s="10" t="n">
        <v>500095542</v>
      </c>
      <c r="C69" s="10" t="s">
        <v>190</v>
      </c>
      <c r="D69" s="11" t="s">
        <v>191</v>
      </c>
      <c r="E69" s="12" t="n">
        <v>19</v>
      </c>
      <c r="F69" s="13" t="s">
        <v>192</v>
      </c>
      <c r="G69" s="13" t="s">
        <v>193</v>
      </c>
    </row>
    <row r="70" customFormat="false" ht="13.8" hidden="false" customHeight="false" outlineLevel="0" collapsed="false">
      <c r="A70" s="9" t="n">
        <v>62</v>
      </c>
      <c r="B70" s="10" t="n">
        <v>500095554</v>
      </c>
      <c r="C70" s="10" t="s">
        <v>194</v>
      </c>
      <c r="D70" s="11" t="s">
        <v>195</v>
      </c>
      <c r="E70" s="12" t="n">
        <v>34</v>
      </c>
      <c r="F70" s="13" t="s">
        <v>196</v>
      </c>
      <c r="G70" s="13" t="s">
        <v>197</v>
      </c>
    </row>
    <row r="71" customFormat="false" ht="13.8" hidden="false" customHeight="false" outlineLevel="0" collapsed="false">
      <c r="A71" s="9" t="n">
        <v>63</v>
      </c>
      <c r="B71" s="10" t="n">
        <v>500095565</v>
      </c>
      <c r="C71" s="10" t="s">
        <v>198</v>
      </c>
      <c r="D71" s="11" t="s">
        <v>199</v>
      </c>
      <c r="E71" s="12" t="n">
        <v>12</v>
      </c>
      <c r="F71" s="13" t="s">
        <v>200</v>
      </c>
      <c r="G71" s="13" t="s">
        <v>201</v>
      </c>
    </row>
    <row r="72" customFormat="false" ht="13.8" hidden="false" customHeight="false" outlineLevel="0" collapsed="false">
      <c r="A72" s="9" t="n">
        <v>64</v>
      </c>
      <c r="B72" s="10" t="n">
        <v>500095574</v>
      </c>
      <c r="C72" s="10" t="s">
        <v>202</v>
      </c>
      <c r="D72" s="11" t="s">
        <v>203</v>
      </c>
      <c r="E72" s="12" t="n">
        <v>33</v>
      </c>
      <c r="F72" s="13" t="s">
        <v>204</v>
      </c>
      <c r="G72" s="13" t="s">
        <v>205</v>
      </c>
    </row>
    <row r="73" customFormat="false" ht="13.8" hidden="false" customHeight="false" outlineLevel="0" collapsed="false">
      <c r="A73" s="9" t="n">
        <v>65</v>
      </c>
      <c r="B73" s="10" t="n">
        <v>500095576</v>
      </c>
      <c r="C73" s="10" t="s">
        <v>206</v>
      </c>
      <c r="D73" s="11" t="s">
        <v>207</v>
      </c>
      <c r="E73" s="12" t="n">
        <v>5</v>
      </c>
      <c r="F73" s="13" t="s">
        <v>179</v>
      </c>
      <c r="G73" s="13" t="s">
        <v>132</v>
      </c>
    </row>
    <row r="74" customFormat="false" ht="13.8" hidden="false" customHeight="false" outlineLevel="0" collapsed="false">
      <c r="A74" s="9" t="n">
        <v>66</v>
      </c>
      <c r="B74" s="10" t="n">
        <v>500095581</v>
      </c>
      <c r="C74" s="10" t="s">
        <v>208</v>
      </c>
      <c r="D74" s="11" t="s">
        <v>209</v>
      </c>
      <c r="E74" s="12" t="n">
        <v>30</v>
      </c>
      <c r="F74" s="13" t="s">
        <v>210</v>
      </c>
      <c r="G74" s="13" t="s">
        <v>211</v>
      </c>
    </row>
    <row r="75" customFormat="false" ht="13.8" hidden="false" customHeight="false" outlineLevel="0" collapsed="false">
      <c r="A75" s="9" t="n">
        <v>67</v>
      </c>
      <c r="B75" s="10" t="n">
        <v>500095594</v>
      </c>
      <c r="C75" s="10" t="s">
        <v>212</v>
      </c>
      <c r="D75" s="11" t="s">
        <v>213</v>
      </c>
      <c r="E75" s="12" t="n">
        <v>24</v>
      </c>
      <c r="F75" s="13" t="s">
        <v>131</v>
      </c>
      <c r="G75" s="13" t="s">
        <v>132</v>
      </c>
    </row>
    <row r="76" customFormat="false" ht="13.8" hidden="false" customHeight="false" outlineLevel="0" collapsed="false">
      <c r="A76" s="9" t="n">
        <v>68</v>
      </c>
      <c r="B76" s="10" t="n">
        <v>500095595</v>
      </c>
      <c r="C76" s="10" t="s">
        <v>214</v>
      </c>
      <c r="D76" s="11" t="s">
        <v>215</v>
      </c>
      <c r="E76" s="12" t="n">
        <v>17</v>
      </c>
      <c r="F76" s="13" t="s">
        <v>216</v>
      </c>
      <c r="G76" s="13" t="s">
        <v>217</v>
      </c>
    </row>
    <row r="77" customFormat="false" ht="13.8" hidden="false" customHeight="false" outlineLevel="0" collapsed="false">
      <c r="A77" s="9" t="n">
        <v>69</v>
      </c>
      <c r="B77" s="10" t="n">
        <v>500095601</v>
      </c>
      <c r="C77" s="10" t="s">
        <v>218</v>
      </c>
      <c r="D77" s="11" t="s">
        <v>219</v>
      </c>
      <c r="E77" s="12" t="n">
        <v>20</v>
      </c>
      <c r="F77" s="13" t="s">
        <v>220</v>
      </c>
      <c r="G77" s="13" t="s">
        <v>78</v>
      </c>
    </row>
    <row r="78" customFormat="false" ht="13.8" hidden="false" customHeight="false" outlineLevel="0" collapsed="false">
      <c r="A78" s="9" t="n">
        <v>70</v>
      </c>
      <c r="B78" s="10" t="n">
        <v>500095603</v>
      </c>
      <c r="C78" s="10" t="s">
        <v>221</v>
      </c>
      <c r="D78" s="11" t="s">
        <v>222</v>
      </c>
      <c r="E78" s="12" t="n">
        <v>9</v>
      </c>
      <c r="F78" s="13" t="s">
        <v>165</v>
      </c>
      <c r="G78" s="13" t="s">
        <v>166</v>
      </c>
    </row>
    <row r="79" customFormat="false" ht="13.8" hidden="false" customHeight="false" outlineLevel="0" collapsed="false">
      <c r="A79" s="9" t="n">
        <v>71</v>
      </c>
      <c r="B79" s="10" t="n">
        <v>500095616</v>
      </c>
      <c r="C79" s="10" t="s">
        <v>223</v>
      </c>
      <c r="D79" s="11" t="s">
        <v>224</v>
      </c>
      <c r="E79" s="12" t="n">
        <v>24</v>
      </c>
      <c r="F79" s="13" t="s">
        <v>131</v>
      </c>
      <c r="G79" s="13" t="s">
        <v>132</v>
      </c>
    </row>
    <row r="80" customFormat="false" ht="13.8" hidden="false" customHeight="false" outlineLevel="0" collapsed="false">
      <c r="A80" s="9" t="n">
        <v>72</v>
      </c>
      <c r="B80" s="10" t="n">
        <v>500095624</v>
      </c>
      <c r="C80" s="10" t="s">
        <v>225</v>
      </c>
      <c r="D80" s="11" t="s">
        <v>226</v>
      </c>
      <c r="E80" s="12" t="n">
        <v>17</v>
      </c>
      <c r="F80" s="13" t="s">
        <v>227</v>
      </c>
      <c r="G80" s="13" t="s">
        <v>217</v>
      </c>
    </row>
    <row r="81" customFormat="false" ht="13.8" hidden="false" customHeight="false" outlineLevel="0" collapsed="false">
      <c r="A81" s="9" t="n">
        <v>73</v>
      </c>
      <c r="B81" s="10" t="n">
        <v>500095629</v>
      </c>
      <c r="C81" s="10" t="s">
        <v>228</v>
      </c>
      <c r="D81" s="11" t="s">
        <v>229</v>
      </c>
      <c r="E81" s="12" t="n">
        <v>26</v>
      </c>
      <c r="F81" s="13" t="s">
        <v>77</v>
      </c>
      <c r="G81" s="13" t="s">
        <v>78</v>
      </c>
    </row>
    <row r="82" customFormat="false" ht="13.8" hidden="false" customHeight="false" outlineLevel="0" collapsed="false">
      <c r="A82" s="9" t="n">
        <v>74</v>
      </c>
      <c r="B82" s="10" t="n">
        <v>500095633</v>
      </c>
      <c r="C82" s="10" t="s">
        <v>230</v>
      </c>
      <c r="D82" s="11" t="s">
        <v>231</v>
      </c>
      <c r="E82" s="12" t="n">
        <v>9</v>
      </c>
      <c r="F82" s="13" t="s">
        <v>165</v>
      </c>
      <c r="G82" s="13" t="s">
        <v>166</v>
      </c>
    </row>
    <row r="83" customFormat="false" ht="13.8" hidden="false" customHeight="false" outlineLevel="0" collapsed="false">
      <c r="A83" s="9" t="n">
        <v>75</v>
      </c>
      <c r="B83" s="10" t="n">
        <v>500095651</v>
      </c>
      <c r="C83" s="10" t="s">
        <v>232</v>
      </c>
      <c r="D83" s="11" t="s">
        <v>233</v>
      </c>
      <c r="E83" s="12" t="n">
        <v>7</v>
      </c>
      <c r="F83" s="13" t="s">
        <v>234</v>
      </c>
      <c r="G83" s="13" t="s">
        <v>235</v>
      </c>
    </row>
    <row r="84" customFormat="false" ht="13.8" hidden="false" customHeight="false" outlineLevel="0" collapsed="false">
      <c r="A84" s="9" t="n">
        <v>76</v>
      </c>
      <c r="B84" s="10" t="n">
        <v>500095656</v>
      </c>
      <c r="C84" s="10" t="s">
        <v>236</v>
      </c>
      <c r="D84" s="11" t="s">
        <v>237</v>
      </c>
      <c r="E84" s="12" t="n">
        <v>36</v>
      </c>
      <c r="F84" s="13" t="s">
        <v>238</v>
      </c>
      <c r="G84" s="13" t="s">
        <v>160</v>
      </c>
    </row>
    <row r="85" customFormat="false" ht="13.8" hidden="false" customHeight="false" outlineLevel="0" collapsed="false">
      <c r="A85" s="9" t="n">
        <v>77</v>
      </c>
      <c r="B85" s="10" t="n">
        <v>500095673</v>
      </c>
      <c r="C85" s="10" t="s">
        <v>239</v>
      </c>
      <c r="D85" s="11" t="s">
        <v>240</v>
      </c>
      <c r="E85" s="12" t="n">
        <v>4</v>
      </c>
      <c r="F85" s="13" t="s">
        <v>169</v>
      </c>
      <c r="G85" s="13" t="s">
        <v>170</v>
      </c>
    </row>
    <row r="86" customFormat="false" ht="13.8" hidden="false" customHeight="false" outlineLevel="0" collapsed="false">
      <c r="A86" s="9" t="n">
        <v>78</v>
      </c>
      <c r="B86" s="10" t="n">
        <v>500095825</v>
      </c>
      <c r="C86" s="10" t="s">
        <v>241</v>
      </c>
      <c r="D86" s="11" t="s">
        <v>242</v>
      </c>
      <c r="E86" s="12" t="s">
        <v>30</v>
      </c>
      <c r="F86" s="13" t="s">
        <v>30</v>
      </c>
      <c r="G86" s="13" t="s">
        <v>30</v>
      </c>
    </row>
    <row r="87" customFormat="false" ht="13.8" hidden="false" customHeight="false" outlineLevel="0" collapsed="false">
      <c r="A87" s="9" t="n">
        <v>79</v>
      </c>
      <c r="B87" s="10" t="n">
        <v>500095831</v>
      </c>
      <c r="C87" s="10" t="s">
        <v>243</v>
      </c>
      <c r="D87" s="11" t="s">
        <v>244</v>
      </c>
      <c r="E87" s="12" t="n">
        <v>35</v>
      </c>
      <c r="F87" s="13" t="s">
        <v>245</v>
      </c>
      <c r="G87" s="13" t="s">
        <v>246</v>
      </c>
    </row>
    <row r="88" customFormat="false" ht="13.8" hidden="false" customHeight="false" outlineLevel="0" collapsed="false">
      <c r="A88" s="9" t="n">
        <v>80</v>
      </c>
      <c r="B88" s="10" t="n">
        <v>500095834</v>
      </c>
      <c r="C88" s="10" t="s">
        <v>247</v>
      </c>
      <c r="D88" s="11" t="s">
        <v>248</v>
      </c>
      <c r="E88" s="12" t="n">
        <v>35</v>
      </c>
      <c r="F88" s="13" t="s">
        <v>245</v>
      </c>
      <c r="G88" s="13" t="s">
        <v>246</v>
      </c>
    </row>
    <row r="89" customFormat="false" ht="13.8" hidden="false" customHeight="false" outlineLevel="0" collapsed="false">
      <c r="A89" s="9" t="n">
        <v>81</v>
      </c>
      <c r="B89" s="10" t="n">
        <v>500095835</v>
      </c>
      <c r="C89" s="10" t="s">
        <v>249</v>
      </c>
      <c r="D89" s="11" t="s">
        <v>250</v>
      </c>
      <c r="E89" s="12" t="s">
        <v>30</v>
      </c>
      <c r="F89" s="13" t="s">
        <v>30</v>
      </c>
      <c r="G89" s="13" t="s">
        <v>30</v>
      </c>
    </row>
    <row r="90" customFormat="false" ht="13.8" hidden="false" customHeight="false" outlineLevel="0" collapsed="false">
      <c r="A90" s="9" t="n">
        <v>82</v>
      </c>
      <c r="B90" s="10" t="n">
        <v>500095836</v>
      </c>
      <c r="C90" s="10" t="s">
        <v>251</v>
      </c>
      <c r="D90" s="11" t="s">
        <v>252</v>
      </c>
      <c r="E90" s="12" t="s">
        <v>30</v>
      </c>
      <c r="F90" s="13" t="s">
        <v>30</v>
      </c>
      <c r="G90" s="13" t="s">
        <v>30</v>
      </c>
    </row>
    <row r="91" customFormat="false" ht="13.8" hidden="false" customHeight="false" outlineLevel="0" collapsed="false">
      <c r="A91" s="9" t="n">
        <v>83</v>
      </c>
      <c r="B91" s="10" t="n">
        <v>500095842</v>
      </c>
      <c r="C91" s="10" t="s">
        <v>253</v>
      </c>
      <c r="D91" s="11" t="s">
        <v>254</v>
      </c>
      <c r="E91" s="12" t="n">
        <v>39</v>
      </c>
      <c r="F91" s="13" t="s">
        <v>173</v>
      </c>
      <c r="G91" s="13" t="s">
        <v>174</v>
      </c>
    </row>
    <row r="92" customFormat="false" ht="13.8" hidden="false" customHeight="false" outlineLevel="0" collapsed="false">
      <c r="A92" s="9" t="n">
        <v>84</v>
      </c>
      <c r="B92" s="10" t="n">
        <v>500095919</v>
      </c>
      <c r="C92" s="10" t="s">
        <v>255</v>
      </c>
      <c r="D92" s="11" t="s">
        <v>256</v>
      </c>
      <c r="E92" s="12" t="n">
        <v>35</v>
      </c>
      <c r="F92" s="13" t="s">
        <v>245</v>
      </c>
      <c r="G92" s="13" t="s">
        <v>246</v>
      </c>
    </row>
    <row r="93" customFormat="false" ht="13.8" hidden="false" customHeight="false" outlineLevel="0" collapsed="false">
      <c r="A93" s="9" t="n">
        <v>85</v>
      </c>
      <c r="B93" s="10" t="n">
        <v>500095922</v>
      </c>
      <c r="C93" s="10" t="s">
        <v>257</v>
      </c>
      <c r="D93" s="11" t="s">
        <v>258</v>
      </c>
      <c r="E93" s="12" t="s">
        <v>30</v>
      </c>
      <c r="F93" s="13" t="s">
        <v>30</v>
      </c>
      <c r="G93" s="13" t="s">
        <v>30</v>
      </c>
    </row>
    <row r="94" customFormat="false" ht="13.8" hidden="false" customHeight="false" outlineLevel="0" collapsed="false">
      <c r="A94" s="9" t="n">
        <v>86</v>
      </c>
      <c r="B94" s="10" t="n">
        <v>500095925</v>
      </c>
      <c r="C94" s="10" t="s">
        <v>259</v>
      </c>
      <c r="D94" s="11" t="s">
        <v>260</v>
      </c>
      <c r="E94" s="12" t="n">
        <v>7</v>
      </c>
      <c r="F94" s="13" t="s">
        <v>261</v>
      </c>
      <c r="G94" s="13" t="s">
        <v>235</v>
      </c>
    </row>
    <row r="95" customFormat="false" ht="13.8" hidden="false" customHeight="false" outlineLevel="0" collapsed="false">
      <c r="A95" s="9" t="n">
        <v>87</v>
      </c>
      <c r="B95" s="10" t="n">
        <v>500095932</v>
      </c>
      <c r="C95" s="10" t="s">
        <v>262</v>
      </c>
      <c r="D95" s="11" t="s">
        <v>263</v>
      </c>
      <c r="E95" s="12" t="n">
        <v>13</v>
      </c>
      <c r="F95" s="13" t="s">
        <v>264</v>
      </c>
      <c r="G95" s="13" t="s">
        <v>246</v>
      </c>
    </row>
    <row r="96" customFormat="false" ht="13.8" hidden="false" customHeight="false" outlineLevel="0" collapsed="false">
      <c r="A96" s="9" t="n">
        <v>88</v>
      </c>
      <c r="B96" s="10" t="n">
        <v>500095936</v>
      </c>
      <c r="C96" s="10" t="s">
        <v>265</v>
      </c>
      <c r="D96" s="11" t="s">
        <v>266</v>
      </c>
      <c r="E96" s="12" t="s">
        <v>30</v>
      </c>
      <c r="F96" s="13" t="s">
        <v>30</v>
      </c>
      <c r="G96" s="13" t="s">
        <v>30</v>
      </c>
    </row>
    <row r="97" customFormat="false" ht="13.8" hidden="false" customHeight="false" outlineLevel="0" collapsed="false">
      <c r="A97" s="9" t="n">
        <v>89</v>
      </c>
      <c r="B97" s="10" t="n">
        <v>500095937</v>
      </c>
      <c r="C97" s="10" t="s">
        <v>267</v>
      </c>
      <c r="D97" s="11" t="s">
        <v>268</v>
      </c>
      <c r="E97" s="12" t="n">
        <v>37</v>
      </c>
      <c r="F97" s="13" t="s">
        <v>269</v>
      </c>
      <c r="G97" s="13" t="s">
        <v>270</v>
      </c>
    </row>
    <row r="98" customFormat="false" ht="13.8" hidden="false" customHeight="false" outlineLevel="0" collapsed="false">
      <c r="A98" s="9" t="n">
        <v>90</v>
      </c>
      <c r="B98" s="10" t="n">
        <v>500096021</v>
      </c>
      <c r="C98" s="10" t="s">
        <v>271</v>
      </c>
      <c r="D98" s="11" t="s">
        <v>272</v>
      </c>
      <c r="E98" s="12" t="n">
        <v>36</v>
      </c>
      <c r="F98" s="13" t="s">
        <v>159</v>
      </c>
      <c r="G98" s="13" t="s">
        <v>160</v>
      </c>
    </row>
    <row r="99" customFormat="false" ht="13.8" hidden="false" customHeight="false" outlineLevel="0" collapsed="false">
      <c r="A99" s="9" t="n">
        <v>91</v>
      </c>
      <c r="B99" s="10" t="n">
        <v>500096086</v>
      </c>
      <c r="C99" s="10" t="s">
        <v>273</v>
      </c>
      <c r="D99" s="11" t="s">
        <v>274</v>
      </c>
      <c r="E99" s="12" t="n">
        <v>12</v>
      </c>
      <c r="F99" s="13" t="s">
        <v>200</v>
      </c>
      <c r="G99" s="13" t="s">
        <v>275</v>
      </c>
    </row>
    <row r="100" customFormat="false" ht="13.8" hidden="false" customHeight="false" outlineLevel="0" collapsed="false">
      <c r="A100" s="9" t="n">
        <v>92</v>
      </c>
      <c r="B100" s="10" t="n">
        <v>500096088</v>
      </c>
      <c r="C100" s="10" t="s">
        <v>276</v>
      </c>
      <c r="D100" s="11" t="s">
        <v>277</v>
      </c>
      <c r="E100" s="12" t="n">
        <v>7</v>
      </c>
      <c r="F100" s="13" t="s">
        <v>261</v>
      </c>
      <c r="G100" s="13" t="s">
        <v>235</v>
      </c>
    </row>
    <row r="101" customFormat="false" ht="13.8" hidden="false" customHeight="false" outlineLevel="0" collapsed="false">
      <c r="A101" s="9" t="n">
        <v>93</v>
      </c>
      <c r="B101" s="10" t="n">
        <v>500096122</v>
      </c>
      <c r="C101" s="10" t="s">
        <v>278</v>
      </c>
      <c r="D101" s="11" t="s">
        <v>279</v>
      </c>
      <c r="E101" s="12" t="n">
        <v>36</v>
      </c>
      <c r="F101" s="13" t="s">
        <v>159</v>
      </c>
      <c r="G101" s="13" t="s">
        <v>160</v>
      </c>
    </row>
    <row r="102" customFormat="false" ht="13.8" hidden="false" customHeight="false" outlineLevel="0" collapsed="false">
      <c r="A102" s="9" t="n">
        <v>94</v>
      </c>
      <c r="B102" s="10" t="n">
        <v>500096132</v>
      </c>
      <c r="C102" s="10" t="s">
        <v>280</v>
      </c>
      <c r="D102" s="11" t="s">
        <v>281</v>
      </c>
      <c r="E102" s="12" t="n">
        <v>4</v>
      </c>
      <c r="F102" s="13" t="s">
        <v>169</v>
      </c>
      <c r="G102" s="13" t="s">
        <v>170</v>
      </c>
    </row>
    <row r="103" customFormat="false" ht="13.8" hidden="false" customHeight="false" outlineLevel="0" collapsed="false">
      <c r="A103" s="9" t="n">
        <v>95</v>
      </c>
      <c r="B103" s="10" t="n">
        <v>500096244</v>
      </c>
      <c r="C103" s="10" t="s">
        <v>282</v>
      </c>
      <c r="D103" s="11" t="s">
        <v>283</v>
      </c>
      <c r="E103" s="12" t="n">
        <v>9</v>
      </c>
      <c r="F103" s="13" t="s">
        <v>165</v>
      </c>
      <c r="G103" s="13" t="s">
        <v>166</v>
      </c>
    </row>
    <row r="104" customFormat="false" ht="13.8" hidden="false" customHeight="false" outlineLevel="0" collapsed="false">
      <c r="A104" s="9" t="n">
        <v>96</v>
      </c>
      <c r="B104" s="10" t="n">
        <v>500096258</v>
      </c>
      <c r="C104" s="10" t="s">
        <v>284</v>
      </c>
      <c r="D104" s="11" t="s">
        <v>285</v>
      </c>
      <c r="E104" s="12" t="n">
        <v>12</v>
      </c>
      <c r="F104" s="13" t="s">
        <v>200</v>
      </c>
      <c r="G104" s="13" t="s">
        <v>201</v>
      </c>
    </row>
    <row r="105" customFormat="false" ht="13.8" hidden="false" customHeight="false" outlineLevel="0" collapsed="false">
      <c r="A105" s="9" t="n">
        <v>97</v>
      </c>
      <c r="B105" s="10" t="n">
        <v>500096288</v>
      </c>
      <c r="C105" s="10" t="s">
        <v>286</v>
      </c>
      <c r="D105" s="11" t="s">
        <v>287</v>
      </c>
      <c r="E105" s="12" t="n">
        <v>19</v>
      </c>
      <c r="F105" s="13" t="s">
        <v>192</v>
      </c>
      <c r="G105" s="13" t="s">
        <v>193</v>
      </c>
    </row>
    <row r="106" customFormat="false" ht="13.8" hidden="false" customHeight="false" outlineLevel="0" collapsed="false">
      <c r="A106" s="9" t="n">
        <v>98</v>
      </c>
      <c r="B106" s="10" t="n">
        <v>500096302</v>
      </c>
      <c r="C106" s="10" t="s">
        <v>288</v>
      </c>
      <c r="D106" s="11" t="s">
        <v>289</v>
      </c>
      <c r="E106" s="12" t="n">
        <v>4</v>
      </c>
      <c r="F106" s="13" t="s">
        <v>290</v>
      </c>
      <c r="G106" s="13" t="s">
        <v>170</v>
      </c>
    </row>
    <row r="107" customFormat="false" ht="13.8" hidden="false" customHeight="false" outlineLevel="0" collapsed="false">
      <c r="A107" s="9" t="n">
        <v>99</v>
      </c>
      <c r="B107" s="10" t="n">
        <v>500096346</v>
      </c>
      <c r="C107" s="10" t="s">
        <v>291</v>
      </c>
      <c r="D107" s="11" t="s">
        <v>292</v>
      </c>
      <c r="E107" s="12" t="n">
        <v>37</v>
      </c>
      <c r="F107" s="13" t="s">
        <v>269</v>
      </c>
      <c r="G107" s="13" t="s">
        <v>270</v>
      </c>
    </row>
    <row r="108" customFormat="false" ht="13.8" hidden="false" customHeight="false" outlineLevel="0" collapsed="false">
      <c r="A108" s="9" t="n">
        <v>100</v>
      </c>
      <c r="B108" s="10" t="n">
        <v>500096351</v>
      </c>
      <c r="C108" s="10" t="s">
        <v>293</v>
      </c>
      <c r="D108" s="11" t="s">
        <v>294</v>
      </c>
      <c r="E108" s="12" t="n">
        <v>27</v>
      </c>
      <c r="F108" s="13" t="s">
        <v>295</v>
      </c>
      <c r="G108" s="13" t="s">
        <v>296</v>
      </c>
    </row>
    <row r="109" customFormat="false" ht="13.8" hidden="false" customHeight="false" outlineLevel="0" collapsed="false">
      <c r="A109" s="9" t="n">
        <v>101</v>
      </c>
      <c r="B109" s="10" t="n">
        <v>500096400</v>
      </c>
      <c r="C109" s="10" t="s">
        <v>297</v>
      </c>
      <c r="D109" s="11" t="s">
        <v>298</v>
      </c>
      <c r="E109" s="12" t="n">
        <v>37</v>
      </c>
      <c r="F109" s="13" t="s">
        <v>269</v>
      </c>
      <c r="G109" s="13" t="s">
        <v>299</v>
      </c>
    </row>
    <row r="110" customFormat="false" ht="13.8" hidden="false" customHeight="false" outlineLevel="0" collapsed="false">
      <c r="A110" s="9" t="n">
        <v>102</v>
      </c>
      <c r="B110" s="10" t="n">
        <v>500096412</v>
      </c>
      <c r="C110" s="10" t="s">
        <v>300</v>
      </c>
      <c r="D110" s="11" t="s">
        <v>301</v>
      </c>
      <c r="E110" s="12" t="n">
        <v>32</v>
      </c>
      <c r="F110" s="13" t="s">
        <v>115</v>
      </c>
      <c r="G110" s="13" t="s">
        <v>116</v>
      </c>
    </row>
    <row r="111" customFormat="false" ht="13.8" hidden="false" customHeight="false" outlineLevel="0" collapsed="false">
      <c r="A111" s="9" t="n">
        <v>103</v>
      </c>
      <c r="B111" s="10" t="n">
        <v>500096448</v>
      </c>
      <c r="C111" s="10" t="s">
        <v>302</v>
      </c>
      <c r="D111" s="11" t="s">
        <v>303</v>
      </c>
      <c r="E111" s="12" t="n">
        <v>24</v>
      </c>
      <c r="F111" s="13" t="s">
        <v>131</v>
      </c>
      <c r="G111" s="13" t="s">
        <v>132</v>
      </c>
    </row>
    <row r="112" customFormat="false" ht="13.8" hidden="false" customHeight="false" outlineLevel="0" collapsed="false">
      <c r="A112" s="9" t="n">
        <v>104</v>
      </c>
      <c r="B112" s="10" t="n">
        <v>500096495</v>
      </c>
      <c r="C112" s="10" t="s">
        <v>304</v>
      </c>
      <c r="D112" s="11" t="s">
        <v>305</v>
      </c>
      <c r="E112" s="12" t="n">
        <v>22</v>
      </c>
      <c r="F112" s="13" t="s">
        <v>306</v>
      </c>
      <c r="G112" s="13" t="s">
        <v>217</v>
      </c>
    </row>
    <row r="113" customFormat="false" ht="13.8" hidden="false" customHeight="false" outlineLevel="0" collapsed="false">
      <c r="A113" s="9" t="n">
        <v>105</v>
      </c>
      <c r="B113" s="10" t="n">
        <v>500096507</v>
      </c>
      <c r="C113" s="10" t="s">
        <v>307</v>
      </c>
      <c r="D113" s="11" t="s">
        <v>308</v>
      </c>
      <c r="E113" s="12" t="n">
        <v>22</v>
      </c>
      <c r="F113" s="13" t="s">
        <v>306</v>
      </c>
      <c r="G113" s="13" t="s">
        <v>217</v>
      </c>
    </row>
    <row r="114" customFormat="false" ht="13.8" hidden="false" customHeight="false" outlineLevel="0" collapsed="false">
      <c r="A114" s="9" t="n">
        <v>106</v>
      </c>
      <c r="B114" s="10" t="n">
        <v>500096554</v>
      </c>
      <c r="C114" s="10" t="s">
        <v>309</v>
      </c>
      <c r="D114" s="11" t="s">
        <v>310</v>
      </c>
      <c r="E114" s="12" t="n">
        <v>27</v>
      </c>
      <c r="F114" s="13" t="s">
        <v>295</v>
      </c>
      <c r="G114" s="13" t="s">
        <v>296</v>
      </c>
    </row>
    <row r="115" customFormat="false" ht="13.8" hidden="false" customHeight="false" outlineLevel="0" collapsed="false">
      <c r="A115" s="9" t="n">
        <v>107</v>
      </c>
      <c r="B115" s="10" t="n">
        <v>500096591</v>
      </c>
      <c r="C115" s="10" t="s">
        <v>311</v>
      </c>
      <c r="D115" s="11" t="s">
        <v>312</v>
      </c>
      <c r="E115" s="12" t="n">
        <v>15</v>
      </c>
      <c r="F115" s="13" t="s">
        <v>313</v>
      </c>
      <c r="G115" s="13" t="s">
        <v>132</v>
      </c>
    </row>
    <row r="116" customFormat="false" ht="13.8" hidden="false" customHeight="false" outlineLevel="0" collapsed="false">
      <c r="A116" s="9" t="n">
        <v>108</v>
      </c>
      <c r="B116" s="10" t="n">
        <v>500096616</v>
      </c>
      <c r="C116" s="10" t="s">
        <v>314</v>
      </c>
      <c r="D116" s="11" t="s">
        <v>315</v>
      </c>
      <c r="E116" s="12" t="n">
        <v>13</v>
      </c>
      <c r="F116" s="13" t="s">
        <v>264</v>
      </c>
      <c r="G116" s="13" t="s">
        <v>246</v>
      </c>
    </row>
  </sheetData>
  <autoFilter ref="A8:G116"/>
  <mergeCells count="8">
    <mergeCell ref="C1:G1"/>
    <mergeCell ref="C2:G2"/>
    <mergeCell ref="C3:G3"/>
    <mergeCell ref="A4:B4"/>
    <mergeCell ref="A5:B5"/>
    <mergeCell ref="C5:G5"/>
    <mergeCell ref="A6:B6"/>
    <mergeCell ref="C6:G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0" activeCellId="0" sqref="E80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1" width="10.29"/>
    <col collapsed="false" customWidth="true" hidden="false" outlineLevel="0" max="3" min="3" style="1" width="13"/>
    <col collapsed="false" customWidth="true" hidden="false" outlineLevel="0" max="4" min="4" style="1" width="18"/>
    <col collapsed="false" customWidth="true" hidden="false" outlineLevel="0" max="5" min="5" style="1" width="10.71"/>
    <col collapsed="false" customWidth="true" hidden="false" outlineLevel="0" max="7" min="7" style="1" width="10.57"/>
    <col collapsed="false" customWidth="true" hidden="false" outlineLevel="0" max="9" min="9" style="1" width="11.29"/>
    <col collapsed="false" customWidth="true" hidden="false" outlineLevel="0" max="10" min="10" style="1" width="8.42"/>
  </cols>
  <sheetData>
    <row r="1" customFormat="false" ht="15" hidden="false" customHeight="false" outlineLevel="0" collapsed="false">
      <c r="C1" s="2" t="s">
        <v>0</v>
      </c>
      <c r="D1" s="2"/>
      <c r="E1" s="2"/>
      <c r="F1" s="2"/>
      <c r="G1" s="2"/>
      <c r="H1" s="2"/>
      <c r="I1" s="2"/>
    </row>
    <row r="2" customFormat="false" ht="15" hidden="false" customHeight="false" outlineLevel="0" collapsed="false">
      <c r="C2" s="2" t="s">
        <v>1</v>
      </c>
      <c r="D2" s="2"/>
      <c r="E2" s="2"/>
      <c r="F2" s="2"/>
      <c r="G2" s="2"/>
      <c r="H2" s="2"/>
      <c r="I2" s="2"/>
    </row>
    <row r="3" customFormat="false" ht="15" hidden="false" customHeight="false" outlineLevel="0" collapsed="false">
      <c r="C3" s="2" t="s">
        <v>2</v>
      </c>
      <c r="D3" s="2"/>
      <c r="E3" s="2"/>
      <c r="F3" s="2"/>
      <c r="G3" s="2"/>
      <c r="H3" s="2"/>
      <c r="I3" s="2"/>
    </row>
    <row r="4" customFormat="false" ht="15" hidden="false" customHeight="false" outlineLevel="0" collapsed="false">
      <c r="A4" s="3" t="s">
        <v>3</v>
      </c>
      <c r="B4" s="3"/>
      <c r="C4" s="4" t="str">
        <f aca="false">'Acadamic Diary'!C4</f>
        <v>NA</v>
      </c>
      <c r="D4" s="4"/>
      <c r="E4" s="4"/>
      <c r="F4" s="4"/>
      <c r="G4" s="4"/>
    </row>
    <row r="5" customFormat="false" ht="15" hidden="false" customHeight="false" outlineLevel="0" collapsed="false">
      <c r="A5" s="3" t="s">
        <v>5</v>
      </c>
      <c r="B5" s="3"/>
      <c r="C5" s="4" t="str">
        <f aca="false">'Acadamic Diary'!C5:G5</f>
        <v>Major Project 1</v>
      </c>
      <c r="D5" s="4"/>
      <c r="E5" s="4"/>
      <c r="F5" s="4"/>
      <c r="G5" s="4"/>
    </row>
    <row r="6" customFormat="false" ht="15" hidden="false" customHeight="false" outlineLevel="0" collapsed="false">
      <c r="A6" s="3" t="s">
        <v>7</v>
      </c>
      <c r="B6" s="3"/>
      <c r="C6" s="4" t="str">
        <f aca="false">'Acadamic Diary'!C6:G6</f>
        <v>B.Tech CS+CCVT, B4+B5+B6, VII Semester</v>
      </c>
      <c r="D6" s="4"/>
      <c r="E6" s="4"/>
      <c r="F6" s="4"/>
      <c r="G6" s="4"/>
    </row>
    <row r="8" customFormat="false" ht="60" hidden="false" customHeight="false" outlineLevel="0" collapsed="false">
      <c r="A8" s="14" t="s">
        <v>9</v>
      </c>
      <c r="B8" s="14" t="s">
        <v>10</v>
      </c>
      <c r="C8" s="14" t="s">
        <v>11</v>
      </c>
      <c r="D8" s="14" t="s">
        <v>12</v>
      </c>
      <c r="E8" s="15" t="s">
        <v>316</v>
      </c>
      <c r="F8" s="15" t="s">
        <v>317</v>
      </c>
      <c r="G8" s="15" t="s">
        <v>318</v>
      </c>
      <c r="H8" s="15" t="s">
        <v>319</v>
      </c>
      <c r="I8" s="15" t="s">
        <v>320</v>
      </c>
      <c r="J8" s="16" t="s">
        <v>321</v>
      </c>
    </row>
    <row r="9" customFormat="false" ht="13.8" hidden="false" customHeight="false" outlineLevel="0" collapsed="false">
      <c r="A9" s="17" t="n">
        <f aca="false">'Acadamic Diary'!A9</f>
        <v>1</v>
      </c>
      <c r="B9" s="10" t="n">
        <v>500093418</v>
      </c>
      <c r="C9" s="10" t="s">
        <v>16</v>
      </c>
      <c r="D9" s="11" t="s">
        <v>17</v>
      </c>
      <c r="E9" s="18" t="n">
        <v>3</v>
      </c>
      <c r="F9" s="18" t="n">
        <v>3</v>
      </c>
      <c r="G9" s="18" t="n">
        <v>3</v>
      </c>
      <c r="H9" s="18" t="n">
        <v>3</v>
      </c>
      <c r="I9" s="18" t="n">
        <v>3</v>
      </c>
      <c r="J9" s="9" t="n">
        <f aca="false">IFERROR(E9+F9+G9+H9+I9,"")</f>
        <v>15</v>
      </c>
    </row>
    <row r="10" customFormat="false" ht="13.8" hidden="false" customHeight="false" outlineLevel="0" collapsed="false">
      <c r="A10" s="17" t="n">
        <f aca="false">'Acadamic Diary'!A10</f>
        <v>2</v>
      </c>
      <c r="B10" s="10" t="n">
        <v>500093449</v>
      </c>
      <c r="C10" s="10" t="s">
        <v>20</v>
      </c>
      <c r="D10" s="11" t="s">
        <v>21</v>
      </c>
      <c r="E10" s="18" t="n">
        <v>3</v>
      </c>
      <c r="F10" s="18" t="n">
        <v>3</v>
      </c>
      <c r="G10" s="18" t="n">
        <v>3</v>
      </c>
      <c r="H10" s="18" t="n">
        <v>3</v>
      </c>
      <c r="I10" s="18" t="n">
        <v>3</v>
      </c>
      <c r="J10" s="9" t="n">
        <f aca="false">IFERROR(E10+F10+G10+H10+I10,"")</f>
        <v>15</v>
      </c>
    </row>
    <row r="11" customFormat="false" ht="13.8" hidden="false" customHeight="false" outlineLevel="0" collapsed="false">
      <c r="A11" s="17" t="n">
        <f aca="false">'Acadamic Diary'!A11</f>
        <v>3</v>
      </c>
      <c r="B11" s="10" t="n">
        <v>500093617</v>
      </c>
      <c r="C11" s="10" t="s">
        <v>24</v>
      </c>
      <c r="D11" s="11" t="s">
        <v>25</v>
      </c>
      <c r="E11" s="18" t="n">
        <v>2</v>
      </c>
      <c r="F11" s="18" t="n">
        <v>2</v>
      </c>
      <c r="G11" s="18" t="n">
        <v>2</v>
      </c>
      <c r="H11" s="18" t="n">
        <v>2</v>
      </c>
      <c r="I11" s="18" t="n">
        <v>2</v>
      </c>
      <c r="J11" s="9" t="n">
        <f aca="false">IFERROR(E11+F11+G11+H11+I11,"")</f>
        <v>10</v>
      </c>
    </row>
    <row r="12" customFormat="false" ht="13.8" hidden="false" customHeight="false" outlineLevel="0" collapsed="false">
      <c r="A12" s="17" t="n">
        <f aca="false">'Acadamic Diary'!A12</f>
        <v>4</v>
      </c>
      <c r="B12" s="10" t="n">
        <v>500093628</v>
      </c>
      <c r="C12" s="10" t="s">
        <v>28</v>
      </c>
      <c r="D12" s="11" t="s">
        <v>29</v>
      </c>
      <c r="E12" s="18" t="s">
        <v>30</v>
      </c>
      <c r="F12" s="18" t="s">
        <v>30</v>
      </c>
      <c r="G12" s="18" t="s">
        <v>30</v>
      </c>
      <c r="H12" s="18" t="s">
        <v>30</v>
      </c>
      <c r="I12" s="18" t="s">
        <v>30</v>
      </c>
      <c r="J12" s="9" t="str">
        <f aca="false">IFERROR(E12+F12+G12+H12+I12,"")</f>
        <v/>
      </c>
    </row>
    <row r="13" customFormat="false" ht="13.8" hidden="false" customHeight="false" outlineLevel="0" collapsed="false">
      <c r="A13" s="17" t="n">
        <f aca="false">'Acadamic Diary'!A13</f>
        <v>5</v>
      </c>
      <c r="B13" s="10" t="n">
        <v>500093629</v>
      </c>
      <c r="C13" s="10" t="s">
        <v>31</v>
      </c>
      <c r="D13" s="11" t="s">
        <v>32</v>
      </c>
      <c r="E13" s="18" t="n">
        <v>3</v>
      </c>
      <c r="F13" s="18" t="n">
        <v>2</v>
      </c>
      <c r="G13" s="18" t="n">
        <v>2</v>
      </c>
      <c r="H13" s="18" t="n">
        <v>2</v>
      </c>
      <c r="I13" s="18" t="n">
        <v>2</v>
      </c>
      <c r="J13" s="9" t="n">
        <f aca="false">IFERROR(E13+F13+G13+H13+I13,"")</f>
        <v>11</v>
      </c>
    </row>
    <row r="14" customFormat="false" ht="13.8" hidden="false" customHeight="false" outlineLevel="0" collapsed="false">
      <c r="A14" s="17" t="n">
        <f aca="false">'Acadamic Diary'!A14</f>
        <v>6</v>
      </c>
      <c r="B14" s="10" t="n">
        <v>500093644</v>
      </c>
      <c r="C14" s="10" t="s">
        <v>35</v>
      </c>
      <c r="D14" s="11" t="s">
        <v>36</v>
      </c>
      <c r="E14" s="18" t="n">
        <v>3</v>
      </c>
      <c r="F14" s="18" t="n">
        <v>2</v>
      </c>
      <c r="G14" s="18" t="n">
        <v>2</v>
      </c>
      <c r="H14" s="18" t="n">
        <v>2</v>
      </c>
      <c r="I14" s="18" t="n">
        <v>2</v>
      </c>
      <c r="J14" s="9" t="n">
        <f aca="false">IFERROR(E14+F14+G14+H14+I14,"")</f>
        <v>11</v>
      </c>
    </row>
    <row r="15" customFormat="false" ht="13.8" hidden="false" customHeight="false" outlineLevel="0" collapsed="false">
      <c r="A15" s="17" t="n">
        <f aca="false">'Acadamic Diary'!A15</f>
        <v>7</v>
      </c>
      <c r="B15" s="10" t="n">
        <v>500093651</v>
      </c>
      <c r="C15" s="10" t="s">
        <v>39</v>
      </c>
      <c r="D15" s="11" t="s">
        <v>40</v>
      </c>
      <c r="E15" s="18" t="n">
        <v>3</v>
      </c>
      <c r="F15" s="18" t="n">
        <v>2</v>
      </c>
      <c r="G15" s="18" t="n">
        <v>2</v>
      </c>
      <c r="H15" s="18" t="n">
        <v>2</v>
      </c>
      <c r="I15" s="18" t="n">
        <v>2</v>
      </c>
      <c r="J15" s="9" t="n">
        <f aca="false">IFERROR(E15+F15+G15+H15+I15,"")</f>
        <v>11</v>
      </c>
    </row>
    <row r="16" customFormat="false" ht="13.8" hidden="false" customHeight="false" outlineLevel="0" collapsed="false">
      <c r="A16" s="17" t="n">
        <f aca="false">'Acadamic Diary'!A16</f>
        <v>8</v>
      </c>
      <c r="B16" s="10" t="n">
        <v>500093653</v>
      </c>
      <c r="C16" s="10" t="s">
        <v>43</v>
      </c>
      <c r="D16" s="11" t="s">
        <v>44</v>
      </c>
      <c r="E16" s="18" t="n">
        <v>3</v>
      </c>
      <c r="F16" s="18" t="n">
        <v>2</v>
      </c>
      <c r="G16" s="18" t="n">
        <v>2</v>
      </c>
      <c r="H16" s="18" t="n">
        <v>2</v>
      </c>
      <c r="I16" s="18" t="n">
        <v>2</v>
      </c>
      <c r="J16" s="9" t="n">
        <f aca="false">IFERROR(E16+F16+G16+H16+I16,"")</f>
        <v>11</v>
      </c>
    </row>
    <row r="17" customFormat="false" ht="13.8" hidden="false" customHeight="false" outlineLevel="0" collapsed="false">
      <c r="A17" s="17" t="n">
        <f aca="false">'Acadamic Diary'!A17</f>
        <v>9</v>
      </c>
      <c r="B17" s="10" t="n">
        <v>500093656</v>
      </c>
      <c r="C17" s="10" t="s">
        <v>47</v>
      </c>
      <c r="D17" s="11" t="s">
        <v>48</v>
      </c>
      <c r="E17" s="18" t="n">
        <v>3</v>
      </c>
      <c r="F17" s="18" t="n">
        <v>2</v>
      </c>
      <c r="G17" s="18" t="n">
        <v>2</v>
      </c>
      <c r="H17" s="18" t="n">
        <v>2</v>
      </c>
      <c r="I17" s="18" t="n">
        <v>2</v>
      </c>
      <c r="J17" s="9" t="n">
        <f aca="false">IFERROR(E17+F17+G17+H17+I17,"")</f>
        <v>11</v>
      </c>
    </row>
    <row r="18" customFormat="false" ht="13.8" hidden="false" customHeight="false" outlineLevel="0" collapsed="false">
      <c r="A18" s="17" t="n">
        <f aca="false">'Acadamic Diary'!A18</f>
        <v>10</v>
      </c>
      <c r="B18" s="10" t="n">
        <v>500093659</v>
      </c>
      <c r="C18" s="10" t="s">
        <v>49</v>
      </c>
      <c r="D18" s="11" t="s">
        <v>50</v>
      </c>
      <c r="E18" s="18" t="s">
        <v>30</v>
      </c>
      <c r="F18" s="18" t="s">
        <v>30</v>
      </c>
      <c r="G18" s="18" t="s">
        <v>30</v>
      </c>
      <c r="H18" s="18" t="s">
        <v>30</v>
      </c>
      <c r="I18" s="18" t="s">
        <v>30</v>
      </c>
      <c r="J18" s="9" t="str">
        <f aca="false">IFERROR(E18+F18+G18+H18+I18,"")</f>
        <v/>
      </c>
    </row>
    <row r="19" customFormat="false" ht="13.8" hidden="false" customHeight="false" outlineLevel="0" collapsed="false">
      <c r="A19" s="17" t="n">
        <f aca="false">'Acadamic Diary'!A19</f>
        <v>11</v>
      </c>
      <c r="B19" s="10" t="n">
        <v>500093677</v>
      </c>
      <c r="C19" s="10" t="s">
        <v>51</v>
      </c>
      <c r="D19" s="11" t="s">
        <v>52</v>
      </c>
      <c r="E19" s="18" t="s">
        <v>30</v>
      </c>
      <c r="F19" s="18" t="s">
        <v>30</v>
      </c>
      <c r="G19" s="18" t="s">
        <v>30</v>
      </c>
      <c r="H19" s="18" t="s">
        <v>30</v>
      </c>
      <c r="I19" s="18" t="s">
        <v>30</v>
      </c>
      <c r="J19" s="9" t="str">
        <f aca="false">IFERROR(E19+F19+G19+H19+I19,"")</f>
        <v/>
      </c>
    </row>
    <row r="20" customFormat="false" ht="13.8" hidden="false" customHeight="false" outlineLevel="0" collapsed="false">
      <c r="A20" s="17" t="n">
        <f aca="false">'Acadamic Diary'!A20</f>
        <v>12</v>
      </c>
      <c r="B20" s="10" t="n">
        <v>500093916</v>
      </c>
      <c r="C20" s="10" t="s">
        <v>53</v>
      </c>
      <c r="D20" s="11" t="s">
        <v>54</v>
      </c>
      <c r="E20" s="19" t="n">
        <v>3</v>
      </c>
      <c r="F20" s="19" t="n">
        <v>2</v>
      </c>
      <c r="G20" s="19" t="n">
        <v>2</v>
      </c>
      <c r="H20" s="19" t="n">
        <v>2</v>
      </c>
      <c r="I20" s="19" t="n">
        <v>2</v>
      </c>
      <c r="J20" s="9" t="n">
        <f aca="false">IFERROR(E20+F20+G20+H20+I20,"")</f>
        <v>11</v>
      </c>
    </row>
    <row r="21" customFormat="false" ht="13.8" hidden="false" customHeight="false" outlineLevel="0" collapsed="false">
      <c r="A21" s="17" t="n">
        <f aca="false">'Acadamic Diary'!A21</f>
        <v>13</v>
      </c>
      <c r="B21" s="10" t="n">
        <v>500093923</v>
      </c>
      <c r="C21" s="10" t="s">
        <v>57</v>
      </c>
      <c r="D21" s="11" t="s">
        <v>58</v>
      </c>
      <c r="E21" s="18" t="n">
        <v>3</v>
      </c>
      <c r="F21" s="18" t="n">
        <v>2</v>
      </c>
      <c r="G21" s="18" t="n">
        <v>2</v>
      </c>
      <c r="H21" s="18" t="n">
        <v>2</v>
      </c>
      <c r="I21" s="18" t="n">
        <v>4</v>
      </c>
      <c r="J21" s="9" t="n">
        <f aca="false">IFERROR(E21+F21+G21+H21+I21,"")</f>
        <v>13</v>
      </c>
    </row>
    <row r="22" customFormat="false" ht="13.8" hidden="false" customHeight="false" outlineLevel="0" collapsed="false">
      <c r="A22" s="17" t="n">
        <f aca="false">'Acadamic Diary'!A22</f>
        <v>14</v>
      </c>
      <c r="B22" s="10" t="n">
        <v>500093927</v>
      </c>
      <c r="C22" s="10" t="s">
        <v>61</v>
      </c>
      <c r="D22" s="11" t="s">
        <v>62</v>
      </c>
      <c r="E22" s="18" t="s">
        <v>30</v>
      </c>
      <c r="F22" s="18" t="s">
        <v>30</v>
      </c>
      <c r="G22" s="18" t="s">
        <v>30</v>
      </c>
      <c r="H22" s="18" t="s">
        <v>30</v>
      </c>
      <c r="I22" s="18" t="s">
        <v>30</v>
      </c>
      <c r="J22" s="9" t="str">
        <f aca="false">IFERROR(E22+F22+G22+H22+I22,"")</f>
        <v/>
      </c>
    </row>
    <row r="23" customFormat="false" ht="13.8" hidden="false" customHeight="false" outlineLevel="0" collapsed="false">
      <c r="A23" s="17" t="n">
        <f aca="false">'Acadamic Diary'!A23</f>
        <v>15</v>
      </c>
      <c r="B23" s="10" t="n">
        <v>500093948</v>
      </c>
      <c r="C23" s="10" t="s">
        <v>63</v>
      </c>
      <c r="D23" s="11" t="s">
        <v>64</v>
      </c>
      <c r="E23" s="18" t="s">
        <v>30</v>
      </c>
      <c r="F23" s="18" t="s">
        <v>30</v>
      </c>
      <c r="G23" s="18" t="s">
        <v>30</v>
      </c>
      <c r="H23" s="18" t="s">
        <v>30</v>
      </c>
      <c r="I23" s="18" t="s">
        <v>30</v>
      </c>
      <c r="J23" s="9" t="str">
        <f aca="false">IFERROR(E23+F23+G23+H23+I23,"")</f>
        <v/>
      </c>
    </row>
    <row r="24" customFormat="false" ht="13.8" hidden="false" customHeight="false" outlineLevel="0" collapsed="false">
      <c r="A24" s="17" t="n">
        <f aca="false">'Acadamic Diary'!A24</f>
        <v>16</v>
      </c>
      <c r="B24" s="10" t="n">
        <v>500093957</v>
      </c>
      <c r="C24" s="10" t="s">
        <v>65</v>
      </c>
      <c r="D24" s="11" t="s">
        <v>66</v>
      </c>
      <c r="E24" s="18" t="s">
        <v>30</v>
      </c>
      <c r="F24" s="18" t="s">
        <v>30</v>
      </c>
      <c r="G24" s="18" t="s">
        <v>30</v>
      </c>
      <c r="H24" s="18" t="s">
        <v>30</v>
      </c>
      <c r="I24" s="18" t="s">
        <v>30</v>
      </c>
      <c r="J24" s="9" t="str">
        <f aca="false">IFERROR(E24+F24+G24+H24+I24,"")</f>
        <v/>
      </c>
    </row>
    <row r="25" customFormat="false" ht="13.8" hidden="false" customHeight="false" outlineLevel="0" collapsed="false">
      <c r="A25" s="17" t="n">
        <f aca="false">'Acadamic Diary'!A25</f>
        <v>17</v>
      </c>
      <c r="B25" s="10" t="n">
        <v>500093984</v>
      </c>
      <c r="C25" s="10" t="s">
        <v>67</v>
      </c>
      <c r="D25" s="11" t="s">
        <v>68</v>
      </c>
      <c r="E25" s="18" t="s">
        <v>30</v>
      </c>
      <c r="F25" s="18" t="s">
        <v>30</v>
      </c>
      <c r="G25" s="18" t="s">
        <v>30</v>
      </c>
      <c r="H25" s="18" t="s">
        <v>30</v>
      </c>
      <c r="I25" s="18" t="s">
        <v>30</v>
      </c>
      <c r="J25" s="9" t="str">
        <f aca="false">IFERROR(E25+F25+G25+H25+I25,"")</f>
        <v/>
      </c>
    </row>
    <row r="26" customFormat="false" ht="13.8" hidden="false" customHeight="false" outlineLevel="0" collapsed="false">
      <c r="A26" s="17" t="n">
        <f aca="false">'Acadamic Diary'!A26</f>
        <v>18</v>
      </c>
      <c r="B26" s="10" t="n">
        <v>500094037</v>
      </c>
      <c r="C26" s="10" t="s">
        <v>69</v>
      </c>
      <c r="D26" s="11" t="s">
        <v>70</v>
      </c>
      <c r="E26" s="18" t="n">
        <v>3</v>
      </c>
      <c r="F26" s="18" t="n">
        <v>3</v>
      </c>
      <c r="G26" s="18" t="n">
        <v>3</v>
      </c>
      <c r="H26" s="18" t="n">
        <v>3</v>
      </c>
      <c r="I26" s="18" t="n">
        <v>3</v>
      </c>
      <c r="J26" s="9" t="n">
        <f aca="false">IFERROR(E26+F26+G26+H26+I26,"")</f>
        <v>15</v>
      </c>
    </row>
    <row r="27" customFormat="false" ht="13.8" hidden="false" customHeight="false" outlineLevel="0" collapsed="false">
      <c r="A27" s="17" t="n">
        <f aca="false">'Acadamic Diary'!A27</f>
        <v>19</v>
      </c>
      <c r="B27" s="10" t="n">
        <v>500094046</v>
      </c>
      <c r="C27" s="10" t="s">
        <v>73</v>
      </c>
      <c r="D27" s="11" t="s">
        <v>74</v>
      </c>
      <c r="E27" s="18" t="s">
        <v>30</v>
      </c>
      <c r="F27" s="18" t="s">
        <v>30</v>
      </c>
      <c r="G27" s="18" t="s">
        <v>30</v>
      </c>
      <c r="H27" s="18" t="s">
        <v>30</v>
      </c>
      <c r="I27" s="18" t="s">
        <v>30</v>
      </c>
      <c r="J27" s="9" t="str">
        <f aca="false">IFERROR(E27+F27+G27+H27+I27,"")</f>
        <v/>
      </c>
    </row>
    <row r="28" customFormat="false" ht="13.8" hidden="false" customHeight="false" outlineLevel="0" collapsed="false">
      <c r="A28" s="17" t="n">
        <f aca="false">'Acadamic Diary'!A28</f>
        <v>20</v>
      </c>
      <c r="B28" s="10" t="n">
        <v>500094049</v>
      </c>
      <c r="C28" s="10" t="s">
        <v>75</v>
      </c>
      <c r="D28" s="11" t="s">
        <v>76</v>
      </c>
      <c r="E28" s="18" t="n">
        <v>3.5</v>
      </c>
      <c r="F28" s="18" t="n">
        <v>3.5</v>
      </c>
      <c r="G28" s="18" t="n">
        <v>3.25</v>
      </c>
      <c r="H28" s="18" t="n">
        <v>3.25</v>
      </c>
      <c r="I28" s="18" t="n">
        <v>3</v>
      </c>
      <c r="J28" s="9" t="n">
        <f aca="false">IFERROR(E28+F28+G28+H28+I28,"")</f>
        <v>16.5</v>
      </c>
    </row>
    <row r="29" customFormat="false" ht="13.8" hidden="false" customHeight="false" outlineLevel="0" collapsed="false">
      <c r="A29" s="17" t="n">
        <f aca="false">'Acadamic Diary'!A29</f>
        <v>21</v>
      </c>
      <c r="B29" s="10" t="n">
        <v>500094053</v>
      </c>
      <c r="C29" s="10" t="s">
        <v>79</v>
      </c>
      <c r="D29" s="11" t="s">
        <v>80</v>
      </c>
      <c r="E29" s="18" t="n">
        <v>3</v>
      </c>
      <c r="F29" s="18" t="n">
        <v>3</v>
      </c>
      <c r="G29" s="18" t="n">
        <v>3</v>
      </c>
      <c r="H29" s="18" t="n">
        <v>3</v>
      </c>
      <c r="I29" s="18" t="n">
        <v>3</v>
      </c>
      <c r="J29" s="9" t="n">
        <f aca="false">IFERROR(E29+F29+G29+H29+I29,"")</f>
        <v>15</v>
      </c>
    </row>
    <row r="30" customFormat="false" ht="13.8" hidden="false" customHeight="false" outlineLevel="0" collapsed="false">
      <c r="A30" s="17" t="n">
        <f aca="false">'Acadamic Diary'!A30</f>
        <v>22</v>
      </c>
      <c r="B30" s="10" t="n">
        <v>500094054</v>
      </c>
      <c r="C30" s="10" t="s">
        <v>81</v>
      </c>
      <c r="D30" s="11" t="s">
        <v>82</v>
      </c>
      <c r="E30" s="18" t="s">
        <v>30</v>
      </c>
      <c r="F30" s="18" t="s">
        <v>30</v>
      </c>
      <c r="G30" s="18" t="s">
        <v>30</v>
      </c>
      <c r="H30" s="18" t="s">
        <v>30</v>
      </c>
      <c r="I30" s="18" t="s">
        <v>30</v>
      </c>
      <c r="J30" s="9" t="str">
        <f aca="false">IFERROR(E30+F30+G30+H30+I30,"")</f>
        <v/>
      </c>
    </row>
    <row r="31" customFormat="false" ht="13.8" hidden="false" customHeight="false" outlineLevel="0" collapsed="false">
      <c r="A31" s="17" t="n">
        <f aca="false">'Acadamic Diary'!A31</f>
        <v>23</v>
      </c>
      <c r="B31" s="10" t="n">
        <v>500094065</v>
      </c>
      <c r="C31" s="10" t="s">
        <v>83</v>
      </c>
      <c r="D31" s="11" t="s">
        <v>84</v>
      </c>
      <c r="E31" s="20" t="n">
        <v>3</v>
      </c>
      <c r="F31" s="20" t="n">
        <v>2</v>
      </c>
      <c r="G31" s="20" t="n">
        <v>2</v>
      </c>
      <c r="H31" s="20" t="n">
        <v>2</v>
      </c>
      <c r="I31" s="20" t="n">
        <v>4</v>
      </c>
      <c r="J31" s="9" t="n">
        <f aca="false">IFERROR(E31+F31+G31+H31+I31,"")</f>
        <v>13</v>
      </c>
    </row>
    <row r="32" customFormat="false" ht="13.8" hidden="false" customHeight="false" outlineLevel="0" collapsed="false">
      <c r="A32" s="17" t="n">
        <f aca="false">'Acadamic Diary'!A32</f>
        <v>24</v>
      </c>
      <c r="B32" s="10" t="n">
        <v>500094068</v>
      </c>
      <c r="C32" s="10" t="s">
        <v>85</v>
      </c>
      <c r="D32" s="11" t="s">
        <v>86</v>
      </c>
      <c r="E32" s="18" t="n">
        <v>3</v>
      </c>
      <c r="F32" s="18" t="n">
        <v>3</v>
      </c>
      <c r="G32" s="18" t="n">
        <v>3</v>
      </c>
      <c r="H32" s="18" t="n">
        <v>3</v>
      </c>
      <c r="I32" s="18" t="n">
        <v>3</v>
      </c>
      <c r="J32" s="9" t="n">
        <f aca="false">IFERROR(E32+F32+G32+H32+I32,"")</f>
        <v>15</v>
      </c>
    </row>
    <row r="33" customFormat="false" ht="13.8" hidden="false" customHeight="false" outlineLevel="0" collapsed="false">
      <c r="A33" s="17" t="n">
        <f aca="false">'Acadamic Diary'!A33</f>
        <v>25</v>
      </c>
      <c r="B33" s="10" t="n">
        <v>500094083</v>
      </c>
      <c r="C33" s="10" t="s">
        <v>89</v>
      </c>
      <c r="D33" s="11" t="s">
        <v>90</v>
      </c>
      <c r="E33" s="20" t="s">
        <v>30</v>
      </c>
      <c r="F33" s="20" t="s">
        <v>30</v>
      </c>
      <c r="G33" s="20" t="s">
        <v>30</v>
      </c>
      <c r="H33" s="20" t="s">
        <v>30</v>
      </c>
      <c r="I33" s="20" t="s">
        <v>30</v>
      </c>
      <c r="J33" s="9" t="str">
        <f aca="false">IFERROR(E33+F33+G33+H33+I33,"")</f>
        <v/>
      </c>
    </row>
    <row r="34" customFormat="false" ht="13.8" hidden="false" customHeight="false" outlineLevel="0" collapsed="false">
      <c r="A34" s="17" t="n">
        <f aca="false">'Acadamic Diary'!A34</f>
        <v>26</v>
      </c>
      <c r="B34" s="10" t="n">
        <v>500094089</v>
      </c>
      <c r="C34" s="10" t="s">
        <v>91</v>
      </c>
      <c r="D34" s="11" t="s">
        <v>92</v>
      </c>
      <c r="E34" s="18" t="n">
        <v>3</v>
      </c>
      <c r="F34" s="18" t="n">
        <v>3</v>
      </c>
      <c r="G34" s="18" t="n">
        <v>3</v>
      </c>
      <c r="H34" s="18" t="n">
        <v>3</v>
      </c>
      <c r="I34" s="18" t="n">
        <v>3</v>
      </c>
      <c r="J34" s="9" t="n">
        <f aca="false">IFERROR(E34+F34+G34+H34+I34,"")</f>
        <v>15</v>
      </c>
    </row>
    <row r="35" customFormat="false" ht="13.8" hidden="false" customHeight="false" outlineLevel="0" collapsed="false">
      <c r="A35" s="17" t="n">
        <f aca="false">'Acadamic Diary'!A35</f>
        <v>27</v>
      </c>
      <c r="B35" s="10" t="n">
        <v>500094103</v>
      </c>
      <c r="C35" s="10" t="s">
        <v>95</v>
      </c>
      <c r="D35" s="11" t="s">
        <v>96</v>
      </c>
      <c r="E35" s="18" t="n">
        <v>3</v>
      </c>
      <c r="F35" s="18" t="n">
        <v>2</v>
      </c>
      <c r="G35" s="18" t="n">
        <v>2</v>
      </c>
      <c r="H35" s="18" t="n">
        <v>2</v>
      </c>
      <c r="I35" s="18" t="n">
        <v>2</v>
      </c>
      <c r="J35" s="9" t="n">
        <f aca="false">IFERROR(E35+F35+G35+H35+I35,"")</f>
        <v>11</v>
      </c>
    </row>
    <row r="36" customFormat="false" ht="13.8" hidden="false" customHeight="false" outlineLevel="0" collapsed="false">
      <c r="A36" s="17" t="n">
        <f aca="false">'Acadamic Diary'!A36</f>
        <v>28</v>
      </c>
      <c r="B36" s="10" t="n">
        <v>500094117</v>
      </c>
      <c r="C36" s="10" t="s">
        <v>99</v>
      </c>
      <c r="D36" s="11" t="s">
        <v>100</v>
      </c>
      <c r="E36" s="18" t="n">
        <v>3</v>
      </c>
      <c r="F36" s="18" t="n">
        <v>2</v>
      </c>
      <c r="G36" s="18" t="n">
        <v>2</v>
      </c>
      <c r="H36" s="18" t="n">
        <v>2</v>
      </c>
      <c r="I36" s="18" t="n">
        <v>2</v>
      </c>
      <c r="J36" s="9" t="n">
        <f aca="false">IFERROR(E36+F36+G36+H36+I36,"")</f>
        <v>11</v>
      </c>
    </row>
    <row r="37" customFormat="false" ht="13.8" hidden="false" customHeight="false" outlineLevel="0" collapsed="false">
      <c r="A37" s="17" t="n">
        <f aca="false">'Acadamic Diary'!A37</f>
        <v>29</v>
      </c>
      <c r="B37" s="10" t="n">
        <v>500094118</v>
      </c>
      <c r="C37" s="10" t="s">
        <v>102</v>
      </c>
      <c r="D37" s="11" t="s">
        <v>103</v>
      </c>
      <c r="E37" s="18" t="n">
        <v>3</v>
      </c>
      <c r="F37" s="18" t="n">
        <v>3</v>
      </c>
      <c r="G37" s="18" t="n">
        <v>3</v>
      </c>
      <c r="H37" s="18" t="n">
        <v>3</v>
      </c>
      <c r="I37" s="18" t="n">
        <v>3</v>
      </c>
      <c r="J37" s="9" t="n">
        <f aca="false">IFERROR(E37+F37+G37+H37+I37,"")</f>
        <v>15</v>
      </c>
    </row>
    <row r="38" customFormat="false" ht="13.8" hidden="false" customHeight="false" outlineLevel="0" collapsed="false">
      <c r="A38" s="17" t="n">
        <f aca="false">'Acadamic Diary'!A38</f>
        <v>30</v>
      </c>
      <c r="B38" s="10" t="n">
        <v>500094125</v>
      </c>
      <c r="C38" s="10" t="s">
        <v>104</v>
      </c>
      <c r="D38" s="11" t="s">
        <v>105</v>
      </c>
      <c r="E38" s="18" t="n">
        <v>2</v>
      </c>
      <c r="F38" s="18" t="n">
        <v>2</v>
      </c>
      <c r="G38" s="18" t="n">
        <v>2</v>
      </c>
      <c r="H38" s="18" t="n">
        <v>2</v>
      </c>
      <c r="I38" s="18" t="n">
        <v>2</v>
      </c>
      <c r="J38" s="9" t="n">
        <f aca="false">IFERROR(E38+F38+G38+H38+I38,"")</f>
        <v>10</v>
      </c>
    </row>
    <row r="39" customFormat="false" ht="13.8" hidden="false" customHeight="false" outlineLevel="0" collapsed="false">
      <c r="A39" s="17" t="n">
        <f aca="false">'Acadamic Diary'!A39</f>
        <v>31</v>
      </c>
      <c r="B39" s="10" t="n">
        <v>500094135</v>
      </c>
      <c r="C39" s="10" t="s">
        <v>107</v>
      </c>
      <c r="D39" s="11" t="s">
        <v>108</v>
      </c>
      <c r="E39" s="18" t="n">
        <v>3</v>
      </c>
      <c r="F39" s="18" t="n">
        <v>2</v>
      </c>
      <c r="G39" s="18" t="n">
        <v>2</v>
      </c>
      <c r="H39" s="18" t="n">
        <v>2</v>
      </c>
      <c r="I39" s="18" t="n">
        <v>2</v>
      </c>
      <c r="J39" s="9" t="n">
        <f aca="false">IFERROR(E39+F39+G39+H39+I39,"")</f>
        <v>11</v>
      </c>
    </row>
    <row r="40" customFormat="false" ht="13.8" hidden="false" customHeight="false" outlineLevel="0" collapsed="false">
      <c r="A40" s="17" t="n">
        <f aca="false">'Acadamic Diary'!A40</f>
        <v>32</v>
      </c>
      <c r="B40" s="10" t="n">
        <v>500094136</v>
      </c>
      <c r="C40" s="10" t="s">
        <v>109</v>
      </c>
      <c r="D40" s="11" t="s">
        <v>110</v>
      </c>
      <c r="E40" s="18" t="n">
        <v>2</v>
      </c>
      <c r="F40" s="18" t="n">
        <v>2</v>
      </c>
      <c r="G40" s="18" t="n">
        <v>2</v>
      </c>
      <c r="H40" s="18" t="n">
        <v>2</v>
      </c>
      <c r="I40" s="18" t="n">
        <v>2</v>
      </c>
      <c r="J40" s="9" t="n">
        <f aca="false">IFERROR(E40+F40+G40+H40+I40,"")</f>
        <v>10</v>
      </c>
    </row>
    <row r="41" customFormat="false" ht="13.8" hidden="false" customHeight="false" outlineLevel="0" collapsed="false">
      <c r="A41" s="17" t="n">
        <f aca="false">'Acadamic Diary'!A41</f>
        <v>33</v>
      </c>
      <c r="B41" s="10" t="n">
        <v>500094151</v>
      </c>
      <c r="C41" s="10" t="s">
        <v>111</v>
      </c>
      <c r="D41" s="11" t="s">
        <v>112</v>
      </c>
      <c r="E41" s="19" t="n">
        <v>3</v>
      </c>
      <c r="F41" s="19" t="n">
        <v>2</v>
      </c>
      <c r="G41" s="19" t="n">
        <v>2</v>
      </c>
      <c r="H41" s="19" t="n">
        <v>2</v>
      </c>
      <c r="I41" s="19" t="n">
        <v>2</v>
      </c>
      <c r="J41" s="9" t="n">
        <f aca="false">IFERROR(E41+F41+G41+H41+I41,"")</f>
        <v>11</v>
      </c>
    </row>
    <row r="42" customFormat="false" ht="13.8" hidden="false" customHeight="false" outlineLevel="0" collapsed="false">
      <c r="A42" s="17" t="n">
        <f aca="false">'Acadamic Diary'!A42</f>
        <v>34</v>
      </c>
      <c r="B42" s="10" t="n">
        <v>500094152</v>
      </c>
      <c r="C42" s="10" t="s">
        <v>113</v>
      </c>
      <c r="D42" s="11" t="s">
        <v>114</v>
      </c>
      <c r="E42" s="19" t="n">
        <v>2</v>
      </c>
      <c r="F42" s="19" t="n">
        <v>3</v>
      </c>
      <c r="G42" s="19" t="n">
        <v>2</v>
      </c>
      <c r="H42" s="19" t="n">
        <v>3</v>
      </c>
      <c r="I42" s="19" t="n">
        <v>2</v>
      </c>
      <c r="J42" s="9" t="n">
        <f aca="false">IFERROR(E42+F42+G42+H42+I42,"")</f>
        <v>12</v>
      </c>
    </row>
    <row r="43" customFormat="false" ht="13.8" hidden="false" customHeight="false" outlineLevel="0" collapsed="false">
      <c r="A43" s="17" t="n">
        <f aca="false">'Acadamic Diary'!A43</f>
        <v>35</v>
      </c>
      <c r="B43" s="10" t="n">
        <v>500094170</v>
      </c>
      <c r="C43" s="10" t="s">
        <v>117</v>
      </c>
      <c r="D43" s="11" t="s">
        <v>118</v>
      </c>
      <c r="E43" s="19" t="n">
        <v>3</v>
      </c>
      <c r="F43" s="19" t="n">
        <v>3</v>
      </c>
      <c r="G43" s="19" t="n">
        <v>3</v>
      </c>
      <c r="H43" s="19" t="n">
        <v>3</v>
      </c>
      <c r="I43" s="19" t="n">
        <v>3</v>
      </c>
      <c r="J43" s="9" t="n">
        <f aca="false">IFERROR(E43+F43+G43+H43+I43,"")</f>
        <v>15</v>
      </c>
    </row>
    <row r="44" customFormat="false" ht="13.8" hidden="false" customHeight="false" outlineLevel="0" collapsed="false">
      <c r="A44" s="17" t="n">
        <f aca="false">'Acadamic Diary'!A44</f>
        <v>36</v>
      </c>
      <c r="B44" s="10" t="n">
        <v>500094459</v>
      </c>
      <c r="C44" s="10" t="s">
        <v>119</v>
      </c>
      <c r="D44" s="11" t="s">
        <v>120</v>
      </c>
      <c r="E44" s="19" t="n">
        <v>3</v>
      </c>
      <c r="F44" s="19" t="n">
        <v>3</v>
      </c>
      <c r="G44" s="19" t="n">
        <v>3</v>
      </c>
      <c r="H44" s="19" t="n">
        <v>3</v>
      </c>
      <c r="I44" s="19" t="n">
        <v>3</v>
      </c>
      <c r="J44" s="9" t="n">
        <f aca="false">IFERROR(E44+F44+G44+H44+I44,"")</f>
        <v>15</v>
      </c>
    </row>
    <row r="45" customFormat="false" ht="13.8" hidden="false" customHeight="false" outlineLevel="0" collapsed="false">
      <c r="A45" s="17" t="n">
        <f aca="false">'Acadamic Diary'!A45</f>
        <v>37</v>
      </c>
      <c r="B45" s="10" t="n">
        <v>500094565</v>
      </c>
      <c r="C45" s="10" t="s">
        <v>121</v>
      </c>
      <c r="D45" s="11" t="s">
        <v>122</v>
      </c>
      <c r="E45" s="19" t="n">
        <v>2.5</v>
      </c>
      <c r="F45" s="19" t="n">
        <v>2.5</v>
      </c>
      <c r="G45" s="19" t="n">
        <v>2</v>
      </c>
      <c r="H45" s="19" t="n">
        <v>0</v>
      </c>
      <c r="I45" s="19" t="n">
        <v>3</v>
      </c>
      <c r="J45" s="9" t="n">
        <f aca="false">IFERROR(E45+F45+G45+H45+I45,"")</f>
        <v>10</v>
      </c>
    </row>
    <row r="46" customFormat="false" ht="13.8" hidden="false" customHeight="false" outlineLevel="0" collapsed="false">
      <c r="A46" s="17" t="n">
        <f aca="false">'Acadamic Diary'!A46</f>
        <v>38</v>
      </c>
      <c r="B46" s="10" t="n">
        <v>500094566</v>
      </c>
      <c r="C46" s="10" t="s">
        <v>125</v>
      </c>
      <c r="D46" s="11" t="s">
        <v>126</v>
      </c>
      <c r="E46" s="19" t="n">
        <v>3</v>
      </c>
      <c r="F46" s="19" t="n">
        <v>3</v>
      </c>
      <c r="G46" s="19" t="n">
        <v>3</v>
      </c>
      <c r="H46" s="19" t="n">
        <v>3</v>
      </c>
      <c r="I46" s="19" t="n">
        <v>3</v>
      </c>
      <c r="J46" s="9" t="n">
        <f aca="false">IFERROR(E46+F46+G46+H46+I46,"")</f>
        <v>15</v>
      </c>
    </row>
    <row r="47" customFormat="false" ht="13.8" hidden="false" customHeight="false" outlineLevel="0" collapsed="false">
      <c r="A47" s="17" t="n">
        <f aca="false">'Acadamic Diary'!A47</f>
        <v>39</v>
      </c>
      <c r="B47" s="10" t="n">
        <v>500094571</v>
      </c>
      <c r="C47" s="10" t="s">
        <v>129</v>
      </c>
      <c r="D47" s="11" t="s">
        <v>130</v>
      </c>
      <c r="E47" s="19" t="n">
        <v>3</v>
      </c>
      <c r="F47" s="19" t="n">
        <v>3</v>
      </c>
      <c r="G47" s="19" t="n">
        <v>3</v>
      </c>
      <c r="H47" s="19" t="n">
        <v>3</v>
      </c>
      <c r="I47" s="19" t="n">
        <v>3</v>
      </c>
      <c r="J47" s="9" t="n">
        <f aca="false">IFERROR(E47+F47+G47+H47+I47,"")</f>
        <v>15</v>
      </c>
    </row>
    <row r="48" customFormat="false" ht="13.8" hidden="false" customHeight="false" outlineLevel="0" collapsed="false">
      <c r="A48" s="17" t="n">
        <f aca="false">'Acadamic Diary'!A48</f>
        <v>40</v>
      </c>
      <c r="B48" s="10" t="n">
        <v>500094575</v>
      </c>
      <c r="C48" s="10" t="s">
        <v>133</v>
      </c>
      <c r="D48" s="11" t="s">
        <v>134</v>
      </c>
      <c r="E48" s="19" t="n">
        <v>3</v>
      </c>
      <c r="F48" s="19" t="n">
        <v>3</v>
      </c>
      <c r="G48" s="19" t="n">
        <v>4</v>
      </c>
      <c r="H48" s="19" t="n">
        <v>4</v>
      </c>
      <c r="I48" s="19" t="n">
        <v>4</v>
      </c>
      <c r="J48" s="9" t="n">
        <f aca="false">IFERROR(E48+F48+G48+H48+I48,"")</f>
        <v>18</v>
      </c>
    </row>
    <row r="49" customFormat="false" ht="13.8" hidden="false" customHeight="false" outlineLevel="0" collapsed="false">
      <c r="A49" s="17" t="n">
        <f aca="false">'Acadamic Diary'!A49</f>
        <v>41</v>
      </c>
      <c r="B49" s="10" t="n">
        <v>500094583</v>
      </c>
      <c r="C49" s="10" t="s">
        <v>137</v>
      </c>
      <c r="D49" s="11" t="s">
        <v>138</v>
      </c>
      <c r="E49" s="19" t="n">
        <v>4</v>
      </c>
      <c r="F49" s="19" t="n">
        <v>3</v>
      </c>
      <c r="G49" s="19" t="n">
        <v>3</v>
      </c>
      <c r="H49" s="19" t="n">
        <v>3</v>
      </c>
      <c r="I49" s="19" t="n">
        <v>4</v>
      </c>
      <c r="J49" s="9" t="n">
        <f aca="false">IFERROR(E49+F49+G49+H49+I49,"")</f>
        <v>17</v>
      </c>
    </row>
    <row r="50" customFormat="false" ht="13.8" hidden="false" customHeight="false" outlineLevel="0" collapsed="false">
      <c r="A50" s="17" t="n">
        <f aca="false">'Acadamic Diary'!A50</f>
        <v>42</v>
      </c>
      <c r="B50" s="10" t="n">
        <v>500094585</v>
      </c>
      <c r="C50" s="10" t="s">
        <v>141</v>
      </c>
      <c r="D50" s="11" t="s">
        <v>142</v>
      </c>
      <c r="E50" s="19" t="n">
        <v>3</v>
      </c>
      <c r="F50" s="19" t="n">
        <v>3</v>
      </c>
      <c r="G50" s="19" t="n">
        <v>4</v>
      </c>
      <c r="H50" s="19" t="n">
        <v>4</v>
      </c>
      <c r="I50" s="19" t="n">
        <v>4</v>
      </c>
      <c r="J50" s="9" t="n">
        <f aca="false">IFERROR(E50+F50+G50+H50+I50,"")</f>
        <v>18</v>
      </c>
    </row>
    <row r="51" customFormat="false" ht="13.8" hidden="false" customHeight="false" outlineLevel="0" collapsed="false">
      <c r="A51" s="17" t="n">
        <f aca="false">'Acadamic Diary'!A51</f>
        <v>43</v>
      </c>
      <c r="B51" s="10" t="n">
        <v>500094657</v>
      </c>
      <c r="C51" s="10" t="s">
        <v>143</v>
      </c>
      <c r="D51" s="11" t="s">
        <v>144</v>
      </c>
      <c r="E51" s="19" t="n">
        <v>3.5</v>
      </c>
      <c r="F51" s="19" t="n">
        <v>3.5</v>
      </c>
      <c r="G51" s="19" t="n">
        <v>3.25</v>
      </c>
      <c r="H51" s="19" t="n">
        <v>3.25</v>
      </c>
      <c r="I51" s="19" t="n">
        <v>3</v>
      </c>
      <c r="J51" s="9" t="n">
        <f aca="false">IFERROR(E51+F51+G51+H51+I51,"")</f>
        <v>16.5</v>
      </c>
    </row>
    <row r="52" customFormat="false" ht="13.8" hidden="false" customHeight="false" outlineLevel="0" collapsed="false">
      <c r="A52" s="17" t="n">
        <f aca="false">'Acadamic Diary'!A52</f>
        <v>44</v>
      </c>
      <c r="B52" s="10" t="n">
        <v>500094696</v>
      </c>
      <c r="C52" s="10" t="s">
        <v>145</v>
      </c>
      <c r="D52" s="11" t="s">
        <v>146</v>
      </c>
      <c r="E52" s="19" t="s">
        <v>30</v>
      </c>
      <c r="F52" s="19" t="s">
        <v>30</v>
      </c>
      <c r="G52" s="19" t="s">
        <v>30</v>
      </c>
      <c r="H52" s="19" t="s">
        <v>30</v>
      </c>
      <c r="I52" s="19" t="s">
        <v>30</v>
      </c>
      <c r="J52" s="9" t="str">
        <f aca="false">IFERROR(E52+F52+G52+H52+I52,"")</f>
        <v/>
      </c>
    </row>
    <row r="53" customFormat="false" ht="13.8" hidden="false" customHeight="false" outlineLevel="0" collapsed="false">
      <c r="A53" s="17" t="n">
        <f aca="false">'Acadamic Diary'!A53</f>
        <v>45</v>
      </c>
      <c r="B53" s="10" t="n">
        <v>500094702</v>
      </c>
      <c r="C53" s="10" t="s">
        <v>147</v>
      </c>
      <c r="D53" s="11" t="s">
        <v>148</v>
      </c>
      <c r="E53" s="19" t="n">
        <v>3</v>
      </c>
      <c r="F53" s="19" t="n">
        <v>2</v>
      </c>
      <c r="G53" s="19" t="n">
        <v>3</v>
      </c>
      <c r="H53" s="19" t="n">
        <v>2</v>
      </c>
      <c r="I53" s="19" t="n">
        <v>3</v>
      </c>
      <c r="J53" s="9" t="n">
        <f aca="false">IFERROR(E53+F53+G53+H53+I53,"")</f>
        <v>13</v>
      </c>
    </row>
    <row r="54" customFormat="false" ht="13.8" hidden="false" customHeight="false" outlineLevel="0" collapsed="false">
      <c r="A54" s="17" t="n">
        <f aca="false">'Acadamic Diary'!A54</f>
        <v>46</v>
      </c>
      <c r="B54" s="10" t="n">
        <v>500094775</v>
      </c>
      <c r="C54" s="10" t="s">
        <v>151</v>
      </c>
      <c r="D54" s="11" t="s">
        <v>152</v>
      </c>
      <c r="E54" s="19" t="n">
        <v>2.5</v>
      </c>
      <c r="F54" s="19" t="n">
        <v>2.5</v>
      </c>
      <c r="G54" s="19" t="n">
        <v>2</v>
      </c>
      <c r="H54" s="19" t="n">
        <v>0</v>
      </c>
      <c r="I54" s="19" t="n">
        <v>3</v>
      </c>
      <c r="J54" s="9" t="n">
        <f aca="false">IFERROR(E54+F54+G54+H54+I54,"")</f>
        <v>10</v>
      </c>
    </row>
    <row r="55" customFormat="false" ht="13.8" hidden="false" customHeight="false" outlineLevel="0" collapsed="false">
      <c r="A55" s="17" t="n">
        <f aca="false">'Acadamic Diary'!A55</f>
        <v>47</v>
      </c>
      <c r="B55" s="10" t="n">
        <v>500094799</v>
      </c>
      <c r="C55" s="10" t="s">
        <v>153</v>
      </c>
      <c r="D55" s="11" t="s">
        <v>154</v>
      </c>
      <c r="E55" s="19" t="n">
        <v>3.5</v>
      </c>
      <c r="F55" s="19" t="n">
        <v>3.5</v>
      </c>
      <c r="G55" s="19" t="n">
        <v>3.25</v>
      </c>
      <c r="H55" s="19" t="n">
        <v>3.25</v>
      </c>
      <c r="I55" s="19" t="n">
        <v>3</v>
      </c>
      <c r="J55" s="9" t="n">
        <f aca="false">IFERROR(E55+F55+G55+H55+I55,"")</f>
        <v>16.5</v>
      </c>
    </row>
    <row r="56" customFormat="false" ht="13.8" hidden="false" customHeight="false" outlineLevel="0" collapsed="false">
      <c r="A56" s="17" t="n">
        <f aca="false">'Acadamic Diary'!A56</f>
        <v>48</v>
      </c>
      <c r="B56" s="10" t="n">
        <v>500094905</v>
      </c>
      <c r="C56" s="10" t="s">
        <v>155</v>
      </c>
      <c r="D56" s="11" t="s">
        <v>156</v>
      </c>
      <c r="E56" s="19" t="n">
        <v>3</v>
      </c>
      <c r="F56" s="19" t="n">
        <v>2</v>
      </c>
      <c r="G56" s="19" t="n">
        <v>3</v>
      </c>
      <c r="H56" s="19" t="n">
        <v>2</v>
      </c>
      <c r="I56" s="19" t="n">
        <v>3</v>
      </c>
      <c r="J56" s="9" t="n">
        <f aca="false">IFERROR(E56+F56+G56+H56+I56,"")</f>
        <v>13</v>
      </c>
    </row>
    <row r="57" customFormat="false" ht="13.8" hidden="false" customHeight="false" outlineLevel="0" collapsed="false">
      <c r="A57" s="17" t="n">
        <f aca="false">'Acadamic Diary'!A57</f>
        <v>49</v>
      </c>
      <c r="B57" s="10" t="n">
        <v>500094922</v>
      </c>
      <c r="C57" s="10" t="s">
        <v>157</v>
      </c>
      <c r="D57" s="11" t="s">
        <v>158</v>
      </c>
      <c r="E57" s="19" t="n">
        <v>2</v>
      </c>
      <c r="F57" s="19" t="n">
        <v>1</v>
      </c>
      <c r="G57" s="19" t="n">
        <v>2</v>
      </c>
      <c r="H57" s="19" t="n">
        <v>3</v>
      </c>
      <c r="I57" s="19" t="n">
        <v>3</v>
      </c>
      <c r="J57" s="9" t="n">
        <f aca="false">IFERROR(E57+F57+G57+H57+I57,"")</f>
        <v>11</v>
      </c>
    </row>
    <row r="58" customFormat="false" ht="13.8" hidden="false" customHeight="false" outlineLevel="0" collapsed="false">
      <c r="A58" s="17" t="n">
        <f aca="false">'Acadamic Diary'!A58</f>
        <v>50</v>
      </c>
      <c r="B58" s="10" t="n">
        <v>500095011</v>
      </c>
      <c r="C58" s="10" t="s">
        <v>161</v>
      </c>
      <c r="D58" s="11" t="s">
        <v>162</v>
      </c>
      <c r="E58" s="19" t="n">
        <v>4</v>
      </c>
      <c r="F58" s="19" t="n">
        <v>3</v>
      </c>
      <c r="G58" s="19" t="n">
        <v>3</v>
      </c>
      <c r="H58" s="19" t="n">
        <v>3</v>
      </c>
      <c r="I58" s="19" t="n">
        <v>4</v>
      </c>
      <c r="J58" s="9" t="n">
        <f aca="false">IFERROR(E58+F58+G58+H58+I58,"")</f>
        <v>17</v>
      </c>
    </row>
    <row r="59" customFormat="false" ht="13.8" hidden="false" customHeight="false" outlineLevel="0" collapsed="false">
      <c r="A59" s="17" t="n">
        <f aca="false">'Acadamic Diary'!A59</f>
        <v>51</v>
      </c>
      <c r="B59" s="10" t="n">
        <v>500095057</v>
      </c>
      <c r="C59" s="10" t="s">
        <v>163</v>
      </c>
      <c r="D59" s="11" t="s">
        <v>164</v>
      </c>
      <c r="E59" s="19" t="n">
        <v>2</v>
      </c>
      <c r="F59" s="19" t="n">
        <v>2</v>
      </c>
      <c r="G59" s="19" t="n">
        <v>2</v>
      </c>
      <c r="H59" s="19" t="n">
        <v>1</v>
      </c>
      <c r="I59" s="19" t="n">
        <v>2</v>
      </c>
      <c r="J59" s="9" t="n">
        <f aca="false">IFERROR(E59+F59+G59+H59+I59,"")</f>
        <v>9</v>
      </c>
    </row>
    <row r="60" customFormat="false" ht="13.8" hidden="false" customHeight="false" outlineLevel="0" collapsed="false">
      <c r="A60" s="17" t="n">
        <f aca="false">'Acadamic Diary'!A60</f>
        <v>52</v>
      </c>
      <c r="B60" s="10" t="n">
        <v>500095186</v>
      </c>
      <c r="C60" s="10" t="s">
        <v>167</v>
      </c>
      <c r="D60" s="11" t="s">
        <v>168</v>
      </c>
      <c r="E60" s="19" t="n">
        <v>3</v>
      </c>
      <c r="F60" s="19" t="n">
        <v>2</v>
      </c>
      <c r="G60" s="19" t="n">
        <v>2</v>
      </c>
      <c r="H60" s="19" t="n">
        <v>2</v>
      </c>
      <c r="I60" s="19" t="n">
        <v>2</v>
      </c>
      <c r="J60" s="9" t="n">
        <f aca="false">IFERROR(E60+F60+G60+H60+I60,"")</f>
        <v>11</v>
      </c>
    </row>
    <row r="61" customFormat="false" ht="13.8" hidden="false" customHeight="false" outlineLevel="0" collapsed="false">
      <c r="A61" s="17" t="n">
        <f aca="false">'Acadamic Diary'!A61</f>
        <v>53</v>
      </c>
      <c r="B61" s="10" t="n">
        <v>500095193</v>
      </c>
      <c r="C61" s="10" t="s">
        <v>171</v>
      </c>
      <c r="D61" s="11" t="s">
        <v>172</v>
      </c>
      <c r="E61" s="19" t="n">
        <v>3</v>
      </c>
      <c r="F61" s="19" t="n">
        <v>2</v>
      </c>
      <c r="G61" s="19" t="n">
        <v>2</v>
      </c>
      <c r="H61" s="19" t="n">
        <v>2</v>
      </c>
      <c r="I61" s="19" t="n">
        <v>2</v>
      </c>
      <c r="J61" s="9" t="n">
        <f aca="false">IFERROR(E61+F61+G61+H61+I61,"")</f>
        <v>11</v>
      </c>
    </row>
    <row r="62" customFormat="false" ht="13.8" hidden="false" customHeight="false" outlineLevel="0" collapsed="false">
      <c r="A62" s="17" t="n">
        <f aca="false">'Acadamic Diary'!A62</f>
        <v>54</v>
      </c>
      <c r="B62" s="10" t="n">
        <v>500095291</v>
      </c>
      <c r="C62" s="10" t="s">
        <v>175</v>
      </c>
      <c r="D62" s="11" t="s">
        <v>176</v>
      </c>
      <c r="E62" s="19" t="n">
        <v>3</v>
      </c>
      <c r="F62" s="19" t="n">
        <v>3</v>
      </c>
      <c r="G62" s="19" t="n">
        <v>3</v>
      </c>
      <c r="H62" s="19" t="n">
        <v>3</v>
      </c>
      <c r="I62" s="19" t="n">
        <v>3</v>
      </c>
      <c r="J62" s="9" t="n">
        <f aca="false">IFERROR(E62+F62+G62+H62+I62,"")</f>
        <v>15</v>
      </c>
    </row>
    <row r="63" customFormat="false" ht="13.8" hidden="false" customHeight="false" outlineLevel="0" collapsed="false">
      <c r="A63" s="17" t="n">
        <f aca="false">'Acadamic Diary'!A63</f>
        <v>55</v>
      </c>
      <c r="B63" s="10" t="n">
        <v>500095374</v>
      </c>
      <c r="C63" s="10" t="s">
        <v>177</v>
      </c>
      <c r="D63" s="11" t="s">
        <v>178</v>
      </c>
      <c r="E63" s="19" t="n">
        <v>3</v>
      </c>
      <c r="F63" s="19" t="n">
        <v>2</v>
      </c>
      <c r="G63" s="19" t="n">
        <v>2</v>
      </c>
      <c r="H63" s="19" t="n">
        <v>2</v>
      </c>
      <c r="I63" s="19" t="n">
        <v>2</v>
      </c>
      <c r="J63" s="9" t="n">
        <f aca="false">IFERROR(E63+F63+G63+H63+I63,"")</f>
        <v>11</v>
      </c>
    </row>
    <row r="64" customFormat="false" ht="13.8" hidden="false" customHeight="false" outlineLevel="0" collapsed="false">
      <c r="A64" s="17" t="n">
        <f aca="false">'Acadamic Diary'!A64</f>
        <v>56</v>
      </c>
      <c r="B64" s="10" t="n">
        <v>500095382</v>
      </c>
      <c r="C64" s="10" t="s">
        <v>180</v>
      </c>
      <c r="D64" s="11" t="s">
        <v>181</v>
      </c>
      <c r="E64" s="19" t="n">
        <v>3</v>
      </c>
      <c r="F64" s="19" t="n">
        <v>2</v>
      </c>
      <c r="G64" s="19" t="n">
        <v>2</v>
      </c>
      <c r="H64" s="19" t="n">
        <v>2</v>
      </c>
      <c r="I64" s="19" t="n">
        <v>2</v>
      </c>
      <c r="J64" s="9" t="n">
        <f aca="false">IFERROR(E64+F64+G64+H64+I64,"")</f>
        <v>11</v>
      </c>
    </row>
    <row r="65" customFormat="false" ht="13.8" hidden="false" customHeight="false" outlineLevel="0" collapsed="false">
      <c r="A65" s="17" t="n">
        <f aca="false">'Acadamic Diary'!A65</f>
        <v>57</v>
      </c>
      <c r="B65" s="10" t="n">
        <v>500095429</v>
      </c>
      <c r="C65" s="10" t="s">
        <v>182</v>
      </c>
      <c r="D65" s="11" t="s">
        <v>183</v>
      </c>
      <c r="E65" s="19" t="n">
        <v>3</v>
      </c>
      <c r="F65" s="19" t="n">
        <v>3</v>
      </c>
      <c r="G65" s="19" t="n">
        <v>4</v>
      </c>
      <c r="H65" s="19" t="n">
        <v>4</v>
      </c>
      <c r="I65" s="19" t="n">
        <v>4</v>
      </c>
      <c r="J65" s="9" t="n">
        <f aca="false">IFERROR(E65+F65+G65+H65+I65,"")</f>
        <v>18</v>
      </c>
    </row>
    <row r="66" customFormat="false" ht="13.8" hidden="false" customHeight="false" outlineLevel="0" collapsed="false">
      <c r="A66" s="17" t="n">
        <f aca="false">'Acadamic Diary'!A66</f>
        <v>58</v>
      </c>
      <c r="B66" s="10" t="n">
        <v>500095437</v>
      </c>
      <c r="C66" s="10" t="s">
        <v>184</v>
      </c>
      <c r="D66" s="11" t="s">
        <v>185</v>
      </c>
      <c r="E66" s="19" t="s">
        <v>30</v>
      </c>
      <c r="F66" s="19" t="s">
        <v>30</v>
      </c>
      <c r="G66" s="19" t="s">
        <v>30</v>
      </c>
      <c r="H66" s="19" t="s">
        <v>30</v>
      </c>
      <c r="I66" s="19" t="s">
        <v>30</v>
      </c>
      <c r="J66" s="9" t="str">
        <f aca="false">IFERROR(E66+F66+G66+H66+I66,"")</f>
        <v/>
      </c>
    </row>
    <row r="67" customFormat="false" ht="13.8" hidden="false" customHeight="false" outlineLevel="0" collapsed="false">
      <c r="A67" s="17" t="n">
        <f aca="false">'Acadamic Diary'!A67</f>
        <v>59</v>
      </c>
      <c r="B67" s="10" t="n">
        <v>500095439</v>
      </c>
      <c r="C67" s="10" t="s">
        <v>186</v>
      </c>
      <c r="D67" s="11" t="s">
        <v>187</v>
      </c>
      <c r="E67" s="19" t="n">
        <v>2</v>
      </c>
      <c r="F67" s="19" t="n">
        <v>3</v>
      </c>
      <c r="G67" s="19" t="n">
        <v>2</v>
      </c>
      <c r="H67" s="19" t="n">
        <v>3</v>
      </c>
      <c r="I67" s="19" t="n">
        <v>2</v>
      </c>
      <c r="J67" s="9" t="n">
        <f aca="false">IFERROR(E67+F67+G67+H67+I67,"")</f>
        <v>12</v>
      </c>
    </row>
    <row r="68" customFormat="false" ht="13.8" hidden="false" customHeight="false" outlineLevel="0" collapsed="false">
      <c r="A68" s="17" t="n">
        <f aca="false">'Acadamic Diary'!A68</f>
        <v>60</v>
      </c>
      <c r="B68" s="10" t="n">
        <v>500095440</v>
      </c>
      <c r="C68" s="10" t="s">
        <v>188</v>
      </c>
      <c r="D68" s="11" t="s">
        <v>189</v>
      </c>
      <c r="E68" s="19" t="n">
        <v>3</v>
      </c>
      <c r="F68" s="19" t="n">
        <v>3</v>
      </c>
      <c r="G68" s="19" t="n">
        <v>3</v>
      </c>
      <c r="H68" s="19" t="n">
        <v>3</v>
      </c>
      <c r="I68" s="19" t="n">
        <v>3</v>
      </c>
      <c r="J68" s="9" t="n">
        <f aca="false">IFERROR(E68+F68+G68+H68+I68,"")</f>
        <v>15</v>
      </c>
    </row>
    <row r="69" customFormat="false" ht="13.8" hidden="false" customHeight="false" outlineLevel="0" collapsed="false">
      <c r="A69" s="17" t="n">
        <f aca="false">'Acadamic Diary'!A69</f>
        <v>61</v>
      </c>
      <c r="B69" s="10" t="n">
        <v>500095542</v>
      </c>
      <c r="C69" s="10" t="s">
        <v>190</v>
      </c>
      <c r="D69" s="11" t="s">
        <v>191</v>
      </c>
      <c r="E69" s="21" t="n">
        <v>4</v>
      </c>
      <c r="F69" s="21" t="n">
        <v>3</v>
      </c>
      <c r="G69" s="21" t="n">
        <v>3</v>
      </c>
      <c r="H69" s="21" t="n">
        <v>3</v>
      </c>
      <c r="I69" s="21" t="n">
        <v>4</v>
      </c>
      <c r="J69" s="9" t="n">
        <f aca="false">IFERROR(E69+F69+G69+H69+I69,"")</f>
        <v>17</v>
      </c>
    </row>
    <row r="70" customFormat="false" ht="13.8" hidden="false" customHeight="false" outlineLevel="0" collapsed="false">
      <c r="A70" s="17" t="n">
        <f aca="false">'Acadamic Diary'!A70</f>
        <v>62</v>
      </c>
      <c r="B70" s="10" t="n">
        <v>500095554</v>
      </c>
      <c r="C70" s="10" t="s">
        <v>194</v>
      </c>
      <c r="D70" s="11" t="s">
        <v>195</v>
      </c>
      <c r="E70" s="21" t="n">
        <v>3</v>
      </c>
      <c r="F70" s="21" t="n">
        <v>2</v>
      </c>
      <c r="G70" s="21" t="n">
        <v>3</v>
      </c>
      <c r="H70" s="21" t="n">
        <v>2</v>
      </c>
      <c r="I70" s="21" t="n">
        <v>2</v>
      </c>
      <c r="J70" s="9" t="n">
        <f aca="false">IFERROR(E70+F70+G70+H70+I70,"")</f>
        <v>12</v>
      </c>
    </row>
    <row r="71" customFormat="false" ht="13.8" hidden="false" customHeight="false" outlineLevel="0" collapsed="false">
      <c r="A71" s="17" t="n">
        <f aca="false">'Acadamic Diary'!A71</f>
        <v>63</v>
      </c>
      <c r="B71" s="10" t="n">
        <v>500095565</v>
      </c>
      <c r="C71" s="10" t="s">
        <v>198</v>
      </c>
      <c r="D71" s="11" t="s">
        <v>199</v>
      </c>
      <c r="E71" s="21" t="n">
        <v>3</v>
      </c>
      <c r="F71" s="21" t="n">
        <v>2</v>
      </c>
      <c r="G71" s="21" t="n">
        <v>2</v>
      </c>
      <c r="H71" s="21" t="n">
        <v>2</v>
      </c>
      <c r="I71" s="21" t="n">
        <v>2</v>
      </c>
      <c r="J71" s="9" t="n">
        <f aca="false">IFERROR(E71+F71+G71+H71+I71,"")</f>
        <v>11</v>
      </c>
    </row>
    <row r="72" customFormat="false" ht="13.8" hidden="false" customHeight="false" outlineLevel="0" collapsed="false">
      <c r="A72" s="17" t="n">
        <f aca="false">'Acadamic Diary'!A72</f>
        <v>64</v>
      </c>
      <c r="B72" s="10" t="n">
        <v>500095574</v>
      </c>
      <c r="C72" s="10" t="s">
        <v>202</v>
      </c>
      <c r="D72" s="11" t="s">
        <v>203</v>
      </c>
      <c r="E72" s="21" t="n">
        <v>3</v>
      </c>
      <c r="F72" s="21" t="n">
        <v>3</v>
      </c>
      <c r="G72" s="21" t="n">
        <v>2</v>
      </c>
      <c r="H72" s="21" t="n">
        <v>2</v>
      </c>
      <c r="I72" s="21" t="n">
        <v>2</v>
      </c>
      <c r="J72" s="9" t="n">
        <f aca="false">IFERROR(E72+F72+G72+H72+I72,"")</f>
        <v>12</v>
      </c>
    </row>
    <row r="73" customFormat="false" ht="13.8" hidden="false" customHeight="false" outlineLevel="0" collapsed="false">
      <c r="A73" s="17" t="n">
        <f aca="false">'Acadamic Diary'!A73</f>
        <v>65</v>
      </c>
      <c r="B73" s="10" t="n">
        <v>500095576</v>
      </c>
      <c r="C73" s="10" t="s">
        <v>206</v>
      </c>
      <c r="D73" s="11" t="s">
        <v>207</v>
      </c>
      <c r="E73" s="21" t="n">
        <v>3</v>
      </c>
      <c r="F73" s="21" t="n">
        <v>2</v>
      </c>
      <c r="G73" s="21" t="n">
        <v>2</v>
      </c>
      <c r="H73" s="21" t="n">
        <v>2</v>
      </c>
      <c r="I73" s="21" t="n">
        <v>2</v>
      </c>
      <c r="J73" s="9" t="n">
        <f aca="false">IFERROR(E73+F73+G73+H73+I73,"")</f>
        <v>11</v>
      </c>
    </row>
    <row r="74" customFormat="false" ht="13.8" hidden="false" customHeight="false" outlineLevel="0" collapsed="false">
      <c r="A74" s="17" t="n">
        <f aca="false">'Acadamic Diary'!A74</f>
        <v>66</v>
      </c>
      <c r="B74" s="10" t="n">
        <v>500095581</v>
      </c>
      <c r="C74" s="10" t="s">
        <v>208</v>
      </c>
      <c r="D74" s="11" t="s">
        <v>209</v>
      </c>
      <c r="E74" s="21" t="n">
        <v>3</v>
      </c>
      <c r="F74" s="21" t="n">
        <v>2</v>
      </c>
      <c r="G74" s="21" t="n">
        <v>2</v>
      </c>
      <c r="H74" s="21" t="n">
        <v>2</v>
      </c>
      <c r="I74" s="21" t="n">
        <v>2</v>
      </c>
      <c r="J74" s="9" t="n">
        <f aca="false">IFERROR(E74+F74+G74+H74+I74,"")</f>
        <v>11</v>
      </c>
    </row>
    <row r="75" customFormat="false" ht="13.8" hidden="false" customHeight="false" outlineLevel="0" collapsed="false">
      <c r="A75" s="17" t="n">
        <f aca="false">'Acadamic Diary'!A75</f>
        <v>67</v>
      </c>
      <c r="B75" s="10" t="n">
        <v>500095594</v>
      </c>
      <c r="C75" s="10" t="s">
        <v>212</v>
      </c>
      <c r="D75" s="11" t="s">
        <v>213</v>
      </c>
      <c r="E75" s="21" t="n">
        <v>3</v>
      </c>
      <c r="F75" s="21" t="n">
        <v>3</v>
      </c>
      <c r="G75" s="21" t="n">
        <v>3</v>
      </c>
      <c r="H75" s="21" t="n">
        <v>3</v>
      </c>
      <c r="I75" s="21" t="n">
        <v>3</v>
      </c>
      <c r="J75" s="9" t="n">
        <f aca="false">IFERROR(E75+F75+G75+H75+I75,"")</f>
        <v>15</v>
      </c>
    </row>
    <row r="76" customFormat="false" ht="13.8" hidden="false" customHeight="false" outlineLevel="0" collapsed="false">
      <c r="A76" s="17" t="n">
        <f aca="false">'Acadamic Diary'!A76</f>
        <v>68</v>
      </c>
      <c r="B76" s="10" t="n">
        <v>500095595</v>
      </c>
      <c r="C76" s="10" t="s">
        <v>214</v>
      </c>
      <c r="D76" s="11" t="s">
        <v>215</v>
      </c>
      <c r="E76" s="21" t="n">
        <v>0</v>
      </c>
      <c r="F76" s="21" t="n">
        <v>0</v>
      </c>
      <c r="G76" s="21" t="n">
        <v>0</v>
      </c>
      <c r="H76" s="21" t="n">
        <v>0</v>
      </c>
      <c r="I76" s="21" t="n">
        <v>0</v>
      </c>
      <c r="J76" s="9" t="n">
        <f aca="false">IFERROR(E76+F76+G76+H76+I76,"")</f>
        <v>0</v>
      </c>
    </row>
    <row r="77" customFormat="false" ht="13.8" hidden="false" customHeight="false" outlineLevel="0" collapsed="false">
      <c r="A77" s="17" t="n">
        <f aca="false">'Acadamic Diary'!A77</f>
        <v>69</v>
      </c>
      <c r="B77" s="10" t="n">
        <v>500095601</v>
      </c>
      <c r="C77" s="10" t="s">
        <v>218</v>
      </c>
      <c r="D77" s="11" t="s">
        <v>219</v>
      </c>
      <c r="E77" s="21" t="n">
        <v>3</v>
      </c>
      <c r="F77" s="21" t="n">
        <v>2</v>
      </c>
      <c r="G77" s="21" t="n">
        <v>2</v>
      </c>
      <c r="H77" s="21" t="n">
        <v>2</v>
      </c>
      <c r="I77" s="21" t="n">
        <v>2</v>
      </c>
      <c r="J77" s="9" t="n">
        <f aca="false">IFERROR(E77+F77+G77+H77+I77,"")</f>
        <v>11</v>
      </c>
    </row>
    <row r="78" customFormat="false" ht="13.8" hidden="false" customHeight="false" outlineLevel="0" collapsed="false">
      <c r="A78" s="17" t="n">
        <f aca="false">'Acadamic Diary'!A78</f>
        <v>70</v>
      </c>
      <c r="B78" s="10" t="n">
        <v>500095603</v>
      </c>
      <c r="C78" s="10" t="s">
        <v>221</v>
      </c>
      <c r="D78" s="11" t="s">
        <v>222</v>
      </c>
      <c r="E78" s="21" t="n">
        <v>2</v>
      </c>
      <c r="F78" s="21" t="n">
        <v>2</v>
      </c>
      <c r="G78" s="21" t="n">
        <v>2</v>
      </c>
      <c r="H78" s="21" t="n">
        <v>1</v>
      </c>
      <c r="I78" s="21" t="n">
        <v>2</v>
      </c>
      <c r="J78" s="9" t="n">
        <f aca="false">IFERROR(E78+F78+G78+H78+I78,"")</f>
        <v>9</v>
      </c>
    </row>
    <row r="79" customFormat="false" ht="13.8" hidden="false" customHeight="false" outlineLevel="0" collapsed="false">
      <c r="A79" s="17" t="n">
        <f aca="false">'Acadamic Diary'!A79</f>
        <v>71</v>
      </c>
      <c r="B79" s="10" t="n">
        <v>500095616</v>
      </c>
      <c r="C79" s="10" t="s">
        <v>223</v>
      </c>
      <c r="D79" s="11" t="s">
        <v>224</v>
      </c>
      <c r="E79" s="21" t="n">
        <v>3</v>
      </c>
      <c r="F79" s="21" t="n">
        <v>3</v>
      </c>
      <c r="G79" s="21" t="n">
        <v>3</v>
      </c>
      <c r="H79" s="21" t="n">
        <v>3</v>
      </c>
      <c r="I79" s="21" t="n">
        <v>3</v>
      </c>
      <c r="J79" s="9" t="n">
        <f aca="false">IFERROR(E79+F79+G79+H79+I79,"")</f>
        <v>15</v>
      </c>
    </row>
    <row r="80" customFormat="false" ht="13.8" hidden="false" customHeight="false" outlineLevel="0" collapsed="false">
      <c r="A80" s="17" t="n">
        <f aca="false">'Acadamic Diary'!A80</f>
        <v>72</v>
      </c>
      <c r="B80" s="10" t="n">
        <v>500095624</v>
      </c>
      <c r="C80" s="10" t="s">
        <v>225</v>
      </c>
      <c r="D80" s="11" t="s">
        <v>226</v>
      </c>
      <c r="E80" s="21" t="n">
        <v>3</v>
      </c>
      <c r="F80" s="21" t="n">
        <v>3</v>
      </c>
      <c r="G80" s="21" t="n">
        <v>3</v>
      </c>
      <c r="H80" s="21" t="n">
        <v>3</v>
      </c>
      <c r="I80" s="21" t="n">
        <v>3</v>
      </c>
      <c r="J80" s="9" t="n">
        <f aca="false">IFERROR(E80+F80+G80+H80+I80,"")</f>
        <v>15</v>
      </c>
    </row>
    <row r="81" customFormat="false" ht="13.8" hidden="false" customHeight="false" outlineLevel="0" collapsed="false">
      <c r="A81" s="17" t="n">
        <f aca="false">'Acadamic Diary'!A81</f>
        <v>73</v>
      </c>
      <c r="B81" s="10" t="n">
        <v>500095629</v>
      </c>
      <c r="C81" s="10" t="s">
        <v>228</v>
      </c>
      <c r="D81" s="11" t="s">
        <v>229</v>
      </c>
      <c r="E81" s="21" t="n">
        <v>3.5</v>
      </c>
      <c r="F81" s="21" t="n">
        <v>3.5</v>
      </c>
      <c r="G81" s="21" t="n">
        <v>3.25</v>
      </c>
      <c r="H81" s="21" t="n">
        <v>3.25</v>
      </c>
      <c r="I81" s="21" t="n">
        <v>3</v>
      </c>
      <c r="J81" s="9" t="n">
        <f aca="false">IFERROR(E81+F81+G81+H81+I81,"")</f>
        <v>16.5</v>
      </c>
    </row>
    <row r="82" customFormat="false" ht="13.8" hidden="false" customHeight="false" outlineLevel="0" collapsed="false">
      <c r="A82" s="17" t="n">
        <f aca="false">'Acadamic Diary'!A82</f>
        <v>74</v>
      </c>
      <c r="B82" s="10" t="n">
        <v>500095633</v>
      </c>
      <c r="C82" s="10" t="s">
        <v>230</v>
      </c>
      <c r="D82" s="11" t="s">
        <v>231</v>
      </c>
      <c r="E82" s="21" t="n">
        <v>2</v>
      </c>
      <c r="F82" s="21" t="n">
        <v>2</v>
      </c>
      <c r="G82" s="21" t="n">
        <v>3</v>
      </c>
      <c r="H82" s="21" t="n">
        <v>1</v>
      </c>
      <c r="I82" s="21" t="n">
        <v>2</v>
      </c>
      <c r="J82" s="9" t="n">
        <f aca="false">IFERROR(E82+F82+G82+H82+I82,"")</f>
        <v>10</v>
      </c>
    </row>
    <row r="83" customFormat="false" ht="13.8" hidden="false" customHeight="false" outlineLevel="0" collapsed="false">
      <c r="A83" s="17" t="n">
        <f aca="false">'Acadamic Diary'!A83</f>
        <v>75</v>
      </c>
      <c r="B83" s="10" t="n">
        <v>500095651</v>
      </c>
      <c r="C83" s="10" t="s">
        <v>232</v>
      </c>
      <c r="D83" s="11" t="s">
        <v>233</v>
      </c>
      <c r="E83" s="21" t="n">
        <v>3</v>
      </c>
      <c r="F83" s="21" t="n">
        <v>2</v>
      </c>
      <c r="G83" s="21" t="n">
        <v>2</v>
      </c>
      <c r="H83" s="21" t="n">
        <v>2</v>
      </c>
      <c r="I83" s="21" t="n">
        <v>2</v>
      </c>
      <c r="J83" s="9" t="n">
        <f aca="false">IFERROR(E83+F83+G83+H83+I83,"")</f>
        <v>11</v>
      </c>
    </row>
    <row r="84" customFormat="false" ht="13.8" hidden="false" customHeight="false" outlineLevel="0" collapsed="false">
      <c r="A84" s="17" t="n">
        <f aca="false">'Acadamic Diary'!A84</f>
        <v>76</v>
      </c>
      <c r="B84" s="10" t="n">
        <v>500095656</v>
      </c>
      <c r="C84" s="10" t="s">
        <v>236</v>
      </c>
      <c r="D84" s="11" t="s">
        <v>237</v>
      </c>
      <c r="E84" s="21" t="n">
        <v>2</v>
      </c>
      <c r="F84" s="21" t="n">
        <v>1</v>
      </c>
      <c r="G84" s="21" t="n">
        <v>2</v>
      </c>
      <c r="H84" s="21" t="n">
        <v>3</v>
      </c>
      <c r="I84" s="21" t="n">
        <v>3</v>
      </c>
      <c r="J84" s="9" t="n">
        <f aca="false">IFERROR(E84+F84+G84+H84+I84,"")</f>
        <v>11</v>
      </c>
    </row>
    <row r="85" customFormat="false" ht="13.8" hidden="false" customHeight="false" outlineLevel="0" collapsed="false">
      <c r="A85" s="17" t="n">
        <f aca="false">'Acadamic Diary'!A85</f>
        <v>77</v>
      </c>
      <c r="B85" s="10" t="n">
        <v>500095673</v>
      </c>
      <c r="C85" s="10" t="s">
        <v>239</v>
      </c>
      <c r="D85" s="11" t="s">
        <v>240</v>
      </c>
      <c r="E85" s="21" t="n">
        <v>3</v>
      </c>
      <c r="F85" s="21" t="n">
        <v>2</v>
      </c>
      <c r="G85" s="21" t="n">
        <v>2</v>
      </c>
      <c r="H85" s="21" t="n">
        <v>2</v>
      </c>
      <c r="I85" s="21" t="n">
        <v>2</v>
      </c>
      <c r="J85" s="9" t="n">
        <f aca="false">IFERROR(E85+F85+G85+H85+I85,"")</f>
        <v>11</v>
      </c>
    </row>
    <row r="86" customFormat="false" ht="13.8" hidden="false" customHeight="false" outlineLevel="0" collapsed="false">
      <c r="A86" s="17" t="n">
        <f aca="false">'Acadamic Diary'!A86</f>
        <v>78</v>
      </c>
      <c r="B86" s="10" t="n">
        <v>500095825</v>
      </c>
      <c r="C86" s="10" t="s">
        <v>241</v>
      </c>
      <c r="D86" s="11" t="s">
        <v>242</v>
      </c>
      <c r="E86" s="21" t="s">
        <v>30</v>
      </c>
      <c r="F86" s="21" t="s">
        <v>30</v>
      </c>
      <c r="G86" s="21" t="s">
        <v>30</v>
      </c>
      <c r="H86" s="21" t="s">
        <v>30</v>
      </c>
      <c r="I86" s="21" t="s">
        <v>30</v>
      </c>
      <c r="J86" s="9" t="str">
        <f aca="false">IFERROR(E86+F86+G86+H86+I86,"")</f>
        <v/>
      </c>
    </row>
    <row r="87" customFormat="false" ht="13.8" hidden="false" customHeight="false" outlineLevel="0" collapsed="false">
      <c r="A87" s="17" t="n">
        <f aca="false">'Acadamic Diary'!A87</f>
        <v>79</v>
      </c>
      <c r="B87" s="10" t="n">
        <v>500095831</v>
      </c>
      <c r="C87" s="10" t="s">
        <v>243</v>
      </c>
      <c r="D87" s="11" t="s">
        <v>244</v>
      </c>
      <c r="E87" s="21" t="n">
        <v>3</v>
      </c>
      <c r="F87" s="21" t="n">
        <v>3</v>
      </c>
      <c r="G87" s="21" t="n">
        <v>3</v>
      </c>
      <c r="H87" s="21" t="n">
        <v>3</v>
      </c>
      <c r="I87" s="21" t="n">
        <v>3</v>
      </c>
      <c r="J87" s="9" t="n">
        <f aca="false">IFERROR(E87+F87+G87+H87+I87,"")</f>
        <v>15</v>
      </c>
    </row>
    <row r="88" customFormat="false" ht="13.8" hidden="false" customHeight="false" outlineLevel="0" collapsed="false">
      <c r="A88" s="17" t="n">
        <f aca="false">'Acadamic Diary'!A88</f>
        <v>80</v>
      </c>
      <c r="B88" s="10" t="n">
        <v>500095834</v>
      </c>
      <c r="C88" s="10" t="s">
        <v>247</v>
      </c>
      <c r="D88" s="11" t="s">
        <v>248</v>
      </c>
      <c r="E88" s="21" t="n">
        <v>3</v>
      </c>
      <c r="F88" s="21" t="n">
        <v>3</v>
      </c>
      <c r="G88" s="21" t="n">
        <v>3</v>
      </c>
      <c r="H88" s="21" t="n">
        <v>3</v>
      </c>
      <c r="I88" s="21" t="n">
        <v>3</v>
      </c>
      <c r="J88" s="9" t="n">
        <f aca="false">IFERROR(E88+F88+G88+H88+I88,"")</f>
        <v>15</v>
      </c>
    </row>
    <row r="89" customFormat="false" ht="13.8" hidden="false" customHeight="false" outlineLevel="0" collapsed="false">
      <c r="A89" s="17" t="n">
        <f aca="false">'Acadamic Diary'!A89</f>
        <v>81</v>
      </c>
      <c r="B89" s="10" t="n">
        <v>500095835</v>
      </c>
      <c r="C89" s="10" t="s">
        <v>249</v>
      </c>
      <c r="D89" s="11" t="s">
        <v>250</v>
      </c>
      <c r="E89" s="21" t="s">
        <v>30</v>
      </c>
      <c r="F89" s="21" t="s">
        <v>30</v>
      </c>
      <c r="G89" s="21" t="s">
        <v>30</v>
      </c>
      <c r="H89" s="21" t="s">
        <v>30</v>
      </c>
      <c r="I89" s="21" t="s">
        <v>30</v>
      </c>
      <c r="J89" s="9" t="str">
        <f aca="false">IFERROR(E89+F89+G89+H89+I89,"")</f>
        <v/>
      </c>
    </row>
    <row r="90" customFormat="false" ht="13.8" hidden="false" customHeight="false" outlineLevel="0" collapsed="false">
      <c r="A90" s="17" t="n">
        <f aca="false">'Acadamic Diary'!A90</f>
        <v>82</v>
      </c>
      <c r="B90" s="10" t="n">
        <v>500095836</v>
      </c>
      <c r="C90" s="10" t="s">
        <v>251</v>
      </c>
      <c r="D90" s="11" t="s">
        <v>252</v>
      </c>
      <c r="E90" s="21" t="s">
        <v>30</v>
      </c>
      <c r="F90" s="21" t="s">
        <v>30</v>
      </c>
      <c r="G90" s="21" t="s">
        <v>30</v>
      </c>
      <c r="H90" s="21" t="s">
        <v>30</v>
      </c>
      <c r="I90" s="21" t="s">
        <v>30</v>
      </c>
      <c r="J90" s="9" t="str">
        <f aca="false">IFERROR(E90+F90+G90+H90+I90,"")</f>
        <v/>
      </c>
    </row>
    <row r="91" customFormat="false" ht="13.8" hidden="false" customHeight="false" outlineLevel="0" collapsed="false">
      <c r="A91" s="17" t="n">
        <f aca="false">'Acadamic Diary'!A91</f>
        <v>83</v>
      </c>
      <c r="B91" s="10" t="n">
        <v>500095842</v>
      </c>
      <c r="C91" s="10" t="s">
        <v>253</v>
      </c>
      <c r="D91" s="11" t="s">
        <v>254</v>
      </c>
      <c r="E91" s="21" t="n">
        <v>3</v>
      </c>
      <c r="F91" s="21" t="n">
        <v>2</v>
      </c>
      <c r="G91" s="21" t="n">
        <v>2</v>
      </c>
      <c r="H91" s="21" t="n">
        <v>2</v>
      </c>
      <c r="I91" s="21" t="n">
        <v>2</v>
      </c>
      <c r="J91" s="9" t="n">
        <f aca="false">IFERROR(E91+F91+G91+H91+I91,"")</f>
        <v>11</v>
      </c>
    </row>
    <row r="92" customFormat="false" ht="13.8" hidden="false" customHeight="false" outlineLevel="0" collapsed="false">
      <c r="A92" s="17" t="n">
        <f aca="false">'Acadamic Diary'!A92</f>
        <v>84</v>
      </c>
      <c r="B92" s="10" t="n">
        <v>500095919</v>
      </c>
      <c r="C92" s="10" t="s">
        <v>255</v>
      </c>
      <c r="D92" s="11" t="s">
        <v>256</v>
      </c>
      <c r="E92" s="21" t="n">
        <v>3</v>
      </c>
      <c r="F92" s="21" t="n">
        <v>3</v>
      </c>
      <c r="G92" s="21" t="n">
        <v>3</v>
      </c>
      <c r="H92" s="21" t="n">
        <v>3</v>
      </c>
      <c r="I92" s="21" t="n">
        <v>3</v>
      </c>
      <c r="J92" s="9" t="n">
        <f aca="false">IFERROR(E92+F92+G92+H92+I92,"")</f>
        <v>15</v>
      </c>
    </row>
    <row r="93" customFormat="false" ht="13.8" hidden="false" customHeight="false" outlineLevel="0" collapsed="false">
      <c r="A93" s="17" t="n">
        <f aca="false">'Acadamic Diary'!A93</f>
        <v>85</v>
      </c>
      <c r="B93" s="10" t="n">
        <v>500095922</v>
      </c>
      <c r="C93" s="10" t="s">
        <v>257</v>
      </c>
      <c r="D93" s="11" t="s">
        <v>258</v>
      </c>
      <c r="E93" s="21" t="s">
        <v>30</v>
      </c>
      <c r="F93" s="21" t="s">
        <v>30</v>
      </c>
      <c r="G93" s="21" t="s">
        <v>30</v>
      </c>
      <c r="H93" s="21" t="s">
        <v>30</v>
      </c>
      <c r="I93" s="21" t="s">
        <v>30</v>
      </c>
      <c r="J93" s="9" t="str">
        <f aca="false">IFERROR(E93+F93+G93+H93+I93,"")</f>
        <v/>
      </c>
    </row>
    <row r="94" customFormat="false" ht="13.8" hidden="false" customHeight="false" outlineLevel="0" collapsed="false">
      <c r="A94" s="17" t="n">
        <f aca="false">'Acadamic Diary'!A94</f>
        <v>86</v>
      </c>
      <c r="B94" s="10" t="n">
        <v>500095925</v>
      </c>
      <c r="C94" s="10" t="s">
        <v>259</v>
      </c>
      <c r="D94" s="11" t="s">
        <v>260</v>
      </c>
      <c r="E94" s="21" t="n">
        <v>3</v>
      </c>
      <c r="F94" s="21" t="n">
        <v>2</v>
      </c>
      <c r="G94" s="21" t="n">
        <v>2</v>
      </c>
      <c r="H94" s="21" t="n">
        <v>2</v>
      </c>
      <c r="I94" s="21" t="n">
        <v>2</v>
      </c>
      <c r="J94" s="9" t="n">
        <f aca="false">IFERROR(E94+F94+G94+H94+I94,"")</f>
        <v>11</v>
      </c>
    </row>
    <row r="95" customFormat="false" ht="13.8" hidden="false" customHeight="false" outlineLevel="0" collapsed="false">
      <c r="A95" s="17" t="n">
        <f aca="false">'Acadamic Diary'!A95</f>
        <v>87</v>
      </c>
      <c r="B95" s="10" t="n">
        <v>500095932</v>
      </c>
      <c r="C95" s="10" t="s">
        <v>262</v>
      </c>
      <c r="D95" s="11" t="s">
        <v>263</v>
      </c>
      <c r="E95" s="21" t="n">
        <v>3.5</v>
      </c>
      <c r="F95" s="21" t="n">
        <v>3.25</v>
      </c>
      <c r="G95" s="21" t="n">
        <v>3.25</v>
      </c>
      <c r="H95" s="21" t="n">
        <v>3.75</v>
      </c>
      <c r="I95" s="21" t="n">
        <v>3.25</v>
      </c>
      <c r="J95" s="9" t="n">
        <f aca="false">IFERROR(E95+F95+G95+H95+I95,"")</f>
        <v>17</v>
      </c>
    </row>
    <row r="96" customFormat="false" ht="13.8" hidden="false" customHeight="false" outlineLevel="0" collapsed="false">
      <c r="A96" s="17" t="n">
        <f aca="false">'Acadamic Diary'!A96</f>
        <v>88</v>
      </c>
      <c r="B96" s="10" t="n">
        <v>500095936</v>
      </c>
      <c r="C96" s="10" t="s">
        <v>265</v>
      </c>
      <c r="D96" s="11" t="s">
        <v>266</v>
      </c>
      <c r="E96" s="21" t="s">
        <v>30</v>
      </c>
      <c r="F96" s="21" t="s">
        <v>30</v>
      </c>
      <c r="G96" s="21" t="s">
        <v>30</v>
      </c>
      <c r="H96" s="21" t="s">
        <v>30</v>
      </c>
      <c r="I96" s="21" t="s">
        <v>30</v>
      </c>
      <c r="J96" s="9" t="str">
        <f aca="false">IFERROR(E96+F96+G96+H96+I96,"")</f>
        <v/>
      </c>
    </row>
    <row r="97" customFormat="false" ht="13.8" hidden="false" customHeight="false" outlineLevel="0" collapsed="false">
      <c r="A97" s="17" t="n">
        <f aca="false">'Acadamic Diary'!A97</f>
        <v>89</v>
      </c>
      <c r="B97" s="10" t="n">
        <v>500095937</v>
      </c>
      <c r="C97" s="10" t="s">
        <v>267</v>
      </c>
      <c r="D97" s="11" t="s">
        <v>268</v>
      </c>
      <c r="E97" s="21" t="n">
        <v>3.5</v>
      </c>
      <c r="F97" s="21" t="n">
        <v>3</v>
      </c>
      <c r="G97" s="21" t="n">
        <v>2.5</v>
      </c>
      <c r="H97" s="21" t="n">
        <v>3</v>
      </c>
      <c r="I97" s="21" t="n">
        <v>4</v>
      </c>
      <c r="J97" s="9" t="n">
        <f aca="false">IFERROR(E97+F97+G97+H97+I97,"")</f>
        <v>16</v>
      </c>
    </row>
    <row r="98" customFormat="false" ht="13.8" hidden="false" customHeight="false" outlineLevel="0" collapsed="false">
      <c r="A98" s="17" t="n">
        <f aca="false">'Acadamic Diary'!A98</f>
        <v>90</v>
      </c>
      <c r="B98" s="10" t="n">
        <v>500096021</v>
      </c>
      <c r="C98" s="10" t="s">
        <v>271</v>
      </c>
      <c r="D98" s="11" t="s">
        <v>272</v>
      </c>
      <c r="E98" s="21" t="n">
        <v>2</v>
      </c>
      <c r="F98" s="21" t="n">
        <v>1</v>
      </c>
      <c r="G98" s="21" t="n">
        <v>2</v>
      </c>
      <c r="H98" s="21" t="n">
        <v>3</v>
      </c>
      <c r="I98" s="21" t="n">
        <v>3</v>
      </c>
      <c r="J98" s="9" t="n">
        <f aca="false">IFERROR(E98+F98+G98+H98+I98,"")</f>
        <v>11</v>
      </c>
    </row>
    <row r="99" customFormat="false" ht="13.8" hidden="false" customHeight="false" outlineLevel="0" collapsed="false">
      <c r="A99" s="17" t="n">
        <f aca="false">'Acadamic Diary'!A99</f>
        <v>91</v>
      </c>
      <c r="B99" s="10" t="n">
        <v>500096086</v>
      </c>
      <c r="C99" s="10" t="s">
        <v>273</v>
      </c>
      <c r="D99" s="11" t="s">
        <v>274</v>
      </c>
      <c r="E99" s="21" t="n">
        <v>3</v>
      </c>
      <c r="F99" s="21" t="n">
        <v>2</v>
      </c>
      <c r="G99" s="21" t="n">
        <v>2</v>
      </c>
      <c r="H99" s="21" t="n">
        <v>2</v>
      </c>
      <c r="I99" s="21" t="n">
        <v>2</v>
      </c>
      <c r="J99" s="9" t="n">
        <f aca="false">IFERROR(E99+F99+G99+H99+I99,"")</f>
        <v>11</v>
      </c>
    </row>
    <row r="100" customFormat="false" ht="13.8" hidden="false" customHeight="false" outlineLevel="0" collapsed="false">
      <c r="A100" s="17" t="n">
        <f aca="false">'Acadamic Diary'!A100</f>
        <v>92</v>
      </c>
      <c r="B100" s="10" t="n">
        <v>500096088</v>
      </c>
      <c r="C100" s="10" t="s">
        <v>276</v>
      </c>
      <c r="D100" s="11" t="s">
        <v>277</v>
      </c>
      <c r="E100" s="21" t="n">
        <v>3</v>
      </c>
      <c r="F100" s="21" t="n">
        <v>2</v>
      </c>
      <c r="G100" s="21" t="n">
        <v>2</v>
      </c>
      <c r="H100" s="21" t="n">
        <v>2</v>
      </c>
      <c r="I100" s="21" t="n">
        <v>2</v>
      </c>
      <c r="J100" s="9" t="n">
        <f aca="false">IFERROR(E100+F100+G100+H100+I100,"")</f>
        <v>11</v>
      </c>
    </row>
    <row r="101" customFormat="false" ht="13.8" hidden="false" customHeight="false" outlineLevel="0" collapsed="false">
      <c r="A101" s="17" t="n">
        <f aca="false">'Acadamic Diary'!A101</f>
        <v>93</v>
      </c>
      <c r="B101" s="10" t="n">
        <v>500096122</v>
      </c>
      <c r="C101" s="10" t="s">
        <v>278</v>
      </c>
      <c r="D101" s="11" t="s">
        <v>279</v>
      </c>
      <c r="E101" s="21" t="n">
        <v>2</v>
      </c>
      <c r="F101" s="21" t="n">
        <v>1</v>
      </c>
      <c r="G101" s="21" t="n">
        <v>2</v>
      </c>
      <c r="H101" s="21" t="n">
        <v>3</v>
      </c>
      <c r="I101" s="21" t="n">
        <v>3</v>
      </c>
      <c r="J101" s="9" t="n">
        <f aca="false">IFERROR(E101+F101+G101+H101+I101,"")</f>
        <v>11</v>
      </c>
    </row>
    <row r="102" customFormat="false" ht="13.8" hidden="false" customHeight="false" outlineLevel="0" collapsed="false">
      <c r="A102" s="17" t="n">
        <f aca="false">'Acadamic Diary'!A102</f>
        <v>94</v>
      </c>
      <c r="B102" s="10" t="n">
        <v>500096132</v>
      </c>
      <c r="C102" s="10" t="s">
        <v>280</v>
      </c>
      <c r="D102" s="11" t="s">
        <v>281</v>
      </c>
      <c r="E102" s="21" t="n">
        <v>3</v>
      </c>
      <c r="F102" s="21" t="n">
        <v>2</v>
      </c>
      <c r="G102" s="21" t="n">
        <v>2</v>
      </c>
      <c r="H102" s="21" t="n">
        <v>2</v>
      </c>
      <c r="I102" s="21" t="n">
        <v>2</v>
      </c>
      <c r="J102" s="9" t="n">
        <f aca="false">IFERROR(E102+F102+G102+H102+I102,"")</f>
        <v>11</v>
      </c>
    </row>
    <row r="103" customFormat="false" ht="13.8" hidden="false" customHeight="false" outlineLevel="0" collapsed="false">
      <c r="A103" s="17" t="n">
        <f aca="false">'Acadamic Diary'!A103</f>
        <v>95</v>
      </c>
      <c r="B103" s="10" t="n">
        <v>500096244</v>
      </c>
      <c r="C103" s="10" t="s">
        <v>282</v>
      </c>
      <c r="D103" s="11" t="s">
        <v>283</v>
      </c>
      <c r="E103" s="21" t="n">
        <v>2</v>
      </c>
      <c r="F103" s="21" t="n">
        <v>2</v>
      </c>
      <c r="G103" s="21" t="n">
        <v>2</v>
      </c>
      <c r="H103" s="21" t="n">
        <v>1</v>
      </c>
      <c r="I103" s="21" t="n">
        <v>2</v>
      </c>
      <c r="J103" s="9" t="n">
        <f aca="false">IFERROR(E103+F103+G103+H103+I103,"")</f>
        <v>9</v>
      </c>
    </row>
    <row r="104" customFormat="false" ht="13.8" hidden="false" customHeight="false" outlineLevel="0" collapsed="false">
      <c r="A104" s="17" t="n">
        <f aca="false">'Acadamic Diary'!A104</f>
        <v>96</v>
      </c>
      <c r="B104" s="10" t="n">
        <v>500096258</v>
      </c>
      <c r="C104" s="10" t="s">
        <v>284</v>
      </c>
      <c r="D104" s="11" t="s">
        <v>285</v>
      </c>
      <c r="E104" s="21" t="n">
        <v>3</v>
      </c>
      <c r="F104" s="21" t="n">
        <v>2</v>
      </c>
      <c r="G104" s="21" t="n">
        <v>2</v>
      </c>
      <c r="H104" s="21" t="n">
        <v>2</v>
      </c>
      <c r="I104" s="21" t="n">
        <v>2</v>
      </c>
      <c r="J104" s="9" t="n">
        <f aca="false">IFERROR(E104+F104+G104+H104+I104,"")</f>
        <v>11</v>
      </c>
    </row>
    <row r="105" customFormat="false" ht="13.8" hidden="false" customHeight="false" outlineLevel="0" collapsed="false">
      <c r="A105" s="17" t="n">
        <f aca="false">'Acadamic Diary'!A105</f>
        <v>97</v>
      </c>
      <c r="B105" s="10" t="n">
        <v>500096288</v>
      </c>
      <c r="C105" s="10" t="s">
        <v>286</v>
      </c>
      <c r="D105" s="11" t="s">
        <v>287</v>
      </c>
      <c r="E105" s="21" t="n">
        <v>4</v>
      </c>
      <c r="F105" s="21" t="n">
        <v>3</v>
      </c>
      <c r="G105" s="21" t="n">
        <v>3</v>
      </c>
      <c r="H105" s="21" t="n">
        <v>3</v>
      </c>
      <c r="I105" s="21" t="n">
        <v>4</v>
      </c>
      <c r="J105" s="9" t="n">
        <f aca="false">IFERROR(E105+F105+G105+H105+I105,"")</f>
        <v>17</v>
      </c>
    </row>
    <row r="106" customFormat="false" ht="13.8" hidden="false" customHeight="false" outlineLevel="0" collapsed="false">
      <c r="A106" s="17" t="n">
        <f aca="false">'Acadamic Diary'!A106</f>
        <v>98</v>
      </c>
      <c r="B106" s="10" t="n">
        <v>500096302</v>
      </c>
      <c r="C106" s="10" t="s">
        <v>288</v>
      </c>
      <c r="D106" s="11" t="s">
        <v>289</v>
      </c>
      <c r="E106" s="21" t="n">
        <v>3</v>
      </c>
      <c r="F106" s="21" t="n">
        <v>2</v>
      </c>
      <c r="G106" s="21" t="n">
        <v>2</v>
      </c>
      <c r="H106" s="21" t="n">
        <v>2</v>
      </c>
      <c r="I106" s="21" t="n">
        <v>2</v>
      </c>
      <c r="J106" s="9" t="n">
        <f aca="false">IFERROR(E106+F106+G106+H106+I106,"")</f>
        <v>11</v>
      </c>
    </row>
    <row r="107" customFormat="false" ht="13.8" hidden="false" customHeight="false" outlineLevel="0" collapsed="false">
      <c r="A107" s="17" t="n">
        <f aca="false">'Acadamic Diary'!A107</f>
        <v>99</v>
      </c>
      <c r="B107" s="10" t="n">
        <v>500096346</v>
      </c>
      <c r="C107" s="10" t="s">
        <v>291</v>
      </c>
      <c r="D107" s="11" t="s">
        <v>292</v>
      </c>
      <c r="E107" s="21" t="n">
        <v>3.5</v>
      </c>
      <c r="F107" s="21" t="n">
        <v>3</v>
      </c>
      <c r="G107" s="21" t="n">
        <v>2.5</v>
      </c>
      <c r="H107" s="21" t="n">
        <v>3</v>
      </c>
      <c r="I107" s="21" t="n">
        <v>4</v>
      </c>
      <c r="J107" s="9" t="n">
        <f aca="false">IFERROR(E107+F107+G107+H107+I107,"")</f>
        <v>16</v>
      </c>
    </row>
    <row r="108" customFormat="false" ht="13.8" hidden="false" customHeight="false" outlineLevel="0" collapsed="false">
      <c r="A108" s="17" t="n">
        <f aca="false">'Acadamic Diary'!A108</f>
        <v>100</v>
      </c>
      <c r="B108" s="10" t="n">
        <v>500096351</v>
      </c>
      <c r="C108" s="10" t="s">
        <v>293</v>
      </c>
      <c r="D108" s="11" t="s">
        <v>294</v>
      </c>
      <c r="E108" s="21" t="n">
        <v>3</v>
      </c>
      <c r="F108" s="21" t="n">
        <v>3</v>
      </c>
      <c r="G108" s="21" t="n">
        <v>3</v>
      </c>
      <c r="H108" s="21" t="n">
        <v>3</v>
      </c>
      <c r="I108" s="21" t="n">
        <v>3</v>
      </c>
      <c r="J108" s="9" t="n">
        <f aca="false">IFERROR(E108+F108+G108+H108+I108,"")</f>
        <v>15</v>
      </c>
    </row>
    <row r="109" customFormat="false" ht="13.8" hidden="false" customHeight="false" outlineLevel="0" collapsed="false">
      <c r="A109" s="17" t="n">
        <f aca="false">'Acadamic Diary'!A109</f>
        <v>101</v>
      </c>
      <c r="B109" s="10" t="n">
        <v>500096400</v>
      </c>
      <c r="C109" s="10" t="s">
        <v>297</v>
      </c>
      <c r="D109" s="11" t="s">
        <v>298</v>
      </c>
      <c r="E109" s="21" t="n">
        <v>3.5</v>
      </c>
      <c r="F109" s="21" t="n">
        <v>3</v>
      </c>
      <c r="G109" s="21" t="n">
        <v>2.5</v>
      </c>
      <c r="H109" s="21" t="n">
        <v>3</v>
      </c>
      <c r="I109" s="21" t="n">
        <v>4</v>
      </c>
      <c r="J109" s="9" t="n">
        <f aca="false">IFERROR(E109+F109+G109+H109+I109,"")</f>
        <v>16</v>
      </c>
    </row>
    <row r="110" customFormat="false" ht="13.8" hidden="false" customHeight="false" outlineLevel="0" collapsed="false">
      <c r="A110" s="17" t="n">
        <f aca="false">'Acadamic Diary'!A110</f>
        <v>102</v>
      </c>
      <c r="B110" s="10" t="n">
        <v>500096412</v>
      </c>
      <c r="C110" s="10" t="s">
        <v>300</v>
      </c>
      <c r="D110" s="11" t="s">
        <v>301</v>
      </c>
      <c r="E110" s="21" t="n">
        <v>2</v>
      </c>
      <c r="F110" s="21" t="n">
        <v>3</v>
      </c>
      <c r="G110" s="21" t="n">
        <v>2</v>
      </c>
      <c r="H110" s="21" t="n">
        <v>3</v>
      </c>
      <c r="I110" s="21" t="n">
        <v>2</v>
      </c>
      <c r="J110" s="9" t="n">
        <f aca="false">IFERROR(E110+F110+G110+H110+I110,"")</f>
        <v>12</v>
      </c>
    </row>
    <row r="111" customFormat="false" ht="13.8" hidden="false" customHeight="false" outlineLevel="0" collapsed="false">
      <c r="A111" s="17" t="n">
        <f aca="false">'Acadamic Diary'!A111</f>
        <v>103</v>
      </c>
      <c r="B111" s="10" t="n">
        <v>500096448</v>
      </c>
      <c r="C111" s="10" t="s">
        <v>302</v>
      </c>
      <c r="D111" s="11" t="s">
        <v>303</v>
      </c>
      <c r="E111" s="21" t="n">
        <v>3</v>
      </c>
      <c r="F111" s="21" t="n">
        <v>3</v>
      </c>
      <c r="G111" s="21" t="n">
        <v>3</v>
      </c>
      <c r="H111" s="21" t="n">
        <v>3</v>
      </c>
      <c r="I111" s="21" t="n">
        <v>3</v>
      </c>
      <c r="J111" s="9" t="n">
        <f aca="false">IFERROR(E111+F111+G111+H111+I111,"")</f>
        <v>15</v>
      </c>
    </row>
    <row r="112" customFormat="false" ht="13.8" hidden="false" customHeight="false" outlineLevel="0" collapsed="false">
      <c r="A112" s="17" t="n">
        <f aca="false">'Acadamic Diary'!A112</f>
        <v>104</v>
      </c>
      <c r="B112" s="10" t="n">
        <v>500096495</v>
      </c>
      <c r="C112" s="10" t="s">
        <v>304</v>
      </c>
      <c r="D112" s="11" t="s">
        <v>305</v>
      </c>
      <c r="E112" s="21" t="n">
        <v>4</v>
      </c>
      <c r="F112" s="21" t="n">
        <v>4</v>
      </c>
      <c r="G112" s="21" t="n">
        <v>3</v>
      </c>
      <c r="H112" s="21" t="n">
        <v>4</v>
      </c>
      <c r="I112" s="21" t="n">
        <v>4</v>
      </c>
      <c r="J112" s="9" t="n">
        <f aca="false">IFERROR(E112+F112+G112+H112+I112,"")</f>
        <v>19</v>
      </c>
    </row>
    <row r="113" customFormat="false" ht="13.8" hidden="false" customHeight="false" outlineLevel="0" collapsed="false">
      <c r="A113" s="17" t="n">
        <f aca="false">'Acadamic Diary'!A113</f>
        <v>105</v>
      </c>
      <c r="B113" s="10" t="n">
        <v>500096507</v>
      </c>
      <c r="C113" s="10" t="s">
        <v>307</v>
      </c>
      <c r="D113" s="11" t="s">
        <v>308</v>
      </c>
      <c r="E113" s="21" t="n">
        <v>3</v>
      </c>
      <c r="F113" s="21" t="n">
        <v>4</v>
      </c>
      <c r="G113" s="21" t="n">
        <v>3</v>
      </c>
      <c r="H113" s="21" t="n">
        <v>4</v>
      </c>
      <c r="I113" s="21" t="n">
        <v>4</v>
      </c>
      <c r="J113" s="9" t="n">
        <f aca="false">IFERROR(E113+F113+G113+H113+I113,"")</f>
        <v>18</v>
      </c>
    </row>
    <row r="114" customFormat="false" ht="13.8" hidden="false" customHeight="false" outlineLevel="0" collapsed="false">
      <c r="A114" s="17" t="n">
        <f aca="false">'Acadamic Diary'!A114</f>
        <v>106</v>
      </c>
      <c r="B114" s="10" t="n">
        <v>500096554</v>
      </c>
      <c r="C114" s="10" t="s">
        <v>309</v>
      </c>
      <c r="D114" s="11" t="s">
        <v>310</v>
      </c>
      <c r="E114" s="21" t="n">
        <v>3</v>
      </c>
      <c r="F114" s="21" t="n">
        <v>3</v>
      </c>
      <c r="G114" s="21" t="n">
        <v>3</v>
      </c>
      <c r="H114" s="21" t="n">
        <v>3</v>
      </c>
      <c r="I114" s="21" t="n">
        <v>3</v>
      </c>
      <c r="J114" s="9" t="n">
        <f aca="false">IFERROR(E114+F114+G114+H114+I114,"")</f>
        <v>15</v>
      </c>
    </row>
    <row r="115" customFormat="false" ht="13.8" hidden="false" customHeight="false" outlineLevel="0" collapsed="false">
      <c r="A115" s="17" t="n">
        <f aca="false">'Acadamic Diary'!A115</f>
        <v>107</v>
      </c>
      <c r="B115" s="10" t="n">
        <v>500096591</v>
      </c>
      <c r="C115" s="10" t="s">
        <v>311</v>
      </c>
      <c r="D115" s="11" t="s">
        <v>312</v>
      </c>
      <c r="E115" s="21" t="n">
        <v>0</v>
      </c>
      <c r="F115" s="21" t="n">
        <v>0</v>
      </c>
      <c r="G115" s="21" t="n">
        <v>0</v>
      </c>
      <c r="H115" s="21" t="n">
        <v>0</v>
      </c>
      <c r="I115" s="21" t="n">
        <v>0</v>
      </c>
      <c r="J115" s="9" t="n">
        <f aca="false">IFERROR(E115+F115+G115+H115+I115,"")</f>
        <v>0</v>
      </c>
    </row>
    <row r="116" customFormat="false" ht="13.8" hidden="false" customHeight="false" outlineLevel="0" collapsed="false">
      <c r="A116" s="17" t="n">
        <f aca="false">'Acadamic Diary'!A116</f>
        <v>108</v>
      </c>
      <c r="B116" s="10" t="n">
        <v>500096616</v>
      </c>
      <c r="C116" s="10" t="s">
        <v>314</v>
      </c>
      <c r="D116" s="11" t="s">
        <v>315</v>
      </c>
      <c r="E116" s="21" t="n">
        <v>3.5</v>
      </c>
      <c r="F116" s="21" t="n">
        <v>3.25</v>
      </c>
      <c r="G116" s="21" t="n">
        <v>3.25</v>
      </c>
      <c r="H116" s="21" t="n">
        <v>3.75</v>
      </c>
      <c r="I116" s="21" t="n">
        <v>3.25</v>
      </c>
      <c r="J116" s="9" t="n">
        <f aca="false">IFERROR(E116+F116+G116+H116+I116,"")</f>
        <v>17</v>
      </c>
    </row>
  </sheetData>
  <autoFilter ref="A8:J116"/>
  <mergeCells count="9">
    <mergeCell ref="C1:I1"/>
    <mergeCell ref="C2:I2"/>
    <mergeCell ref="C3:I3"/>
    <mergeCell ref="A4:B4"/>
    <mergeCell ref="C4:G4"/>
    <mergeCell ref="A5:B5"/>
    <mergeCell ref="C5:G5"/>
    <mergeCell ref="A6:B6"/>
    <mergeCell ref="C6:G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8.54296875" defaultRowHeight="15" zeroHeight="false" outlineLevelRow="0" outlineLevelCol="0"/>
  <cols>
    <col collapsed="false" customWidth="true" hidden="false" outlineLevel="0" max="2" min="2" style="1" width="12.57"/>
    <col collapsed="false" customWidth="true" hidden="false" outlineLevel="0" max="3" min="3" style="1" width="13.57"/>
    <col collapsed="false" customWidth="true" hidden="false" outlineLevel="0" max="4" min="4" style="1" width="16"/>
    <col collapsed="false" customWidth="true" hidden="false" outlineLevel="0" max="5" min="5" style="1" width="10"/>
    <col collapsed="false" customWidth="true" hidden="false" outlineLevel="0" max="6" min="6" style="1" width="12.71"/>
    <col collapsed="false" customWidth="true" hidden="false" outlineLevel="0" max="7" min="7" style="1" width="16.71"/>
    <col collapsed="false" customWidth="true" hidden="false" outlineLevel="0" max="8" min="8" style="1" width="10.42"/>
  </cols>
  <sheetData>
    <row r="1" customFormat="false" ht="15" hidden="false" customHeight="false" outlineLevel="0" collapsed="false">
      <c r="C1" s="2" t="s">
        <v>0</v>
      </c>
      <c r="D1" s="2"/>
      <c r="E1" s="2"/>
      <c r="F1" s="2"/>
      <c r="G1" s="2"/>
      <c r="H1" s="2"/>
    </row>
    <row r="2" customFormat="false" ht="15" hidden="false" customHeight="false" outlineLevel="0" collapsed="false">
      <c r="C2" s="2" t="s">
        <v>1</v>
      </c>
      <c r="D2" s="2"/>
      <c r="E2" s="2"/>
      <c r="F2" s="2"/>
      <c r="G2" s="2"/>
      <c r="H2" s="2"/>
    </row>
    <row r="3" customFormat="false" ht="15" hidden="false" customHeight="false" outlineLevel="0" collapsed="false">
      <c r="C3" s="2" t="s">
        <v>2</v>
      </c>
      <c r="D3" s="2"/>
      <c r="E3" s="2"/>
      <c r="F3" s="2"/>
      <c r="G3" s="2"/>
      <c r="H3" s="2"/>
    </row>
    <row r="4" customFormat="false" ht="15" hidden="false" customHeight="false" outlineLevel="0" collapsed="false">
      <c r="A4" s="3" t="s">
        <v>3</v>
      </c>
      <c r="B4" s="3"/>
      <c r="C4" s="4" t="str">
        <f aca="false">'Acadamic Diary'!C4</f>
        <v>NA</v>
      </c>
      <c r="D4" s="4"/>
      <c r="E4" s="4"/>
      <c r="F4" s="4"/>
      <c r="G4" s="4"/>
    </row>
    <row r="5" customFormat="false" ht="15" hidden="false" customHeight="false" outlineLevel="0" collapsed="false">
      <c r="A5" s="3" t="s">
        <v>5</v>
      </c>
      <c r="B5" s="3"/>
      <c r="C5" s="4" t="str">
        <f aca="false">'Acadamic Diary'!C5:G5</f>
        <v>Major Project 1</v>
      </c>
      <c r="D5" s="4"/>
      <c r="E5" s="4"/>
      <c r="F5" s="4"/>
      <c r="G5" s="4"/>
    </row>
    <row r="6" customFormat="false" ht="15" hidden="false" customHeight="false" outlineLevel="0" collapsed="false">
      <c r="A6" s="3" t="s">
        <v>7</v>
      </c>
      <c r="B6" s="3"/>
      <c r="C6" s="4" t="str">
        <f aca="false">'Acadamic Diary'!C6:G6</f>
        <v>B.Tech CS+CCVT, B4+B5+B6, VII Semester</v>
      </c>
      <c r="D6" s="4"/>
      <c r="E6" s="4"/>
      <c r="F6" s="4"/>
      <c r="G6" s="4"/>
    </row>
    <row r="8" customFormat="false" ht="45" hidden="false" customHeight="false" outlineLevel="0" collapsed="false">
      <c r="A8" s="14" t="s">
        <v>9</v>
      </c>
      <c r="B8" s="14" t="s">
        <v>10</v>
      </c>
      <c r="C8" s="14" t="s">
        <v>11</v>
      </c>
      <c r="D8" s="14" t="s">
        <v>12</v>
      </c>
      <c r="E8" s="15" t="s">
        <v>322</v>
      </c>
      <c r="F8" s="15" t="s">
        <v>323</v>
      </c>
      <c r="G8" s="15" t="s">
        <v>324</v>
      </c>
      <c r="H8" s="15" t="s">
        <v>325</v>
      </c>
      <c r="I8" s="16" t="s">
        <v>321</v>
      </c>
      <c r="J8" s="7"/>
    </row>
    <row r="9" customFormat="false" ht="13.8" hidden="false" customHeight="false" outlineLevel="0" collapsed="false">
      <c r="A9" s="17" t="n">
        <f aca="false">'Acadamic Diary'!A9</f>
        <v>1</v>
      </c>
      <c r="B9" s="10" t="n">
        <v>500093418</v>
      </c>
      <c r="C9" s="10" t="s">
        <v>16</v>
      </c>
      <c r="D9" s="11" t="s">
        <v>17</v>
      </c>
      <c r="E9" s="22" t="n">
        <v>3</v>
      </c>
      <c r="F9" s="22" t="n">
        <v>3</v>
      </c>
      <c r="G9" s="22" t="n">
        <v>3</v>
      </c>
      <c r="H9" s="22" t="n">
        <v>3</v>
      </c>
      <c r="I9" s="23" t="n">
        <f aca="false">IFERROR(E9+F9+G9+H9,"")</f>
        <v>12</v>
      </c>
    </row>
    <row r="10" customFormat="false" ht="13.8" hidden="false" customHeight="false" outlineLevel="0" collapsed="false">
      <c r="A10" s="17" t="n">
        <f aca="false">'Acadamic Diary'!A10</f>
        <v>2</v>
      </c>
      <c r="B10" s="10" t="n">
        <v>500093449</v>
      </c>
      <c r="C10" s="10" t="s">
        <v>20</v>
      </c>
      <c r="D10" s="11" t="s">
        <v>21</v>
      </c>
      <c r="E10" s="22" t="n">
        <v>3</v>
      </c>
      <c r="F10" s="22" t="n">
        <v>3</v>
      </c>
      <c r="G10" s="22" t="n">
        <v>3</v>
      </c>
      <c r="H10" s="22" t="n">
        <v>3</v>
      </c>
      <c r="I10" s="23" t="n">
        <f aca="false">IFERROR(E10+F10+G10+H10,"")</f>
        <v>12</v>
      </c>
    </row>
    <row r="11" customFormat="false" ht="13.8" hidden="false" customHeight="false" outlineLevel="0" collapsed="false">
      <c r="A11" s="17" t="n">
        <f aca="false">'Acadamic Diary'!A11</f>
        <v>3</v>
      </c>
      <c r="B11" s="10" t="n">
        <v>500093617</v>
      </c>
      <c r="C11" s="10" t="s">
        <v>24</v>
      </c>
      <c r="D11" s="11" t="s">
        <v>25</v>
      </c>
      <c r="E11" s="22" t="n">
        <v>2</v>
      </c>
      <c r="F11" s="22" t="n">
        <v>2</v>
      </c>
      <c r="G11" s="22" t="n">
        <v>2</v>
      </c>
      <c r="H11" s="22" t="n">
        <v>2</v>
      </c>
      <c r="I11" s="23" t="n">
        <f aca="false">IFERROR(E11+F11+G11+H11,"")</f>
        <v>8</v>
      </c>
    </row>
    <row r="12" customFormat="false" ht="13.8" hidden="false" customHeight="false" outlineLevel="0" collapsed="false">
      <c r="A12" s="17" t="n">
        <f aca="false">'Acadamic Diary'!A12</f>
        <v>4</v>
      </c>
      <c r="B12" s="10" t="n">
        <v>500093628</v>
      </c>
      <c r="C12" s="10" t="s">
        <v>28</v>
      </c>
      <c r="D12" s="11" t="s">
        <v>29</v>
      </c>
      <c r="E12" s="22" t="s">
        <v>30</v>
      </c>
      <c r="F12" s="22" t="s">
        <v>30</v>
      </c>
      <c r="G12" s="22" t="s">
        <v>30</v>
      </c>
      <c r="H12" s="22" t="s">
        <v>30</v>
      </c>
      <c r="I12" s="23" t="str">
        <f aca="false">IFERROR(E12+F12+G12+H12,"")</f>
        <v/>
      </c>
    </row>
    <row r="13" customFormat="false" ht="13.8" hidden="false" customHeight="false" outlineLevel="0" collapsed="false">
      <c r="A13" s="17" t="n">
        <f aca="false">'Acadamic Diary'!A13</f>
        <v>5</v>
      </c>
      <c r="B13" s="10" t="n">
        <v>500093629</v>
      </c>
      <c r="C13" s="10" t="s">
        <v>31</v>
      </c>
      <c r="D13" s="11" t="s">
        <v>32</v>
      </c>
      <c r="E13" s="22" t="n">
        <v>3</v>
      </c>
      <c r="F13" s="22" t="n">
        <v>4</v>
      </c>
      <c r="G13" s="22" t="n">
        <v>4</v>
      </c>
      <c r="H13" s="22" t="n">
        <v>3</v>
      </c>
      <c r="I13" s="23" t="n">
        <f aca="false">IFERROR(E13+F13+G13+H13,"")</f>
        <v>14</v>
      </c>
    </row>
    <row r="14" customFormat="false" ht="13.8" hidden="false" customHeight="false" outlineLevel="0" collapsed="false">
      <c r="A14" s="17" t="n">
        <f aca="false">'Acadamic Diary'!A14</f>
        <v>6</v>
      </c>
      <c r="B14" s="10" t="n">
        <v>500093644</v>
      </c>
      <c r="C14" s="10" t="s">
        <v>35</v>
      </c>
      <c r="D14" s="11" t="s">
        <v>36</v>
      </c>
      <c r="E14" s="24" t="n">
        <v>3</v>
      </c>
      <c r="F14" s="24" t="n">
        <v>4</v>
      </c>
      <c r="G14" s="24" t="n">
        <v>3</v>
      </c>
      <c r="H14" s="24" t="n">
        <v>4</v>
      </c>
      <c r="I14" s="23" t="n">
        <f aca="false">IFERROR(E14+F14+G14+H14,"")</f>
        <v>14</v>
      </c>
    </row>
    <row r="15" customFormat="false" ht="13.8" hidden="false" customHeight="false" outlineLevel="0" collapsed="false">
      <c r="A15" s="17" t="n">
        <f aca="false">'Acadamic Diary'!A15</f>
        <v>7</v>
      </c>
      <c r="B15" s="10" t="n">
        <v>500093651</v>
      </c>
      <c r="C15" s="10" t="s">
        <v>39</v>
      </c>
      <c r="D15" s="11" t="s">
        <v>40</v>
      </c>
      <c r="E15" s="22" t="n">
        <v>4</v>
      </c>
      <c r="F15" s="22" t="n">
        <v>4</v>
      </c>
      <c r="G15" s="22" t="n">
        <v>4</v>
      </c>
      <c r="H15" s="22" t="n">
        <v>4.5</v>
      </c>
      <c r="I15" s="23" t="n">
        <f aca="false">IFERROR(E15+F15+G15+H15,"")</f>
        <v>16.5</v>
      </c>
    </row>
    <row r="16" customFormat="false" ht="13.8" hidden="false" customHeight="false" outlineLevel="0" collapsed="false">
      <c r="A16" s="17" t="n">
        <f aca="false">'Acadamic Diary'!A16</f>
        <v>8</v>
      </c>
      <c r="B16" s="10" t="n">
        <v>500093653</v>
      </c>
      <c r="C16" s="10" t="s">
        <v>43</v>
      </c>
      <c r="D16" s="11" t="s">
        <v>44</v>
      </c>
      <c r="E16" s="22" t="n">
        <v>2</v>
      </c>
      <c r="F16" s="22" t="n">
        <v>2</v>
      </c>
      <c r="G16" s="22" t="n">
        <v>1</v>
      </c>
      <c r="H16" s="22" t="n">
        <v>1</v>
      </c>
      <c r="I16" s="23" t="n">
        <f aca="false">IFERROR(E16+F16+G16+H16,"")</f>
        <v>6</v>
      </c>
    </row>
    <row r="17" customFormat="false" ht="13.8" hidden="false" customHeight="false" outlineLevel="0" collapsed="false">
      <c r="A17" s="17" t="n">
        <f aca="false">'Acadamic Diary'!A17</f>
        <v>9</v>
      </c>
      <c r="B17" s="10" t="n">
        <v>500093656</v>
      </c>
      <c r="C17" s="10" t="s">
        <v>47</v>
      </c>
      <c r="D17" s="11" t="s">
        <v>48</v>
      </c>
      <c r="E17" s="22" t="n">
        <v>4</v>
      </c>
      <c r="F17" s="22" t="n">
        <v>4</v>
      </c>
      <c r="G17" s="22" t="n">
        <v>4</v>
      </c>
      <c r="H17" s="22" t="n">
        <v>4.5</v>
      </c>
      <c r="I17" s="23" t="n">
        <f aca="false">IFERROR(E17+F17+G17+H17,"")</f>
        <v>16.5</v>
      </c>
    </row>
    <row r="18" customFormat="false" ht="13.8" hidden="false" customHeight="false" outlineLevel="0" collapsed="false">
      <c r="A18" s="17" t="n">
        <f aca="false">'Acadamic Diary'!A18</f>
        <v>10</v>
      </c>
      <c r="B18" s="10" t="n">
        <v>500093659</v>
      </c>
      <c r="C18" s="10" t="s">
        <v>49</v>
      </c>
      <c r="D18" s="11" t="s">
        <v>50</v>
      </c>
      <c r="E18" s="22" t="s">
        <v>30</v>
      </c>
      <c r="F18" s="22" t="s">
        <v>30</v>
      </c>
      <c r="G18" s="22" t="s">
        <v>30</v>
      </c>
      <c r="H18" s="22" t="s">
        <v>30</v>
      </c>
      <c r="I18" s="23" t="str">
        <f aca="false">IFERROR(E18+F18+G18+H18,"")</f>
        <v/>
      </c>
    </row>
    <row r="19" customFormat="false" ht="13.8" hidden="false" customHeight="false" outlineLevel="0" collapsed="false">
      <c r="A19" s="17" t="n">
        <f aca="false">'Acadamic Diary'!A19</f>
        <v>11</v>
      </c>
      <c r="B19" s="10" t="n">
        <v>500093677</v>
      </c>
      <c r="C19" s="10" t="s">
        <v>51</v>
      </c>
      <c r="D19" s="11" t="s">
        <v>52</v>
      </c>
      <c r="E19" s="22" t="s">
        <v>30</v>
      </c>
      <c r="F19" s="22" t="s">
        <v>30</v>
      </c>
      <c r="G19" s="22" t="s">
        <v>30</v>
      </c>
      <c r="H19" s="22" t="s">
        <v>30</v>
      </c>
      <c r="I19" s="23" t="str">
        <f aca="false">IFERROR(E19+F19+G19+H19,"")</f>
        <v/>
      </c>
    </row>
    <row r="20" customFormat="false" ht="13.8" hidden="false" customHeight="false" outlineLevel="0" collapsed="false">
      <c r="A20" s="17" t="n">
        <f aca="false">'Acadamic Diary'!A20</f>
        <v>12</v>
      </c>
      <c r="B20" s="10" t="n">
        <v>500093916</v>
      </c>
      <c r="C20" s="10" t="s">
        <v>53</v>
      </c>
      <c r="D20" s="11" t="s">
        <v>54</v>
      </c>
      <c r="E20" s="25" t="n">
        <v>2</v>
      </c>
      <c r="F20" s="25" t="n">
        <v>2</v>
      </c>
      <c r="G20" s="25" t="n">
        <v>1</v>
      </c>
      <c r="H20" s="25" t="n">
        <v>1</v>
      </c>
      <c r="I20" s="23" t="n">
        <f aca="false">IFERROR(E20+F20+G20+H20,"")</f>
        <v>6</v>
      </c>
    </row>
    <row r="21" customFormat="false" ht="13.8" hidden="false" customHeight="false" outlineLevel="0" collapsed="false">
      <c r="A21" s="17" t="n">
        <f aca="false">'Acadamic Diary'!A21</f>
        <v>13</v>
      </c>
      <c r="B21" s="10" t="n">
        <v>500093923</v>
      </c>
      <c r="C21" s="10" t="s">
        <v>57</v>
      </c>
      <c r="D21" s="11" t="s">
        <v>58</v>
      </c>
      <c r="E21" s="22" t="n">
        <v>4</v>
      </c>
      <c r="F21" s="22" t="n">
        <v>5</v>
      </c>
      <c r="G21" s="22" t="n">
        <v>5</v>
      </c>
      <c r="H21" s="22" t="n">
        <v>5</v>
      </c>
      <c r="I21" s="23" t="n">
        <f aca="false">IFERROR(E21+F21+G21+H21,"")</f>
        <v>19</v>
      </c>
    </row>
    <row r="22" customFormat="false" ht="13.8" hidden="false" customHeight="false" outlineLevel="0" collapsed="false">
      <c r="A22" s="17" t="n">
        <f aca="false">'Acadamic Diary'!A22</f>
        <v>14</v>
      </c>
      <c r="B22" s="10" t="n">
        <v>500093927</v>
      </c>
      <c r="C22" s="10" t="s">
        <v>61</v>
      </c>
      <c r="D22" s="11" t="s">
        <v>62</v>
      </c>
      <c r="E22" s="22" t="s">
        <v>30</v>
      </c>
      <c r="F22" s="22" t="s">
        <v>30</v>
      </c>
      <c r="G22" s="22" t="s">
        <v>30</v>
      </c>
      <c r="H22" s="22" t="s">
        <v>30</v>
      </c>
      <c r="I22" s="23" t="str">
        <f aca="false">IFERROR(E22+F22+G22+H22,"")</f>
        <v/>
      </c>
    </row>
    <row r="23" customFormat="false" ht="13.8" hidden="false" customHeight="false" outlineLevel="0" collapsed="false">
      <c r="A23" s="17" t="n">
        <f aca="false">'Acadamic Diary'!A23</f>
        <v>15</v>
      </c>
      <c r="B23" s="10" t="n">
        <v>500093948</v>
      </c>
      <c r="C23" s="10" t="s">
        <v>63</v>
      </c>
      <c r="D23" s="11" t="s">
        <v>64</v>
      </c>
      <c r="E23" s="22" t="s">
        <v>30</v>
      </c>
      <c r="F23" s="22" t="s">
        <v>30</v>
      </c>
      <c r="G23" s="22" t="s">
        <v>30</v>
      </c>
      <c r="H23" s="22" t="s">
        <v>30</v>
      </c>
      <c r="I23" s="23" t="str">
        <f aca="false">IFERROR(E23+F23+G23+H23,"")</f>
        <v/>
      </c>
    </row>
    <row r="24" customFormat="false" ht="13.8" hidden="false" customHeight="false" outlineLevel="0" collapsed="false">
      <c r="A24" s="17" t="n">
        <f aca="false">'Acadamic Diary'!A24</f>
        <v>16</v>
      </c>
      <c r="B24" s="10" t="n">
        <v>500093957</v>
      </c>
      <c r="C24" s="10" t="s">
        <v>65</v>
      </c>
      <c r="D24" s="11" t="s">
        <v>66</v>
      </c>
      <c r="E24" s="22" t="s">
        <v>30</v>
      </c>
      <c r="F24" s="22" t="s">
        <v>30</v>
      </c>
      <c r="G24" s="22" t="s">
        <v>30</v>
      </c>
      <c r="H24" s="22" t="s">
        <v>30</v>
      </c>
      <c r="I24" s="23" t="str">
        <f aca="false">IFERROR(E24+F24+G24+H24,"")</f>
        <v/>
      </c>
    </row>
    <row r="25" customFormat="false" ht="13.8" hidden="false" customHeight="false" outlineLevel="0" collapsed="false">
      <c r="A25" s="17" t="n">
        <f aca="false">'Acadamic Diary'!A25</f>
        <v>17</v>
      </c>
      <c r="B25" s="10" t="n">
        <v>500093984</v>
      </c>
      <c r="C25" s="10" t="s">
        <v>67</v>
      </c>
      <c r="D25" s="11" t="s">
        <v>68</v>
      </c>
      <c r="E25" s="22" t="s">
        <v>30</v>
      </c>
      <c r="F25" s="22" t="s">
        <v>30</v>
      </c>
      <c r="G25" s="22" t="s">
        <v>30</v>
      </c>
      <c r="H25" s="22" t="s">
        <v>30</v>
      </c>
      <c r="I25" s="23" t="str">
        <f aca="false">IFERROR(E25+F25+G25+H25,"")</f>
        <v/>
      </c>
    </row>
    <row r="26" customFormat="false" ht="13.8" hidden="false" customHeight="false" outlineLevel="0" collapsed="false">
      <c r="A26" s="17" t="n">
        <f aca="false">'Acadamic Diary'!A26</f>
        <v>18</v>
      </c>
      <c r="B26" s="10" t="n">
        <v>500094037</v>
      </c>
      <c r="C26" s="10" t="s">
        <v>69</v>
      </c>
      <c r="D26" s="11" t="s">
        <v>70</v>
      </c>
      <c r="E26" s="22" t="n">
        <v>3</v>
      </c>
      <c r="F26" s="22" t="n">
        <v>3</v>
      </c>
      <c r="G26" s="22" t="n">
        <v>3</v>
      </c>
      <c r="H26" s="22" t="n">
        <v>3</v>
      </c>
      <c r="I26" s="23" t="n">
        <f aca="false">IFERROR(E26+F26+G26+H26,"")</f>
        <v>12</v>
      </c>
    </row>
    <row r="27" customFormat="false" ht="13.8" hidden="false" customHeight="false" outlineLevel="0" collapsed="false">
      <c r="A27" s="17" t="n">
        <f aca="false">'Acadamic Diary'!A27</f>
        <v>19</v>
      </c>
      <c r="B27" s="10" t="n">
        <v>500094046</v>
      </c>
      <c r="C27" s="10" t="s">
        <v>73</v>
      </c>
      <c r="D27" s="11" t="s">
        <v>74</v>
      </c>
      <c r="E27" s="22" t="s">
        <v>30</v>
      </c>
      <c r="F27" s="22" t="s">
        <v>30</v>
      </c>
      <c r="G27" s="22" t="s">
        <v>30</v>
      </c>
      <c r="H27" s="22" t="s">
        <v>30</v>
      </c>
      <c r="I27" s="23" t="str">
        <f aca="false">IFERROR(E27+F27+G27+H27,"")</f>
        <v/>
      </c>
    </row>
    <row r="28" customFormat="false" ht="13.8" hidden="false" customHeight="false" outlineLevel="0" collapsed="false">
      <c r="A28" s="17" t="n">
        <f aca="false">'Acadamic Diary'!A28</f>
        <v>20</v>
      </c>
      <c r="B28" s="10" t="n">
        <v>500094049</v>
      </c>
      <c r="C28" s="10" t="s">
        <v>75</v>
      </c>
      <c r="D28" s="11" t="s">
        <v>76</v>
      </c>
      <c r="E28" s="22" t="n">
        <v>4</v>
      </c>
      <c r="F28" s="22" t="n">
        <v>4.5</v>
      </c>
      <c r="G28" s="22" t="n">
        <v>4.5</v>
      </c>
      <c r="H28" s="22" t="n">
        <v>4</v>
      </c>
      <c r="I28" s="23" t="n">
        <f aca="false">IFERROR(E28+F28+G28+H28,"")</f>
        <v>17</v>
      </c>
    </row>
    <row r="29" customFormat="false" ht="13.8" hidden="false" customHeight="false" outlineLevel="0" collapsed="false">
      <c r="A29" s="17" t="n">
        <f aca="false">'Acadamic Diary'!A29</f>
        <v>21</v>
      </c>
      <c r="B29" s="10" t="n">
        <v>500094053</v>
      </c>
      <c r="C29" s="10" t="s">
        <v>79</v>
      </c>
      <c r="D29" s="11" t="s">
        <v>80</v>
      </c>
      <c r="E29" s="22" t="n">
        <v>3</v>
      </c>
      <c r="F29" s="22" t="n">
        <v>3</v>
      </c>
      <c r="G29" s="22" t="n">
        <v>3</v>
      </c>
      <c r="H29" s="22" t="n">
        <v>3</v>
      </c>
      <c r="I29" s="23" t="n">
        <f aca="false">IFERROR(E29+F29+G29+H29,"")</f>
        <v>12</v>
      </c>
    </row>
    <row r="30" customFormat="false" ht="13.8" hidden="false" customHeight="false" outlineLevel="0" collapsed="false">
      <c r="A30" s="17" t="n">
        <f aca="false">'Acadamic Diary'!A30</f>
        <v>22</v>
      </c>
      <c r="B30" s="10" t="n">
        <v>500094054</v>
      </c>
      <c r="C30" s="10" t="s">
        <v>81</v>
      </c>
      <c r="D30" s="11" t="s">
        <v>82</v>
      </c>
      <c r="E30" s="22" t="s">
        <v>30</v>
      </c>
      <c r="F30" s="22" t="s">
        <v>30</v>
      </c>
      <c r="G30" s="22" t="s">
        <v>30</v>
      </c>
      <c r="H30" s="22" t="s">
        <v>30</v>
      </c>
      <c r="I30" s="23" t="str">
        <f aca="false">IFERROR(E30+F30+G30+H30,"")</f>
        <v/>
      </c>
    </row>
    <row r="31" customFormat="false" ht="13.8" hidden="false" customHeight="false" outlineLevel="0" collapsed="false">
      <c r="A31" s="17" t="n">
        <f aca="false">'Acadamic Diary'!A31</f>
        <v>23</v>
      </c>
      <c r="B31" s="10" t="n">
        <v>500094065</v>
      </c>
      <c r="C31" s="10" t="s">
        <v>83</v>
      </c>
      <c r="D31" s="11" t="s">
        <v>84</v>
      </c>
      <c r="E31" s="26" t="n">
        <v>4</v>
      </c>
      <c r="F31" s="26" t="n">
        <v>5</v>
      </c>
      <c r="G31" s="26" t="n">
        <v>5</v>
      </c>
      <c r="H31" s="26" t="n">
        <v>5</v>
      </c>
      <c r="I31" s="23" t="n">
        <f aca="false">IFERROR(E31+F31+G31+H31,"")</f>
        <v>19</v>
      </c>
    </row>
    <row r="32" customFormat="false" ht="13.8" hidden="false" customHeight="false" outlineLevel="0" collapsed="false">
      <c r="A32" s="17" t="n">
        <f aca="false">'Acadamic Diary'!A32</f>
        <v>24</v>
      </c>
      <c r="B32" s="10" t="n">
        <v>500094068</v>
      </c>
      <c r="C32" s="10" t="s">
        <v>85</v>
      </c>
      <c r="D32" s="11" t="s">
        <v>86</v>
      </c>
      <c r="E32" s="22" t="n">
        <v>3</v>
      </c>
      <c r="F32" s="22" t="n">
        <v>3</v>
      </c>
      <c r="G32" s="22" t="n">
        <v>3</v>
      </c>
      <c r="H32" s="22" t="n">
        <v>3</v>
      </c>
      <c r="I32" s="23" t="n">
        <f aca="false">IFERROR(E32+F32+G32+H32,"")</f>
        <v>12</v>
      </c>
    </row>
    <row r="33" customFormat="false" ht="13.8" hidden="false" customHeight="false" outlineLevel="0" collapsed="false">
      <c r="A33" s="17" t="n">
        <f aca="false">'Acadamic Diary'!A33</f>
        <v>25</v>
      </c>
      <c r="B33" s="10" t="n">
        <v>500094083</v>
      </c>
      <c r="C33" s="10" t="s">
        <v>89</v>
      </c>
      <c r="D33" s="11" t="s">
        <v>90</v>
      </c>
      <c r="E33" s="26" t="s">
        <v>30</v>
      </c>
      <c r="F33" s="26" t="s">
        <v>30</v>
      </c>
      <c r="G33" s="26" t="s">
        <v>30</v>
      </c>
      <c r="H33" s="26" t="s">
        <v>30</v>
      </c>
      <c r="I33" s="23" t="str">
        <f aca="false">IFERROR(E33+F33+G33+H33,"")</f>
        <v/>
      </c>
    </row>
    <row r="34" customFormat="false" ht="13.8" hidden="false" customHeight="false" outlineLevel="0" collapsed="false">
      <c r="A34" s="17" t="n">
        <f aca="false">'Acadamic Diary'!A34</f>
        <v>26</v>
      </c>
      <c r="B34" s="10" t="n">
        <v>500094089</v>
      </c>
      <c r="C34" s="10" t="s">
        <v>91</v>
      </c>
      <c r="D34" s="11" t="s">
        <v>92</v>
      </c>
      <c r="E34" s="22" t="n">
        <v>3</v>
      </c>
      <c r="F34" s="22" t="n">
        <v>3</v>
      </c>
      <c r="G34" s="22" t="n">
        <v>2</v>
      </c>
      <c r="H34" s="22" t="n">
        <v>3</v>
      </c>
      <c r="I34" s="23" t="n">
        <f aca="false">IFERROR(E34+F34+G34+H34,"")</f>
        <v>11</v>
      </c>
    </row>
    <row r="35" customFormat="false" ht="13.8" hidden="false" customHeight="false" outlineLevel="0" collapsed="false">
      <c r="A35" s="17" t="n">
        <f aca="false">'Acadamic Diary'!A35</f>
        <v>27</v>
      </c>
      <c r="B35" s="10" t="n">
        <v>500094103</v>
      </c>
      <c r="C35" s="10" t="s">
        <v>95</v>
      </c>
      <c r="D35" s="11" t="s">
        <v>96</v>
      </c>
      <c r="E35" s="22" t="n">
        <v>5</v>
      </c>
      <c r="F35" s="22" t="n">
        <v>5</v>
      </c>
      <c r="G35" s="22" t="n">
        <v>4</v>
      </c>
      <c r="H35" s="22" t="n">
        <v>5</v>
      </c>
      <c r="I35" s="23" t="n">
        <f aca="false">IFERROR(E35+F35+G35+H35,"")</f>
        <v>19</v>
      </c>
    </row>
    <row r="36" customFormat="false" ht="13.8" hidden="false" customHeight="false" outlineLevel="0" collapsed="false">
      <c r="A36" s="17" t="n">
        <f aca="false">'Acadamic Diary'!A36</f>
        <v>28</v>
      </c>
      <c r="B36" s="10" t="n">
        <v>500094117</v>
      </c>
      <c r="C36" s="10" t="s">
        <v>99</v>
      </c>
      <c r="D36" s="11" t="s">
        <v>100</v>
      </c>
      <c r="E36" s="22" t="n">
        <v>4</v>
      </c>
      <c r="F36" s="22" t="n">
        <v>4</v>
      </c>
      <c r="G36" s="22" t="n">
        <v>4</v>
      </c>
      <c r="H36" s="22" t="n">
        <v>4.5</v>
      </c>
      <c r="I36" s="23" t="n">
        <f aca="false">IFERROR(E36+F36+G36+H36,"")</f>
        <v>16.5</v>
      </c>
    </row>
    <row r="37" customFormat="false" ht="13.8" hidden="false" customHeight="false" outlineLevel="0" collapsed="false">
      <c r="A37" s="17" t="n">
        <f aca="false">'Acadamic Diary'!A37</f>
        <v>29</v>
      </c>
      <c r="B37" s="10" t="n">
        <v>500094118</v>
      </c>
      <c r="C37" s="10" t="s">
        <v>102</v>
      </c>
      <c r="D37" s="11" t="s">
        <v>103</v>
      </c>
      <c r="E37" s="22" t="n">
        <v>3</v>
      </c>
      <c r="F37" s="22" t="n">
        <v>3</v>
      </c>
      <c r="G37" s="22" t="n">
        <v>3</v>
      </c>
      <c r="H37" s="22" t="n">
        <v>3</v>
      </c>
      <c r="I37" s="23" t="n">
        <f aca="false">IFERROR(E37+F37+G37+H37,"")</f>
        <v>12</v>
      </c>
    </row>
    <row r="38" customFormat="false" ht="13.8" hidden="false" customHeight="false" outlineLevel="0" collapsed="false">
      <c r="A38" s="17" t="n">
        <f aca="false">'Acadamic Diary'!A38</f>
        <v>30</v>
      </c>
      <c r="B38" s="10" t="n">
        <v>500094125</v>
      </c>
      <c r="C38" s="10" t="s">
        <v>104</v>
      </c>
      <c r="D38" s="11" t="s">
        <v>105</v>
      </c>
      <c r="E38" s="22" t="n">
        <v>2</v>
      </c>
      <c r="F38" s="22" t="n">
        <v>2</v>
      </c>
      <c r="G38" s="22" t="n">
        <v>2</v>
      </c>
      <c r="H38" s="22" t="n">
        <v>2</v>
      </c>
      <c r="I38" s="23" t="n">
        <f aca="false">IFERROR(E38+F38+G38+H38,"")</f>
        <v>8</v>
      </c>
    </row>
    <row r="39" customFormat="false" ht="13.8" hidden="false" customHeight="false" outlineLevel="0" collapsed="false">
      <c r="A39" s="17" t="n">
        <f aca="false">'Acadamic Diary'!A39</f>
        <v>31</v>
      </c>
      <c r="B39" s="10" t="n">
        <v>500094135</v>
      </c>
      <c r="C39" s="10" t="s">
        <v>107</v>
      </c>
      <c r="D39" s="11" t="s">
        <v>108</v>
      </c>
      <c r="E39" s="22" t="n">
        <v>5</v>
      </c>
      <c r="F39" s="22" t="n">
        <v>5</v>
      </c>
      <c r="G39" s="22" t="n">
        <v>4</v>
      </c>
      <c r="H39" s="22" t="n">
        <v>5</v>
      </c>
      <c r="I39" s="23" t="n">
        <f aca="false">IFERROR(E39+F39+G39+H39,"")</f>
        <v>19</v>
      </c>
    </row>
    <row r="40" customFormat="false" ht="13.8" hidden="false" customHeight="false" outlineLevel="0" collapsed="false">
      <c r="A40" s="17" t="n">
        <f aca="false">'Acadamic Diary'!A40</f>
        <v>32</v>
      </c>
      <c r="B40" s="10" t="n">
        <v>500094136</v>
      </c>
      <c r="C40" s="10" t="s">
        <v>109</v>
      </c>
      <c r="D40" s="11" t="s">
        <v>110</v>
      </c>
      <c r="E40" s="22" t="n">
        <v>2</v>
      </c>
      <c r="F40" s="22" t="n">
        <v>2</v>
      </c>
      <c r="G40" s="22" t="n">
        <v>2</v>
      </c>
      <c r="H40" s="22" t="n">
        <v>2</v>
      </c>
      <c r="I40" s="23" t="n">
        <f aca="false">IFERROR(E40+F40+G40+H40,"")</f>
        <v>8</v>
      </c>
    </row>
    <row r="41" customFormat="false" ht="13.8" hidden="false" customHeight="false" outlineLevel="0" collapsed="false">
      <c r="A41" s="17" t="n">
        <f aca="false">'Acadamic Diary'!A41</f>
        <v>33</v>
      </c>
      <c r="B41" s="10" t="n">
        <v>500094151</v>
      </c>
      <c r="C41" s="10" t="s">
        <v>111</v>
      </c>
      <c r="D41" s="11" t="s">
        <v>112</v>
      </c>
      <c r="E41" s="25" t="n">
        <v>2</v>
      </c>
      <c r="F41" s="25" t="n">
        <v>2</v>
      </c>
      <c r="G41" s="25" t="n">
        <v>1</v>
      </c>
      <c r="H41" s="25" t="n">
        <v>1</v>
      </c>
      <c r="I41" s="23" t="n">
        <f aca="false">IFERROR(E41+F41+G41+H41,"")</f>
        <v>6</v>
      </c>
    </row>
    <row r="42" customFormat="false" ht="13.8" hidden="false" customHeight="false" outlineLevel="0" collapsed="false">
      <c r="A42" s="17" t="n">
        <f aca="false">'Acadamic Diary'!A42</f>
        <v>34</v>
      </c>
      <c r="B42" s="10" t="n">
        <v>500094152</v>
      </c>
      <c r="C42" s="10" t="s">
        <v>113</v>
      </c>
      <c r="D42" s="11" t="s">
        <v>114</v>
      </c>
      <c r="E42" s="25" t="n">
        <v>3</v>
      </c>
      <c r="F42" s="25" t="n">
        <v>3</v>
      </c>
      <c r="G42" s="25" t="n">
        <v>2</v>
      </c>
      <c r="H42" s="25" t="n">
        <v>3</v>
      </c>
      <c r="I42" s="23" t="n">
        <f aca="false">IFERROR(E42+F42+G42+H42,"")</f>
        <v>11</v>
      </c>
    </row>
    <row r="43" customFormat="false" ht="13.8" hidden="false" customHeight="false" outlineLevel="0" collapsed="false">
      <c r="A43" s="17" t="n">
        <f aca="false">'Acadamic Diary'!A43</f>
        <v>35</v>
      </c>
      <c r="B43" s="10" t="n">
        <v>500094170</v>
      </c>
      <c r="C43" s="10" t="s">
        <v>117</v>
      </c>
      <c r="D43" s="11" t="s">
        <v>118</v>
      </c>
      <c r="E43" s="25" t="n">
        <v>3</v>
      </c>
      <c r="F43" s="25" t="n">
        <v>3</v>
      </c>
      <c r="G43" s="25" t="n">
        <v>3</v>
      </c>
      <c r="H43" s="25" t="n">
        <v>3</v>
      </c>
      <c r="I43" s="23" t="n">
        <f aca="false">IFERROR(E43+F43+G43+H43,"")</f>
        <v>12</v>
      </c>
    </row>
    <row r="44" customFormat="false" ht="13.8" hidden="false" customHeight="false" outlineLevel="0" collapsed="false">
      <c r="A44" s="17" t="n">
        <f aca="false">'Acadamic Diary'!A44</f>
        <v>36</v>
      </c>
      <c r="B44" s="10" t="n">
        <v>500094459</v>
      </c>
      <c r="C44" s="10" t="s">
        <v>119</v>
      </c>
      <c r="D44" s="11" t="s">
        <v>120</v>
      </c>
      <c r="E44" s="25" t="n">
        <v>3</v>
      </c>
      <c r="F44" s="25" t="n">
        <v>3</v>
      </c>
      <c r="G44" s="25" t="n">
        <v>3</v>
      </c>
      <c r="H44" s="25" t="n">
        <v>3</v>
      </c>
      <c r="I44" s="23" t="n">
        <f aca="false">IFERROR(E44+F44+G44+H44,"")</f>
        <v>12</v>
      </c>
    </row>
    <row r="45" customFormat="false" ht="13.8" hidden="false" customHeight="false" outlineLevel="0" collapsed="false">
      <c r="A45" s="17" t="n">
        <f aca="false">'Acadamic Diary'!A45</f>
        <v>37</v>
      </c>
      <c r="B45" s="10" t="n">
        <v>500094565</v>
      </c>
      <c r="C45" s="10" t="s">
        <v>121</v>
      </c>
      <c r="D45" s="11" t="s">
        <v>122</v>
      </c>
      <c r="E45" s="25" t="n">
        <v>2</v>
      </c>
      <c r="F45" s="25" t="n">
        <v>2</v>
      </c>
      <c r="G45" s="25" t="n">
        <v>2</v>
      </c>
      <c r="H45" s="25" t="n">
        <v>2</v>
      </c>
      <c r="I45" s="23" t="n">
        <f aca="false">IFERROR(E45+F45+G45+H45,"")</f>
        <v>8</v>
      </c>
    </row>
    <row r="46" customFormat="false" ht="13.8" hidden="false" customHeight="false" outlineLevel="0" collapsed="false">
      <c r="A46" s="17" t="n">
        <f aca="false">'Acadamic Diary'!A46</f>
        <v>38</v>
      </c>
      <c r="B46" s="10" t="n">
        <v>500094566</v>
      </c>
      <c r="C46" s="10" t="s">
        <v>125</v>
      </c>
      <c r="D46" s="11" t="s">
        <v>126</v>
      </c>
      <c r="E46" s="24"/>
      <c r="F46" s="24"/>
      <c r="G46" s="24"/>
      <c r="H46" s="24"/>
      <c r="I46" s="23" t="n">
        <f aca="false">IFERROR(E46+F46+G46+H46,"")</f>
        <v>0</v>
      </c>
    </row>
    <row r="47" customFormat="false" ht="13.8" hidden="false" customHeight="false" outlineLevel="0" collapsed="false">
      <c r="A47" s="17" t="n">
        <f aca="false">'Acadamic Diary'!A47</f>
        <v>39</v>
      </c>
      <c r="B47" s="10" t="n">
        <v>500094571</v>
      </c>
      <c r="C47" s="10" t="s">
        <v>129</v>
      </c>
      <c r="D47" s="11" t="s">
        <v>130</v>
      </c>
      <c r="E47" s="25" t="n">
        <v>4</v>
      </c>
      <c r="F47" s="25" t="n">
        <v>4</v>
      </c>
      <c r="G47" s="25" t="n">
        <v>3</v>
      </c>
      <c r="H47" s="25" t="n">
        <v>4</v>
      </c>
      <c r="I47" s="23" t="n">
        <f aca="false">IFERROR(E47+F47+G47+H47,"")</f>
        <v>15</v>
      </c>
    </row>
    <row r="48" customFormat="false" ht="13.8" hidden="false" customHeight="false" outlineLevel="0" collapsed="false">
      <c r="A48" s="17" t="n">
        <f aca="false">'Acadamic Diary'!A48</f>
        <v>40</v>
      </c>
      <c r="B48" s="10" t="n">
        <v>500094575</v>
      </c>
      <c r="C48" s="10" t="s">
        <v>133</v>
      </c>
      <c r="D48" s="11" t="s">
        <v>134</v>
      </c>
      <c r="E48" s="25" t="n">
        <v>5</v>
      </c>
      <c r="F48" s="25" t="n">
        <v>5</v>
      </c>
      <c r="G48" s="25" t="n">
        <v>5</v>
      </c>
      <c r="H48" s="25" t="n">
        <v>5</v>
      </c>
      <c r="I48" s="23" t="n">
        <f aca="false">IFERROR(E48+F48+G48+H48,"")</f>
        <v>20</v>
      </c>
    </row>
    <row r="49" customFormat="false" ht="13.8" hidden="false" customHeight="false" outlineLevel="0" collapsed="false">
      <c r="A49" s="17" t="n">
        <f aca="false">'Acadamic Diary'!A49</f>
        <v>41</v>
      </c>
      <c r="B49" s="10" t="n">
        <v>500094583</v>
      </c>
      <c r="C49" s="10" t="s">
        <v>137</v>
      </c>
      <c r="D49" s="11" t="s">
        <v>138</v>
      </c>
      <c r="E49" s="25" t="n">
        <v>4</v>
      </c>
      <c r="F49" s="25" t="n">
        <v>3</v>
      </c>
      <c r="G49" s="25" t="n">
        <v>3</v>
      </c>
      <c r="H49" s="25" t="n">
        <v>2</v>
      </c>
      <c r="I49" s="23" t="n">
        <f aca="false">IFERROR(E49+F49+G49+H49,"")</f>
        <v>12</v>
      </c>
    </row>
    <row r="50" customFormat="false" ht="13.8" hidden="false" customHeight="false" outlineLevel="0" collapsed="false">
      <c r="A50" s="17" t="n">
        <f aca="false">'Acadamic Diary'!A50</f>
        <v>42</v>
      </c>
      <c r="B50" s="10" t="n">
        <v>500094585</v>
      </c>
      <c r="C50" s="10" t="s">
        <v>141</v>
      </c>
      <c r="D50" s="11" t="s">
        <v>142</v>
      </c>
      <c r="E50" s="25" t="n">
        <v>5</v>
      </c>
      <c r="F50" s="25" t="n">
        <v>5</v>
      </c>
      <c r="G50" s="25" t="n">
        <v>5</v>
      </c>
      <c r="H50" s="25" t="n">
        <v>5</v>
      </c>
      <c r="I50" s="23" t="n">
        <f aca="false">IFERROR(E50+F50+G50+H50,"")</f>
        <v>20</v>
      </c>
    </row>
    <row r="51" customFormat="false" ht="13.8" hidden="false" customHeight="false" outlineLevel="0" collapsed="false">
      <c r="A51" s="17" t="n">
        <f aca="false">'Acadamic Diary'!A51</f>
        <v>43</v>
      </c>
      <c r="B51" s="10" t="n">
        <v>500094657</v>
      </c>
      <c r="C51" s="10" t="s">
        <v>143</v>
      </c>
      <c r="D51" s="11" t="s">
        <v>144</v>
      </c>
      <c r="E51" s="25" t="n">
        <v>4</v>
      </c>
      <c r="F51" s="25" t="n">
        <v>4.5</v>
      </c>
      <c r="G51" s="25" t="n">
        <v>4.5</v>
      </c>
      <c r="H51" s="25" t="n">
        <v>4</v>
      </c>
      <c r="I51" s="23" t="n">
        <f aca="false">IFERROR(E51+F51+G51+H51,"")</f>
        <v>17</v>
      </c>
    </row>
    <row r="52" customFormat="false" ht="13.8" hidden="false" customHeight="false" outlineLevel="0" collapsed="false">
      <c r="A52" s="17" t="n">
        <f aca="false">'Acadamic Diary'!A52</f>
        <v>44</v>
      </c>
      <c r="B52" s="10" t="n">
        <v>500094696</v>
      </c>
      <c r="C52" s="10" t="s">
        <v>145</v>
      </c>
      <c r="D52" s="11" t="s">
        <v>146</v>
      </c>
      <c r="E52" s="25" t="s">
        <v>30</v>
      </c>
      <c r="F52" s="25" t="s">
        <v>30</v>
      </c>
      <c r="G52" s="25" t="s">
        <v>30</v>
      </c>
      <c r="H52" s="25" t="s">
        <v>30</v>
      </c>
      <c r="I52" s="23" t="str">
        <f aca="false">IFERROR(E52+F52+G52+H52,"")</f>
        <v/>
      </c>
    </row>
    <row r="53" customFormat="false" ht="13.8" hidden="false" customHeight="false" outlineLevel="0" collapsed="false">
      <c r="A53" s="17" t="n">
        <f aca="false">'Acadamic Diary'!A53</f>
        <v>45</v>
      </c>
      <c r="B53" s="10" t="n">
        <v>500094702</v>
      </c>
      <c r="C53" s="10" t="s">
        <v>147</v>
      </c>
      <c r="D53" s="11" t="s">
        <v>148</v>
      </c>
      <c r="E53" s="25" t="n">
        <v>4</v>
      </c>
      <c r="F53" s="25" t="n">
        <v>4</v>
      </c>
      <c r="G53" s="25" t="n">
        <v>3</v>
      </c>
      <c r="H53" s="25" t="n">
        <v>3</v>
      </c>
      <c r="I53" s="23" t="n">
        <f aca="false">IFERROR(E53+F53+G53+H53,"")</f>
        <v>14</v>
      </c>
    </row>
    <row r="54" customFormat="false" ht="13.8" hidden="false" customHeight="false" outlineLevel="0" collapsed="false">
      <c r="A54" s="17" t="n">
        <f aca="false">'Acadamic Diary'!A54</f>
        <v>46</v>
      </c>
      <c r="B54" s="10" t="n">
        <v>500094775</v>
      </c>
      <c r="C54" s="10" t="s">
        <v>151</v>
      </c>
      <c r="D54" s="11" t="s">
        <v>152</v>
      </c>
      <c r="E54" s="25" t="n">
        <v>4</v>
      </c>
      <c r="F54" s="25" t="n">
        <v>4</v>
      </c>
      <c r="G54" s="25" t="n">
        <v>3</v>
      </c>
      <c r="H54" s="25" t="n">
        <v>4</v>
      </c>
      <c r="I54" s="23" t="n">
        <f aca="false">IFERROR(E54+F54+G54+H54,"")</f>
        <v>15</v>
      </c>
    </row>
    <row r="55" customFormat="false" ht="13.8" hidden="false" customHeight="false" outlineLevel="0" collapsed="false">
      <c r="A55" s="17" t="n">
        <f aca="false">'Acadamic Diary'!A55</f>
        <v>47</v>
      </c>
      <c r="B55" s="10" t="n">
        <v>500094799</v>
      </c>
      <c r="C55" s="10" t="s">
        <v>153</v>
      </c>
      <c r="D55" s="11" t="s">
        <v>154</v>
      </c>
      <c r="E55" s="25" t="n">
        <v>4</v>
      </c>
      <c r="F55" s="25" t="n">
        <v>4.5</v>
      </c>
      <c r="G55" s="25" t="n">
        <v>4.5</v>
      </c>
      <c r="H55" s="25" t="n">
        <v>4</v>
      </c>
      <c r="I55" s="23" t="n">
        <f aca="false">IFERROR(E55+F55+G55+H55,"")</f>
        <v>17</v>
      </c>
    </row>
    <row r="56" customFormat="false" ht="13.8" hidden="false" customHeight="false" outlineLevel="0" collapsed="false">
      <c r="A56" s="17" t="n">
        <f aca="false">'Acadamic Diary'!A56</f>
        <v>48</v>
      </c>
      <c r="B56" s="10" t="n">
        <v>500094905</v>
      </c>
      <c r="C56" s="10" t="s">
        <v>155</v>
      </c>
      <c r="D56" s="11" t="s">
        <v>156</v>
      </c>
      <c r="E56" s="25" t="n">
        <v>2</v>
      </c>
      <c r="F56" s="25" t="n">
        <v>2</v>
      </c>
      <c r="G56" s="25" t="n">
        <v>2</v>
      </c>
      <c r="H56" s="25" t="n">
        <v>2</v>
      </c>
      <c r="I56" s="23" t="n">
        <f aca="false">IFERROR(E56+F56+G56+H56,"")</f>
        <v>8</v>
      </c>
    </row>
    <row r="57" customFormat="false" ht="13.8" hidden="false" customHeight="false" outlineLevel="0" collapsed="false">
      <c r="A57" s="17" t="n">
        <f aca="false">'Acadamic Diary'!A57</f>
        <v>49</v>
      </c>
      <c r="B57" s="10" t="n">
        <v>500094922</v>
      </c>
      <c r="C57" s="10" t="s">
        <v>157</v>
      </c>
      <c r="D57" s="11" t="s">
        <v>158</v>
      </c>
      <c r="E57" s="24" t="n">
        <v>3</v>
      </c>
      <c r="F57" s="24" t="n">
        <v>3</v>
      </c>
      <c r="G57" s="24" t="n">
        <v>3</v>
      </c>
      <c r="H57" s="24" t="n">
        <v>3</v>
      </c>
      <c r="I57" s="23" t="n">
        <f aca="false">IFERROR(E57+F57+G57+H57,"")</f>
        <v>12</v>
      </c>
    </row>
    <row r="58" customFormat="false" ht="13.8" hidden="false" customHeight="false" outlineLevel="0" collapsed="false">
      <c r="A58" s="17" t="n">
        <f aca="false">'Acadamic Diary'!A58</f>
        <v>50</v>
      </c>
      <c r="B58" s="10" t="n">
        <v>500095011</v>
      </c>
      <c r="C58" s="10" t="s">
        <v>161</v>
      </c>
      <c r="D58" s="11" t="s">
        <v>162</v>
      </c>
      <c r="E58" s="25" t="n">
        <v>4</v>
      </c>
      <c r="F58" s="25" t="n">
        <v>3</v>
      </c>
      <c r="G58" s="25" t="n">
        <v>3</v>
      </c>
      <c r="H58" s="25" t="n">
        <v>2</v>
      </c>
      <c r="I58" s="23" t="n">
        <f aca="false">IFERROR(E58+F58+G58+H58,"")</f>
        <v>12</v>
      </c>
    </row>
    <row r="59" customFormat="false" ht="13.8" hidden="false" customHeight="false" outlineLevel="0" collapsed="false">
      <c r="A59" s="17" t="n">
        <f aca="false">'Acadamic Diary'!A59</f>
        <v>51</v>
      </c>
      <c r="B59" s="10" t="n">
        <v>500095057</v>
      </c>
      <c r="C59" s="10" t="s">
        <v>163</v>
      </c>
      <c r="D59" s="11" t="s">
        <v>164</v>
      </c>
      <c r="E59" s="25" t="n">
        <v>3</v>
      </c>
      <c r="F59" s="25" t="n">
        <v>4</v>
      </c>
      <c r="G59" s="25" t="n">
        <v>3</v>
      </c>
      <c r="H59" s="25" t="n">
        <v>4</v>
      </c>
      <c r="I59" s="23" t="n">
        <f aca="false">IFERROR(E59+F59+G59+H59,"")</f>
        <v>14</v>
      </c>
    </row>
    <row r="60" customFormat="false" ht="13.8" hidden="false" customHeight="false" outlineLevel="0" collapsed="false">
      <c r="A60" s="17" t="n">
        <f aca="false">'Acadamic Diary'!A60</f>
        <v>52</v>
      </c>
      <c r="B60" s="10" t="n">
        <v>500095186</v>
      </c>
      <c r="C60" s="10" t="s">
        <v>167</v>
      </c>
      <c r="D60" s="11" t="s">
        <v>168</v>
      </c>
      <c r="E60" s="25" t="n">
        <v>1</v>
      </c>
      <c r="F60" s="25" t="n">
        <v>2</v>
      </c>
      <c r="G60" s="25" t="n">
        <v>2</v>
      </c>
      <c r="H60" s="25" t="n">
        <v>4</v>
      </c>
      <c r="I60" s="23" t="n">
        <f aca="false">IFERROR(E60+F60+G60+H60,"")</f>
        <v>9</v>
      </c>
    </row>
    <row r="61" customFormat="false" ht="13.8" hidden="false" customHeight="false" outlineLevel="0" collapsed="false">
      <c r="A61" s="17" t="n">
        <f aca="false">'Acadamic Diary'!A61</f>
        <v>53</v>
      </c>
      <c r="B61" s="10" t="n">
        <v>500095193</v>
      </c>
      <c r="C61" s="10" t="s">
        <v>171</v>
      </c>
      <c r="D61" s="11" t="s">
        <v>172</v>
      </c>
      <c r="E61" s="24" t="n">
        <v>3</v>
      </c>
      <c r="F61" s="24" t="n">
        <v>3</v>
      </c>
      <c r="G61" s="24" t="n">
        <v>3</v>
      </c>
      <c r="H61" s="24" t="n">
        <v>3</v>
      </c>
      <c r="I61" s="23" t="n">
        <f aca="false">IFERROR(E61+F61+G61+H61,"")</f>
        <v>12</v>
      </c>
    </row>
    <row r="62" customFormat="false" ht="13.8" hidden="false" customHeight="false" outlineLevel="0" collapsed="false">
      <c r="A62" s="17" t="n">
        <f aca="false">'Acadamic Diary'!A62</f>
        <v>54</v>
      </c>
      <c r="B62" s="10" t="n">
        <v>500095291</v>
      </c>
      <c r="C62" s="10" t="s">
        <v>175</v>
      </c>
      <c r="D62" s="11" t="s">
        <v>176</v>
      </c>
      <c r="E62" s="25" t="n">
        <v>3</v>
      </c>
      <c r="F62" s="25" t="n">
        <v>3</v>
      </c>
      <c r="G62" s="25" t="n">
        <v>2</v>
      </c>
      <c r="H62" s="25" t="n">
        <v>3</v>
      </c>
      <c r="I62" s="23" t="n">
        <f aca="false">IFERROR(E62+F62+G62+H62,"")</f>
        <v>11</v>
      </c>
    </row>
    <row r="63" customFormat="false" ht="13.8" hidden="false" customHeight="false" outlineLevel="0" collapsed="false">
      <c r="A63" s="17" t="n">
        <f aca="false">'Acadamic Diary'!A63</f>
        <v>55</v>
      </c>
      <c r="B63" s="10" t="n">
        <v>500095374</v>
      </c>
      <c r="C63" s="10" t="s">
        <v>177</v>
      </c>
      <c r="D63" s="11" t="s">
        <v>178</v>
      </c>
      <c r="E63" s="24" t="n">
        <v>3</v>
      </c>
      <c r="F63" s="24" t="n">
        <v>4</v>
      </c>
      <c r="G63" s="24" t="n">
        <v>3</v>
      </c>
      <c r="H63" s="24" t="n">
        <v>4</v>
      </c>
      <c r="I63" s="23" t="n">
        <f aca="false">IFERROR(E63+F63+G63+H63,"")</f>
        <v>14</v>
      </c>
    </row>
    <row r="64" customFormat="false" ht="13.8" hidden="false" customHeight="false" outlineLevel="0" collapsed="false">
      <c r="A64" s="17" t="n">
        <f aca="false">'Acadamic Diary'!A64</f>
        <v>56</v>
      </c>
      <c r="B64" s="10" t="n">
        <v>500095382</v>
      </c>
      <c r="C64" s="10" t="s">
        <v>180</v>
      </c>
      <c r="D64" s="11" t="s">
        <v>181</v>
      </c>
      <c r="E64" s="24" t="n">
        <v>3</v>
      </c>
      <c r="F64" s="24" t="n">
        <v>3</v>
      </c>
      <c r="G64" s="24" t="n">
        <v>3</v>
      </c>
      <c r="H64" s="24" t="n">
        <v>3</v>
      </c>
      <c r="I64" s="23" t="n">
        <f aca="false">IFERROR(E64+F64+G64+H64,"")</f>
        <v>12</v>
      </c>
    </row>
    <row r="65" customFormat="false" ht="13.8" hidden="false" customHeight="false" outlineLevel="0" collapsed="false">
      <c r="A65" s="17" t="n">
        <f aca="false">'Acadamic Diary'!A65</f>
        <v>57</v>
      </c>
      <c r="B65" s="10" t="n">
        <v>500095429</v>
      </c>
      <c r="C65" s="10" t="s">
        <v>182</v>
      </c>
      <c r="D65" s="11" t="s">
        <v>183</v>
      </c>
      <c r="E65" s="25" t="n">
        <v>5</v>
      </c>
      <c r="F65" s="25" t="n">
        <v>5</v>
      </c>
      <c r="G65" s="25" t="n">
        <v>5</v>
      </c>
      <c r="H65" s="25" t="n">
        <v>5</v>
      </c>
      <c r="I65" s="23" t="n">
        <f aca="false">IFERROR(E65+F65+G65+H65,"")</f>
        <v>20</v>
      </c>
    </row>
    <row r="66" customFormat="false" ht="13.8" hidden="false" customHeight="false" outlineLevel="0" collapsed="false">
      <c r="A66" s="17" t="n">
        <f aca="false">'Acadamic Diary'!A66</f>
        <v>58</v>
      </c>
      <c r="B66" s="10" t="n">
        <v>500095437</v>
      </c>
      <c r="C66" s="10" t="s">
        <v>184</v>
      </c>
      <c r="D66" s="11" t="s">
        <v>185</v>
      </c>
      <c r="E66" s="25" t="s">
        <v>30</v>
      </c>
      <c r="F66" s="25" t="s">
        <v>30</v>
      </c>
      <c r="G66" s="25" t="s">
        <v>30</v>
      </c>
      <c r="H66" s="25" t="s">
        <v>30</v>
      </c>
      <c r="I66" s="23" t="str">
        <f aca="false">IFERROR(E66+F66+G66+H66,"")</f>
        <v/>
      </c>
    </row>
    <row r="67" customFormat="false" ht="13.8" hidden="false" customHeight="false" outlineLevel="0" collapsed="false">
      <c r="A67" s="17" t="n">
        <f aca="false">'Acadamic Diary'!A67</f>
        <v>59</v>
      </c>
      <c r="B67" s="10" t="n">
        <v>500095439</v>
      </c>
      <c r="C67" s="10" t="s">
        <v>186</v>
      </c>
      <c r="D67" s="11" t="s">
        <v>187</v>
      </c>
      <c r="E67" s="25" t="n">
        <v>3</v>
      </c>
      <c r="F67" s="25" t="n">
        <v>3</v>
      </c>
      <c r="G67" s="25" t="n">
        <v>2</v>
      </c>
      <c r="H67" s="25" t="n">
        <v>3</v>
      </c>
      <c r="I67" s="23" t="n">
        <f aca="false">IFERROR(E67+F67+G67+H67,"")</f>
        <v>11</v>
      </c>
    </row>
    <row r="68" customFormat="false" ht="13.8" hidden="false" customHeight="false" outlineLevel="0" collapsed="false">
      <c r="A68" s="17" t="n">
        <f aca="false">'Acadamic Diary'!A68</f>
        <v>60</v>
      </c>
      <c r="B68" s="10" t="n">
        <v>500095440</v>
      </c>
      <c r="C68" s="10" t="s">
        <v>188</v>
      </c>
      <c r="D68" s="11" t="s">
        <v>189</v>
      </c>
      <c r="E68" s="25" t="n">
        <v>3</v>
      </c>
      <c r="F68" s="25" t="n">
        <v>3</v>
      </c>
      <c r="G68" s="25" t="n">
        <v>2</v>
      </c>
      <c r="H68" s="25" t="n">
        <v>3</v>
      </c>
      <c r="I68" s="23" t="n">
        <f aca="false">IFERROR(E68+F68+G68+H68,"")</f>
        <v>11</v>
      </c>
    </row>
    <row r="69" customFormat="false" ht="13.8" hidden="false" customHeight="false" outlineLevel="0" collapsed="false">
      <c r="A69" s="17" t="n">
        <f aca="false">'Acadamic Diary'!A69</f>
        <v>61</v>
      </c>
      <c r="B69" s="10" t="n">
        <v>500095542</v>
      </c>
      <c r="C69" s="10" t="s">
        <v>190</v>
      </c>
      <c r="D69" s="11" t="s">
        <v>191</v>
      </c>
      <c r="E69" s="24" t="n">
        <v>1</v>
      </c>
      <c r="F69" s="24" t="n">
        <v>1</v>
      </c>
      <c r="G69" s="24" t="n">
        <v>1</v>
      </c>
      <c r="H69" s="24" t="n">
        <v>1</v>
      </c>
      <c r="I69" s="23" t="n">
        <f aca="false">IFERROR(E69+F69+G69+H69,"")</f>
        <v>4</v>
      </c>
    </row>
    <row r="70" customFormat="false" ht="13.8" hidden="false" customHeight="false" outlineLevel="0" collapsed="false">
      <c r="A70" s="17" t="n">
        <f aca="false">'Acadamic Diary'!A70</f>
        <v>62</v>
      </c>
      <c r="B70" s="10" t="n">
        <v>500095554</v>
      </c>
      <c r="C70" s="10" t="s">
        <v>194</v>
      </c>
      <c r="D70" s="11" t="s">
        <v>195</v>
      </c>
      <c r="E70" s="24" t="n">
        <v>4</v>
      </c>
      <c r="F70" s="24" t="n">
        <v>3</v>
      </c>
      <c r="G70" s="24" t="n">
        <v>3</v>
      </c>
      <c r="H70" s="24" t="n">
        <v>4</v>
      </c>
      <c r="I70" s="23" t="n">
        <f aca="false">IFERROR(E70+F70+G70+H70,"")</f>
        <v>14</v>
      </c>
    </row>
    <row r="71" customFormat="false" ht="13.8" hidden="false" customHeight="false" outlineLevel="0" collapsed="false">
      <c r="A71" s="17" t="n">
        <f aca="false">'Acadamic Diary'!A71</f>
        <v>63</v>
      </c>
      <c r="B71" s="10" t="n">
        <v>500095565</v>
      </c>
      <c r="C71" s="10" t="s">
        <v>198</v>
      </c>
      <c r="D71" s="11" t="s">
        <v>199</v>
      </c>
      <c r="E71" s="24" t="n">
        <v>4</v>
      </c>
      <c r="F71" s="24" t="n">
        <v>4</v>
      </c>
      <c r="G71" s="24" t="n">
        <v>5</v>
      </c>
      <c r="H71" s="24" t="n">
        <v>4</v>
      </c>
      <c r="I71" s="23" t="n">
        <f aca="false">IFERROR(E71+F71+G71+H71,"")</f>
        <v>17</v>
      </c>
    </row>
    <row r="72" customFormat="false" ht="13.8" hidden="false" customHeight="false" outlineLevel="0" collapsed="false">
      <c r="A72" s="17" t="n">
        <f aca="false">'Acadamic Diary'!A72</f>
        <v>64</v>
      </c>
      <c r="B72" s="10" t="n">
        <v>500095574</v>
      </c>
      <c r="C72" s="10" t="s">
        <v>202</v>
      </c>
      <c r="D72" s="11" t="s">
        <v>203</v>
      </c>
      <c r="E72" s="24" t="n">
        <v>3</v>
      </c>
      <c r="F72" s="24" t="n">
        <v>3</v>
      </c>
      <c r="G72" s="24" t="n">
        <v>2</v>
      </c>
      <c r="H72" s="24" t="n">
        <v>3</v>
      </c>
      <c r="I72" s="23" t="n">
        <f aca="false">IFERROR(E72+F72+G72+H72,"")</f>
        <v>11</v>
      </c>
    </row>
    <row r="73" customFormat="false" ht="13.8" hidden="false" customHeight="false" outlineLevel="0" collapsed="false">
      <c r="A73" s="17" t="n">
        <f aca="false">'Acadamic Diary'!A73</f>
        <v>65</v>
      </c>
      <c r="B73" s="10" t="n">
        <v>500095576</v>
      </c>
      <c r="C73" s="10" t="s">
        <v>206</v>
      </c>
      <c r="D73" s="11" t="s">
        <v>207</v>
      </c>
      <c r="E73" s="24" t="n">
        <v>3</v>
      </c>
      <c r="F73" s="24" t="n">
        <v>4</v>
      </c>
      <c r="G73" s="24" t="n">
        <v>3</v>
      </c>
      <c r="H73" s="24" t="n">
        <v>4</v>
      </c>
      <c r="I73" s="23" t="n">
        <f aca="false">IFERROR(E73+F73+G73+H73,"")</f>
        <v>14</v>
      </c>
    </row>
    <row r="74" customFormat="false" ht="13.8" hidden="false" customHeight="false" outlineLevel="0" collapsed="false">
      <c r="A74" s="17" t="n">
        <f aca="false">'Acadamic Diary'!A74</f>
        <v>66</v>
      </c>
      <c r="B74" s="10" t="n">
        <v>500095581</v>
      </c>
      <c r="C74" s="10" t="s">
        <v>208</v>
      </c>
      <c r="D74" s="11" t="s">
        <v>209</v>
      </c>
      <c r="E74" s="24" t="n">
        <v>2</v>
      </c>
      <c r="F74" s="24" t="n">
        <v>2</v>
      </c>
      <c r="G74" s="24" t="n">
        <v>1</v>
      </c>
      <c r="H74" s="24" t="n">
        <v>1</v>
      </c>
      <c r="I74" s="23" t="n">
        <f aca="false">IFERROR(E74+F74+G74+H74,"")</f>
        <v>6</v>
      </c>
    </row>
    <row r="75" customFormat="false" ht="13.8" hidden="false" customHeight="false" outlineLevel="0" collapsed="false">
      <c r="A75" s="17" t="n">
        <f aca="false">'Acadamic Diary'!A75</f>
        <v>67</v>
      </c>
      <c r="B75" s="10" t="n">
        <v>500095594</v>
      </c>
      <c r="C75" s="10" t="s">
        <v>212</v>
      </c>
      <c r="D75" s="11" t="s">
        <v>213</v>
      </c>
      <c r="E75" s="24" t="n">
        <v>4</v>
      </c>
      <c r="F75" s="24" t="n">
        <v>4</v>
      </c>
      <c r="G75" s="24" t="n">
        <v>4</v>
      </c>
      <c r="H75" s="24" t="n">
        <v>4</v>
      </c>
      <c r="I75" s="23" t="n">
        <f aca="false">IFERROR(E75+F75+G75+H75,"")</f>
        <v>16</v>
      </c>
    </row>
    <row r="76" customFormat="false" ht="13.8" hidden="false" customHeight="false" outlineLevel="0" collapsed="false">
      <c r="A76" s="17" t="n">
        <f aca="false">'Acadamic Diary'!A76</f>
        <v>68</v>
      </c>
      <c r="B76" s="10" t="n">
        <v>500095595</v>
      </c>
      <c r="C76" s="10" t="s">
        <v>214</v>
      </c>
      <c r="D76" s="11" t="s">
        <v>215</v>
      </c>
      <c r="E76" s="24" t="n">
        <v>3</v>
      </c>
      <c r="F76" s="24" t="n">
        <v>4</v>
      </c>
      <c r="G76" s="24" t="n">
        <v>3</v>
      </c>
      <c r="H76" s="24" t="n">
        <v>4</v>
      </c>
      <c r="I76" s="23" t="n">
        <f aca="false">IFERROR(E76+F76+G76+H76,"")</f>
        <v>14</v>
      </c>
    </row>
    <row r="77" customFormat="false" ht="13.8" hidden="false" customHeight="false" outlineLevel="0" collapsed="false">
      <c r="A77" s="17" t="n">
        <f aca="false">'Acadamic Diary'!A77</f>
        <v>69</v>
      </c>
      <c r="B77" s="10" t="n">
        <v>500095601</v>
      </c>
      <c r="C77" s="10" t="s">
        <v>218</v>
      </c>
      <c r="D77" s="11" t="s">
        <v>219</v>
      </c>
      <c r="E77" s="24" t="n">
        <v>2</v>
      </c>
      <c r="F77" s="24" t="n">
        <v>2</v>
      </c>
      <c r="G77" s="24" t="n">
        <v>1</v>
      </c>
      <c r="H77" s="24" t="n">
        <v>1</v>
      </c>
      <c r="I77" s="23" t="n">
        <f aca="false">IFERROR(E77+F77+G77+H77,"")</f>
        <v>6</v>
      </c>
    </row>
    <row r="78" customFormat="false" ht="13.8" hidden="false" customHeight="false" outlineLevel="0" collapsed="false">
      <c r="A78" s="17" t="n">
        <f aca="false">'Acadamic Diary'!A78</f>
        <v>70</v>
      </c>
      <c r="B78" s="10" t="n">
        <v>500095603</v>
      </c>
      <c r="C78" s="10" t="s">
        <v>221</v>
      </c>
      <c r="D78" s="11" t="s">
        <v>222</v>
      </c>
      <c r="E78" s="24" t="n">
        <v>3</v>
      </c>
      <c r="F78" s="24" t="n">
        <v>4</v>
      </c>
      <c r="G78" s="24" t="n">
        <v>3</v>
      </c>
      <c r="H78" s="24" t="n">
        <v>4</v>
      </c>
      <c r="I78" s="23" t="n">
        <f aca="false">IFERROR(E78+F78+G78+H78,"")</f>
        <v>14</v>
      </c>
    </row>
    <row r="79" customFormat="false" ht="13.8" hidden="false" customHeight="false" outlineLevel="0" collapsed="false">
      <c r="A79" s="17" t="n">
        <f aca="false">'Acadamic Diary'!A79</f>
        <v>71</v>
      </c>
      <c r="B79" s="10" t="n">
        <v>500095616</v>
      </c>
      <c r="C79" s="10" t="s">
        <v>223</v>
      </c>
      <c r="D79" s="11" t="s">
        <v>224</v>
      </c>
      <c r="E79" s="24" t="n">
        <v>4</v>
      </c>
      <c r="F79" s="24" t="n">
        <v>4</v>
      </c>
      <c r="G79" s="24" t="n">
        <v>3</v>
      </c>
      <c r="H79" s="24" t="n">
        <v>4</v>
      </c>
      <c r="I79" s="23" t="n">
        <f aca="false">IFERROR(E79+F79+G79+H79,"")</f>
        <v>15</v>
      </c>
    </row>
    <row r="80" customFormat="false" ht="13.8" hidden="false" customHeight="false" outlineLevel="0" collapsed="false">
      <c r="A80" s="17" t="n">
        <f aca="false">'Acadamic Diary'!A80</f>
        <v>72</v>
      </c>
      <c r="B80" s="10" t="n">
        <v>500095624</v>
      </c>
      <c r="C80" s="10" t="s">
        <v>225</v>
      </c>
      <c r="D80" s="11" t="s">
        <v>226</v>
      </c>
      <c r="E80" s="24" t="n">
        <v>4</v>
      </c>
      <c r="F80" s="24" t="n">
        <v>4</v>
      </c>
      <c r="G80" s="24" t="n">
        <v>3</v>
      </c>
      <c r="H80" s="24" t="n">
        <v>4</v>
      </c>
      <c r="I80" s="23" t="n">
        <f aca="false">IFERROR(E80+F80+G80+H80,"")</f>
        <v>15</v>
      </c>
    </row>
    <row r="81" customFormat="false" ht="13.8" hidden="false" customHeight="false" outlineLevel="0" collapsed="false">
      <c r="A81" s="17" t="n">
        <f aca="false">'Acadamic Diary'!A81</f>
        <v>73</v>
      </c>
      <c r="B81" s="10" t="n">
        <v>500095629</v>
      </c>
      <c r="C81" s="10" t="s">
        <v>228</v>
      </c>
      <c r="D81" s="11" t="s">
        <v>229</v>
      </c>
      <c r="E81" s="24" t="n">
        <v>4</v>
      </c>
      <c r="F81" s="24" t="n">
        <v>4.5</v>
      </c>
      <c r="G81" s="24" t="n">
        <v>4.5</v>
      </c>
      <c r="H81" s="24" t="n">
        <v>4</v>
      </c>
      <c r="I81" s="23" t="n">
        <f aca="false">IFERROR(E81+F81+G81+H81,"")</f>
        <v>17</v>
      </c>
    </row>
    <row r="82" customFormat="false" ht="13.8" hidden="false" customHeight="false" outlineLevel="0" collapsed="false">
      <c r="A82" s="17" t="n">
        <f aca="false">'Acadamic Diary'!A82</f>
        <v>74</v>
      </c>
      <c r="B82" s="10" t="n">
        <v>500095633</v>
      </c>
      <c r="C82" s="10" t="s">
        <v>230</v>
      </c>
      <c r="D82" s="11" t="s">
        <v>231</v>
      </c>
      <c r="E82" s="24" t="n">
        <v>3</v>
      </c>
      <c r="F82" s="24" t="n">
        <v>4</v>
      </c>
      <c r="G82" s="24" t="n">
        <v>3</v>
      </c>
      <c r="H82" s="24" t="n">
        <v>4</v>
      </c>
      <c r="I82" s="23" t="n">
        <f aca="false">IFERROR(E82+F82+G82+H82,"")</f>
        <v>14</v>
      </c>
    </row>
    <row r="83" customFormat="false" ht="13.8" hidden="false" customHeight="false" outlineLevel="0" collapsed="false">
      <c r="A83" s="17" t="n">
        <f aca="false">'Acadamic Diary'!A83</f>
        <v>75</v>
      </c>
      <c r="B83" s="10" t="n">
        <v>500095651</v>
      </c>
      <c r="C83" s="10" t="s">
        <v>232</v>
      </c>
      <c r="D83" s="11" t="s">
        <v>233</v>
      </c>
      <c r="E83" s="24" t="n">
        <v>4</v>
      </c>
      <c r="F83" s="24" t="n">
        <v>4</v>
      </c>
      <c r="G83" s="24" t="n">
        <v>4</v>
      </c>
      <c r="H83" s="24" t="n">
        <v>4</v>
      </c>
      <c r="I83" s="23" t="n">
        <f aca="false">IFERROR(E83+F83+G83+H83,"")</f>
        <v>16</v>
      </c>
    </row>
    <row r="84" customFormat="false" ht="13.8" hidden="false" customHeight="false" outlineLevel="0" collapsed="false">
      <c r="A84" s="17" t="n">
        <f aca="false">'Acadamic Diary'!A84</f>
        <v>76</v>
      </c>
      <c r="B84" s="10" t="n">
        <v>500095656</v>
      </c>
      <c r="C84" s="10" t="s">
        <v>236</v>
      </c>
      <c r="D84" s="11" t="s">
        <v>237</v>
      </c>
      <c r="E84" s="24" t="n">
        <v>3</v>
      </c>
      <c r="F84" s="24" t="n">
        <v>3</v>
      </c>
      <c r="G84" s="24" t="n">
        <v>3</v>
      </c>
      <c r="H84" s="24" t="n">
        <v>3</v>
      </c>
      <c r="I84" s="23" t="n">
        <f aca="false">IFERROR(E84+F84+G84+H84,"")</f>
        <v>12</v>
      </c>
    </row>
    <row r="85" customFormat="false" ht="13.8" hidden="false" customHeight="false" outlineLevel="0" collapsed="false">
      <c r="A85" s="17" t="n">
        <f aca="false">'Acadamic Diary'!A85</f>
        <v>77</v>
      </c>
      <c r="B85" s="10" t="n">
        <v>500095673</v>
      </c>
      <c r="C85" s="10" t="s">
        <v>239</v>
      </c>
      <c r="D85" s="11" t="s">
        <v>240</v>
      </c>
      <c r="E85" s="24" t="n">
        <v>1</v>
      </c>
      <c r="F85" s="24" t="n">
        <v>2</v>
      </c>
      <c r="G85" s="24" t="n">
        <v>2</v>
      </c>
      <c r="H85" s="24" t="n">
        <v>4</v>
      </c>
      <c r="I85" s="23" t="n">
        <f aca="false">IFERROR(E85+F85+G85+H85,"")</f>
        <v>9</v>
      </c>
    </row>
    <row r="86" customFormat="false" ht="13.8" hidden="false" customHeight="false" outlineLevel="0" collapsed="false">
      <c r="A86" s="17" t="n">
        <f aca="false">'Acadamic Diary'!A86</f>
        <v>78</v>
      </c>
      <c r="B86" s="10" t="n">
        <v>500095825</v>
      </c>
      <c r="C86" s="10" t="s">
        <v>241</v>
      </c>
      <c r="D86" s="11" t="s">
        <v>242</v>
      </c>
      <c r="E86" s="24" t="s">
        <v>30</v>
      </c>
      <c r="F86" s="24" t="s">
        <v>30</v>
      </c>
      <c r="G86" s="24" t="s">
        <v>30</v>
      </c>
      <c r="H86" s="24" t="s">
        <v>30</v>
      </c>
      <c r="I86" s="23" t="str">
        <f aca="false">IFERROR(E86+F86+G86+H86,"")</f>
        <v/>
      </c>
    </row>
    <row r="87" customFormat="false" ht="13.8" hidden="false" customHeight="false" outlineLevel="0" collapsed="false">
      <c r="A87" s="17" t="n">
        <f aca="false">'Acadamic Diary'!A87</f>
        <v>79</v>
      </c>
      <c r="B87" s="10" t="n">
        <v>500095831</v>
      </c>
      <c r="C87" s="10" t="s">
        <v>243</v>
      </c>
      <c r="D87" s="11" t="s">
        <v>244</v>
      </c>
      <c r="E87" s="24" t="n">
        <v>3</v>
      </c>
      <c r="F87" s="24" t="n">
        <v>3</v>
      </c>
      <c r="G87" s="24" t="n">
        <v>3</v>
      </c>
      <c r="H87" s="24" t="n">
        <v>3</v>
      </c>
      <c r="I87" s="23" t="n">
        <f aca="false">IFERROR(E87+F87+G87+H87,"")</f>
        <v>12</v>
      </c>
    </row>
    <row r="88" customFormat="false" ht="13.8" hidden="false" customHeight="false" outlineLevel="0" collapsed="false">
      <c r="A88" s="17" t="n">
        <f aca="false">'Acadamic Diary'!A88</f>
        <v>80</v>
      </c>
      <c r="B88" s="10" t="n">
        <v>500095834</v>
      </c>
      <c r="C88" s="10" t="s">
        <v>247</v>
      </c>
      <c r="D88" s="11" t="s">
        <v>248</v>
      </c>
      <c r="E88" s="24" t="n">
        <v>3</v>
      </c>
      <c r="F88" s="24" t="n">
        <v>3</v>
      </c>
      <c r="G88" s="24" t="n">
        <v>3</v>
      </c>
      <c r="H88" s="24" t="n">
        <v>3</v>
      </c>
      <c r="I88" s="23" t="n">
        <f aca="false">IFERROR(E88+F88+G88+H88,"")</f>
        <v>12</v>
      </c>
    </row>
    <row r="89" customFormat="false" ht="13.8" hidden="false" customHeight="false" outlineLevel="0" collapsed="false">
      <c r="A89" s="17" t="n">
        <f aca="false">'Acadamic Diary'!A89</f>
        <v>81</v>
      </c>
      <c r="B89" s="10" t="n">
        <v>500095835</v>
      </c>
      <c r="C89" s="10" t="s">
        <v>249</v>
      </c>
      <c r="D89" s="11" t="s">
        <v>250</v>
      </c>
      <c r="E89" s="24" t="s">
        <v>30</v>
      </c>
      <c r="F89" s="24" t="s">
        <v>30</v>
      </c>
      <c r="G89" s="24" t="s">
        <v>30</v>
      </c>
      <c r="H89" s="24" t="s">
        <v>30</v>
      </c>
      <c r="I89" s="23" t="str">
        <f aca="false">IFERROR(E89+F89+G89+H89,"")</f>
        <v/>
      </c>
    </row>
    <row r="90" customFormat="false" ht="13.8" hidden="false" customHeight="false" outlineLevel="0" collapsed="false">
      <c r="A90" s="17" t="n">
        <f aca="false">'Acadamic Diary'!A90</f>
        <v>82</v>
      </c>
      <c r="B90" s="10" t="n">
        <v>500095836</v>
      </c>
      <c r="C90" s="10" t="s">
        <v>251</v>
      </c>
      <c r="D90" s="11" t="s">
        <v>252</v>
      </c>
      <c r="E90" s="24" t="s">
        <v>30</v>
      </c>
      <c r="F90" s="24" t="s">
        <v>30</v>
      </c>
      <c r="G90" s="24" t="s">
        <v>30</v>
      </c>
      <c r="H90" s="24" t="s">
        <v>30</v>
      </c>
      <c r="I90" s="23" t="str">
        <f aca="false">IFERROR(E90+F90+G90+H90,"")</f>
        <v/>
      </c>
    </row>
    <row r="91" customFormat="false" ht="13.8" hidden="false" customHeight="false" outlineLevel="0" collapsed="false">
      <c r="A91" s="17" t="n">
        <f aca="false">'Acadamic Diary'!A91</f>
        <v>83</v>
      </c>
      <c r="B91" s="10" t="n">
        <v>500095842</v>
      </c>
      <c r="C91" s="10" t="s">
        <v>253</v>
      </c>
      <c r="D91" s="11" t="s">
        <v>254</v>
      </c>
      <c r="E91" s="24" t="n">
        <v>3</v>
      </c>
      <c r="F91" s="24" t="n">
        <v>3</v>
      </c>
      <c r="G91" s="24" t="n">
        <v>3</v>
      </c>
      <c r="H91" s="24" t="n">
        <v>3</v>
      </c>
      <c r="I91" s="23" t="n">
        <f aca="false">IFERROR(E91+F91+G91+H91,"")</f>
        <v>12</v>
      </c>
    </row>
    <row r="92" customFormat="false" ht="13.8" hidden="false" customHeight="false" outlineLevel="0" collapsed="false">
      <c r="A92" s="17" t="n">
        <f aca="false">'Acadamic Diary'!A92</f>
        <v>84</v>
      </c>
      <c r="B92" s="10" t="n">
        <v>500095919</v>
      </c>
      <c r="C92" s="10" t="s">
        <v>255</v>
      </c>
      <c r="D92" s="11" t="s">
        <v>256</v>
      </c>
      <c r="E92" s="24" t="n">
        <v>3</v>
      </c>
      <c r="F92" s="24" t="n">
        <v>3</v>
      </c>
      <c r="G92" s="24" t="n">
        <v>3</v>
      </c>
      <c r="H92" s="24" t="n">
        <v>3</v>
      </c>
      <c r="I92" s="23" t="n">
        <f aca="false">IFERROR(E92+F92+G92+H92,"")</f>
        <v>12</v>
      </c>
    </row>
    <row r="93" customFormat="false" ht="13.8" hidden="false" customHeight="false" outlineLevel="0" collapsed="false">
      <c r="A93" s="17" t="n">
        <f aca="false">'Acadamic Diary'!A93</f>
        <v>85</v>
      </c>
      <c r="B93" s="10" t="n">
        <v>500095922</v>
      </c>
      <c r="C93" s="10" t="s">
        <v>257</v>
      </c>
      <c r="D93" s="11" t="s">
        <v>258</v>
      </c>
      <c r="E93" s="24" t="s">
        <v>30</v>
      </c>
      <c r="F93" s="24" t="s">
        <v>30</v>
      </c>
      <c r="G93" s="24" t="s">
        <v>30</v>
      </c>
      <c r="H93" s="24" t="s">
        <v>30</v>
      </c>
      <c r="I93" s="23" t="str">
        <f aca="false">IFERROR(E93+F93+G93+H93,"")</f>
        <v/>
      </c>
    </row>
    <row r="94" customFormat="false" ht="13.8" hidden="false" customHeight="false" outlineLevel="0" collapsed="false">
      <c r="A94" s="17" t="n">
        <f aca="false">'Acadamic Diary'!A94</f>
        <v>86</v>
      </c>
      <c r="B94" s="10" t="n">
        <v>500095925</v>
      </c>
      <c r="C94" s="10" t="s">
        <v>259</v>
      </c>
      <c r="D94" s="11" t="s">
        <v>260</v>
      </c>
      <c r="E94" s="24" t="n">
        <v>3</v>
      </c>
      <c r="F94" s="24" t="n">
        <v>4</v>
      </c>
      <c r="G94" s="24" t="n">
        <v>4</v>
      </c>
      <c r="H94" s="24" t="n">
        <v>3</v>
      </c>
      <c r="I94" s="23" t="n">
        <f aca="false">IFERROR(E94+F94+G94+H94,"")</f>
        <v>14</v>
      </c>
    </row>
    <row r="95" customFormat="false" ht="13.8" hidden="false" customHeight="false" outlineLevel="0" collapsed="false">
      <c r="A95" s="17" t="n">
        <f aca="false">'Acadamic Diary'!A95</f>
        <v>87</v>
      </c>
      <c r="B95" s="10" t="n">
        <v>500095932</v>
      </c>
      <c r="C95" s="10" t="s">
        <v>262</v>
      </c>
      <c r="D95" s="11" t="s">
        <v>263</v>
      </c>
      <c r="E95" s="24" t="n">
        <v>4.5</v>
      </c>
      <c r="F95" s="24" t="n">
        <v>4.25</v>
      </c>
      <c r="G95" s="24" t="n">
        <v>4.5</v>
      </c>
      <c r="H95" s="24" t="n">
        <v>4.25</v>
      </c>
      <c r="I95" s="23" t="n">
        <f aca="false">IFERROR(E95+F95+G95+H95,"")</f>
        <v>17.5</v>
      </c>
    </row>
    <row r="96" customFormat="false" ht="13.8" hidden="false" customHeight="false" outlineLevel="0" collapsed="false">
      <c r="A96" s="17" t="n">
        <f aca="false">'Acadamic Diary'!A96</f>
        <v>88</v>
      </c>
      <c r="B96" s="10" t="n">
        <v>500095936</v>
      </c>
      <c r="C96" s="10" t="s">
        <v>265</v>
      </c>
      <c r="D96" s="11" t="s">
        <v>266</v>
      </c>
      <c r="E96" s="24" t="s">
        <v>30</v>
      </c>
      <c r="F96" s="24" t="s">
        <v>30</v>
      </c>
      <c r="G96" s="24" t="s">
        <v>30</v>
      </c>
      <c r="H96" s="24" t="s">
        <v>30</v>
      </c>
      <c r="I96" s="23" t="str">
        <f aca="false">IFERROR(E96+F96+G96+H96,"")</f>
        <v/>
      </c>
    </row>
    <row r="97" customFormat="false" ht="13.8" hidden="false" customHeight="false" outlineLevel="0" collapsed="false">
      <c r="A97" s="17" t="n">
        <f aca="false">'Acadamic Diary'!A97</f>
        <v>89</v>
      </c>
      <c r="B97" s="10" t="n">
        <v>500095937</v>
      </c>
      <c r="C97" s="10" t="s">
        <v>267</v>
      </c>
      <c r="D97" s="11" t="s">
        <v>268</v>
      </c>
      <c r="E97" s="24" t="n">
        <v>4</v>
      </c>
      <c r="F97" s="24" t="n">
        <v>4</v>
      </c>
      <c r="G97" s="24" t="n">
        <v>4</v>
      </c>
      <c r="H97" s="24" t="n">
        <v>4.5</v>
      </c>
      <c r="I97" s="23" t="n">
        <f aca="false">IFERROR(E97+F97+G97+H97,"")</f>
        <v>16.5</v>
      </c>
    </row>
    <row r="98" customFormat="false" ht="13.8" hidden="false" customHeight="false" outlineLevel="0" collapsed="false">
      <c r="A98" s="17" t="n">
        <f aca="false">'Acadamic Diary'!A98</f>
        <v>90</v>
      </c>
      <c r="B98" s="10" t="n">
        <v>500096021</v>
      </c>
      <c r="C98" s="10" t="s">
        <v>271</v>
      </c>
      <c r="D98" s="11" t="s">
        <v>272</v>
      </c>
      <c r="E98" s="24" t="n">
        <v>3</v>
      </c>
      <c r="F98" s="24" t="n">
        <v>3</v>
      </c>
      <c r="G98" s="24" t="n">
        <v>3</v>
      </c>
      <c r="H98" s="24" t="n">
        <v>3</v>
      </c>
      <c r="I98" s="23" t="n">
        <f aca="false">IFERROR(E98+F98+G98+H98,"")</f>
        <v>12</v>
      </c>
    </row>
    <row r="99" customFormat="false" ht="13.8" hidden="false" customHeight="false" outlineLevel="0" collapsed="false">
      <c r="A99" s="17" t="n">
        <f aca="false">'Acadamic Diary'!A99</f>
        <v>91</v>
      </c>
      <c r="B99" s="10" t="n">
        <v>500096086</v>
      </c>
      <c r="C99" s="10" t="s">
        <v>273</v>
      </c>
      <c r="D99" s="11" t="s">
        <v>274</v>
      </c>
      <c r="E99" s="24" t="n">
        <v>4</v>
      </c>
      <c r="F99" s="24" t="n">
        <v>4</v>
      </c>
      <c r="G99" s="24" t="n">
        <v>5</v>
      </c>
      <c r="H99" s="24" t="n">
        <v>4</v>
      </c>
      <c r="I99" s="23" t="n">
        <f aca="false">IFERROR(E99+F99+G99+H99,"")</f>
        <v>17</v>
      </c>
    </row>
    <row r="100" customFormat="false" ht="13.8" hidden="false" customHeight="false" outlineLevel="0" collapsed="false">
      <c r="A100" s="17" t="n">
        <f aca="false">'Acadamic Diary'!A100</f>
        <v>92</v>
      </c>
      <c r="B100" s="10" t="n">
        <v>500096088</v>
      </c>
      <c r="C100" s="10" t="s">
        <v>276</v>
      </c>
      <c r="D100" s="11" t="s">
        <v>277</v>
      </c>
      <c r="E100" s="24" t="n">
        <v>4</v>
      </c>
      <c r="F100" s="24" t="n">
        <v>4</v>
      </c>
      <c r="G100" s="24" t="n">
        <v>4</v>
      </c>
      <c r="H100" s="24" t="n">
        <v>4</v>
      </c>
      <c r="I100" s="23" t="n">
        <f aca="false">IFERROR(E100+F100+G100+H100,"")</f>
        <v>16</v>
      </c>
    </row>
    <row r="101" customFormat="false" ht="13.8" hidden="false" customHeight="false" outlineLevel="0" collapsed="false">
      <c r="A101" s="17" t="n">
        <f aca="false">'Acadamic Diary'!A101</f>
        <v>93</v>
      </c>
      <c r="B101" s="10" t="n">
        <v>500096122</v>
      </c>
      <c r="C101" s="10" t="s">
        <v>278</v>
      </c>
      <c r="D101" s="11" t="s">
        <v>279</v>
      </c>
      <c r="E101" s="24" t="n">
        <v>3</v>
      </c>
      <c r="F101" s="24" t="n">
        <v>3</v>
      </c>
      <c r="G101" s="24" t="n">
        <v>3</v>
      </c>
      <c r="H101" s="24" t="n">
        <v>3</v>
      </c>
      <c r="I101" s="23" t="n">
        <f aca="false">IFERROR(E101+F101+G101+H101,"")</f>
        <v>12</v>
      </c>
    </row>
    <row r="102" customFormat="false" ht="13.8" hidden="false" customHeight="false" outlineLevel="0" collapsed="false">
      <c r="A102" s="17" t="n">
        <f aca="false">'Acadamic Diary'!A102</f>
        <v>94</v>
      </c>
      <c r="B102" s="10" t="n">
        <v>500096132</v>
      </c>
      <c r="C102" s="10" t="s">
        <v>280</v>
      </c>
      <c r="D102" s="11" t="s">
        <v>281</v>
      </c>
      <c r="E102" s="24" t="n">
        <v>1</v>
      </c>
      <c r="F102" s="24" t="n">
        <v>2</v>
      </c>
      <c r="G102" s="24" t="n">
        <v>2</v>
      </c>
      <c r="H102" s="24" t="n">
        <v>4</v>
      </c>
      <c r="I102" s="23" t="n">
        <f aca="false">IFERROR(E102+F102+G102+H102,"")</f>
        <v>9</v>
      </c>
    </row>
    <row r="103" customFormat="false" ht="13.8" hidden="false" customHeight="false" outlineLevel="0" collapsed="false">
      <c r="A103" s="17" t="n">
        <f aca="false">'Acadamic Diary'!A103</f>
        <v>95</v>
      </c>
      <c r="B103" s="10" t="n">
        <v>500096244</v>
      </c>
      <c r="C103" s="10" t="s">
        <v>282</v>
      </c>
      <c r="D103" s="11" t="s">
        <v>283</v>
      </c>
      <c r="E103" s="24" t="n">
        <v>3</v>
      </c>
      <c r="F103" s="24" t="n">
        <v>4</v>
      </c>
      <c r="G103" s="24" t="n">
        <v>3</v>
      </c>
      <c r="H103" s="24" t="n">
        <v>4</v>
      </c>
      <c r="I103" s="23" t="n">
        <f aca="false">IFERROR(E103+F103+G103+H103,"")</f>
        <v>14</v>
      </c>
    </row>
    <row r="104" customFormat="false" ht="13.8" hidden="false" customHeight="false" outlineLevel="0" collapsed="false">
      <c r="A104" s="17" t="n">
        <f aca="false">'Acadamic Diary'!A104</f>
        <v>96</v>
      </c>
      <c r="B104" s="10" t="n">
        <v>500096258</v>
      </c>
      <c r="C104" s="10" t="s">
        <v>284</v>
      </c>
      <c r="D104" s="11" t="s">
        <v>285</v>
      </c>
      <c r="E104" s="24" t="n">
        <v>4</v>
      </c>
      <c r="F104" s="24" t="n">
        <v>4</v>
      </c>
      <c r="G104" s="24" t="n">
        <v>5</v>
      </c>
      <c r="H104" s="24" t="n">
        <v>4</v>
      </c>
      <c r="I104" s="23" t="n">
        <f aca="false">IFERROR(E104+F104+G104+H104,"")</f>
        <v>17</v>
      </c>
    </row>
    <row r="105" customFormat="false" ht="13.8" hidden="false" customHeight="false" outlineLevel="0" collapsed="false">
      <c r="A105" s="17" t="n">
        <f aca="false">'Acadamic Diary'!A105</f>
        <v>97</v>
      </c>
      <c r="B105" s="10" t="n">
        <v>500096288</v>
      </c>
      <c r="C105" s="10" t="s">
        <v>286</v>
      </c>
      <c r="D105" s="11" t="s">
        <v>287</v>
      </c>
      <c r="E105" s="24" t="n">
        <v>4</v>
      </c>
      <c r="F105" s="24" t="n">
        <v>4</v>
      </c>
      <c r="G105" s="24" t="n">
        <v>4</v>
      </c>
      <c r="H105" s="24" t="n">
        <v>4</v>
      </c>
      <c r="I105" s="23" t="n">
        <f aca="false">IFERROR(E105+F105+G105+H105,"")</f>
        <v>16</v>
      </c>
    </row>
    <row r="106" customFormat="false" ht="13.8" hidden="false" customHeight="false" outlineLevel="0" collapsed="false">
      <c r="A106" s="17" t="n">
        <f aca="false">'Acadamic Diary'!A106</f>
        <v>98</v>
      </c>
      <c r="B106" s="10" t="n">
        <v>500096302</v>
      </c>
      <c r="C106" s="10" t="s">
        <v>288</v>
      </c>
      <c r="D106" s="11" t="s">
        <v>289</v>
      </c>
      <c r="E106" s="24" t="n">
        <v>1</v>
      </c>
      <c r="F106" s="24" t="n">
        <v>2</v>
      </c>
      <c r="G106" s="24" t="n">
        <v>2</v>
      </c>
      <c r="H106" s="24" t="n">
        <v>4</v>
      </c>
      <c r="I106" s="23" t="n">
        <f aca="false">IFERROR(E106+F106+G106+H106,"")</f>
        <v>9</v>
      </c>
    </row>
    <row r="107" customFormat="false" ht="13.8" hidden="false" customHeight="false" outlineLevel="0" collapsed="false">
      <c r="A107" s="17" t="n">
        <f aca="false">'Acadamic Diary'!A107</f>
        <v>99</v>
      </c>
      <c r="B107" s="10" t="n">
        <v>500096346</v>
      </c>
      <c r="C107" s="10" t="s">
        <v>291</v>
      </c>
      <c r="D107" s="11" t="s">
        <v>292</v>
      </c>
      <c r="E107" s="24" t="n">
        <v>4</v>
      </c>
      <c r="F107" s="24" t="n">
        <v>4</v>
      </c>
      <c r="G107" s="24" t="n">
        <v>4</v>
      </c>
      <c r="H107" s="24" t="n">
        <v>4.5</v>
      </c>
      <c r="I107" s="23" t="n">
        <f aca="false">IFERROR(E107+F107+G107+H107,"")</f>
        <v>16.5</v>
      </c>
    </row>
    <row r="108" customFormat="false" ht="13.8" hidden="false" customHeight="false" outlineLevel="0" collapsed="false">
      <c r="A108" s="17" t="n">
        <f aca="false">'Acadamic Diary'!A108</f>
        <v>100</v>
      </c>
      <c r="B108" s="10" t="n">
        <v>500096351</v>
      </c>
      <c r="C108" s="10" t="s">
        <v>293</v>
      </c>
      <c r="D108" s="11" t="s">
        <v>294</v>
      </c>
      <c r="E108" s="24" t="n">
        <v>4</v>
      </c>
      <c r="F108" s="24" t="n">
        <v>4</v>
      </c>
      <c r="G108" s="24" t="n">
        <v>3</v>
      </c>
      <c r="H108" s="24" t="n">
        <v>4</v>
      </c>
      <c r="I108" s="23" t="n">
        <f aca="false">IFERROR(E108+F108+G108+H108,"")</f>
        <v>15</v>
      </c>
    </row>
    <row r="109" customFormat="false" ht="13.8" hidden="false" customHeight="false" outlineLevel="0" collapsed="false">
      <c r="A109" s="17" t="n">
        <f aca="false">'Acadamic Diary'!A109</f>
        <v>101</v>
      </c>
      <c r="B109" s="10" t="n">
        <v>500096400</v>
      </c>
      <c r="C109" s="10" t="s">
        <v>297</v>
      </c>
      <c r="D109" s="11" t="s">
        <v>298</v>
      </c>
      <c r="E109" s="24" t="n">
        <v>4</v>
      </c>
      <c r="F109" s="24" t="n">
        <v>4</v>
      </c>
      <c r="G109" s="24" t="n">
        <v>4</v>
      </c>
      <c r="H109" s="24" t="n">
        <v>4.5</v>
      </c>
      <c r="I109" s="23" t="n">
        <f aca="false">IFERROR(E109+F109+G109+H109,"")</f>
        <v>16.5</v>
      </c>
    </row>
    <row r="110" customFormat="false" ht="13.8" hidden="false" customHeight="false" outlineLevel="0" collapsed="false">
      <c r="A110" s="17" t="n">
        <f aca="false">'Acadamic Diary'!A110</f>
        <v>102</v>
      </c>
      <c r="B110" s="10" t="n">
        <v>500096412</v>
      </c>
      <c r="C110" s="10" t="s">
        <v>300</v>
      </c>
      <c r="D110" s="11" t="s">
        <v>301</v>
      </c>
      <c r="E110" s="24" t="n">
        <v>3</v>
      </c>
      <c r="F110" s="24" t="n">
        <v>3</v>
      </c>
      <c r="G110" s="24" t="n">
        <v>2</v>
      </c>
      <c r="H110" s="24" t="n">
        <v>3</v>
      </c>
      <c r="I110" s="23" t="n">
        <f aca="false">IFERROR(E110+F110+G110+H110,"")</f>
        <v>11</v>
      </c>
    </row>
    <row r="111" customFormat="false" ht="13.8" hidden="false" customHeight="false" outlineLevel="0" collapsed="false">
      <c r="A111" s="17" t="n">
        <f aca="false">'Acadamic Diary'!A111</f>
        <v>103</v>
      </c>
      <c r="B111" s="10" t="n">
        <v>500096448</v>
      </c>
      <c r="C111" s="10" t="s">
        <v>302</v>
      </c>
      <c r="D111" s="11" t="s">
        <v>303</v>
      </c>
      <c r="E111" s="24" t="n">
        <v>4</v>
      </c>
      <c r="F111" s="24" t="n">
        <v>4</v>
      </c>
      <c r="G111" s="24" t="n">
        <v>4</v>
      </c>
      <c r="H111" s="24" t="n">
        <v>4</v>
      </c>
      <c r="I111" s="23" t="n">
        <f aca="false">IFERROR(E111+F111+G111+H111,"")</f>
        <v>16</v>
      </c>
    </row>
    <row r="112" customFormat="false" ht="13.8" hidden="false" customHeight="false" outlineLevel="0" collapsed="false">
      <c r="A112" s="17" t="n">
        <f aca="false">'Acadamic Diary'!A112</f>
        <v>104</v>
      </c>
      <c r="B112" s="10" t="n">
        <v>500096495</v>
      </c>
      <c r="C112" s="10" t="s">
        <v>304</v>
      </c>
      <c r="D112" s="11" t="s">
        <v>305</v>
      </c>
      <c r="E112" s="24" t="n">
        <v>4</v>
      </c>
      <c r="F112" s="24" t="n">
        <v>5</v>
      </c>
      <c r="G112" s="24" t="n">
        <v>4</v>
      </c>
      <c r="H112" s="24" t="n">
        <v>4</v>
      </c>
      <c r="I112" s="23" t="n">
        <f aca="false">IFERROR(E112+F112+G112+H112,"")</f>
        <v>17</v>
      </c>
    </row>
    <row r="113" customFormat="false" ht="13.8" hidden="false" customHeight="false" outlineLevel="0" collapsed="false">
      <c r="A113" s="17" t="n">
        <f aca="false">'Acadamic Diary'!A113</f>
        <v>105</v>
      </c>
      <c r="B113" s="10" t="n">
        <v>500096507</v>
      </c>
      <c r="C113" s="10" t="s">
        <v>307</v>
      </c>
      <c r="D113" s="11" t="s">
        <v>308</v>
      </c>
      <c r="E113" s="24" t="n">
        <v>4</v>
      </c>
      <c r="F113" s="24" t="n">
        <v>5</v>
      </c>
      <c r="G113" s="24" t="n">
        <v>4</v>
      </c>
      <c r="H113" s="24" t="n">
        <v>4</v>
      </c>
      <c r="I113" s="23" t="n">
        <f aca="false">IFERROR(E113+F113+G113+H113,"")</f>
        <v>17</v>
      </c>
    </row>
    <row r="114" customFormat="false" ht="13.8" hidden="false" customHeight="false" outlineLevel="0" collapsed="false">
      <c r="A114" s="17" t="n">
        <f aca="false">'Acadamic Diary'!A114</f>
        <v>106</v>
      </c>
      <c r="B114" s="10" t="n">
        <v>500096554</v>
      </c>
      <c r="C114" s="10" t="s">
        <v>309</v>
      </c>
      <c r="D114" s="11" t="s">
        <v>310</v>
      </c>
      <c r="E114" s="24" t="n">
        <v>4</v>
      </c>
      <c r="F114" s="24" t="n">
        <v>4</v>
      </c>
      <c r="G114" s="24" t="n">
        <v>3</v>
      </c>
      <c r="H114" s="24" t="n">
        <v>4</v>
      </c>
      <c r="I114" s="23" t="n">
        <f aca="false">IFERROR(E114+F114+G114+H114,"")</f>
        <v>15</v>
      </c>
    </row>
    <row r="115" customFormat="false" ht="13.8" hidden="false" customHeight="false" outlineLevel="0" collapsed="false">
      <c r="A115" s="17" t="n">
        <f aca="false">'Acadamic Diary'!A115</f>
        <v>107</v>
      </c>
      <c r="B115" s="10" t="n">
        <v>500096591</v>
      </c>
      <c r="C115" s="10" t="s">
        <v>311</v>
      </c>
      <c r="D115" s="11" t="s">
        <v>312</v>
      </c>
      <c r="E115" s="24"/>
      <c r="F115" s="24"/>
      <c r="G115" s="24"/>
      <c r="H115" s="24"/>
      <c r="I115" s="23" t="n">
        <f aca="false">IFERROR(E115+F115+G115+H115,"")</f>
        <v>0</v>
      </c>
    </row>
    <row r="116" customFormat="false" ht="13.8" hidden="false" customHeight="false" outlineLevel="0" collapsed="false">
      <c r="A116" s="17" t="n">
        <f aca="false">'Acadamic Diary'!A116</f>
        <v>108</v>
      </c>
      <c r="B116" s="10" t="n">
        <v>500096616</v>
      </c>
      <c r="C116" s="10" t="s">
        <v>314</v>
      </c>
      <c r="D116" s="11" t="s">
        <v>315</v>
      </c>
      <c r="E116" s="24" t="n">
        <v>4.5</v>
      </c>
      <c r="F116" s="24" t="n">
        <v>4.25</v>
      </c>
      <c r="G116" s="24" t="n">
        <v>4.5</v>
      </c>
      <c r="H116" s="24" t="n">
        <v>4.25</v>
      </c>
      <c r="I116" s="23" t="n">
        <f aca="false">IFERROR(E116+F116+G116+H116,"")</f>
        <v>17.5</v>
      </c>
    </row>
  </sheetData>
  <autoFilter ref="A8:I116"/>
  <mergeCells count="9">
    <mergeCell ref="C1:H1"/>
    <mergeCell ref="C2:H2"/>
    <mergeCell ref="C3:H3"/>
    <mergeCell ref="A4:B4"/>
    <mergeCell ref="C4:G4"/>
    <mergeCell ref="A5:B5"/>
    <mergeCell ref="C5:G5"/>
    <mergeCell ref="A6:B6"/>
    <mergeCell ref="C6:G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1" activeCellId="0" sqref="E41"/>
    </sheetView>
  </sheetViews>
  <sheetFormatPr defaultColWidth="8.54296875" defaultRowHeight="15" zeroHeight="false" outlineLevelRow="0" outlineLevelCol="0"/>
  <cols>
    <col collapsed="false" customWidth="true" hidden="false" outlineLevel="0" max="2" min="2" style="1" width="10"/>
    <col collapsed="false" customWidth="true" hidden="false" outlineLevel="0" max="3" min="3" style="1" width="12.15"/>
    <col collapsed="false" customWidth="true" hidden="false" outlineLevel="0" max="4" min="4" style="1" width="18.71"/>
    <col collapsed="false" customWidth="true" hidden="false" outlineLevel="0" max="5" min="5" style="1" width="11.29"/>
    <col collapsed="false" customWidth="true" hidden="false" outlineLevel="0" max="6" min="6" style="1" width="14.57"/>
    <col collapsed="false" customWidth="true" hidden="false" outlineLevel="0" max="8" min="8" style="1" width="7.86"/>
    <col collapsed="false" customWidth="true" hidden="false" outlineLevel="0" max="10" min="10" style="1" width="14.14"/>
  </cols>
  <sheetData>
    <row r="1" customFormat="false" ht="15" hidden="false" customHeight="false" outlineLevel="0" collapsed="false">
      <c r="C1" s="2" t="s">
        <v>0</v>
      </c>
      <c r="D1" s="2"/>
      <c r="E1" s="2"/>
      <c r="F1" s="2"/>
      <c r="G1" s="2"/>
      <c r="H1" s="2"/>
      <c r="I1" s="2"/>
      <c r="J1" s="27"/>
    </row>
    <row r="2" customFormat="false" ht="15" hidden="false" customHeight="false" outlineLevel="0" collapsed="false">
      <c r="C2" s="2" t="s">
        <v>1</v>
      </c>
      <c r="D2" s="2"/>
      <c r="E2" s="2"/>
      <c r="F2" s="2"/>
      <c r="G2" s="2"/>
      <c r="H2" s="2"/>
      <c r="I2" s="2"/>
      <c r="J2" s="27"/>
    </row>
    <row r="3" customFormat="false" ht="15" hidden="false" customHeight="false" outlineLevel="0" collapsed="false">
      <c r="C3" s="2" t="s">
        <v>2</v>
      </c>
      <c r="D3" s="2"/>
      <c r="E3" s="2"/>
      <c r="F3" s="2"/>
      <c r="G3" s="2"/>
      <c r="H3" s="2"/>
      <c r="I3" s="2"/>
      <c r="J3" s="27"/>
    </row>
    <row r="4" customFormat="false" ht="15" hidden="false" customHeight="false" outlineLevel="0" collapsed="false">
      <c r="A4" s="3" t="s">
        <v>3</v>
      </c>
      <c r="B4" s="3"/>
      <c r="C4" s="4" t="str">
        <f aca="false">'Acadamic Diary'!C4</f>
        <v>NA</v>
      </c>
      <c r="D4" s="4"/>
      <c r="E4" s="4"/>
      <c r="F4" s="4"/>
      <c r="G4" s="4"/>
    </row>
    <row r="5" customFormat="false" ht="15" hidden="false" customHeight="false" outlineLevel="0" collapsed="false">
      <c r="A5" s="3" t="s">
        <v>5</v>
      </c>
      <c r="B5" s="3"/>
      <c r="C5" s="4" t="str">
        <f aca="false">'Acadamic Diary'!C5:G5</f>
        <v>Major Project 1</v>
      </c>
      <c r="D5" s="4"/>
      <c r="E5" s="4"/>
      <c r="F5" s="4"/>
      <c r="G5" s="4"/>
    </row>
    <row r="6" customFormat="false" ht="15" hidden="false" customHeight="false" outlineLevel="0" collapsed="false">
      <c r="A6" s="3" t="s">
        <v>7</v>
      </c>
      <c r="B6" s="3"/>
      <c r="C6" s="4" t="str">
        <f aca="false">'Acadamic Diary'!C6:G6</f>
        <v>B.Tech CS+CCVT, B4+B5+B6, VII Semester</v>
      </c>
      <c r="D6" s="4"/>
      <c r="E6" s="4"/>
      <c r="F6" s="4"/>
      <c r="G6" s="4"/>
    </row>
    <row r="8" customFormat="false" ht="60" hidden="false" customHeight="false" outlineLevel="0" collapsed="false">
      <c r="A8" s="14" t="s">
        <v>9</v>
      </c>
      <c r="B8" s="14" t="s">
        <v>10</v>
      </c>
      <c r="C8" s="14" t="s">
        <v>11</v>
      </c>
      <c r="D8" s="14" t="s">
        <v>12</v>
      </c>
      <c r="E8" s="15" t="s">
        <v>326</v>
      </c>
      <c r="F8" s="15" t="s">
        <v>327</v>
      </c>
      <c r="G8" s="15" t="s">
        <v>328</v>
      </c>
      <c r="H8" s="15" t="s">
        <v>329</v>
      </c>
      <c r="I8" s="15" t="s">
        <v>330</v>
      </c>
      <c r="J8" s="15" t="s">
        <v>331</v>
      </c>
      <c r="K8" s="16" t="s">
        <v>332</v>
      </c>
    </row>
    <row r="9" customFormat="false" ht="13.8" hidden="false" customHeight="false" outlineLevel="0" collapsed="false">
      <c r="A9" s="17" t="n">
        <f aca="false">'Acadamic Diary'!A9</f>
        <v>1</v>
      </c>
      <c r="B9" s="10" t="n">
        <v>500093418</v>
      </c>
      <c r="C9" s="10" t="s">
        <v>16</v>
      </c>
      <c r="D9" s="11" t="s">
        <v>17</v>
      </c>
      <c r="E9" s="17" t="n">
        <v>3</v>
      </c>
      <c r="F9" s="17" t="n">
        <v>3</v>
      </c>
      <c r="G9" s="17" t="n">
        <v>6</v>
      </c>
      <c r="H9" s="17" t="n">
        <v>7</v>
      </c>
      <c r="I9" s="17" t="n">
        <v>5</v>
      </c>
      <c r="J9" s="17" t="n">
        <v>11</v>
      </c>
      <c r="K9" s="9" t="n">
        <f aca="false">IFERROR(E9+F9+G9+H9+I9+J9,"")</f>
        <v>35</v>
      </c>
    </row>
    <row r="10" customFormat="false" ht="13.8" hidden="false" customHeight="false" outlineLevel="0" collapsed="false">
      <c r="A10" s="17" t="n">
        <f aca="false">'Acadamic Diary'!A10</f>
        <v>2</v>
      </c>
      <c r="B10" s="10" t="n">
        <v>500093449</v>
      </c>
      <c r="C10" s="10" t="s">
        <v>20</v>
      </c>
      <c r="D10" s="11" t="s">
        <v>21</v>
      </c>
      <c r="E10" s="17" t="n">
        <v>4</v>
      </c>
      <c r="F10" s="17" t="n">
        <v>4</v>
      </c>
      <c r="G10" s="17" t="n">
        <v>4</v>
      </c>
      <c r="H10" s="17" t="n">
        <v>4</v>
      </c>
      <c r="I10" s="17" t="n">
        <v>4</v>
      </c>
      <c r="J10" s="17" t="n">
        <v>10</v>
      </c>
      <c r="K10" s="9" t="n">
        <f aca="false">IFERROR(E10+F10+G10+H10+I10+J10,"")</f>
        <v>30</v>
      </c>
    </row>
    <row r="11" customFormat="false" ht="13.8" hidden="false" customHeight="false" outlineLevel="0" collapsed="false">
      <c r="A11" s="17" t="n">
        <f aca="false">'Acadamic Diary'!A11</f>
        <v>3</v>
      </c>
      <c r="B11" s="10" t="n">
        <v>500093617</v>
      </c>
      <c r="C11" s="10" t="s">
        <v>24</v>
      </c>
      <c r="D11" s="11" t="s">
        <v>25</v>
      </c>
      <c r="E11" s="17" t="n">
        <v>3</v>
      </c>
      <c r="F11" s="17" t="n">
        <v>3</v>
      </c>
      <c r="G11" s="17" t="n">
        <v>6</v>
      </c>
      <c r="H11" s="17" t="n">
        <v>6</v>
      </c>
      <c r="I11" s="17" t="n">
        <v>3</v>
      </c>
      <c r="J11" s="17" t="n">
        <v>8</v>
      </c>
      <c r="K11" s="9" t="n">
        <f aca="false">IFERROR(E11+F11+G11+H11+I11+J11,"")</f>
        <v>29</v>
      </c>
    </row>
    <row r="12" customFormat="false" ht="13.8" hidden="false" customHeight="false" outlineLevel="0" collapsed="false">
      <c r="A12" s="17" t="n">
        <f aca="false">'Acadamic Diary'!A12</f>
        <v>4</v>
      </c>
      <c r="B12" s="10" t="n">
        <v>500093628</v>
      </c>
      <c r="C12" s="10" t="s">
        <v>28</v>
      </c>
      <c r="D12" s="11" t="s">
        <v>29</v>
      </c>
      <c r="E12" s="17" t="s">
        <v>30</v>
      </c>
      <c r="F12" s="17" t="s">
        <v>30</v>
      </c>
      <c r="G12" s="17" t="s">
        <v>30</v>
      </c>
      <c r="H12" s="17" t="s">
        <v>30</v>
      </c>
      <c r="I12" s="17" t="s">
        <v>30</v>
      </c>
      <c r="J12" s="17" t="s">
        <v>30</v>
      </c>
      <c r="K12" s="9" t="str">
        <f aca="false">IFERROR(E12+F12+G12+H12+I12+J12,"")</f>
        <v/>
      </c>
    </row>
    <row r="13" customFormat="false" ht="13.8" hidden="false" customHeight="false" outlineLevel="0" collapsed="false">
      <c r="A13" s="17" t="n">
        <f aca="false">'Acadamic Diary'!A13</f>
        <v>5</v>
      </c>
      <c r="B13" s="10" t="n">
        <v>500093629</v>
      </c>
      <c r="C13" s="10" t="s">
        <v>31</v>
      </c>
      <c r="D13" s="11" t="s">
        <v>32</v>
      </c>
      <c r="E13" s="17" t="n">
        <v>3</v>
      </c>
      <c r="F13" s="17" t="n">
        <v>3</v>
      </c>
      <c r="G13" s="17" t="n">
        <v>7.5</v>
      </c>
      <c r="H13" s="17" t="n">
        <v>9</v>
      </c>
      <c r="I13" s="17" t="n">
        <v>5</v>
      </c>
      <c r="J13" s="17" t="n">
        <v>13</v>
      </c>
      <c r="K13" s="9" t="n">
        <f aca="false">IFERROR(E13+F13+G13+H13+I13+J13,"")</f>
        <v>40.5</v>
      </c>
    </row>
    <row r="14" customFormat="false" ht="13.8" hidden="false" customHeight="false" outlineLevel="0" collapsed="false">
      <c r="A14" s="17" t="n">
        <f aca="false">'Acadamic Diary'!A14</f>
        <v>6</v>
      </c>
      <c r="B14" s="10" t="n">
        <v>500093644</v>
      </c>
      <c r="C14" s="10" t="s">
        <v>35</v>
      </c>
      <c r="D14" s="11" t="s">
        <v>36</v>
      </c>
      <c r="E14" s="17" t="n">
        <v>4.5</v>
      </c>
      <c r="F14" s="17" t="n">
        <v>4.5</v>
      </c>
      <c r="G14" s="17" t="n">
        <v>8</v>
      </c>
      <c r="H14" s="17" t="n">
        <v>9</v>
      </c>
      <c r="I14" s="17" t="n">
        <v>4.5</v>
      </c>
      <c r="J14" s="17" t="n">
        <v>12</v>
      </c>
      <c r="K14" s="9" t="n">
        <f aca="false">IFERROR(E14+F14+G14+H14+I14+J14,"")</f>
        <v>42.5</v>
      </c>
    </row>
    <row r="15" customFormat="false" ht="13.8" hidden="false" customHeight="false" outlineLevel="0" collapsed="false">
      <c r="A15" s="17" t="n">
        <f aca="false">'Acadamic Diary'!A15</f>
        <v>7</v>
      </c>
      <c r="B15" s="10" t="n">
        <v>500093651</v>
      </c>
      <c r="C15" s="10" t="s">
        <v>39</v>
      </c>
      <c r="D15" s="11" t="s">
        <v>40</v>
      </c>
      <c r="E15" s="17" t="n">
        <v>4.5</v>
      </c>
      <c r="F15" s="17" t="n">
        <v>4.5</v>
      </c>
      <c r="G15" s="17" t="n">
        <v>8</v>
      </c>
      <c r="H15" s="17" t="n">
        <v>9</v>
      </c>
      <c r="I15" s="17" t="n">
        <v>4.5</v>
      </c>
      <c r="J15" s="17" t="n">
        <v>12</v>
      </c>
      <c r="K15" s="9" t="n">
        <f aca="false">IFERROR(E15+F15+G15+H15+I15+J15,"")</f>
        <v>42.5</v>
      </c>
    </row>
    <row r="16" customFormat="false" ht="13.8" hidden="false" customHeight="false" outlineLevel="0" collapsed="false">
      <c r="A16" s="17" t="n">
        <f aca="false">'Acadamic Diary'!A16</f>
        <v>8</v>
      </c>
      <c r="B16" s="10" t="n">
        <v>500093653</v>
      </c>
      <c r="C16" s="10" t="s">
        <v>43</v>
      </c>
      <c r="D16" s="11" t="s">
        <v>44</v>
      </c>
      <c r="E16" s="17" t="n">
        <v>4.5</v>
      </c>
      <c r="F16" s="17" t="n">
        <v>4.5</v>
      </c>
      <c r="G16" s="17" t="n">
        <v>8</v>
      </c>
      <c r="H16" s="17" t="n">
        <v>9</v>
      </c>
      <c r="I16" s="17" t="n">
        <v>4.5</v>
      </c>
      <c r="J16" s="17" t="n">
        <v>12</v>
      </c>
      <c r="K16" s="9" t="n">
        <f aca="false">IFERROR(E16+F16+G16+H16+I16+J16,"")</f>
        <v>42.5</v>
      </c>
    </row>
    <row r="17" customFormat="false" ht="13.8" hidden="false" customHeight="false" outlineLevel="0" collapsed="false">
      <c r="A17" s="17" t="n">
        <f aca="false">'Acadamic Diary'!A17</f>
        <v>9</v>
      </c>
      <c r="B17" s="10" t="n">
        <v>500093656</v>
      </c>
      <c r="C17" s="10" t="s">
        <v>47</v>
      </c>
      <c r="D17" s="11" t="s">
        <v>48</v>
      </c>
      <c r="E17" s="17" t="n">
        <v>4.5</v>
      </c>
      <c r="F17" s="17" t="n">
        <v>4.5</v>
      </c>
      <c r="G17" s="17" t="n">
        <v>8</v>
      </c>
      <c r="H17" s="17" t="n">
        <v>9</v>
      </c>
      <c r="I17" s="17" t="n">
        <v>4.5</v>
      </c>
      <c r="J17" s="17" t="n">
        <v>12</v>
      </c>
      <c r="K17" s="9" t="n">
        <f aca="false">IFERROR(E17+F17+G17+H17+I17+J17,"")</f>
        <v>42.5</v>
      </c>
    </row>
    <row r="18" customFormat="false" ht="13.8" hidden="false" customHeight="false" outlineLevel="0" collapsed="false">
      <c r="A18" s="17" t="n">
        <f aca="false">'Acadamic Diary'!A18</f>
        <v>10</v>
      </c>
      <c r="B18" s="10" t="n">
        <v>500093659</v>
      </c>
      <c r="C18" s="10" t="s">
        <v>49</v>
      </c>
      <c r="D18" s="11" t="s">
        <v>50</v>
      </c>
      <c r="E18" s="17" t="s">
        <v>30</v>
      </c>
      <c r="F18" s="17" t="s">
        <v>30</v>
      </c>
      <c r="G18" s="17" t="s">
        <v>30</v>
      </c>
      <c r="H18" s="17" t="s">
        <v>30</v>
      </c>
      <c r="I18" s="17" t="s">
        <v>30</v>
      </c>
      <c r="J18" s="17" t="s">
        <v>30</v>
      </c>
      <c r="K18" s="9" t="str">
        <f aca="false">IFERROR(E18+F18+G18+H18+I18+J18,"")</f>
        <v/>
      </c>
    </row>
    <row r="19" customFormat="false" ht="13.8" hidden="false" customHeight="false" outlineLevel="0" collapsed="false">
      <c r="A19" s="17" t="n">
        <f aca="false">'Acadamic Diary'!A19</f>
        <v>11</v>
      </c>
      <c r="B19" s="10" t="n">
        <v>500093677</v>
      </c>
      <c r="C19" s="10" t="s">
        <v>51</v>
      </c>
      <c r="D19" s="11" t="s">
        <v>52</v>
      </c>
      <c r="E19" s="17" t="s">
        <v>30</v>
      </c>
      <c r="F19" s="17" t="s">
        <v>30</v>
      </c>
      <c r="G19" s="17" t="s">
        <v>30</v>
      </c>
      <c r="H19" s="17" t="s">
        <v>30</v>
      </c>
      <c r="I19" s="17" t="s">
        <v>30</v>
      </c>
      <c r="J19" s="17" t="s">
        <v>30</v>
      </c>
      <c r="K19" s="9" t="str">
        <f aca="false">IFERROR(E19+F19+G19+H19+I19+J19,"")</f>
        <v/>
      </c>
    </row>
    <row r="20" customFormat="false" ht="13.8" hidden="false" customHeight="false" outlineLevel="0" collapsed="false">
      <c r="A20" s="17" t="n">
        <f aca="false">'Acadamic Diary'!A20</f>
        <v>12</v>
      </c>
      <c r="B20" s="10" t="n">
        <v>500093916</v>
      </c>
      <c r="C20" s="10" t="s">
        <v>53</v>
      </c>
      <c r="D20" s="11" t="s">
        <v>54</v>
      </c>
      <c r="E20" s="17" t="n">
        <v>3</v>
      </c>
      <c r="F20" s="17" t="n">
        <v>3</v>
      </c>
      <c r="G20" s="17" t="n">
        <v>7</v>
      </c>
      <c r="H20" s="17" t="n">
        <v>7</v>
      </c>
      <c r="I20" s="17" t="n">
        <v>1</v>
      </c>
      <c r="J20" s="17" t="n">
        <v>10</v>
      </c>
      <c r="K20" s="9" t="n">
        <f aca="false">IFERROR(E20+F20+G20+H20+I20+J20,"")</f>
        <v>31</v>
      </c>
    </row>
    <row r="21" customFormat="false" ht="13.8" hidden="false" customHeight="false" outlineLevel="0" collapsed="false">
      <c r="A21" s="17" t="n">
        <f aca="false">'Acadamic Diary'!A21</f>
        <v>13</v>
      </c>
      <c r="B21" s="10" t="n">
        <v>500093923</v>
      </c>
      <c r="C21" s="10" t="s">
        <v>57</v>
      </c>
      <c r="D21" s="11" t="s">
        <v>58</v>
      </c>
      <c r="E21" s="17" t="n">
        <v>3</v>
      </c>
      <c r="F21" s="17" t="n">
        <v>3</v>
      </c>
      <c r="G21" s="17" t="n">
        <v>7</v>
      </c>
      <c r="H21" s="17" t="n">
        <v>7</v>
      </c>
      <c r="I21" s="17" t="n">
        <v>1</v>
      </c>
      <c r="J21" s="17" t="n">
        <v>10</v>
      </c>
      <c r="K21" s="9" t="n">
        <f aca="false">IFERROR(E21+F21+G21+H21+I21+J21,"")</f>
        <v>31</v>
      </c>
    </row>
    <row r="22" customFormat="false" ht="13.8" hidden="false" customHeight="false" outlineLevel="0" collapsed="false">
      <c r="A22" s="17" t="n">
        <f aca="false">'Acadamic Diary'!A22</f>
        <v>14</v>
      </c>
      <c r="B22" s="10" t="n">
        <v>500093927</v>
      </c>
      <c r="C22" s="10" t="s">
        <v>61</v>
      </c>
      <c r="D22" s="11" t="s">
        <v>62</v>
      </c>
      <c r="E22" s="17" t="s">
        <v>30</v>
      </c>
      <c r="F22" s="17" t="s">
        <v>30</v>
      </c>
      <c r="G22" s="17" t="s">
        <v>30</v>
      </c>
      <c r="H22" s="17" t="s">
        <v>30</v>
      </c>
      <c r="I22" s="17" t="s">
        <v>30</v>
      </c>
      <c r="J22" s="17" t="s">
        <v>30</v>
      </c>
      <c r="K22" s="9" t="str">
        <f aca="false">IFERROR(E22+F22+G22+H22+I22+J22,"")</f>
        <v/>
      </c>
    </row>
    <row r="23" customFormat="false" ht="13.8" hidden="false" customHeight="false" outlineLevel="0" collapsed="false">
      <c r="A23" s="17" t="n">
        <f aca="false">'Acadamic Diary'!A23</f>
        <v>15</v>
      </c>
      <c r="B23" s="10" t="n">
        <v>500093948</v>
      </c>
      <c r="C23" s="10" t="s">
        <v>63</v>
      </c>
      <c r="D23" s="11" t="s">
        <v>64</v>
      </c>
      <c r="E23" s="17" t="s">
        <v>30</v>
      </c>
      <c r="F23" s="17" t="s">
        <v>30</v>
      </c>
      <c r="G23" s="17" t="s">
        <v>30</v>
      </c>
      <c r="H23" s="17" t="s">
        <v>30</v>
      </c>
      <c r="I23" s="17" t="s">
        <v>30</v>
      </c>
      <c r="J23" s="17" t="s">
        <v>30</v>
      </c>
      <c r="K23" s="9" t="str">
        <f aca="false">IFERROR(E23+F23+G23+H23+I23+J23,"")</f>
        <v/>
      </c>
    </row>
    <row r="24" customFormat="false" ht="13.8" hidden="false" customHeight="false" outlineLevel="0" collapsed="false">
      <c r="A24" s="17" t="n">
        <f aca="false">'Acadamic Diary'!A24</f>
        <v>16</v>
      </c>
      <c r="B24" s="10" t="n">
        <v>500093957</v>
      </c>
      <c r="C24" s="10" t="s">
        <v>65</v>
      </c>
      <c r="D24" s="11" t="s">
        <v>66</v>
      </c>
      <c r="E24" s="17" t="s">
        <v>30</v>
      </c>
      <c r="F24" s="17" t="s">
        <v>30</v>
      </c>
      <c r="G24" s="17" t="s">
        <v>30</v>
      </c>
      <c r="H24" s="17" t="s">
        <v>30</v>
      </c>
      <c r="I24" s="17" t="s">
        <v>30</v>
      </c>
      <c r="J24" s="17" t="s">
        <v>30</v>
      </c>
      <c r="K24" s="9" t="str">
        <f aca="false">IFERROR(E24+F24+G24+H24+I24+J24,"")</f>
        <v/>
      </c>
    </row>
    <row r="25" customFormat="false" ht="13.8" hidden="false" customHeight="false" outlineLevel="0" collapsed="false">
      <c r="A25" s="17" t="n">
        <f aca="false">'Acadamic Diary'!A25</f>
        <v>17</v>
      </c>
      <c r="B25" s="10" t="n">
        <v>500093984</v>
      </c>
      <c r="C25" s="10" t="s">
        <v>67</v>
      </c>
      <c r="D25" s="11" t="s">
        <v>68</v>
      </c>
      <c r="E25" s="17" t="s">
        <v>30</v>
      </c>
      <c r="F25" s="17" t="s">
        <v>30</v>
      </c>
      <c r="G25" s="17" t="s">
        <v>30</v>
      </c>
      <c r="H25" s="17" t="s">
        <v>30</v>
      </c>
      <c r="I25" s="17" t="s">
        <v>30</v>
      </c>
      <c r="J25" s="17" t="s">
        <v>30</v>
      </c>
      <c r="K25" s="9" t="str">
        <f aca="false">IFERROR(E25+F25+G25+H25+I25+J25,"")</f>
        <v/>
      </c>
    </row>
    <row r="26" customFormat="false" ht="13.8" hidden="false" customHeight="false" outlineLevel="0" collapsed="false">
      <c r="A26" s="17" t="n">
        <f aca="false">'Acadamic Diary'!A26</f>
        <v>18</v>
      </c>
      <c r="B26" s="10" t="n">
        <v>500094037</v>
      </c>
      <c r="C26" s="10" t="s">
        <v>69</v>
      </c>
      <c r="D26" s="11" t="s">
        <v>70</v>
      </c>
      <c r="E26" s="17" t="n">
        <v>6</v>
      </c>
      <c r="F26" s="17" t="n">
        <v>3</v>
      </c>
      <c r="G26" s="17" t="n">
        <v>6</v>
      </c>
      <c r="H26" s="17" t="n">
        <v>7</v>
      </c>
      <c r="I26" s="17" t="n">
        <v>5</v>
      </c>
      <c r="J26" s="17" t="n">
        <v>13</v>
      </c>
      <c r="K26" s="9" t="n">
        <f aca="false">IFERROR(E26+F26+G26+H26+I26+J26,"")</f>
        <v>40</v>
      </c>
    </row>
    <row r="27" customFormat="false" ht="13.8" hidden="false" customHeight="false" outlineLevel="0" collapsed="false">
      <c r="A27" s="17" t="n">
        <f aca="false">'Acadamic Diary'!A27</f>
        <v>19</v>
      </c>
      <c r="B27" s="10" t="n">
        <v>500094046</v>
      </c>
      <c r="C27" s="10" t="s">
        <v>73</v>
      </c>
      <c r="D27" s="11" t="s">
        <v>74</v>
      </c>
      <c r="E27" s="17" t="s">
        <v>30</v>
      </c>
      <c r="F27" s="17" t="s">
        <v>30</v>
      </c>
      <c r="G27" s="17" t="s">
        <v>30</v>
      </c>
      <c r="H27" s="17" t="s">
        <v>30</v>
      </c>
      <c r="I27" s="17" t="s">
        <v>30</v>
      </c>
      <c r="J27" s="17" t="s">
        <v>30</v>
      </c>
      <c r="K27" s="9" t="str">
        <f aca="false">IFERROR(E27+F27+G27+H27+I27+J27,"")</f>
        <v/>
      </c>
    </row>
    <row r="28" customFormat="false" ht="13.8" hidden="false" customHeight="false" outlineLevel="0" collapsed="false">
      <c r="A28" s="17" t="n">
        <f aca="false">'Acadamic Diary'!A28</f>
        <v>20</v>
      </c>
      <c r="B28" s="10" t="n">
        <v>500094049</v>
      </c>
      <c r="C28" s="10" t="s">
        <v>75</v>
      </c>
      <c r="D28" s="11" t="s">
        <v>76</v>
      </c>
      <c r="E28" s="17" t="n">
        <v>4</v>
      </c>
      <c r="F28" s="17" t="n">
        <v>4.5</v>
      </c>
      <c r="G28" s="17" t="n">
        <v>8</v>
      </c>
      <c r="H28" s="17" t="n">
        <v>8</v>
      </c>
      <c r="I28" s="17" t="n">
        <v>4</v>
      </c>
      <c r="J28" s="17" t="n">
        <v>12</v>
      </c>
      <c r="K28" s="9" t="n">
        <f aca="false">IFERROR(E28+F28+G28+H28+I28+J28,"")</f>
        <v>40.5</v>
      </c>
    </row>
    <row r="29" customFormat="false" ht="13.8" hidden="false" customHeight="false" outlineLevel="0" collapsed="false">
      <c r="A29" s="17" t="n">
        <f aca="false">'Acadamic Diary'!A29</f>
        <v>21</v>
      </c>
      <c r="B29" s="10" t="n">
        <v>500094053</v>
      </c>
      <c r="C29" s="10" t="s">
        <v>79</v>
      </c>
      <c r="D29" s="11" t="s">
        <v>80</v>
      </c>
      <c r="E29" s="17" t="n">
        <v>6</v>
      </c>
      <c r="F29" s="17" t="n">
        <v>3</v>
      </c>
      <c r="G29" s="17" t="n">
        <v>6</v>
      </c>
      <c r="H29" s="17" t="n">
        <v>7</v>
      </c>
      <c r="I29" s="17" t="n">
        <v>5</v>
      </c>
      <c r="J29" s="17" t="n">
        <v>13</v>
      </c>
      <c r="K29" s="9" t="n">
        <f aca="false">IFERROR(E29+F29+G29+H29+I29+J29,"")</f>
        <v>40</v>
      </c>
    </row>
    <row r="30" customFormat="false" ht="13.8" hidden="false" customHeight="false" outlineLevel="0" collapsed="false">
      <c r="A30" s="17" t="n">
        <f aca="false">'Acadamic Diary'!A30</f>
        <v>22</v>
      </c>
      <c r="B30" s="10" t="n">
        <v>500094054</v>
      </c>
      <c r="C30" s="10" t="s">
        <v>81</v>
      </c>
      <c r="D30" s="11" t="s">
        <v>82</v>
      </c>
      <c r="E30" s="17" t="s">
        <v>30</v>
      </c>
      <c r="F30" s="17" t="s">
        <v>30</v>
      </c>
      <c r="G30" s="17" t="s">
        <v>30</v>
      </c>
      <c r="H30" s="17" t="s">
        <v>30</v>
      </c>
      <c r="I30" s="17" t="s">
        <v>30</v>
      </c>
      <c r="J30" s="17" t="s">
        <v>30</v>
      </c>
      <c r="K30" s="9" t="str">
        <f aca="false">IFERROR(E30+F30+G30+H30+I30+J30,"")</f>
        <v/>
      </c>
    </row>
    <row r="31" customFormat="false" ht="13.8" hidden="false" customHeight="false" outlineLevel="0" collapsed="false">
      <c r="A31" s="17" t="n">
        <f aca="false">'Acadamic Diary'!A31</f>
        <v>23</v>
      </c>
      <c r="B31" s="10" t="n">
        <v>500094065</v>
      </c>
      <c r="C31" s="10" t="s">
        <v>83</v>
      </c>
      <c r="D31" s="11" t="s">
        <v>84</v>
      </c>
      <c r="E31" s="28" t="n">
        <v>3</v>
      </c>
      <c r="F31" s="28" t="n">
        <v>3</v>
      </c>
      <c r="G31" s="28" t="n">
        <v>7</v>
      </c>
      <c r="H31" s="28" t="n">
        <v>7</v>
      </c>
      <c r="I31" s="28" t="n">
        <v>1</v>
      </c>
      <c r="J31" s="28" t="n">
        <v>10</v>
      </c>
      <c r="K31" s="9" t="n">
        <f aca="false">IFERROR(E31+F31+G31+H31+I31+J31,"")</f>
        <v>31</v>
      </c>
    </row>
    <row r="32" customFormat="false" ht="13.8" hidden="false" customHeight="false" outlineLevel="0" collapsed="false">
      <c r="A32" s="17" t="n">
        <f aca="false">'Acadamic Diary'!A32</f>
        <v>24</v>
      </c>
      <c r="B32" s="10" t="n">
        <v>500094068</v>
      </c>
      <c r="C32" s="10" t="s">
        <v>85</v>
      </c>
      <c r="D32" s="11" t="s">
        <v>86</v>
      </c>
      <c r="E32" s="17" t="n">
        <v>3</v>
      </c>
      <c r="F32" s="17" t="n">
        <v>4</v>
      </c>
      <c r="G32" s="17" t="n">
        <v>7</v>
      </c>
      <c r="H32" s="17" t="n">
        <v>8</v>
      </c>
      <c r="I32" s="17" t="n">
        <v>4</v>
      </c>
      <c r="J32" s="17" t="n">
        <v>12</v>
      </c>
      <c r="K32" s="9" t="n">
        <f aca="false">IFERROR(E32+F32+G32+H32+I32+J32,"")</f>
        <v>38</v>
      </c>
    </row>
    <row r="33" customFormat="false" ht="13.8" hidden="false" customHeight="false" outlineLevel="0" collapsed="false">
      <c r="A33" s="17" t="n">
        <f aca="false">'Acadamic Diary'!A33</f>
        <v>25</v>
      </c>
      <c r="B33" s="10" t="n">
        <v>500094083</v>
      </c>
      <c r="C33" s="10" t="s">
        <v>89</v>
      </c>
      <c r="D33" s="11" t="s">
        <v>90</v>
      </c>
      <c r="E33" s="28" t="s">
        <v>30</v>
      </c>
      <c r="F33" s="28" t="s">
        <v>30</v>
      </c>
      <c r="G33" s="28" t="s">
        <v>30</v>
      </c>
      <c r="H33" s="28" t="s">
        <v>30</v>
      </c>
      <c r="I33" s="28" t="s">
        <v>30</v>
      </c>
      <c r="J33" s="28" t="s">
        <v>30</v>
      </c>
      <c r="K33" s="9" t="str">
        <f aca="false">IFERROR(E33+F33+G33+H33+I33+J33,"")</f>
        <v/>
      </c>
    </row>
    <row r="34" customFormat="false" ht="13.8" hidden="false" customHeight="false" outlineLevel="0" collapsed="false">
      <c r="A34" s="17" t="n">
        <f aca="false">'Acadamic Diary'!A34</f>
        <v>26</v>
      </c>
      <c r="B34" s="10" t="n">
        <v>500094089</v>
      </c>
      <c r="C34" s="10" t="s">
        <v>91</v>
      </c>
      <c r="D34" s="11" t="s">
        <v>92</v>
      </c>
      <c r="E34" s="17" t="n">
        <v>2</v>
      </c>
      <c r="F34" s="17" t="n">
        <v>3</v>
      </c>
      <c r="G34" s="17" t="n">
        <v>2</v>
      </c>
      <c r="H34" s="17" t="n">
        <v>3</v>
      </c>
      <c r="I34" s="17" t="n">
        <v>3</v>
      </c>
      <c r="J34" s="17" t="n">
        <v>9</v>
      </c>
      <c r="K34" s="9" t="n">
        <f aca="false">IFERROR(E34+F34+G34+H34+I34+J34,"")</f>
        <v>22</v>
      </c>
    </row>
    <row r="35" customFormat="false" ht="13.8" hidden="false" customHeight="false" outlineLevel="0" collapsed="false">
      <c r="A35" s="17" t="n">
        <f aca="false">'Acadamic Diary'!A35</f>
        <v>27</v>
      </c>
      <c r="B35" s="10" t="n">
        <v>500094103</v>
      </c>
      <c r="C35" s="10" t="s">
        <v>95</v>
      </c>
      <c r="D35" s="11" t="s">
        <v>96</v>
      </c>
      <c r="E35" s="17" t="n">
        <v>5</v>
      </c>
      <c r="F35" s="17" t="n">
        <v>5</v>
      </c>
      <c r="G35" s="17" t="n">
        <v>9</v>
      </c>
      <c r="H35" s="17" t="n">
        <v>9</v>
      </c>
      <c r="I35" s="17" t="n">
        <v>5</v>
      </c>
      <c r="J35" s="17" t="n">
        <v>14</v>
      </c>
      <c r="K35" s="9" t="n">
        <f aca="false">IFERROR(E35+F35+G35+H35+I35+J35,"")</f>
        <v>47</v>
      </c>
    </row>
    <row r="36" customFormat="false" ht="13.8" hidden="false" customHeight="false" outlineLevel="0" collapsed="false">
      <c r="A36" s="17" t="n">
        <f aca="false">'Acadamic Diary'!A36</f>
        <v>28</v>
      </c>
      <c r="B36" s="10" t="n">
        <v>500094117</v>
      </c>
      <c r="C36" s="10" t="s">
        <v>99</v>
      </c>
      <c r="D36" s="11" t="s">
        <v>100</v>
      </c>
      <c r="E36" s="17" t="n">
        <v>4.5</v>
      </c>
      <c r="F36" s="17" t="n">
        <v>4.5</v>
      </c>
      <c r="G36" s="17" t="n">
        <v>8</v>
      </c>
      <c r="H36" s="17" t="n">
        <v>9</v>
      </c>
      <c r="I36" s="17" t="n">
        <v>4.5</v>
      </c>
      <c r="J36" s="17" t="n">
        <v>12</v>
      </c>
      <c r="K36" s="9" t="n">
        <f aca="false">IFERROR(E36+F36+G36+H36+I36+J36,"")</f>
        <v>42.5</v>
      </c>
    </row>
    <row r="37" customFormat="false" ht="13.8" hidden="false" customHeight="false" outlineLevel="0" collapsed="false">
      <c r="A37" s="17" t="n">
        <f aca="false">'Acadamic Diary'!A37</f>
        <v>29</v>
      </c>
      <c r="B37" s="10" t="n">
        <v>500094118</v>
      </c>
      <c r="C37" s="10" t="s">
        <v>102</v>
      </c>
      <c r="D37" s="11" t="s">
        <v>103</v>
      </c>
      <c r="E37" s="17" t="n">
        <v>3</v>
      </c>
      <c r="F37" s="17" t="n">
        <v>4</v>
      </c>
      <c r="G37" s="17" t="n">
        <v>7</v>
      </c>
      <c r="H37" s="17" t="n">
        <v>8</v>
      </c>
      <c r="I37" s="17" t="n">
        <v>4</v>
      </c>
      <c r="J37" s="17" t="n">
        <v>12</v>
      </c>
      <c r="K37" s="9" t="n">
        <f aca="false">IFERROR(E37+F37+G37+H37+I37+J37,"")</f>
        <v>38</v>
      </c>
    </row>
    <row r="38" customFormat="false" ht="13.8" hidden="false" customHeight="false" outlineLevel="0" collapsed="false">
      <c r="A38" s="17" t="n">
        <f aca="false">'Acadamic Diary'!A38</f>
        <v>30</v>
      </c>
      <c r="B38" s="10" t="n">
        <v>500094125</v>
      </c>
      <c r="C38" s="10" t="s">
        <v>104</v>
      </c>
      <c r="D38" s="11" t="s">
        <v>105</v>
      </c>
      <c r="E38" s="17" t="n">
        <v>3</v>
      </c>
      <c r="F38" s="17" t="n">
        <v>3</v>
      </c>
      <c r="G38" s="17" t="n">
        <v>6</v>
      </c>
      <c r="H38" s="17" t="n">
        <v>6</v>
      </c>
      <c r="I38" s="17" t="n">
        <v>3</v>
      </c>
      <c r="J38" s="17" t="n">
        <v>8</v>
      </c>
      <c r="K38" s="9" t="n">
        <f aca="false">IFERROR(E38+F38+G38+H38+I38+J38,"")</f>
        <v>29</v>
      </c>
    </row>
    <row r="39" customFormat="false" ht="13.8" hidden="false" customHeight="false" outlineLevel="0" collapsed="false">
      <c r="A39" s="17" t="n">
        <f aca="false">'Acadamic Diary'!A39</f>
        <v>31</v>
      </c>
      <c r="B39" s="10" t="n">
        <v>500094135</v>
      </c>
      <c r="C39" s="10" t="s">
        <v>107</v>
      </c>
      <c r="D39" s="11" t="s">
        <v>108</v>
      </c>
      <c r="E39" s="17" t="n">
        <v>5</v>
      </c>
      <c r="F39" s="17" t="n">
        <v>5</v>
      </c>
      <c r="G39" s="17" t="n">
        <v>9</v>
      </c>
      <c r="H39" s="17" t="n">
        <v>9</v>
      </c>
      <c r="I39" s="17" t="n">
        <v>5</v>
      </c>
      <c r="J39" s="17" t="n">
        <v>14</v>
      </c>
      <c r="K39" s="9" t="n">
        <f aca="false">IFERROR(E39+F39+G39+H39+I39+J39,"")</f>
        <v>47</v>
      </c>
    </row>
    <row r="40" customFormat="false" ht="13.8" hidden="false" customHeight="false" outlineLevel="0" collapsed="false">
      <c r="A40" s="17" t="n">
        <f aca="false">'Acadamic Diary'!A40</f>
        <v>32</v>
      </c>
      <c r="B40" s="10" t="n">
        <v>500094136</v>
      </c>
      <c r="C40" s="10" t="s">
        <v>109</v>
      </c>
      <c r="D40" s="11" t="s">
        <v>110</v>
      </c>
      <c r="E40" s="17" t="n">
        <v>3</v>
      </c>
      <c r="F40" s="17" t="n">
        <v>3</v>
      </c>
      <c r="G40" s="17" t="n">
        <v>6</v>
      </c>
      <c r="H40" s="17" t="n">
        <v>6</v>
      </c>
      <c r="I40" s="17" t="n">
        <v>3</v>
      </c>
      <c r="J40" s="17" t="n">
        <v>8</v>
      </c>
      <c r="K40" s="9" t="n">
        <f aca="false">IFERROR(E40+F40+G40+H40+I40+J40,"")</f>
        <v>29</v>
      </c>
    </row>
    <row r="41" customFormat="false" ht="13.8" hidden="false" customHeight="false" outlineLevel="0" collapsed="false">
      <c r="A41" s="17" t="n">
        <f aca="false">'Acadamic Diary'!A41</f>
        <v>33</v>
      </c>
      <c r="B41" s="10" t="n">
        <v>500094151</v>
      </c>
      <c r="C41" s="10" t="s">
        <v>111</v>
      </c>
      <c r="D41" s="11" t="s">
        <v>112</v>
      </c>
      <c r="E41" s="17" t="n">
        <v>3</v>
      </c>
      <c r="F41" s="17" t="n">
        <v>3</v>
      </c>
      <c r="G41" s="17" t="n">
        <v>6</v>
      </c>
      <c r="H41" s="17" t="n">
        <v>6</v>
      </c>
      <c r="I41" s="17" t="n">
        <v>3</v>
      </c>
      <c r="J41" s="17" t="n">
        <v>8</v>
      </c>
      <c r="K41" s="9" t="n">
        <f aca="false">IFERROR(E41+F41+G41+H41+I41+J41,"")</f>
        <v>29</v>
      </c>
    </row>
    <row r="42" customFormat="false" ht="13.8" hidden="false" customHeight="false" outlineLevel="0" collapsed="false">
      <c r="A42" s="17" t="n">
        <f aca="false">'Acadamic Diary'!A42</f>
        <v>34</v>
      </c>
      <c r="B42" s="10" t="n">
        <v>500094152</v>
      </c>
      <c r="C42" s="10" t="s">
        <v>113</v>
      </c>
      <c r="D42" s="11" t="s">
        <v>114</v>
      </c>
      <c r="E42" s="17" t="n">
        <v>2</v>
      </c>
      <c r="F42" s="17" t="n">
        <v>3</v>
      </c>
      <c r="G42" s="17" t="n">
        <v>3</v>
      </c>
      <c r="H42" s="17" t="n">
        <v>3</v>
      </c>
      <c r="I42" s="17" t="n">
        <v>5</v>
      </c>
      <c r="J42" s="17" t="n">
        <v>7</v>
      </c>
      <c r="K42" s="9" t="n">
        <f aca="false">IFERROR(E42+F42+G42+H42+I42+J42,"")</f>
        <v>23</v>
      </c>
    </row>
    <row r="43" customFormat="false" ht="13.8" hidden="false" customHeight="false" outlineLevel="0" collapsed="false">
      <c r="A43" s="17" t="n">
        <f aca="false">'Acadamic Diary'!A43</f>
        <v>35</v>
      </c>
      <c r="B43" s="10" t="n">
        <v>500094170</v>
      </c>
      <c r="C43" s="10" t="s">
        <v>117</v>
      </c>
      <c r="D43" s="11" t="s">
        <v>118</v>
      </c>
      <c r="E43" s="17" t="n">
        <v>3</v>
      </c>
      <c r="F43" s="17" t="n">
        <v>3</v>
      </c>
      <c r="G43" s="17" t="n">
        <v>6</v>
      </c>
      <c r="H43" s="17" t="n">
        <v>7</v>
      </c>
      <c r="I43" s="17" t="n">
        <v>5</v>
      </c>
      <c r="J43" s="17" t="n">
        <v>11</v>
      </c>
      <c r="K43" s="9" t="n">
        <f aca="false">IFERROR(E43+F43+G43+H43+I43+J43,"")</f>
        <v>35</v>
      </c>
    </row>
    <row r="44" customFormat="false" ht="13.8" hidden="false" customHeight="false" outlineLevel="0" collapsed="false">
      <c r="A44" s="17" t="n">
        <f aca="false">'Acadamic Diary'!A44</f>
        <v>36</v>
      </c>
      <c r="B44" s="10" t="n">
        <v>500094459</v>
      </c>
      <c r="C44" s="10" t="s">
        <v>119</v>
      </c>
      <c r="D44" s="11" t="s">
        <v>120</v>
      </c>
      <c r="E44" s="17" t="n">
        <v>3</v>
      </c>
      <c r="F44" s="17" t="n">
        <v>4</v>
      </c>
      <c r="G44" s="17" t="n">
        <v>7</v>
      </c>
      <c r="H44" s="17" t="n">
        <v>8</v>
      </c>
      <c r="I44" s="17" t="n">
        <v>4</v>
      </c>
      <c r="J44" s="17" t="n">
        <v>12</v>
      </c>
      <c r="K44" s="9" t="n">
        <f aca="false">IFERROR(E44+F44+G44+H44+I44+J44,"")</f>
        <v>38</v>
      </c>
    </row>
    <row r="45" customFormat="false" ht="13.8" hidden="false" customHeight="false" outlineLevel="0" collapsed="false">
      <c r="A45" s="17" t="n">
        <f aca="false">'Acadamic Diary'!A45</f>
        <v>37</v>
      </c>
      <c r="B45" s="10" t="n">
        <v>500094565</v>
      </c>
      <c r="C45" s="10" t="s">
        <v>121</v>
      </c>
      <c r="D45" s="11" t="s">
        <v>122</v>
      </c>
      <c r="E45" s="17" t="n">
        <v>4</v>
      </c>
      <c r="F45" s="17" t="n">
        <v>5</v>
      </c>
      <c r="G45" s="17" t="n">
        <v>8</v>
      </c>
      <c r="H45" s="17" t="n">
        <v>9</v>
      </c>
      <c r="I45" s="17" t="n">
        <v>4</v>
      </c>
      <c r="J45" s="17" t="n">
        <v>13</v>
      </c>
      <c r="K45" s="9" t="n">
        <f aca="false">IFERROR(E45+F45+G45+H45+I45+J45,"")</f>
        <v>43</v>
      </c>
    </row>
    <row r="46" customFormat="false" ht="13.8" hidden="false" customHeight="false" outlineLevel="0" collapsed="false">
      <c r="A46" s="17" t="n">
        <f aca="false">'Acadamic Diary'!A46</f>
        <v>38</v>
      </c>
      <c r="B46" s="10" t="n">
        <v>500094566</v>
      </c>
      <c r="C46" s="10" t="s">
        <v>125</v>
      </c>
      <c r="D46" s="11" t="s">
        <v>126</v>
      </c>
      <c r="E46" s="17"/>
      <c r="F46" s="17"/>
      <c r="G46" s="17"/>
      <c r="H46" s="17"/>
      <c r="I46" s="17"/>
      <c r="J46" s="17"/>
      <c r="K46" s="9" t="n">
        <f aca="false">IFERROR(E46+F46+G46+H46+I46+J46,"")</f>
        <v>0</v>
      </c>
    </row>
    <row r="47" customFormat="false" ht="13.8" hidden="false" customHeight="false" outlineLevel="0" collapsed="false">
      <c r="A47" s="17" t="n">
        <f aca="false">'Acadamic Diary'!A47</f>
        <v>39</v>
      </c>
      <c r="B47" s="10" t="n">
        <v>500094571</v>
      </c>
      <c r="C47" s="10" t="s">
        <v>129</v>
      </c>
      <c r="D47" s="11" t="s">
        <v>130</v>
      </c>
      <c r="E47" s="17" t="n">
        <v>4</v>
      </c>
      <c r="F47" s="17" t="n">
        <v>4</v>
      </c>
      <c r="G47" s="17" t="n">
        <v>9</v>
      </c>
      <c r="H47" s="17" t="n">
        <v>8</v>
      </c>
      <c r="I47" s="17" t="n">
        <v>4</v>
      </c>
      <c r="J47" s="17" t="n">
        <v>12</v>
      </c>
      <c r="K47" s="9" t="n">
        <f aca="false">IFERROR(E47+F47+G47+H47+I47+J47,"")</f>
        <v>41</v>
      </c>
    </row>
    <row r="48" customFormat="false" ht="13.8" hidden="false" customHeight="false" outlineLevel="0" collapsed="false">
      <c r="A48" s="17" t="n">
        <f aca="false">'Acadamic Diary'!A48</f>
        <v>40</v>
      </c>
      <c r="B48" s="10" t="n">
        <v>500094575</v>
      </c>
      <c r="C48" s="10" t="s">
        <v>133</v>
      </c>
      <c r="D48" s="11" t="s">
        <v>134</v>
      </c>
      <c r="E48" s="17" t="n">
        <v>5</v>
      </c>
      <c r="F48" s="17" t="n">
        <v>5</v>
      </c>
      <c r="G48" s="17" t="n">
        <v>9</v>
      </c>
      <c r="H48" s="17" t="n">
        <v>8</v>
      </c>
      <c r="I48" s="17" t="n">
        <v>4</v>
      </c>
      <c r="J48" s="17" t="n">
        <v>15</v>
      </c>
      <c r="K48" s="9" t="n">
        <f aca="false">IFERROR(E48+F48+G48+H48+I48+J48,"")</f>
        <v>46</v>
      </c>
    </row>
    <row r="49" customFormat="false" ht="13.8" hidden="false" customHeight="false" outlineLevel="0" collapsed="false">
      <c r="A49" s="17" t="n">
        <f aca="false">'Acadamic Diary'!A49</f>
        <v>41</v>
      </c>
      <c r="B49" s="10" t="n">
        <v>500094583</v>
      </c>
      <c r="C49" s="10" t="s">
        <v>137</v>
      </c>
      <c r="D49" s="11" t="s">
        <v>138</v>
      </c>
      <c r="E49" s="17" t="n">
        <v>5</v>
      </c>
      <c r="F49" s="17" t="n">
        <v>5</v>
      </c>
      <c r="G49" s="17" t="n">
        <v>10</v>
      </c>
      <c r="H49" s="17" t="n">
        <v>10</v>
      </c>
      <c r="I49" s="17" t="n">
        <v>4</v>
      </c>
      <c r="J49" s="17" t="n">
        <v>15</v>
      </c>
      <c r="K49" s="9" t="n">
        <f aca="false">IFERROR(E49+F49+G49+H49+I49+J49,"")</f>
        <v>49</v>
      </c>
    </row>
    <row r="50" customFormat="false" ht="13.8" hidden="false" customHeight="false" outlineLevel="0" collapsed="false">
      <c r="A50" s="17" t="n">
        <f aca="false">'Acadamic Diary'!A50</f>
        <v>42</v>
      </c>
      <c r="B50" s="10" t="n">
        <v>500094585</v>
      </c>
      <c r="C50" s="10" t="s">
        <v>141</v>
      </c>
      <c r="D50" s="11" t="s">
        <v>142</v>
      </c>
      <c r="E50" s="17" t="n">
        <v>5</v>
      </c>
      <c r="F50" s="17" t="n">
        <v>5</v>
      </c>
      <c r="G50" s="17" t="n">
        <v>9</v>
      </c>
      <c r="H50" s="17" t="n">
        <v>8</v>
      </c>
      <c r="I50" s="17" t="n">
        <v>4</v>
      </c>
      <c r="J50" s="17" t="n">
        <v>15</v>
      </c>
      <c r="K50" s="9" t="n">
        <f aca="false">IFERROR(E50+F50+G50+H50+I50+J50,"")</f>
        <v>46</v>
      </c>
    </row>
    <row r="51" customFormat="false" ht="13.8" hidden="false" customHeight="false" outlineLevel="0" collapsed="false">
      <c r="A51" s="17" t="n">
        <f aca="false">'Acadamic Diary'!A51</f>
        <v>43</v>
      </c>
      <c r="B51" s="10" t="n">
        <v>500094657</v>
      </c>
      <c r="C51" s="10" t="s">
        <v>143</v>
      </c>
      <c r="D51" s="11" t="s">
        <v>144</v>
      </c>
      <c r="E51" s="17" t="n">
        <v>4</v>
      </c>
      <c r="F51" s="17" t="n">
        <v>4.5</v>
      </c>
      <c r="G51" s="17" t="n">
        <v>8</v>
      </c>
      <c r="H51" s="17" t="n">
        <v>8</v>
      </c>
      <c r="I51" s="17" t="n">
        <v>4</v>
      </c>
      <c r="J51" s="17" t="n">
        <v>12</v>
      </c>
      <c r="K51" s="9" t="n">
        <f aca="false">IFERROR(E51+F51+G51+H51+I51+J51,"")</f>
        <v>40.5</v>
      </c>
    </row>
    <row r="52" customFormat="false" ht="13.8" hidden="false" customHeight="false" outlineLevel="0" collapsed="false">
      <c r="A52" s="17" t="n">
        <f aca="false">'Acadamic Diary'!A52</f>
        <v>44</v>
      </c>
      <c r="B52" s="10" t="n">
        <v>500094696</v>
      </c>
      <c r="C52" s="10" t="s">
        <v>145</v>
      </c>
      <c r="D52" s="11" t="s">
        <v>146</v>
      </c>
      <c r="E52" s="17" t="s">
        <v>30</v>
      </c>
      <c r="F52" s="17" t="s">
        <v>30</v>
      </c>
      <c r="G52" s="17" t="s">
        <v>30</v>
      </c>
      <c r="H52" s="17" t="s">
        <v>30</v>
      </c>
      <c r="I52" s="17" t="s">
        <v>30</v>
      </c>
      <c r="J52" s="17" t="s">
        <v>30</v>
      </c>
      <c r="K52" s="9" t="str">
        <f aca="false">IFERROR(E52+F52+G52+H52+I52+J52,"")</f>
        <v/>
      </c>
    </row>
    <row r="53" customFormat="false" ht="13.8" hidden="false" customHeight="false" outlineLevel="0" collapsed="false">
      <c r="A53" s="17" t="n">
        <f aca="false">'Acadamic Diary'!A53</f>
        <v>45</v>
      </c>
      <c r="B53" s="10" t="n">
        <v>500094702</v>
      </c>
      <c r="C53" s="10" t="s">
        <v>147</v>
      </c>
      <c r="D53" s="11" t="s">
        <v>148</v>
      </c>
      <c r="E53" s="17" t="n">
        <v>4</v>
      </c>
      <c r="F53" s="17" t="n">
        <v>4</v>
      </c>
      <c r="G53" s="17" t="n">
        <v>3</v>
      </c>
      <c r="H53" s="17" t="n">
        <v>4</v>
      </c>
      <c r="I53" s="17" t="n">
        <v>4</v>
      </c>
      <c r="J53" s="17" t="n">
        <v>13</v>
      </c>
      <c r="K53" s="9" t="n">
        <f aca="false">IFERROR(E53+F53+G53+H53+I53+J53,"")</f>
        <v>32</v>
      </c>
    </row>
    <row r="54" customFormat="false" ht="13.8" hidden="false" customHeight="false" outlineLevel="0" collapsed="false">
      <c r="A54" s="17" t="n">
        <f aca="false">'Acadamic Diary'!A54</f>
        <v>46</v>
      </c>
      <c r="B54" s="10" t="n">
        <v>500094775</v>
      </c>
      <c r="C54" s="10" t="s">
        <v>151</v>
      </c>
      <c r="D54" s="11" t="s">
        <v>152</v>
      </c>
      <c r="E54" s="17" t="n">
        <v>4</v>
      </c>
      <c r="F54" s="17" t="n">
        <v>5</v>
      </c>
      <c r="G54" s="17" t="n">
        <v>8</v>
      </c>
      <c r="H54" s="17" t="n">
        <v>9</v>
      </c>
      <c r="I54" s="17" t="n">
        <v>4</v>
      </c>
      <c r="J54" s="17" t="n">
        <v>13</v>
      </c>
      <c r="K54" s="9" t="n">
        <f aca="false">IFERROR(E54+F54+G54+H54+I54+J54,"")</f>
        <v>43</v>
      </c>
    </row>
    <row r="55" customFormat="false" ht="13.8" hidden="false" customHeight="false" outlineLevel="0" collapsed="false">
      <c r="A55" s="17" t="n">
        <f aca="false">'Acadamic Diary'!A55</f>
        <v>47</v>
      </c>
      <c r="B55" s="10" t="n">
        <v>500094799</v>
      </c>
      <c r="C55" s="10" t="s">
        <v>153</v>
      </c>
      <c r="D55" s="11" t="s">
        <v>154</v>
      </c>
      <c r="E55" s="17" t="n">
        <v>4</v>
      </c>
      <c r="F55" s="17" t="n">
        <v>4.5</v>
      </c>
      <c r="G55" s="17" t="n">
        <v>8</v>
      </c>
      <c r="H55" s="17" t="n">
        <v>8</v>
      </c>
      <c r="I55" s="17" t="n">
        <v>4</v>
      </c>
      <c r="J55" s="17" t="n">
        <v>12</v>
      </c>
      <c r="K55" s="9" t="n">
        <f aca="false">IFERROR(E55+F55+G55+H55+I55+J55,"")</f>
        <v>40.5</v>
      </c>
    </row>
    <row r="56" customFormat="false" ht="13.8" hidden="false" customHeight="false" outlineLevel="0" collapsed="false">
      <c r="A56" s="17" t="n">
        <f aca="false">'Acadamic Diary'!A56</f>
        <v>48</v>
      </c>
      <c r="B56" s="10" t="n">
        <v>500094905</v>
      </c>
      <c r="C56" s="10" t="s">
        <v>155</v>
      </c>
      <c r="D56" s="11" t="s">
        <v>156</v>
      </c>
      <c r="E56" s="17" t="n">
        <v>3</v>
      </c>
      <c r="F56" s="17" t="n">
        <v>3</v>
      </c>
      <c r="G56" s="17" t="n">
        <v>3</v>
      </c>
      <c r="H56" s="17" t="n">
        <v>4</v>
      </c>
      <c r="I56" s="17" t="n">
        <v>4</v>
      </c>
      <c r="J56" s="17" t="n">
        <v>10</v>
      </c>
      <c r="K56" s="9" t="n">
        <f aca="false">IFERROR(E56+F56+G56+H56+I56+J56,"")</f>
        <v>27</v>
      </c>
    </row>
    <row r="57" customFormat="false" ht="13.8" hidden="false" customHeight="false" outlineLevel="0" collapsed="false">
      <c r="A57" s="17" t="n">
        <f aca="false">'Acadamic Diary'!A57</f>
        <v>49</v>
      </c>
      <c r="B57" s="10" t="n">
        <v>500094922</v>
      </c>
      <c r="C57" s="10" t="s">
        <v>157</v>
      </c>
      <c r="D57" s="11" t="s">
        <v>158</v>
      </c>
      <c r="E57" s="17" t="n">
        <v>3</v>
      </c>
      <c r="F57" s="17" t="n">
        <v>3</v>
      </c>
      <c r="G57" s="17" t="n">
        <v>7</v>
      </c>
      <c r="H57" s="17" t="n">
        <v>7</v>
      </c>
      <c r="I57" s="17" t="n">
        <v>3</v>
      </c>
      <c r="J57" s="17" t="n">
        <v>10</v>
      </c>
      <c r="K57" s="9" t="n">
        <f aca="false">IFERROR(E57+F57+G57+H57+I57+J57,"")</f>
        <v>33</v>
      </c>
    </row>
    <row r="58" customFormat="false" ht="13.8" hidden="false" customHeight="false" outlineLevel="0" collapsed="false">
      <c r="A58" s="17" t="n">
        <f aca="false">'Acadamic Diary'!A58</f>
        <v>50</v>
      </c>
      <c r="B58" s="10" t="n">
        <v>500095011</v>
      </c>
      <c r="C58" s="10" t="s">
        <v>161</v>
      </c>
      <c r="D58" s="11" t="s">
        <v>162</v>
      </c>
      <c r="E58" s="17" t="n">
        <v>5</v>
      </c>
      <c r="F58" s="17" t="n">
        <v>5</v>
      </c>
      <c r="G58" s="17" t="n">
        <v>10</v>
      </c>
      <c r="H58" s="17" t="n">
        <v>10</v>
      </c>
      <c r="I58" s="17" t="n">
        <v>4</v>
      </c>
      <c r="J58" s="17" t="n">
        <v>15</v>
      </c>
      <c r="K58" s="9" t="n">
        <f aca="false">IFERROR(E58+F58+G58+H58+I58+J58,"")</f>
        <v>49</v>
      </c>
    </row>
    <row r="59" customFormat="false" ht="13.8" hidden="false" customHeight="false" outlineLevel="0" collapsed="false">
      <c r="A59" s="17" t="n">
        <f aca="false">'Acadamic Diary'!A59</f>
        <v>51</v>
      </c>
      <c r="B59" s="10" t="n">
        <v>500095057</v>
      </c>
      <c r="C59" s="10" t="s">
        <v>163</v>
      </c>
      <c r="D59" s="11" t="s">
        <v>164</v>
      </c>
      <c r="E59" s="17" t="n">
        <v>4</v>
      </c>
      <c r="F59" s="17" t="n">
        <v>3</v>
      </c>
      <c r="G59" s="17" t="n">
        <v>8</v>
      </c>
      <c r="H59" s="17" t="n">
        <v>7</v>
      </c>
      <c r="I59" s="17" t="n">
        <v>4</v>
      </c>
      <c r="J59" s="17" t="n">
        <v>11</v>
      </c>
      <c r="K59" s="9" t="n">
        <f aca="false">IFERROR(E59+F59+G59+H59+I59+J59,"")</f>
        <v>37</v>
      </c>
    </row>
    <row r="60" customFormat="false" ht="13.8" hidden="false" customHeight="false" outlineLevel="0" collapsed="false">
      <c r="A60" s="17" t="n">
        <f aca="false">'Acadamic Diary'!A60</f>
        <v>52</v>
      </c>
      <c r="B60" s="10" t="n">
        <v>500095186</v>
      </c>
      <c r="C60" s="10" t="s">
        <v>167</v>
      </c>
      <c r="D60" s="11" t="s">
        <v>168</v>
      </c>
      <c r="E60" s="17" t="n">
        <v>4</v>
      </c>
      <c r="F60" s="17" t="n">
        <v>4</v>
      </c>
      <c r="G60" s="17" t="n">
        <v>7</v>
      </c>
      <c r="H60" s="17" t="n">
        <v>7</v>
      </c>
      <c r="I60" s="17" t="n">
        <v>5</v>
      </c>
      <c r="J60" s="17" t="n">
        <v>15</v>
      </c>
      <c r="K60" s="9" t="n">
        <f aca="false">IFERROR(E60+F60+G60+H60+I60+J60,"")</f>
        <v>42</v>
      </c>
    </row>
    <row r="61" customFormat="false" ht="13.8" hidden="false" customHeight="false" outlineLevel="0" collapsed="false">
      <c r="A61" s="17" t="n">
        <f aca="false">'Acadamic Diary'!A61</f>
        <v>53</v>
      </c>
      <c r="B61" s="10" t="n">
        <v>500095193</v>
      </c>
      <c r="C61" s="10" t="s">
        <v>171</v>
      </c>
      <c r="D61" s="11" t="s">
        <v>172</v>
      </c>
      <c r="E61" s="17" t="n">
        <v>3</v>
      </c>
      <c r="F61" s="17" t="n">
        <v>3</v>
      </c>
      <c r="G61" s="17" t="n">
        <v>6</v>
      </c>
      <c r="H61" s="17" t="n">
        <v>6</v>
      </c>
      <c r="I61" s="17" t="n">
        <v>3</v>
      </c>
      <c r="J61" s="17" t="n">
        <v>8</v>
      </c>
      <c r="K61" s="9" t="n">
        <f aca="false">IFERROR(E61+F61+G61+H61+I61+J61,"")</f>
        <v>29</v>
      </c>
    </row>
    <row r="62" customFormat="false" ht="13.8" hidden="false" customHeight="false" outlineLevel="0" collapsed="false">
      <c r="A62" s="17" t="n">
        <f aca="false">'Acadamic Diary'!A62</f>
        <v>54</v>
      </c>
      <c r="B62" s="10" t="n">
        <v>500095291</v>
      </c>
      <c r="C62" s="10" t="s">
        <v>175</v>
      </c>
      <c r="D62" s="11" t="s">
        <v>176</v>
      </c>
      <c r="E62" s="17" t="n">
        <v>2</v>
      </c>
      <c r="F62" s="17" t="n">
        <v>3</v>
      </c>
      <c r="G62" s="17" t="n">
        <v>2</v>
      </c>
      <c r="H62" s="17" t="n">
        <v>3</v>
      </c>
      <c r="I62" s="17" t="n">
        <v>3</v>
      </c>
      <c r="J62" s="17" t="n">
        <v>9</v>
      </c>
      <c r="K62" s="9" t="n">
        <f aca="false">IFERROR(E62+F62+G62+H62+I62+J62,"")</f>
        <v>22</v>
      </c>
    </row>
    <row r="63" customFormat="false" ht="13.8" hidden="false" customHeight="false" outlineLevel="0" collapsed="false">
      <c r="A63" s="17" t="n">
        <f aca="false">'Acadamic Diary'!A63</f>
        <v>55</v>
      </c>
      <c r="B63" s="10" t="n">
        <v>500095374</v>
      </c>
      <c r="C63" s="10" t="s">
        <v>177</v>
      </c>
      <c r="D63" s="11" t="s">
        <v>178</v>
      </c>
      <c r="E63" s="17"/>
      <c r="F63" s="17"/>
      <c r="G63" s="17"/>
      <c r="H63" s="17"/>
      <c r="I63" s="17"/>
      <c r="J63" s="17"/>
      <c r="K63" s="9" t="n">
        <f aca="false">IFERROR(E63+F63+G63+H63+I63+J63,"")</f>
        <v>0</v>
      </c>
    </row>
    <row r="64" customFormat="false" ht="13.8" hidden="false" customHeight="false" outlineLevel="0" collapsed="false">
      <c r="A64" s="17" t="n">
        <f aca="false">'Acadamic Diary'!A64</f>
        <v>56</v>
      </c>
      <c r="B64" s="10" t="n">
        <v>500095382</v>
      </c>
      <c r="C64" s="10" t="s">
        <v>180</v>
      </c>
      <c r="D64" s="11" t="s">
        <v>181</v>
      </c>
      <c r="E64" s="17" t="n">
        <v>3</v>
      </c>
      <c r="F64" s="17" t="n">
        <v>3</v>
      </c>
      <c r="G64" s="17" t="n">
        <v>6</v>
      </c>
      <c r="H64" s="17" t="n">
        <v>6</v>
      </c>
      <c r="I64" s="17" t="n">
        <v>3</v>
      </c>
      <c r="J64" s="17" t="n">
        <v>8</v>
      </c>
      <c r="K64" s="9" t="n">
        <f aca="false">IFERROR(E64+F64+G64+H64+I64+J64,"")</f>
        <v>29</v>
      </c>
    </row>
    <row r="65" customFormat="false" ht="13.8" hidden="false" customHeight="false" outlineLevel="0" collapsed="false">
      <c r="A65" s="17" t="n">
        <f aca="false">'Acadamic Diary'!A65</f>
        <v>57</v>
      </c>
      <c r="B65" s="10" t="n">
        <v>500095429</v>
      </c>
      <c r="C65" s="10" t="s">
        <v>182</v>
      </c>
      <c r="D65" s="11" t="s">
        <v>183</v>
      </c>
      <c r="E65" s="17" t="n">
        <v>5</v>
      </c>
      <c r="F65" s="17" t="n">
        <v>5</v>
      </c>
      <c r="G65" s="17" t="n">
        <v>9</v>
      </c>
      <c r="H65" s="17" t="n">
        <v>8</v>
      </c>
      <c r="I65" s="17" t="n">
        <v>4</v>
      </c>
      <c r="J65" s="17" t="n">
        <v>15</v>
      </c>
      <c r="K65" s="9" t="n">
        <f aca="false">IFERROR(E65+F65+G65+H65+I65+J65,"")</f>
        <v>46</v>
      </c>
    </row>
    <row r="66" customFormat="false" ht="13.8" hidden="false" customHeight="false" outlineLevel="0" collapsed="false">
      <c r="A66" s="17" t="n">
        <f aca="false">'Acadamic Diary'!A66</f>
        <v>58</v>
      </c>
      <c r="B66" s="10" t="n">
        <v>500095437</v>
      </c>
      <c r="C66" s="10" t="s">
        <v>184</v>
      </c>
      <c r="D66" s="11" t="s">
        <v>185</v>
      </c>
      <c r="E66" s="17" t="s">
        <v>30</v>
      </c>
      <c r="F66" s="17" t="s">
        <v>30</v>
      </c>
      <c r="G66" s="17" t="s">
        <v>30</v>
      </c>
      <c r="H66" s="17" t="s">
        <v>30</v>
      </c>
      <c r="I66" s="17" t="s">
        <v>30</v>
      </c>
      <c r="J66" s="17" t="s">
        <v>30</v>
      </c>
      <c r="K66" s="9" t="str">
        <f aca="false">IFERROR(E66+F66+G66+H66+I66+J66,"")</f>
        <v/>
      </c>
    </row>
    <row r="67" customFormat="false" ht="13.8" hidden="false" customHeight="false" outlineLevel="0" collapsed="false">
      <c r="A67" s="17" t="n">
        <f aca="false">'Acadamic Diary'!A67</f>
        <v>59</v>
      </c>
      <c r="B67" s="10" t="n">
        <v>500095439</v>
      </c>
      <c r="C67" s="10" t="s">
        <v>186</v>
      </c>
      <c r="D67" s="11" t="s">
        <v>187</v>
      </c>
      <c r="E67" s="17" t="n">
        <v>2</v>
      </c>
      <c r="F67" s="17" t="n">
        <v>3</v>
      </c>
      <c r="G67" s="17" t="n">
        <v>3</v>
      </c>
      <c r="H67" s="17" t="n">
        <v>3</v>
      </c>
      <c r="I67" s="17" t="n">
        <v>5</v>
      </c>
      <c r="J67" s="17" t="n">
        <v>7</v>
      </c>
      <c r="K67" s="9" t="n">
        <f aca="false">IFERROR(E67+F67+G67+H67+I67+J67,"")</f>
        <v>23</v>
      </c>
    </row>
    <row r="68" customFormat="false" ht="13.8" hidden="false" customHeight="false" outlineLevel="0" collapsed="false">
      <c r="A68" s="17" t="n">
        <f aca="false">'Acadamic Diary'!A68</f>
        <v>60</v>
      </c>
      <c r="B68" s="10" t="n">
        <v>500095440</v>
      </c>
      <c r="C68" s="10" t="s">
        <v>188</v>
      </c>
      <c r="D68" s="11" t="s">
        <v>189</v>
      </c>
      <c r="E68" s="17" t="n">
        <v>2</v>
      </c>
      <c r="F68" s="17" t="n">
        <v>4</v>
      </c>
      <c r="G68" s="17" t="n">
        <v>2</v>
      </c>
      <c r="H68" s="17" t="n">
        <v>4</v>
      </c>
      <c r="I68" s="17" t="n">
        <v>3</v>
      </c>
      <c r="J68" s="17" t="n">
        <v>9</v>
      </c>
      <c r="K68" s="9" t="n">
        <f aca="false">IFERROR(E68+F68+G68+H68+I68+J68,"")</f>
        <v>24</v>
      </c>
    </row>
    <row r="69" customFormat="false" ht="13.8" hidden="false" customHeight="false" outlineLevel="0" collapsed="false">
      <c r="A69" s="17" t="n">
        <f aca="false">'Acadamic Diary'!A69</f>
        <v>61</v>
      </c>
      <c r="B69" s="10" t="n">
        <v>500095542</v>
      </c>
      <c r="C69" s="10" t="s">
        <v>190</v>
      </c>
      <c r="D69" s="11" t="s">
        <v>191</v>
      </c>
      <c r="E69" s="9" t="n">
        <v>3</v>
      </c>
      <c r="F69" s="9" t="n">
        <v>3</v>
      </c>
      <c r="G69" s="9" t="n">
        <v>3</v>
      </c>
      <c r="H69" s="9" t="n">
        <v>3</v>
      </c>
      <c r="I69" s="9" t="n">
        <v>3</v>
      </c>
      <c r="J69" s="9" t="n">
        <v>7</v>
      </c>
      <c r="K69" s="9" t="n">
        <f aca="false">IFERROR(E69+F69+G69+H69+I69+J69,"")</f>
        <v>22</v>
      </c>
    </row>
    <row r="70" customFormat="false" ht="13.8" hidden="false" customHeight="false" outlineLevel="0" collapsed="false">
      <c r="A70" s="17" t="n">
        <f aca="false">'Acadamic Diary'!A70</f>
        <v>62</v>
      </c>
      <c r="B70" s="10" t="n">
        <v>500095554</v>
      </c>
      <c r="C70" s="10" t="s">
        <v>194</v>
      </c>
      <c r="D70" s="11" t="s">
        <v>195</v>
      </c>
      <c r="E70" s="9" t="n">
        <v>2</v>
      </c>
      <c r="F70" s="9" t="n">
        <v>2</v>
      </c>
      <c r="G70" s="9" t="n">
        <v>3</v>
      </c>
      <c r="H70" s="9" t="n">
        <v>3</v>
      </c>
      <c r="I70" s="9" t="n">
        <v>1</v>
      </c>
      <c r="J70" s="9" t="n">
        <v>5</v>
      </c>
      <c r="K70" s="9" t="n">
        <f aca="false">IFERROR(E70+F70+G70+H70+I70+J70,"")</f>
        <v>16</v>
      </c>
    </row>
    <row r="71" customFormat="false" ht="13.8" hidden="false" customHeight="false" outlineLevel="0" collapsed="false">
      <c r="A71" s="17" t="n">
        <f aca="false">'Acadamic Diary'!A71</f>
        <v>63</v>
      </c>
      <c r="B71" s="10" t="n">
        <v>500095565</v>
      </c>
      <c r="C71" s="10" t="s">
        <v>198</v>
      </c>
      <c r="D71" s="11" t="s">
        <v>199</v>
      </c>
      <c r="E71" s="9" t="n">
        <v>3</v>
      </c>
      <c r="F71" s="9" t="n">
        <v>3</v>
      </c>
      <c r="G71" s="9" t="n">
        <v>5</v>
      </c>
      <c r="H71" s="9" t="n">
        <v>5</v>
      </c>
      <c r="I71" s="9" t="n">
        <v>6</v>
      </c>
      <c r="J71" s="9" t="n">
        <v>10</v>
      </c>
      <c r="K71" s="9" t="n">
        <f aca="false">IFERROR(E71+F71+G71+H71+I71+J71,"")</f>
        <v>32</v>
      </c>
    </row>
    <row r="72" customFormat="false" ht="13.8" hidden="false" customHeight="false" outlineLevel="0" collapsed="false">
      <c r="A72" s="17" t="n">
        <f aca="false">'Acadamic Diary'!A72</f>
        <v>64</v>
      </c>
      <c r="B72" s="10" t="n">
        <v>500095574</v>
      </c>
      <c r="C72" s="10" t="s">
        <v>202</v>
      </c>
      <c r="D72" s="11" t="s">
        <v>203</v>
      </c>
      <c r="E72" s="9" t="n">
        <v>1</v>
      </c>
      <c r="F72" s="9" t="n">
        <v>3</v>
      </c>
      <c r="G72" s="9" t="n">
        <v>3</v>
      </c>
      <c r="H72" s="9" t="n">
        <v>2</v>
      </c>
      <c r="I72" s="9" t="n">
        <v>1</v>
      </c>
      <c r="J72" s="9" t="n">
        <v>6</v>
      </c>
      <c r="K72" s="9" t="n">
        <f aca="false">IFERROR(E72+F72+G72+H72+I72+J72,"")</f>
        <v>16</v>
      </c>
    </row>
    <row r="73" customFormat="false" ht="13.8" hidden="false" customHeight="false" outlineLevel="0" collapsed="false">
      <c r="A73" s="17" t="n">
        <f aca="false">'Acadamic Diary'!A73</f>
        <v>65</v>
      </c>
      <c r="B73" s="10" t="n">
        <v>500095576</v>
      </c>
      <c r="C73" s="10" t="s">
        <v>206</v>
      </c>
      <c r="D73" s="11" t="s">
        <v>207</v>
      </c>
      <c r="E73" s="9"/>
      <c r="F73" s="9"/>
      <c r="G73" s="9"/>
      <c r="H73" s="9"/>
      <c r="I73" s="9"/>
      <c r="J73" s="9"/>
      <c r="K73" s="9" t="n">
        <f aca="false">IFERROR(E73+F73+G73+H73+I73+J73,"")</f>
        <v>0</v>
      </c>
    </row>
    <row r="74" customFormat="false" ht="13.8" hidden="false" customHeight="false" outlineLevel="0" collapsed="false">
      <c r="A74" s="17" t="n">
        <f aca="false">'Acadamic Diary'!A74</f>
        <v>66</v>
      </c>
      <c r="B74" s="10" t="n">
        <v>500095581</v>
      </c>
      <c r="C74" s="10" t="s">
        <v>208</v>
      </c>
      <c r="D74" s="11" t="s">
        <v>209</v>
      </c>
      <c r="E74" s="9" t="n">
        <v>2</v>
      </c>
      <c r="F74" s="9" t="n">
        <v>2</v>
      </c>
      <c r="G74" s="9" t="n">
        <v>4</v>
      </c>
      <c r="H74" s="9" t="n">
        <v>4</v>
      </c>
      <c r="I74" s="9" t="n">
        <v>3</v>
      </c>
      <c r="J74" s="9" t="n">
        <v>5</v>
      </c>
      <c r="K74" s="9" t="n">
        <f aca="false">IFERROR(E74+F74+G74+H74+I74+J74,"")</f>
        <v>20</v>
      </c>
    </row>
    <row r="75" customFormat="false" ht="13.8" hidden="false" customHeight="false" outlineLevel="0" collapsed="false">
      <c r="A75" s="17" t="n">
        <f aca="false">'Acadamic Diary'!A75</f>
        <v>67</v>
      </c>
      <c r="B75" s="10" t="n">
        <v>500095594</v>
      </c>
      <c r="C75" s="10" t="s">
        <v>212</v>
      </c>
      <c r="D75" s="11" t="s">
        <v>213</v>
      </c>
      <c r="E75" s="9" t="n">
        <v>4</v>
      </c>
      <c r="F75" s="9" t="n">
        <v>4</v>
      </c>
      <c r="G75" s="9" t="n">
        <v>9</v>
      </c>
      <c r="H75" s="9" t="n">
        <v>8</v>
      </c>
      <c r="I75" s="9" t="n">
        <v>4</v>
      </c>
      <c r="J75" s="9" t="n">
        <v>12</v>
      </c>
      <c r="K75" s="9" t="n">
        <f aca="false">IFERROR(E75+F75+G75+H75+I75+J75,"")</f>
        <v>41</v>
      </c>
    </row>
    <row r="76" customFormat="false" ht="13.8" hidden="false" customHeight="false" outlineLevel="0" collapsed="false">
      <c r="A76" s="17" t="n">
        <f aca="false">'Acadamic Diary'!A76</f>
        <v>68</v>
      </c>
      <c r="B76" s="10" t="n">
        <v>500095595</v>
      </c>
      <c r="C76" s="10" t="s">
        <v>214</v>
      </c>
      <c r="D76" s="11" t="s">
        <v>215</v>
      </c>
      <c r="E76" s="9" t="n">
        <v>3.5</v>
      </c>
      <c r="F76" s="9" t="n">
        <v>3.5</v>
      </c>
      <c r="G76" s="9" t="n">
        <v>6</v>
      </c>
      <c r="H76" s="9" t="n">
        <v>6</v>
      </c>
      <c r="I76" s="9" t="n">
        <v>5</v>
      </c>
      <c r="J76" s="9" t="n">
        <v>9.5</v>
      </c>
      <c r="K76" s="9" t="n">
        <f aca="false">IFERROR(E76+F76+G76+H76+I76+J76,"")</f>
        <v>33.5</v>
      </c>
    </row>
    <row r="77" customFormat="false" ht="13.8" hidden="false" customHeight="false" outlineLevel="0" collapsed="false">
      <c r="A77" s="17" t="n">
        <f aca="false">'Acadamic Diary'!A77</f>
        <v>69</v>
      </c>
      <c r="B77" s="10" t="n">
        <v>500095601</v>
      </c>
      <c r="C77" s="10" t="s">
        <v>218</v>
      </c>
      <c r="D77" s="11" t="s">
        <v>219</v>
      </c>
      <c r="E77" s="9"/>
      <c r="F77" s="9"/>
      <c r="G77" s="9"/>
      <c r="H77" s="9"/>
      <c r="I77" s="9"/>
      <c r="J77" s="9"/>
      <c r="K77" s="9" t="n">
        <f aca="false">IFERROR(E77+F77+G77+H77+I77+J77,"")</f>
        <v>0</v>
      </c>
    </row>
    <row r="78" customFormat="false" ht="13.8" hidden="false" customHeight="false" outlineLevel="0" collapsed="false">
      <c r="A78" s="17" t="n">
        <f aca="false">'Acadamic Diary'!A78</f>
        <v>70</v>
      </c>
      <c r="B78" s="10" t="n">
        <v>500095603</v>
      </c>
      <c r="C78" s="10" t="s">
        <v>221</v>
      </c>
      <c r="D78" s="11" t="s">
        <v>222</v>
      </c>
      <c r="E78" s="9" t="n">
        <v>4</v>
      </c>
      <c r="F78" s="9" t="n">
        <v>3</v>
      </c>
      <c r="G78" s="9" t="n">
        <v>8</v>
      </c>
      <c r="H78" s="9" t="n">
        <v>7</v>
      </c>
      <c r="I78" s="9" t="n">
        <v>4</v>
      </c>
      <c r="J78" s="9" t="n">
        <v>11</v>
      </c>
      <c r="K78" s="9" t="n">
        <f aca="false">IFERROR(E78+F78+G78+H78+I78+J78,"")</f>
        <v>37</v>
      </c>
    </row>
    <row r="79" customFormat="false" ht="13.8" hidden="false" customHeight="false" outlineLevel="0" collapsed="false">
      <c r="A79" s="17" t="n">
        <f aca="false">'Acadamic Diary'!A79</f>
        <v>71</v>
      </c>
      <c r="B79" s="10" t="n">
        <v>500095616</v>
      </c>
      <c r="C79" s="10" t="s">
        <v>223</v>
      </c>
      <c r="D79" s="11" t="s">
        <v>224</v>
      </c>
      <c r="E79" s="9" t="n">
        <v>4</v>
      </c>
      <c r="F79" s="9" t="n">
        <v>4</v>
      </c>
      <c r="G79" s="9" t="n">
        <v>9</v>
      </c>
      <c r="H79" s="9" t="n">
        <v>8</v>
      </c>
      <c r="I79" s="9" t="n">
        <v>4</v>
      </c>
      <c r="J79" s="9" t="n">
        <v>12</v>
      </c>
      <c r="K79" s="9" t="n">
        <f aca="false">IFERROR(E79+F79+G79+H79+I79+J79,"")</f>
        <v>41</v>
      </c>
    </row>
    <row r="80" customFormat="false" ht="13.8" hidden="false" customHeight="false" outlineLevel="0" collapsed="false">
      <c r="A80" s="17" t="n">
        <f aca="false">'Acadamic Diary'!A80</f>
        <v>72</v>
      </c>
      <c r="B80" s="10" t="n">
        <v>500095624</v>
      </c>
      <c r="C80" s="10" t="s">
        <v>225</v>
      </c>
      <c r="D80" s="11" t="s">
        <v>226</v>
      </c>
      <c r="E80" s="9" t="n">
        <v>3.5</v>
      </c>
      <c r="F80" s="9" t="n">
        <v>3.5</v>
      </c>
      <c r="G80" s="9" t="n">
        <v>6</v>
      </c>
      <c r="H80" s="9" t="n">
        <v>6</v>
      </c>
      <c r="I80" s="9" t="n">
        <v>5</v>
      </c>
      <c r="J80" s="9" t="n">
        <v>9.5</v>
      </c>
      <c r="K80" s="9" t="n">
        <f aca="false">IFERROR(E80+F80+G80+H80+I80+J80,"")</f>
        <v>33.5</v>
      </c>
    </row>
    <row r="81" customFormat="false" ht="13.8" hidden="false" customHeight="false" outlineLevel="0" collapsed="false">
      <c r="A81" s="17" t="n">
        <f aca="false">'Acadamic Diary'!A81</f>
        <v>73</v>
      </c>
      <c r="B81" s="10" t="n">
        <v>500095629</v>
      </c>
      <c r="C81" s="10" t="s">
        <v>228</v>
      </c>
      <c r="D81" s="11" t="s">
        <v>229</v>
      </c>
      <c r="E81" s="9" t="n">
        <v>4</v>
      </c>
      <c r="F81" s="9" t="n">
        <v>4.5</v>
      </c>
      <c r="G81" s="9" t="n">
        <v>8</v>
      </c>
      <c r="H81" s="9" t="n">
        <v>8</v>
      </c>
      <c r="I81" s="9" t="n">
        <v>4</v>
      </c>
      <c r="J81" s="9" t="n">
        <v>12</v>
      </c>
      <c r="K81" s="9" t="n">
        <f aca="false">IFERROR(E81+F81+G81+H81+I81+J81,"")</f>
        <v>40.5</v>
      </c>
    </row>
    <row r="82" customFormat="false" ht="13.8" hidden="false" customHeight="false" outlineLevel="0" collapsed="false">
      <c r="A82" s="17" t="n">
        <f aca="false">'Acadamic Diary'!A82</f>
        <v>74</v>
      </c>
      <c r="B82" s="10" t="n">
        <v>500095633</v>
      </c>
      <c r="C82" s="10" t="s">
        <v>230</v>
      </c>
      <c r="D82" s="11" t="s">
        <v>231</v>
      </c>
      <c r="E82" s="9" t="n">
        <v>4</v>
      </c>
      <c r="F82" s="9" t="n">
        <v>3</v>
      </c>
      <c r="G82" s="9" t="n">
        <v>8</v>
      </c>
      <c r="H82" s="9" t="n">
        <v>7</v>
      </c>
      <c r="I82" s="9" t="n">
        <v>4</v>
      </c>
      <c r="J82" s="9" t="n">
        <v>11</v>
      </c>
      <c r="K82" s="9" t="n">
        <f aca="false">IFERROR(E82+F82+G82+H82+I82+J82,"")</f>
        <v>37</v>
      </c>
    </row>
    <row r="83" customFormat="false" ht="13.8" hidden="false" customHeight="false" outlineLevel="0" collapsed="false">
      <c r="A83" s="17" t="n">
        <f aca="false">'Acadamic Diary'!A83</f>
        <v>75</v>
      </c>
      <c r="B83" s="10" t="n">
        <v>500095651</v>
      </c>
      <c r="C83" s="10" t="s">
        <v>232</v>
      </c>
      <c r="D83" s="11" t="s">
        <v>233</v>
      </c>
      <c r="E83" s="9" t="n">
        <v>5</v>
      </c>
      <c r="F83" s="9" t="n">
        <v>4</v>
      </c>
      <c r="G83" s="9" t="n">
        <v>6</v>
      </c>
      <c r="H83" s="9" t="n">
        <v>9</v>
      </c>
      <c r="I83" s="9" t="n">
        <v>5</v>
      </c>
      <c r="J83" s="9" t="n">
        <v>13</v>
      </c>
      <c r="K83" s="9" t="n">
        <f aca="false">IFERROR(E83+F83+G83+H83+I83+J83,"")</f>
        <v>42</v>
      </c>
    </row>
    <row r="84" customFormat="false" ht="13.8" hidden="false" customHeight="false" outlineLevel="0" collapsed="false">
      <c r="A84" s="17" t="n">
        <f aca="false">'Acadamic Diary'!A84</f>
        <v>76</v>
      </c>
      <c r="B84" s="10" t="n">
        <v>500095656</v>
      </c>
      <c r="C84" s="10" t="s">
        <v>236</v>
      </c>
      <c r="D84" s="11" t="s">
        <v>237</v>
      </c>
      <c r="E84" s="9" t="n">
        <v>3</v>
      </c>
      <c r="F84" s="9" t="n">
        <v>3</v>
      </c>
      <c r="G84" s="9" t="n">
        <v>7</v>
      </c>
      <c r="H84" s="9" t="n">
        <v>7</v>
      </c>
      <c r="I84" s="9" t="n">
        <v>3</v>
      </c>
      <c r="J84" s="9" t="n">
        <v>10</v>
      </c>
      <c r="K84" s="9" t="n">
        <f aca="false">IFERROR(E84+F84+G84+H84+I84+J84,"")</f>
        <v>33</v>
      </c>
    </row>
    <row r="85" customFormat="false" ht="13.8" hidden="false" customHeight="false" outlineLevel="0" collapsed="false">
      <c r="A85" s="17" t="n">
        <f aca="false">'Acadamic Diary'!A85</f>
        <v>77</v>
      </c>
      <c r="B85" s="10" t="n">
        <v>500095673</v>
      </c>
      <c r="C85" s="10" t="s">
        <v>239</v>
      </c>
      <c r="D85" s="11" t="s">
        <v>240</v>
      </c>
      <c r="E85" s="9" t="n">
        <v>4</v>
      </c>
      <c r="F85" s="9" t="n">
        <v>4</v>
      </c>
      <c r="G85" s="9" t="n">
        <v>7</v>
      </c>
      <c r="H85" s="9" t="n">
        <v>7</v>
      </c>
      <c r="I85" s="9" t="n">
        <v>5</v>
      </c>
      <c r="J85" s="9" t="n">
        <v>15</v>
      </c>
      <c r="K85" s="9" t="n">
        <f aca="false">IFERROR(E85+F85+G85+H85+I85+J85,"")</f>
        <v>42</v>
      </c>
    </row>
    <row r="86" customFormat="false" ht="13.8" hidden="false" customHeight="false" outlineLevel="0" collapsed="false">
      <c r="A86" s="17" t="n">
        <f aca="false">'Acadamic Diary'!A86</f>
        <v>78</v>
      </c>
      <c r="B86" s="10" t="n">
        <v>500095825</v>
      </c>
      <c r="C86" s="10" t="s">
        <v>241</v>
      </c>
      <c r="D86" s="11" t="s">
        <v>242</v>
      </c>
      <c r="E86" s="9" t="s">
        <v>30</v>
      </c>
      <c r="F86" s="9" t="s">
        <v>30</v>
      </c>
      <c r="G86" s="9" t="s">
        <v>30</v>
      </c>
      <c r="H86" s="9" t="s">
        <v>30</v>
      </c>
      <c r="I86" s="9" t="s">
        <v>30</v>
      </c>
      <c r="J86" s="9" t="s">
        <v>30</v>
      </c>
      <c r="K86" s="9" t="str">
        <f aca="false">IFERROR(E86+F86+G86+H86+I86+J86,"")</f>
        <v/>
      </c>
    </row>
    <row r="87" customFormat="false" ht="13.8" hidden="false" customHeight="false" outlineLevel="0" collapsed="false">
      <c r="A87" s="17" t="n">
        <f aca="false">'Acadamic Diary'!A87</f>
        <v>79</v>
      </c>
      <c r="B87" s="10" t="n">
        <v>500095831</v>
      </c>
      <c r="C87" s="10" t="s">
        <v>243</v>
      </c>
      <c r="D87" s="11" t="s">
        <v>244</v>
      </c>
      <c r="E87" s="9" t="n">
        <v>3</v>
      </c>
      <c r="F87" s="9" t="n">
        <v>3</v>
      </c>
      <c r="G87" s="9" t="n">
        <v>7</v>
      </c>
      <c r="H87" s="9" t="n">
        <v>7</v>
      </c>
      <c r="I87" s="9" t="n">
        <v>3</v>
      </c>
      <c r="J87" s="9" t="n">
        <v>10</v>
      </c>
      <c r="K87" s="9" t="n">
        <f aca="false">IFERROR(E87+F87+G87+H87+I87+J87,"")</f>
        <v>33</v>
      </c>
    </row>
    <row r="88" customFormat="false" ht="13.8" hidden="false" customHeight="false" outlineLevel="0" collapsed="false">
      <c r="A88" s="17" t="n">
        <f aca="false">'Acadamic Diary'!A88</f>
        <v>80</v>
      </c>
      <c r="B88" s="10" t="n">
        <v>500095834</v>
      </c>
      <c r="C88" s="10" t="s">
        <v>247</v>
      </c>
      <c r="D88" s="11" t="s">
        <v>248</v>
      </c>
      <c r="E88" s="9" t="n">
        <v>3</v>
      </c>
      <c r="F88" s="9" t="n">
        <v>3</v>
      </c>
      <c r="G88" s="9" t="n">
        <v>7</v>
      </c>
      <c r="H88" s="9" t="n">
        <v>7</v>
      </c>
      <c r="I88" s="9" t="n">
        <v>3</v>
      </c>
      <c r="J88" s="9" t="n">
        <v>10</v>
      </c>
      <c r="K88" s="9" t="n">
        <f aca="false">IFERROR(E88+F88+G88+H88+I88+J88,"")</f>
        <v>33</v>
      </c>
    </row>
    <row r="89" customFormat="false" ht="13.8" hidden="false" customHeight="false" outlineLevel="0" collapsed="false">
      <c r="A89" s="17" t="n">
        <f aca="false">'Acadamic Diary'!A89</f>
        <v>81</v>
      </c>
      <c r="B89" s="10" t="n">
        <v>500095835</v>
      </c>
      <c r="C89" s="10" t="s">
        <v>249</v>
      </c>
      <c r="D89" s="11" t="s">
        <v>250</v>
      </c>
      <c r="E89" s="9" t="s">
        <v>30</v>
      </c>
      <c r="F89" s="9" t="s">
        <v>30</v>
      </c>
      <c r="G89" s="9" t="s">
        <v>30</v>
      </c>
      <c r="H89" s="9" t="s">
        <v>30</v>
      </c>
      <c r="I89" s="9" t="s">
        <v>30</v>
      </c>
      <c r="J89" s="9" t="s">
        <v>30</v>
      </c>
      <c r="K89" s="9" t="str">
        <f aca="false">IFERROR(E89+F89+G89+H89+I89+J89,"")</f>
        <v/>
      </c>
    </row>
    <row r="90" customFormat="false" ht="13.8" hidden="false" customHeight="false" outlineLevel="0" collapsed="false">
      <c r="A90" s="17" t="n">
        <f aca="false">'Acadamic Diary'!A90</f>
        <v>82</v>
      </c>
      <c r="B90" s="10" t="n">
        <v>500095836</v>
      </c>
      <c r="C90" s="10" t="s">
        <v>251</v>
      </c>
      <c r="D90" s="11" t="s">
        <v>252</v>
      </c>
      <c r="E90" s="9" t="s">
        <v>30</v>
      </c>
      <c r="F90" s="9" t="s">
        <v>30</v>
      </c>
      <c r="G90" s="9" t="s">
        <v>30</v>
      </c>
      <c r="H90" s="9" t="s">
        <v>30</v>
      </c>
      <c r="I90" s="9" t="s">
        <v>30</v>
      </c>
      <c r="J90" s="9" t="s">
        <v>30</v>
      </c>
      <c r="K90" s="9" t="str">
        <f aca="false">IFERROR(E90+F90+G90+H90+I90+J90,"")</f>
        <v/>
      </c>
    </row>
    <row r="91" customFormat="false" ht="13.8" hidden="false" customHeight="false" outlineLevel="0" collapsed="false">
      <c r="A91" s="17" t="n">
        <f aca="false">'Acadamic Diary'!A91</f>
        <v>83</v>
      </c>
      <c r="B91" s="10" t="n">
        <v>500095842</v>
      </c>
      <c r="C91" s="10" t="s">
        <v>253</v>
      </c>
      <c r="D91" s="11" t="s">
        <v>254</v>
      </c>
      <c r="E91" s="9" t="n">
        <v>3</v>
      </c>
      <c r="F91" s="9" t="n">
        <v>3</v>
      </c>
      <c r="G91" s="9" t="n">
        <v>6</v>
      </c>
      <c r="H91" s="9" t="n">
        <v>6</v>
      </c>
      <c r="I91" s="9" t="n">
        <v>3</v>
      </c>
      <c r="J91" s="9" t="n">
        <v>8</v>
      </c>
      <c r="K91" s="9" t="n">
        <f aca="false">IFERROR(E91+F91+G91+H91+I91+J91,"")</f>
        <v>29</v>
      </c>
    </row>
    <row r="92" customFormat="false" ht="13.8" hidden="false" customHeight="false" outlineLevel="0" collapsed="false">
      <c r="A92" s="17" t="n">
        <f aca="false">'Acadamic Diary'!A92</f>
        <v>84</v>
      </c>
      <c r="B92" s="10" t="n">
        <v>500095919</v>
      </c>
      <c r="C92" s="10" t="s">
        <v>255</v>
      </c>
      <c r="D92" s="11" t="s">
        <v>256</v>
      </c>
      <c r="E92" s="9" t="n">
        <v>3</v>
      </c>
      <c r="F92" s="9" t="n">
        <v>3</v>
      </c>
      <c r="G92" s="9" t="n">
        <v>7</v>
      </c>
      <c r="H92" s="9" t="n">
        <v>7</v>
      </c>
      <c r="I92" s="9" t="n">
        <v>3</v>
      </c>
      <c r="J92" s="9" t="n">
        <v>10</v>
      </c>
      <c r="K92" s="9" t="n">
        <f aca="false">IFERROR(E92+F92+G92+H92+I92+J92,"")</f>
        <v>33</v>
      </c>
    </row>
    <row r="93" customFormat="false" ht="13.8" hidden="false" customHeight="false" outlineLevel="0" collapsed="false">
      <c r="A93" s="17" t="n">
        <f aca="false">'Acadamic Diary'!A93</f>
        <v>85</v>
      </c>
      <c r="B93" s="10" t="n">
        <v>500095922</v>
      </c>
      <c r="C93" s="10" t="s">
        <v>257</v>
      </c>
      <c r="D93" s="11" t="s">
        <v>258</v>
      </c>
      <c r="E93" s="9" t="s">
        <v>30</v>
      </c>
      <c r="F93" s="9" t="s">
        <v>30</v>
      </c>
      <c r="G93" s="9" t="s">
        <v>30</v>
      </c>
      <c r="H93" s="9" t="s">
        <v>30</v>
      </c>
      <c r="I93" s="9" t="s">
        <v>30</v>
      </c>
      <c r="J93" s="9" t="s">
        <v>30</v>
      </c>
      <c r="K93" s="9" t="str">
        <f aca="false">IFERROR(E93+F93+G93+H93+I93+J93,"")</f>
        <v/>
      </c>
    </row>
    <row r="94" customFormat="false" ht="13.8" hidden="false" customHeight="false" outlineLevel="0" collapsed="false">
      <c r="A94" s="17" t="n">
        <f aca="false">'Acadamic Diary'!A94</f>
        <v>86</v>
      </c>
      <c r="B94" s="10" t="n">
        <v>500095925</v>
      </c>
      <c r="C94" s="10" t="s">
        <v>259</v>
      </c>
      <c r="D94" s="11" t="s">
        <v>260</v>
      </c>
      <c r="E94" s="9" t="n">
        <v>4</v>
      </c>
      <c r="F94" s="9" t="n">
        <v>3</v>
      </c>
      <c r="G94" s="9" t="n">
        <v>6</v>
      </c>
      <c r="H94" s="9" t="n">
        <v>8</v>
      </c>
      <c r="I94" s="9" t="n">
        <v>5</v>
      </c>
      <c r="J94" s="9" t="n">
        <v>12</v>
      </c>
      <c r="K94" s="9" t="n">
        <f aca="false">IFERROR(E94+F94+G94+H94+I94+J94,"")</f>
        <v>38</v>
      </c>
    </row>
    <row r="95" customFormat="false" ht="13.8" hidden="false" customHeight="false" outlineLevel="0" collapsed="false">
      <c r="A95" s="17" t="n">
        <f aca="false">'Acadamic Diary'!A95</f>
        <v>87</v>
      </c>
      <c r="B95" s="10" t="n">
        <v>500095932</v>
      </c>
      <c r="C95" s="10" t="s">
        <v>262</v>
      </c>
      <c r="D95" s="11" t="s">
        <v>263</v>
      </c>
      <c r="E95" s="9" t="n">
        <v>3</v>
      </c>
      <c r="F95" s="9" t="n">
        <v>4</v>
      </c>
      <c r="G95" s="9" t="n">
        <v>4</v>
      </c>
      <c r="H95" s="9" t="n">
        <v>4.5</v>
      </c>
      <c r="I95" s="9" t="n">
        <v>4</v>
      </c>
      <c r="J95" s="9" t="n">
        <v>12</v>
      </c>
      <c r="K95" s="9" t="n">
        <f aca="false">IFERROR(E95+F95+G95+H95+I95+J95,"")</f>
        <v>31.5</v>
      </c>
    </row>
    <row r="96" customFormat="false" ht="13.8" hidden="false" customHeight="false" outlineLevel="0" collapsed="false">
      <c r="A96" s="17" t="n">
        <f aca="false">'Acadamic Diary'!A96</f>
        <v>88</v>
      </c>
      <c r="B96" s="10" t="n">
        <v>500095936</v>
      </c>
      <c r="C96" s="10" t="s">
        <v>265</v>
      </c>
      <c r="D96" s="11" t="s">
        <v>266</v>
      </c>
      <c r="E96" s="9" t="s">
        <v>30</v>
      </c>
      <c r="F96" s="9" t="s">
        <v>30</v>
      </c>
      <c r="G96" s="9" t="s">
        <v>30</v>
      </c>
      <c r="H96" s="9" t="s">
        <v>30</v>
      </c>
      <c r="I96" s="9" t="s">
        <v>30</v>
      </c>
      <c r="J96" s="9" t="s">
        <v>30</v>
      </c>
      <c r="K96" s="9" t="str">
        <f aca="false">IFERROR(E96+F96+G96+H96+I96+J96,"")</f>
        <v/>
      </c>
    </row>
    <row r="97" customFormat="false" ht="13.8" hidden="false" customHeight="false" outlineLevel="0" collapsed="false">
      <c r="A97" s="17" t="n">
        <f aca="false">'Acadamic Diary'!A97</f>
        <v>89</v>
      </c>
      <c r="B97" s="10" t="n">
        <v>500095937</v>
      </c>
      <c r="C97" s="10" t="s">
        <v>267</v>
      </c>
      <c r="D97" s="11" t="s">
        <v>268</v>
      </c>
      <c r="E97" s="9" t="n">
        <v>4.5</v>
      </c>
      <c r="F97" s="9" t="n">
        <v>4.5</v>
      </c>
      <c r="G97" s="9" t="n">
        <v>8</v>
      </c>
      <c r="H97" s="9" t="n">
        <v>9</v>
      </c>
      <c r="I97" s="9" t="n">
        <v>4.5</v>
      </c>
      <c r="J97" s="9" t="n">
        <v>12</v>
      </c>
      <c r="K97" s="9" t="n">
        <f aca="false">IFERROR(E97+F97+G97+H97+I97+J97,"")</f>
        <v>42.5</v>
      </c>
    </row>
    <row r="98" customFormat="false" ht="13.8" hidden="false" customHeight="false" outlineLevel="0" collapsed="false">
      <c r="A98" s="17" t="n">
        <f aca="false">'Acadamic Diary'!A98</f>
        <v>90</v>
      </c>
      <c r="B98" s="10" t="n">
        <v>500096021</v>
      </c>
      <c r="C98" s="10" t="s">
        <v>271</v>
      </c>
      <c r="D98" s="11" t="s">
        <v>272</v>
      </c>
      <c r="E98" s="9" t="n">
        <v>3</v>
      </c>
      <c r="F98" s="9" t="n">
        <v>3</v>
      </c>
      <c r="G98" s="9" t="n">
        <v>7</v>
      </c>
      <c r="H98" s="9" t="n">
        <v>7</v>
      </c>
      <c r="I98" s="9" t="n">
        <v>3</v>
      </c>
      <c r="J98" s="9" t="n">
        <v>10</v>
      </c>
      <c r="K98" s="9" t="n">
        <f aca="false">IFERROR(E98+F98+G98+H98+I98+J98,"")</f>
        <v>33</v>
      </c>
    </row>
    <row r="99" customFormat="false" ht="13.8" hidden="false" customHeight="false" outlineLevel="0" collapsed="false">
      <c r="A99" s="17" t="n">
        <f aca="false">'Acadamic Diary'!A99</f>
        <v>91</v>
      </c>
      <c r="B99" s="10" t="n">
        <v>500096086</v>
      </c>
      <c r="C99" s="10" t="s">
        <v>273</v>
      </c>
      <c r="D99" s="11" t="s">
        <v>274</v>
      </c>
      <c r="E99" s="9" t="n">
        <v>4</v>
      </c>
      <c r="F99" s="9" t="n">
        <v>4</v>
      </c>
      <c r="G99" s="9" t="n">
        <v>6</v>
      </c>
      <c r="H99" s="9" t="n">
        <v>6</v>
      </c>
      <c r="I99" s="9" t="n">
        <v>7</v>
      </c>
      <c r="J99" s="9" t="n">
        <v>13</v>
      </c>
      <c r="K99" s="9" t="n">
        <f aca="false">IFERROR(E99+F99+G99+H99+I99+J99,"")</f>
        <v>40</v>
      </c>
    </row>
    <row r="100" customFormat="false" ht="13.8" hidden="false" customHeight="false" outlineLevel="0" collapsed="false">
      <c r="A100" s="17" t="n">
        <f aca="false">'Acadamic Diary'!A100</f>
        <v>92</v>
      </c>
      <c r="B100" s="10" t="n">
        <v>500096088</v>
      </c>
      <c r="C100" s="10" t="s">
        <v>276</v>
      </c>
      <c r="D100" s="11" t="s">
        <v>277</v>
      </c>
      <c r="E100" s="9" t="n">
        <v>5</v>
      </c>
      <c r="F100" s="9" t="n">
        <v>4</v>
      </c>
      <c r="G100" s="9" t="n">
        <v>6</v>
      </c>
      <c r="H100" s="9" t="n">
        <v>9</v>
      </c>
      <c r="I100" s="9" t="n">
        <v>5</v>
      </c>
      <c r="J100" s="9" t="n">
        <v>13</v>
      </c>
      <c r="K100" s="9" t="n">
        <f aca="false">IFERROR(E100+F100+G100+H100+I100+J100,"")</f>
        <v>42</v>
      </c>
    </row>
    <row r="101" customFormat="false" ht="13.8" hidden="false" customHeight="false" outlineLevel="0" collapsed="false">
      <c r="A101" s="17" t="n">
        <f aca="false">'Acadamic Diary'!A101</f>
        <v>93</v>
      </c>
      <c r="B101" s="10" t="n">
        <v>500096122</v>
      </c>
      <c r="C101" s="10" t="s">
        <v>278</v>
      </c>
      <c r="D101" s="11" t="s">
        <v>279</v>
      </c>
      <c r="E101" s="9" t="n">
        <v>3</v>
      </c>
      <c r="F101" s="9" t="n">
        <v>3</v>
      </c>
      <c r="G101" s="9" t="n">
        <v>7</v>
      </c>
      <c r="H101" s="9" t="n">
        <v>7</v>
      </c>
      <c r="I101" s="9" t="n">
        <v>3</v>
      </c>
      <c r="J101" s="9" t="n">
        <v>10</v>
      </c>
      <c r="K101" s="9" t="n">
        <f aca="false">IFERROR(E101+F101+G101+H101+I101+J101,"")</f>
        <v>33</v>
      </c>
    </row>
    <row r="102" customFormat="false" ht="13.8" hidden="false" customHeight="false" outlineLevel="0" collapsed="false">
      <c r="A102" s="17" t="n">
        <f aca="false">'Acadamic Diary'!A102</f>
        <v>94</v>
      </c>
      <c r="B102" s="10" t="n">
        <v>500096132</v>
      </c>
      <c r="C102" s="10" t="s">
        <v>280</v>
      </c>
      <c r="D102" s="11" t="s">
        <v>281</v>
      </c>
      <c r="E102" s="9" t="n">
        <v>4</v>
      </c>
      <c r="F102" s="9" t="n">
        <v>4</v>
      </c>
      <c r="G102" s="9" t="n">
        <v>7</v>
      </c>
      <c r="H102" s="9" t="n">
        <v>7</v>
      </c>
      <c r="I102" s="9" t="n">
        <v>5</v>
      </c>
      <c r="J102" s="9" t="n">
        <v>15</v>
      </c>
      <c r="K102" s="9" t="n">
        <f aca="false">IFERROR(E102+F102+G102+H102+I102+J102,"")</f>
        <v>42</v>
      </c>
    </row>
    <row r="103" customFormat="false" ht="13.8" hidden="false" customHeight="false" outlineLevel="0" collapsed="false">
      <c r="A103" s="17" t="n">
        <f aca="false">'Acadamic Diary'!A103</f>
        <v>95</v>
      </c>
      <c r="B103" s="10" t="n">
        <v>500096244</v>
      </c>
      <c r="C103" s="10" t="s">
        <v>282</v>
      </c>
      <c r="D103" s="11" t="s">
        <v>283</v>
      </c>
      <c r="E103" s="9" t="n">
        <v>4</v>
      </c>
      <c r="F103" s="9" t="n">
        <v>3</v>
      </c>
      <c r="G103" s="9" t="n">
        <v>8</v>
      </c>
      <c r="H103" s="9" t="n">
        <v>7</v>
      </c>
      <c r="I103" s="9" t="n">
        <v>4</v>
      </c>
      <c r="J103" s="9" t="n">
        <v>11</v>
      </c>
      <c r="K103" s="9" t="n">
        <f aca="false">IFERROR(E103+F103+G103+H103+I103+J103,"")</f>
        <v>37</v>
      </c>
    </row>
    <row r="104" customFormat="false" ht="13.8" hidden="false" customHeight="false" outlineLevel="0" collapsed="false">
      <c r="A104" s="17" t="n">
        <f aca="false">'Acadamic Diary'!A104</f>
        <v>96</v>
      </c>
      <c r="B104" s="10" t="n">
        <v>500096258</v>
      </c>
      <c r="C104" s="10" t="s">
        <v>284</v>
      </c>
      <c r="D104" s="11" t="s">
        <v>285</v>
      </c>
      <c r="E104" s="9" t="n">
        <v>3</v>
      </c>
      <c r="F104" s="9" t="n">
        <v>3</v>
      </c>
      <c r="G104" s="9" t="n">
        <v>5</v>
      </c>
      <c r="H104" s="9" t="n">
        <v>5</v>
      </c>
      <c r="I104" s="9" t="n">
        <v>6</v>
      </c>
      <c r="J104" s="9" t="n">
        <v>10</v>
      </c>
      <c r="K104" s="9" t="n">
        <f aca="false">IFERROR(E104+F104+G104+H104+I104+J104,"")</f>
        <v>32</v>
      </c>
    </row>
    <row r="105" customFormat="false" ht="13.8" hidden="false" customHeight="false" outlineLevel="0" collapsed="false">
      <c r="A105" s="17" t="n">
        <f aca="false">'Acadamic Diary'!A105</f>
        <v>97</v>
      </c>
      <c r="B105" s="10" t="n">
        <v>500096288</v>
      </c>
      <c r="C105" s="10" t="s">
        <v>286</v>
      </c>
      <c r="D105" s="11" t="s">
        <v>287</v>
      </c>
      <c r="E105" s="9" t="n">
        <v>4</v>
      </c>
      <c r="F105" s="9" t="n">
        <v>4</v>
      </c>
      <c r="G105" s="9" t="n">
        <v>4</v>
      </c>
      <c r="H105" s="9" t="n">
        <v>4</v>
      </c>
      <c r="I105" s="9" t="n">
        <v>4</v>
      </c>
      <c r="J105" s="9" t="n">
        <v>14</v>
      </c>
      <c r="K105" s="9" t="n">
        <f aca="false">IFERROR(E105+F105+G105+H105+I105+J105,"")</f>
        <v>34</v>
      </c>
    </row>
    <row r="106" customFormat="false" ht="13.8" hidden="false" customHeight="false" outlineLevel="0" collapsed="false">
      <c r="A106" s="17" t="n">
        <f aca="false">'Acadamic Diary'!A106</f>
        <v>98</v>
      </c>
      <c r="B106" s="10" t="n">
        <v>500096302</v>
      </c>
      <c r="C106" s="10" t="s">
        <v>288</v>
      </c>
      <c r="D106" s="11" t="s">
        <v>289</v>
      </c>
      <c r="E106" s="9" t="n">
        <v>4</v>
      </c>
      <c r="F106" s="9" t="n">
        <v>4</v>
      </c>
      <c r="G106" s="9" t="n">
        <v>7</v>
      </c>
      <c r="H106" s="9" t="n">
        <v>7</v>
      </c>
      <c r="I106" s="9" t="n">
        <v>5</v>
      </c>
      <c r="J106" s="9" t="n">
        <v>15</v>
      </c>
      <c r="K106" s="9" t="n">
        <f aca="false">IFERROR(E106+F106+G106+H106+I106+J106,"")</f>
        <v>42</v>
      </c>
    </row>
    <row r="107" customFormat="false" ht="13.8" hidden="false" customHeight="false" outlineLevel="0" collapsed="false">
      <c r="A107" s="17" t="n">
        <f aca="false">'Acadamic Diary'!A107</f>
        <v>99</v>
      </c>
      <c r="B107" s="10" t="n">
        <v>500096346</v>
      </c>
      <c r="C107" s="10" t="s">
        <v>291</v>
      </c>
      <c r="D107" s="11" t="s">
        <v>292</v>
      </c>
      <c r="E107" s="9" t="n">
        <v>4.5</v>
      </c>
      <c r="F107" s="9" t="n">
        <v>4.5</v>
      </c>
      <c r="G107" s="9" t="n">
        <v>8</v>
      </c>
      <c r="H107" s="9" t="n">
        <v>9</v>
      </c>
      <c r="I107" s="9" t="n">
        <v>4.5</v>
      </c>
      <c r="J107" s="9" t="n">
        <v>12</v>
      </c>
      <c r="K107" s="9" t="n">
        <f aca="false">IFERROR(E107+F107+G107+H107+I107+J107,"")</f>
        <v>42.5</v>
      </c>
    </row>
    <row r="108" customFormat="false" ht="13.8" hidden="false" customHeight="false" outlineLevel="0" collapsed="false">
      <c r="A108" s="17" t="n">
        <f aca="false">'Acadamic Diary'!A108</f>
        <v>100</v>
      </c>
      <c r="B108" s="10" t="n">
        <v>500096351</v>
      </c>
      <c r="C108" s="10" t="s">
        <v>293</v>
      </c>
      <c r="D108" s="11" t="s">
        <v>294</v>
      </c>
      <c r="E108" s="9" t="n">
        <v>3</v>
      </c>
      <c r="F108" s="9" t="n">
        <v>4</v>
      </c>
      <c r="G108" s="9" t="n">
        <v>6</v>
      </c>
      <c r="H108" s="9" t="n">
        <v>8</v>
      </c>
      <c r="I108" s="9" t="n">
        <v>4</v>
      </c>
      <c r="J108" s="9" t="n">
        <v>12</v>
      </c>
      <c r="K108" s="9" t="n">
        <f aca="false">IFERROR(E108+F108+G108+H108+I108+J108,"")</f>
        <v>37</v>
      </c>
    </row>
    <row r="109" customFormat="false" ht="13.8" hidden="false" customHeight="false" outlineLevel="0" collapsed="false">
      <c r="A109" s="17" t="n">
        <f aca="false">'Acadamic Diary'!A109</f>
        <v>101</v>
      </c>
      <c r="B109" s="10" t="n">
        <v>500096400</v>
      </c>
      <c r="C109" s="10" t="s">
        <v>297</v>
      </c>
      <c r="D109" s="11" t="s">
        <v>298</v>
      </c>
      <c r="E109" s="9" t="n">
        <v>4.5</v>
      </c>
      <c r="F109" s="9" t="n">
        <v>4.5</v>
      </c>
      <c r="G109" s="9" t="n">
        <v>8</v>
      </c>
      <c r="H109" s="9" t="n">
        <v>9</v>
      </c>
      <c r="I109" s="9" t="n">
        <v>4.5</v>
      </c>
      <c r="J109" s="9" t="n">
        <v>12</v>
      </c>
      <c r="K109" s="9" t="n">
        <f aca="false">IFERROR(E109+F109+G109+H109+I109+J109,"")</f>
        <v>42.5</v>
      </c>
    </row>
    <row r="110" customFormat="false" ht="13.8" hidden="false" customHeight="false" outlineLevel="0" collapsed="false">
      <c r="A110" s="17" t="n">
        <f aca="false">'Acadamic Diary'!A110</f>
        <v>102</v>
      </c>
      <c r="B110" s="10" t="n">
        <v>500096412</v>
      </c>
      <c r="C110" s="10" t="s">
        <v>300</v>
      </c>
      <c r="D110" s="11" t="s">
        <v>301</v>
      </c>
      <c r="E110" s="9" t="n">
        <v>3</v>
      </c>
      <c r="F110" s="9" t="n">
        <v>3</v>
      </c>
      <c r="G110" s="9" t="n">
        <v>3</v>
      </c>
      <c r="H110" s="9" t="n">
        <v>3</v>
      </c>
      <c r="I110" s="9" t="n">
        <v>5</v>
      </c>
      <c r="J110" s="9" t="n">
        <v>7</v>
      </c>
      <c r="K110" s="9" t="n">
        <f aca="false">IFERROR(E110+F110+G110+H110+I110+J110,"")</f>
        <v>24</v>
      </c>
    </row>
    <row r="111" customFormat="false" ht="13.8" hidden="false" customHeight="false" outlineLevel="0" collapsed="false">
      <c r="A111" s="17" t="n">
        <f aca="false">'Acadamic Diary'!A111</f>
        <v>103</v>
      </c>
      <c r="B111" s="10" t="n">
        <v>500096448</v>
      </c>
      <c r="C111" s="10" t="s">
        <v>302</v>
      </c>
      <c r="D111" s="11" t="s">
        <v>303</v>
      </c>
      <c r="E111" s="9" t="n">
        <v>4</v>
      </c>
      <c r="F111" s="9" t="n">
        <v>4</v>
      </c>
      <c r="G111" s="9" t="n">
        <v>9</v>
      </c>
      <c r="H111" s="9" t="n">
        <v>8</v>
      </c>
      <c r="I111" s="9" t="n">
        <v>4</v>
      </c>
      <c r="J111" s="9" t="n">
        <v>12</v>
      </c>
      <c r="K111" s="9" t="n">
        <f aca="false">IFERROR(E111+F111+G111+H111+I111+J111,"")</f>
        <v>41</v>
      </c>
    </row>
    <row r="112" customFormat="false" ht="13.8" hidden="false" customHeight="false" outlineLevel="0" collapsed="false">
      <c r="A112" s="17" t="n">
        <f aca="false">'Acadamic Diary'!A112</f>
        <v>104</v>
      </c>
      <c r="B112" s="10" t="n">
        <v>500096495</v>
      </c>
      <c r="C112" s="10" t="s">
        <v>304</v>
      </c>
      <c r="D112" s="11" t="s">
        <v>305</v>
      </c>
      <c r="E112" s="9" t="n">
        <v>4</v>
      </c>
      <c r="F112" s="9" t="n">
        <v>4</v>
      </c>
      <c r="G112" s="9" t="n">
        <v>9</v>
      </c>
      <c r="H112" s="9" t="n">
        <v>9</v>
      </c>
      <c r="I112" s="9" t="n">
        <v>5</v>
      </c>
      <c r="J112" s="9" t="n">
        <v>14</v>
      </c>
      <c r="K112" s="9" t="n">
        <f aca="false">IFERROR(E112+F112+G112+H112+I112+J112,"")</f>
        <v>45</v>
      </c>
    </row>
    <row r="113" customFormat="false" ht="13.8" hidden="false" customHeight="false" outlineLevel="0" collapsed="false">
      <c r="A113" s="17" t="n">
        <f aca="false">'Acadamic Diary'!A113</f>
        <v>105</v>
      </c>
      <c r="B113" s="10" t="n">
        <v>500096507</v>
      </c>
      <c r="C113" s="10" t="s">
        <v>307</v>
      </c>
      <c r="D113" s="11" t="s">
        <v>308</v>
      </c>
      <c r="E113" s="9" t="n">
        <v>4</v>
      </c>
      <c r="F113" s="9" t="n">
        <v>4</v>
      </c>
      <c r="G113" s="9" t="n">
        <v>9</v>
      </c>
      <c r="H113" s="9" t="n">
        <v>9</v>
      </c>
      <c r="I113" s="9" t="n">
        <v>5</v>
      </c>
      <c r="J113" s="9" t="n">
        <v>14</v>
      </c>
      <c r="K113" s="9" t="n">
        <f aca="false">IFERROR(E113+F113+G113+H113+I113+J113,"")</f>
        <v>45</v>
      </c>
    </row>
    <row r="114" customFormat="false" ht="13.8" hidden="false" customHeight="false" outlineLevel="0" collapsed="false">
      <c r="A114" s="17" t="n">
        <f aca="false">'Acadamic Diary'!A114</f>
        <v>106</v>
      </c>
      <c r="B114" s="10" t="n">
        <v>500096554</v>
      </c>
      <c r="C114" s="10" t="s">
        <v>309</v>
      </c>
      <c r="D114" s="11" t="s">
        <v>310</v>
      </c>
      <c r="E114" s="9" t="n">
        <v>3</v>
      </c>
      <c r="F114" s="9" t="n">
        <v>4</v>
      </c>
      <c r="G114" s="9" t="n">
        <v>6</v>
      </c>
      <c r="H114" s="9" t="n">
        <v>8</v>
      </c>
      <c r="I114" s="9" t="n">
        <v>4</v>
      </c>
      <c r="J114" s="9" t="n">
        <v>12</v>
      </c>
      <c r="K114" s="9" t="n">
        <f aca="false">IFERROR(E114+F114+G114+H114+I114+J114,"")</f>
        <v>37</v>
      </c>
    </row>
    <row r="115" customFormat="false" ht="13.8" hidden="false" customHeight="false" outlineLevel="0" collapsed="false">
      <c r="A115" s="17" t="n">
        <f aca="false">'Acadamic Diary'!A115</f>
        <v>107</v>
      </c>
      <c r="B115" s="10" t="n">
        <v>500096591</v>
      </c>
      <c r="C115" s="10" t="s">
        <v>311</v>
      </c>
      <c r="D115" s="11" t="s">
        <v>312</v>
      </c>
      <c r="E115" s="9"/>
      <c r="F115" s="9"/>
      <c r="G115" s="9"/>
      <c r="H115" s="9"/>
      <c r="I115" s="9"/>
      <c r="J115" s="9"/>
      <c r="K115" s="9" t="n">
        <f aca="false">IFERROR(E115+F115+G115+H115+I115+J115,"")</f>
        <v>0</v>
      </c>
    </row>
    <row r="116" customFormat="false" ht="13.8" hidden="false" customHeight="false" outlineLevel="0" collapsed="false">
      <c r="A116" s="17" t="n">
        <f aca="false">'Acadamic Diary'!A116</f>
        <v>108</v>
      </c>
      <c r="B116" s="10" t="n">
        <v>500096616</v>
      </c>
      <c r="C116" s="10" t="s">
        <v>314</v>
      </c>
      <c r="D116" s="11" t="s">
        <v>315</v>
      </c>
      <c r="E116" s="9" t="n">
        <v>3</v>
      </c>
      <c r="F116" s="9" t="n">
        <v>4</v>
      </c>
      <c r="G116" s="9" t="n">
        <v>4</v>
      </c>
      <c r="H116" s="9" t="n">
        <v>4.5</v>
      </c>
      <c r="I116" s="9" t="n">
        <v>4</v>
      </c>
      <c r="J116" s="9" t="n">
        <v>12</v>
      </c>
      <c r="K116" s="9" t="n">
        <f aca="false">IFERROR(E116+F116+G116+H116+I116+J116,"")</f>
        <v>31.5</v>
      </c>
    </row>
  </sheetData>
  <autoFilter ref="A8:K116"/>
  <mergeCells count="9">
    <mergeCell ref="C1:I1"/>
    <mergeCell ref="C2:I2"/>
    <mergeCell ref="C3:I3"/>
    <mergeCell ref="A4:B4"/>
    <mergeCell ref="C4:G4"/>
    <mergeCell ref="A5:B5"/>
    <mergeCell ref="C5:G5"/>
    <mergeCell ref="A6:B6"/>
    <mergeCell ref="C6:G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54296875" defaultRowHeight="15" zeroHeight="false" outlineLevelRow="0" outlineLevelCol="0"/>
  <cols>
    <col collapsed="false" customWidth="true" hidden="false" outlineLevel="0" max="2" min="2" style="1" width="10"/>
    <col collapsed="false" customWidth="true" hidden="false" outlineLevel="0" max="3" min="3" style="1" width="12.15"/>
    <col collapsed="false" customWidth="true" hidden="false" outlineLevel="0" max="4" min="4" style="1" width="23"/>
  </cols>
  <sheetData>
    <row r="1" customFormat="false" ht="15" hidden="false" customHeight="false" outlineLevel="0" collapsed="false">
      <c r="C1" s="2" t="s">
        <v>0</v>
      </c>
      <c r="D1" s="2"/>
      <c r="E1" s="2"/>
      <c r="F1" s="2"/>
      <c r="G1" s="2"/>
      <c r="H1" s="2"/>
    </row>
    <row r="2" customFormat="false" ht="15" hidden="false" customHeight="false" outlineLevel="0" collapsed="false">
      <c r="C2" s="2" t="s">
        <v>1</v>
      </c>
      <c r="D2" s="2"/>
      <c r="E2" s="2"/>
      <c r="F2" s="2"/>
      <c r="G2" s="2"/>
      <c r="H2" s="2"/>
    </row>
    <row r="3" customFormat="false" ht="15" hidden="false" customHeight="false" outlineLevel="0" collapsed="false">
      <c r="C3" s="2" t="s">
        <v>2</v>
      </c>
      <c r="D3" s="2"/>
      <c r="E3" s="2"/>
      <c r="F3" s="2"/>
      <c r="G3" s="2"/>
      <c r="H3" s="2"/>
    </row>
    <row r="4" customFormat="false" ht="15" hidden="false" customHeight="false" outlineLevel="0" collapsed="false">
      <c r="A4" s="3" t="s">
        <v>3</v>
      </c>
      <c r="B4" s="3"/>
      <c r="C4" s="4" t="str">
        <f aca="false">'Acadamic Diary'!C4</f>
        <v>NA</v>
      </c>
      <c r="D4" s="4"/>
      <c r="E4" s="4"/>
      <c r="F4" s="4"/>
      <c r="G4" s="4"/>
    </row>
    <row r="5" customFormat="false" ht="15" hidden="false" customHeight="false" outlineLevel="0" collapsed="false">
      <c r="A5" s="3" t="s">
        <v>5</v>
      </c>
      <c r="B5" s="3"/>
      <c r="C5" s="4" t="str">
        <f aca="false">'Acadamic Diary'!C5:G5</f>
        <v>Major Project 1</v>
      </c>
      <c r="D5" s="4"/>
      <c r="E5" s="4"/>
      <c r="F5" s="4"/>
      <c r="G5" s="4"/>
    </row>
    <row r="6" customFormat="false" ht="15" hidden="false" customHeight="false" outlineLevel="0" collapsed="false">
      <c r="A6" s="3" t="s">
        <v>7</v>
      </c>
      <c r="B6" s="3"/>
      <c r="C6" s="4" t="str">
        <f aca="false">'Acadamic Diary'!C6:G6</f>
        <v>B.Tech CS+CCVT, B4+B5+B6, VII Semester</v>
      </c>
      <c r="D6" s="4"/>
      <c r="E6" s="4"/>
      <c r="F6" s="4"/>
      <c r="G6" s="4"/>
    </row>
    <row r="8" customFormat="false" ht="75" hidden="false" customHeight="false" outlineLevel="0" collapsed="false">
      <c r="A8" s="14" t="s">
        <v>9</v>
      </c>
      <c r="B8" s="14" t="s">
        <v>10</v>
      </c>
      <c r="C8" s="14" t="s">
        <v>11</v>
      </c>
      <c r="D8" s="14" t="s">
        <v>12</v>
      </c>
      <c r="E8" s="15" t="s">
        <v>333</v>
      </c>
      <c r="F8" s="15" t="s">
        <v>334</v>
      </c>
      <c r="G8" s="15" t="s">
        <v>335</v>
      </c>
      <c r="H8" s="15" t="s">
        <v>336</v>
      </c>
      <c r="I8" s="16" t="s">
        <v>337</v>
      </c>
    </row>
    <row r="9" customFormat="false" ht="13.8" hidden="false" customHeight="false" outlineLevel="0" collapsed="false">
      <c r="A9" s="17" t="n">
        <f aca="false">'Acadamic Diary'!A9</f>
        <v>1</v>
      </c>
      <c r="B9" s="10" t="n">
        <v>500093418</v>
      </c>
      <c r="C9" s="10" t="s">
        <v>16</v>
      </c>
      <c r="D9" s="11" t="s">
        <v>17</v>
      </c>
      <c r="E9" s="17" t="n">
        <v>60</v>
      </c>
      <c r="F9" s="17" t="n">
        <v>13</v>
      </c>
      <c r="G9" s="17" t="n">
        <v>55</v>
      </c>
      <c r="H9" s="17" t="n">
        <v>12</v>
      </c>
      <c r="I9" s="21" t="n">
        <f aca="false">IFERROR((E9+F9+G9+H9)/2,"")</f>
        <v>70</v>
      </c>
    </row>
    <row r="10" customFormat="false" ht="13.8" hidden="false" customHeight="false" outlineLevel="0" collapsed="false">
      <c r="A10" s="17" t="n">
        <f aca="false">'Acadamic Diary'!A10</f>
        <v>2</v>
      </c>
      <c r="B10" s="10" t="n">
        <v>500093449</v>
      </c>
      <c r="C10" s="10" t="s">
        <v>20</v>
      </c>
      <c r="D10" s="11" t="s">
        <v>21</v>
      </c>
      <c r="E10" s="17" t="n">
        <v>62</v>
      </c>
      <c r="F10" s="17" t="n">
        <v>11</v>
      </c>
      <c r="G10" s="17" t="n">
        <v>63</v>
      </c>
      <c r="H10" s="17" t="n">
        <v>12</v>
      </c>
      <c r="I10" s="21" t="n">
        <f aca="false">IFERROR((E10+F10+G10+H10)/2,"")</f>
        <v>74</v>
      </c>
    </row>
    <row r="11" customFormat="false" ht="13.8" hidden="false" customHeight="false" outlineLevel="0" collapsed="false">
      <c r="A11" s="17" t="n">
        <f aca="false">'Acadamic Diary'!A11</f>
        <v>3</v>
      </c>
      <c r="B11" s="10" t="n">
        <v>500093617</v>
      </c>
      <c r="C11" s="10" t="s">
        <v>24</v>
      </c>
      <c r="D11" s="11" t="s">
        <v>25</v>
      </c>
      <c r="E11" s="17" t="n">
        <v>65</v>
      </c>
      <c r="F11" s="17" t="n">
        <v>15</v>
      </c>
      <c r="G11" s="17" t="n">
        <v>65</v>
      </c>
      <c r="H11" s="17" t="n">
        <v>15</v>
      </c>
      <c r="I11" s="21" t="n">
        <f aca="false">IFERROR((E11+F11+G11+H11)/2,"")</f>
        <v>80</v>
      </c>
    </row>
    <row r="12" customFormat="false" ht="13.8" hidden="false" customHeight="false" outlineLevel="0" collapsed="false">
      <c r="A12" s="17" t="n">
        <f aca="false">'Acadamic Diary'!A12</f>
        <v>4</v>
      </c>
      <c r="B12" s="10" t="n">
        <v>500093628</v>
      </c>
      <c r="C12" s="10" t="s">
        <v>28</v>
      </c>
      <c r="D12" s="11" t="s">
        <v>29</v>
      </c>
      <c r="E12" s="17" t="s">
        <v>30</v>
      </c>
      <c r="F12" s="17" t="s">
        <v>30</v>
      </c>
      <c r="G12" s="17" t="s">
        <v>30</v>
      </c>
      <c r="H12" s="17" t="s">
        <v>30</v>
      </c>
      <c r="I12" s="21" t="str">
        <f aca="false">IFERROR((E12+F12+G12+H12)/2,"")</f>
        <v/>
      </c>
    </row>
    <row r="13" customFormat="false" ht="13.8" hidden="false" customHeight="false" outlineLevel="0" collapsed="false">
      <c r="A13" s="17" t="n">
        <f aca="false">'Acadamic Diary'!A13</f>
        <v>5</v>
      </c>
      <c r="B13" s="10" t="n">
        <v>500093629</v>
      </c>
      <c r="C13" s="10" t="s">
        <v>31</v>
      </c>
      <c r="D13" s="11" t="s">
        <v>32</v>
      </c>
      <c r="E13" s="17" t="n">
        <v>62</v>
      </c>
      <c r="F13" s="17" t="n">
        <v>10</v>
      </c>
      <c r="G13" s="17" t="n">
        <v>63</v>
      </c>
      <c r="H13" s="17" t="n">
        <v>11</v>
      </c>
      <c r="I13" s="21" t="n">
        <f aca="false">IFERROR((E13+F13+G13+H13)/2,"")</f>
        <v>73</v>
      </c>
    </row>
    <row r="14" customFormat="false" ht="13.8" hidden="false" customHeight="false" outlineLevel="0" collapsed="false">
      <c r="A14" s="17" t="n">
        <f aca="false">'Acadamic Diary'!A14</f>
        <v>6</v>
      </c>
      <c r="B14" s="10" t="n">
        <v>500093644</v>
      </c>
      <c r="C14" s="10" t="s">
        <v>35</v>
      </c>
      <c r="D14" s="11" t="s">
        <v>36</v>
      </c>
      <c r="E14" s="17" t="n">
        <v>60</v>
      </c>
      <c r="F14" s="17" t="n">
        <v>11</v>
      </c>
      <c r="G14" s="17" t="n">
        <v>62</v>
      </c>
      <c r="H14" s="17" t="n">
        <v>12</v>
      </c>
      <c r="I14" s="21" t="n">
        <f aca="false">IFERROR((E14+F14+G14+H14)/2,"")</f>
        <v>72.5</v>
      </c>
    </row>
    <row r="15" customFormat="false" ht="13.8" hidden="false" customHeight="false" outlineLevel="0" collapsed="false">
      <c r="A15" s="17" t="n">
        <f aca="false">'Acadamic Diary'!A15</f>
        <v>7</v>
      </c>
      <c r="B15" s="10" t="n">
        <v>500093651</v>
      </c>
      <c r="C15" s="10" t="s">
        <v>39</v>
      </c>
      <c r="D15" s="11" t="s">
        <v>40</v>
      </c>
      <c r="E15" s="17" t="n">
        <v>50</v>
      </c>
      <c r="F15" s="17" t="n">
        <v>10</v>
      </c>
      <c r="G15" s="17" t="n">
        <v>50</v>
      </c>
      <c r="H15" s="17" t="n">
        <v>10</v>
      </c>
      <c r="I15" s="21" t="n">
        <f aca="false">IFERROR((E15+F15+G15+H15)/2,"")</f>
        <v>60</v>
      </c>
    </row>
    <row r="16" customFormat="false" ht="13.8" hidden="false" customHeight="false" outlineLevel="0" collapsed="false">
      <c r="A16" s="17" t="n">
        <f aca="false">'Acadamic Diary'!A16</f>
        <v>8</v>
      </c>
      <c r="B16" s="10" t="n">
        <v>500093653</v>
      </c>
      <c r="C16" s="10" t="s">
        <v>43</v>
      </c>
      <c r="D16" s="11" t="s">
        <v>44</v>
      </c>
      <c r="E16" s="17" t="n">
        <v>60</v>
      </c>
      <c r="F16" s="17" t="n">
        <v>8</v>
      </c>
      <c r="G16" s="17" t="n">
        <v>59</v>
      </c>
      <c r="H16" s="17" t="n">
        <v>11</v>
      </c>
      <c r="I16" s="21" t="n">
        <f aca="false">IFERROR((E16+F16+G16+H16)/2,"")</f>
        <v>69</v>
      </c>
    </row>
    <row r="17" customFormat="false" ht="13.8" hidden="false" customHeight="false" outlineLevel="0" collapsed="false">
      <c r="A17" s="17" t="n">
        <f aca="false">'Acadamic Diary'!A17</f>
        <v>9</v>
      </c>
      <c r="B17" s="10" t="n">
        <v>500093656</v>
      </c>
      <c r="C17" s="10" t="s">
        <v>47</v>
      </c>
      <c r="D17" s="11" t="s">
        <v>48</v>
      </c>
      <c r="E17" s="17" t="n">
        <v>50</v>
      </c>
      <c r="F17" s="17" t="n">
        <v>10</v>
      </c>
      <c r="G17" s="17" t="n">
        <v>50</v>
      </c>
      <c r="H17" s="17" t="n">
        <v>10</v>
      </c>
      <c r="I17" s="21" t="n">
        <f aca="false">IFERROR((E17+F17+G17+H17)/2,"")</f>
        <v>60</v>
      </c>
    </row>
    <row r="18" customFormat="false" ht="13.8" hidden="false" customHeight="false" outlineLevel="0" collapsed="false">
      <c r="A18" s="17" t="n">
        <f aca="false">'Acadamic Diary'!A18</f>
        <v>10</v>
      </c>
      <c r="B18" s="10" t="n">
        <v>500093659</v>
      </c>
      <c r="C18" s="10" t="s">
        <v>49</v>
      </c>
      <c r="D18" s="11" t="s">
        <v>50</v>
      </c>
      <c r="E18" s="17" t="s">
        <v>30</v>
      </c>
      <c r="F18" s="17" t="s">
        <v>30</v>
      </c>
      <c r="G18" s="17" t="s">
        <v>30</v>
      </c>
      <c r="H18" s="17" t="s">
        <v>30</v>
      </c>
      <c r="I18" s="21" t="str">
        <f aca="false">IFERROR((E18+F18+G18+H18)/2,"")</f>
        <v/>
      </c>
    </row>
    <row r="19" customFormat="false" ht="13.8" hidden="false" customHeight="false" outlineLevel="0" collapsed="false">
      <c r="A19" s="17" t="n">
        <f aca="false">'Acadamic Diary'!A19</f>
        <v>11</v>
      </c>
      <c r="B19" s="10" t="n">
        <v>500093677</v>
      </c>
      <c r="C19" s="10" t="s">
        <v>51</v>
      </c>
      <c r="D19" s="11" t="s">
        <v>52</v>
      </c>
      <c r="E19" s="17" t="s">
        <v>30</v>
      </c>
      <c r="F19" s="17" t="s">
        <v>30</v>
      </c>
      <c r="G19" s="17" t="s">
        <v>30</v>
      </c>
      <c r="H19" s="17" t="s">
        <v>30</v>
      </c>
      <c r="I19" s="21" t="str">
        <f aca="false">IFERROR((E19+F19+G19+H19)/2,"")</f>
        <v/>
      </c>
    </row>
    <row r="20" customFormat="false" ht="13.8" hidden="false" customHeight="false" outlineLevel="0" collapsed="false">
      <c r="A20" s="17" t="n">
        <f aca="false">'Acadamic Diary'!A20</f>
        <v>12</v>
      </c>
      <c r="B20" s="10" t="n">
        <v>500093916</v>
      </c>
      <c r="C20" s="10" t="s">
        <v>53</v>
      </c>
      <c r="D20" s="11" t="s">
        <v>54</v>
      </c>
      <c r="E20" s="17" t="n">
        <v>60</v>
      </c>
      <c r="F20" s="17" t="n">
        <v>8</v>
      </c>
      <c r="G20" s="17" t="n">
        <v>59</v>
      </c>
      <c r="H20" s="17" t="n">
        <v>11</v>
      </c>
      <c r="I20" s="21" t="n">
        <f aca="false">IFERROR((E20+F20+G20+H20)/2,"")</f>
        <v>69</v>
      </c>
    </row>
    <row r="21" customFormat="false" ht="13.8" hidden="false" customHeight="false" outlineLevel="0" collapsed="false">
      <c r="A21" s="17" t="n">
        <f aca="false">'Acadamic Diary'!A21</f>
        <v>13</v>
      </c>
      <c r="B21" s="10" t="n">
        <v>500093923</v>
      </c>
      <c r="C21" s="10" t="s">
        <v>57</v>
      </c>
      <c r="D21" s="11" t="s">
        <v>58</v>
      </c>
      <c r="E21" s="17" t="n">
        <v>60</v>
      </c>
      <c r="F21" s="17" t="n">
        <v>11</v>
      </c>
      <c r="G21" s="17" t="n">
        <v>61</v>
      </c>
      <c r="H21" s="17" t="n">
        <v>12</v>
      </c>
      <c r="I21" s="21" t="n">
        <f aca="false">IFERROR((E21+F21+G21+H21)/2,"")</f>
        <v>72</v>
      </c>
    </row>
    <row r="22" customFormat="false" ht="13.8" hidden="false" customHeight="false" outlineLevel="0" collapsed="false">
      <c r="A22" s="17" t="n">
        <f aca="false">'Acadamic Diary'!A22</f>
        <v>14</v>
      </c>
      <c r="B22" s="10" t="n">
        <v>500093927</v>
      </c>
      <c r="C22" s="10" t="s">
        <v>61</v>
      </c>
      <c r="D22" s="11" t="s">
        <v>62</v>
      </c>
      <c r="E22" s="17" t="s">
        <v>30</v>
      </c>
      <c r="F22" s="17" t="s">
        <v>30</v>
      </c>
      <c r="G22" s="17" t="s">
        <v>30</v>
      </c>
      <c r="H22" s="17" t="s">
        <v>30</v>
      </c>
      <c r="I22" s="21" t="str">
        <f aca="false">IFERROR((E22+F22+G22+H22)/2,"")</f>
        <v/>
      </c>
    </row>
    <row r="23" customFormat="false" ht="13.8" hidden="false" customHeight="false" outlineLevel="0" collapsed="false">
      <c r="A23" s="17" t="n">
        <f aca="false">'Acadamic Diary'!A23</f>
        <v>15</v>
      </c>
      <c r="B23" s="10" t="n">
        <v>500093948</v>
      </c>
      <c r="C23" s="10" t="s">
        <v>63</v>
      </c>
      <c r="D23" s="11" t="s">
        <v>64</v>
      </c>
      <c r="E23" s="17" t="s">
        <v>30</v>
      </c>
      <c r="F23" s="17" t="s">
        <v>30</v>
      </c>
      <c r="G23" s="17" t="s">
        <v>30</v>
      </c>
      <c r="H23" s="17" t="s">
        <v>30</v>
      </c>
      <c r="I23" s="21" t="str">
        <f aca="false">IFERROR((E23+F23+G23+H23)/2,"")</f>
        <v/>
      </c>
    </row>
    <row r="24" customFormat="false" ht="13.8" hidden="false" customHeight="false" outlineLevel="0" collapsed="false">
      <c r="A24" s="17" t="n">
        <f aca="false">'Acadamic Diary'!A24</f>
        <v>16</v>
      </c>
      <c r="B24" s="10" t="n">
        <v>500093957</v>
      </c>
      <c r="C24" s="10" t="s">
        <v>65</v>
      </c>
      <c r="D24" s="11" t="s">
        <v>66</v>
      </c>
      <c r="E24" s="17" t="s">
        <v>30</v>
      </c>
      <c r="F24" s="17" t="s">
        <v>30</v>
      </c>
      <c r="G24" s="17" t="s">
        <v>30</v>
      </c>
      <c r="H24" s="17" t="s">
        <v>30</v>
      </c>
      <c r="I24" s="21" t="str">
        <f aca="false">IFERROR((E24+F24+G24+H24)/2,"")</f>
        <v/>
      </c>
    </row>
    <row r="25" customFormat="false" ht="13.8" hidden="false" customHeight="false" outlineLevel="0" collapsed="false">
      <c r="A25" s="17" t="n">
        <f aca="false">'Acadamic Diary'!A25</f>
        <v>17</v>
      </c>
      <c r="B25" s="10" t="n">
        <v>500093984</v>
      </c>
      <c r="C25" s="10" t="s">
        <v>67</v>
      </c>
      <c r="D25" s="11" t="s">
        <v>68</v>
      </c>
      <c r="E25" s="17" t="s">
        <v>30</v>
      </c>
      <c r="F25" s="17" t="s">
        <v>30</v>
      </c>
      <c r="G25" s="17" t="s">
        <v>30</v>
      </c>
      <c r="H25" s="17" t="s">
        <v>30</v>
      </c>
      <c r="I25" s="21" t="str">
        <f aca="false">IFERROR((E25+F25+G25+H25)/2,"")</f>
        <v/>
      </c>
    </row>
    <row r="26" customFormat="false" ht="13.8" hidden="false" customHeight="false" outlineLevel="0" collapsed="false">
      <c r="A26" s="17" t="n">
        <f aca="false">'Acadamic Diary'!A26</f>
        <v>18</v>
      </c>
      <c r="B26" s="10" t="n">
        <v>500094037</v>
      </c>
      <c r="C26" s="10" t="s">
        <v>69</v>
      </c>
      <c r="D26" s="11" t="s">
        <v>70</v>
      </c>
      <c r="E26" s="17" t="n">
        <v>60</v>
      </c>
      <c r="F26" s="17" t="n">
        <v>11</v>
      </c>
      <c r="G26" s="17" t="n">
        <v>63</v>
      </c>
      <c r="H26" s="17" t="n">
        <v>13</v>
      </c>
      <c r="I26" s="21" t="n">
        <f aca="false">IFERROR((E26+F26+G26+H26)/2,"")</f>
        <v>73.5</v>
      </c>
    </row>
    <row r="27" customFormat="false" ht="13.8" hidden="false" customHeight="false" outlineLevel="0" collapsed="false">
      <c r="A27" s="17" t="n">
        <f aca="false">'Acadamic Diary'!A27</f>
        <v>19</v>
      </c>
      <c r="B27" s="10" t="n">
        <v>500094046</v>
      </c>
      <c r="C27" s="10" t="s">
        <v>73</v>
      </c>
      <c r="D27" s="11" t="s">
        <v>74</v>
      </c>
      <c r="E27" s="17" t="s">
        <v>30</v>
      </c>
      <c r="F27" s="17" t="s">
        <v>30</v>
      </c>
      <c r="G27" s="17" t="s">
        <v>30</v>
      </c>
      <c r="H27" s="17" t="s">
        <v>30</v>
      </c>
      <c r="I27" s="21" t="str">
        <f aca="false">IFERROR((E27+F27+G27+H27)/2,"")</f>
        <v/>
      </c>
    </row>
    <row r="28" customFormat="false" ht="13.8" hidden="false" customHeight="false" outlineLevel="0" collapsed="false">
      <c r="A28" s="17" t="n">
        <f aca="false">'Acadamic Diary'!A28</f>
        <v>20</v>
      </c>
      <c r="B28" s="10" t="n">
        <v>500094049</v>
      </c>
      <c r="C28" s="10" t="s">
        <v>75</v>
      </c>
      <c r="D28" s="11" t="s">
        <v>76</v>
      </c>
      <c r="E28" s="17" t="n">
        <v>63</v>
      </c>
      <c r="F28" s="17" t="n">
        <v>13</v>
      </c>
      <c r="G28" s="17" t="n">
        <v>63</v>
      </c>
      <c r="H28" s="17" t="n">
        <v>13</v>
      </c>
      <c r="I28" s="21" t="n">
        <f aca="false">IFERROR((E28+F28+G28+H28)/2,"")</f>
        <v>76</v>
      </c>
    </row>
    <row r="29" customFormat="false" ht="13.8" hidden="false" customHeight="false" outlineLevel="0" collapsed="false">
      <c r="A29" s="17" t="n">
        <f aca="false">'Acadamic Diary'!A29</f>
        <v>21</v>
      </c>
      <c r="B29" s="10" t="n">
        <v>500094053</v>
      </c>
      <c r="C29" s="10" t="s">
        <v>79</v>
      </c>
      <c r="D29" s="11" t="s">
        <v>80</v>
      </c>
      <c r="E29" s="17" t="n">
        <v>60</v>
      </c>
      <c r="F29" s="17" t="n">
        <v>11</v>
      </c>
      <c r="G29" s="17" t="n">
        <v>63</v>
      </c>
      <c r="H29" s="17" t="n">
        <v>13</v>
      </c>
      <c r="I29" s="21" t="n">
        <f aca="false">IFERROR((E29+F29+G29+H29)/2,"")</f>
        <v>73.5</v>
      </c>
    </row>
    <row r="30" customFormat="false" ht="13.8" hidden="false" customHeight="false" outlineLevel="0" collapsed="false">
      <c r="A30" s="17" t="n">
        <f aca="false">'Acadamic Diary'!A30</f>
        <v>22</v>
      </c>
      <c r="B30" s="10" t="n">
        <v>500094054</v>
      </c>
      <c r="C30" s="10" t="s">
        <v>81</v>
      </c>
      <c r="D30" s="11" t="s">
        <v>82</v>
      </c>
      <c r="E30" s="17" t="s">
        <v>30</v>
      </c>
      <c r="F30" s="17" t="s">
        <v>30</v>
      </c>
      <c r="G30" s="17" t="s">
        <v>30</v>
      </c>
      <c r="H30" s="17" t="s">
        <v>30</v>
      </c>
      <c r="I30" s="21" t="str">
        <f aca="false">IFERROR((E30+F30+G30+H30)/2,"")</f>
        <v/>
      </c>
    </row>
    <row r="31" customFormat="false" ht="13.8" hidden="false" customHeight="false" outlineLevel="0" collapsed="false">
      <c r="A31" s="17" t="n">
        <f aca="false">'Acadamic Diary'!A31</f>
        <v>23</v>
      </c>
      <c r="B31" s="10" t="n">
        <v>500094065</v>
      </c>
      <c r="C31" s="10" t="s">
        <v>83</v>
      </c>
      <c r="D31" s="11" t="s">
        <v>84</v>
      </c>
      <c r="E31" s="17" t="n">
        <v>60</v>
      </c>
      <c r="F31" s="17" t="n">
        <v>11</v>
      </c>
      <c r="G31" s="17" t="n">
        <v>61</v>
      </c>
      <c r="H31" s="17" t="n">
        <v>12</v>
      </c>
      <c r="I31" s="21" t="n">
        <f aca="false">IFERROR((E31+F31+G31+H31)/2,"")</f>
        <v>72</v>
      </c>
    </row>
    <row r="32" customFormat="false" ht="13.8" hidden="false" customHeight="false" outlineLevel="0" collapsed="false">
      <c r="A32" s="17" t="n">
        <f aca="false">'Acadamic Diary'!A32</f>
        <v>24</v>
      </c>
      <c r="B32" s="10" t="n">
        <v>500094068</v>
      </c>
      <c r="C32" s="10" t="s">
        <v>85</v>
      </c>
      <c r="D32" s="11" t="s">
        <v>86</v>
      </c>
      <c r="E32" s="17" t="n">
        <v>66</v>
      </c>
      <c r="F32" s="17" t="n">
        <v>14</v>
      </c>
      <c r="G32" s="17" t="n">
        <v>66</v>
      </c>
      <c r="H32" s="17" t="n">
        <v>14</v>
      </c>
      <c r="I32" s="21" t="n">
        <f aca="false">IFERROR((E32+F32+G32+H32)/2,"")</f>
        <v>80</v>
      </c>
    </row>
    <row r="33" customFormat="false" ht="13.8" hidden="false" customHeight="false" outlineLevel="0" collapsed="false">
      <c r="A33" s="17" t="n">
        <f aca="false">'Acadamic Diary'!A33</f>
        <v>25</v>
      </c>
      <c r="B33" s="10" t="n">
        <v>500094083</v>
      </c>
      <c r="C33" s="10" t="s">
        <v>89</v>
      </c>
      <c r="D33" s="11" t="s">
        <v>90</v>
      </c>
      <c r="E33" s="17" t="s">
        <v>30</v>
      </c>
      <c r="F33" s="17" t="s">
        <v>30</v>
      </c>
      <c r="G33" s="17" t="s">
        <v>30</v>
      </c>
      <c r="H33" s="17" t="s">
        <v>30</v>
      </c>
      <c r="I33" s="21" t="str">
        <f aca="false">IFERROR((E33+F33+G33+H33)/2,"")</f>
        <v/>
      </c>
    </row>
    <row r="34" customFormat="false" ht="13.8" hidden="false" customHeight="false" outlineLevel="0" collapsed="false">
      <c r="A34" s="17" t="n">
        <f aca="false">'Acadamic Diary'!A34</f>
        <v>26</v>
      </c>
      <c r="B34" s="10" t="n">
        <v>500094089</v>
      </c>
      <c r="C34" s="10" t="s">
        <v>91</v>
      </c>
      <c r="D34" s="11" t="s">
        <v>92</v>
      </c>
      <c r="E34" s="17" t="n">
        <v>60</v>
      </c>
      <c r="F34" s="17" t="n">
        <v>10</v>
      </c>
      <c r="G34" s="17" t="n">
        <v>60</v>
      </c>
      <c r="H34" s="17" t="n">
        <v>11</v>
      </c>
      <c r="I34" s="21" t="n">
        <f aca="false">IFERROR((E34+F34+G34+H34)/2,"")</f>
        <v>70.5</v>
      </c>
    </row>
    <row r="35" customFormat="false" ht="13.8" hidden="false" customHeight="false" outlineLevel="0" collapsed="false">
      <c r="A35" s="17" t="n">
        <f aca="false">'Acadamic Diary'!A35</f>
        <v>27</v>
      </c>
      <c r="B35" s="10" t="n">
        <v>500094103</v>
      </c>
      <c r="C35" s="10" t="s">
        <v>95</v>
      </c>
      <c r="D35" s="11" t="s">
        <v>96</v>
      </c>
      <c r="E35" s="17" t="n">
        <v>64</v>
      </c>
      <c r="F35" s="17" t="n">
        <v>9</v>
      </c>
      <c r="G35" s="17" t="n">
        <v>61</v>
      </c>
      <c r="H35" s="17" t="n">
        <v>12</v>
      </c>
      <c r="I35" s="21" t="n">
        <f aca="false">IFERROR((E35+F35+G35+H35)/2,"")</f>
        <v>73</v>
      </c>
    </row>
    <row r="36" customFormat="false" ht="13.8" hidden="false" customHeight="false" outlineLevel="0" collapsed="false">
      <c r="A36" s="17" t="n">
        <f aca="false">'Acadamic Diary'!A36</f>
        <v>28</v>
      </c>
      <c r="B36" s="10" t="n">
        <v>500094117</v>
      </c>
      <c r="C36" s="10" t="s">
        <v>99</v>
      </c>
      <c r="D36" s="11" t="s">
        <v>100</v>
      </c>
      <c r="E36" s="17" t="n">
        <v>50</v>
      </c>
      <c r="F36" s="17" t="n">
        <v>10</v>
      </c>
      <c r="G36" s="17" t="n">
        <v>50</v>
      </c>
      <c r="H36" s="17" t="n">
        <v>10</v>
      </c>
      <c r="I36" s="21" t="n">
        <f aca="false">IFERROR((E36+F36+G36+H36)/2,"")</f>
        <v>60</v>
      </c>
    </row>
    <row r="37" customFormat="false" ht="13.8" hidden="false" customHeight="false" outlineLevel="0" collapsed="false">
      <c r="A37" s="17" t="n">
        <f aca="false">'Acadamic Diary'!A37</f>
        <v>29</v>
      </c>
      <c r="B37" s="10" t="n">
        <v>500094118</v>
      </c>
      <c r="C37" s="10" t="s">
        <v>102</v>
      </c>
      <c r="D37" s="11" t="s">
        <v>103</v>
      </c>
      <c r="E37" s="17" t="n">
        <v>66</v>
      </c>
      <c r="F37" s="17" t="n">
        <v>14</v>
      </c>
      <c r="G37" s="17" t="n">
        <v>66</v>
      </c>
      <c r="H37" s="17" t="n">
        <v>14</v>
      </c>
      <c r="I37" s="21" t="n">
        <f aca="false">IFERROR((E37+F37+G37+H37)/2,"")</f>
        <v>80</v>
      </c>
    </row>
    <row r="38" customFormat="false" ht="13.8" hidden="false" customHeight="false" outlineLevel="0" collapsed="false">
      <c r="A38" s="17" t="n">
        <f aca="false">'Acadamic Diary'!A38</f>
        <v>30</v>
      </c>
      <c r="B38" s="10" t="n">
        <v>500094125</v>
      </c>
      <c r="C38" s="10" t="s">
        <v>104</v>
      </c>
      <c r="D38" s="11" t="s">
        <v>105</v>
      </c>
      <c r="E38" s="17" t="n">
        <v>65</v>
      </c>
      <c r="F38" s="17" t="n">
        <v>15</v>
      </c>
      <c r="G38" s="17" t="n">
        <v>65</v>
      </c>
      <c r="H38" s="17" t="n">
        <v>15</v>
      </c>
      <c r="I38" s="21" t="n">
        <f aca="false">IFERROR((E38+F38+G38+H38)/2,"")</f>
        <v>80</v>
      </c>
    </row>
    <row r="39" customFormat="false" ht="13.8" hidden="false" customHeight="false" outlineLevel="0" collapsed="false">
      <c r="A39" s="17" t="n">
        <f aca="false">'Acadamic Diary'!A39</f>
        <v>31</v>
      </c>
      <c r="B39" s="10" t="n">
        <v>500094135</v>
      </c>
      <c r="C39" s="10" t="s">
        <v>107</v>
      </c>
      <c r="D39" s="11" t="s">
        <v>108</v>
      </c>
      <c r="E39" s="17" t="n">
        <v>64</v>
      </c>
      <c r="F39" s="17" t="n">
        <v>9</v>
      </c>
      <c r="G39" s="17" t="n">
        <v>61</v>
      </c>
      <c r="H39" s="17" t="n">
        <v>12</v>
      </c>
      <c r="I39" s="21" t="n">
        <f aca="false">IFERROR((E39+F39+G39+H39)/2,"")</f>
        <v>73</v>
      </c>
    </row>
    <row r="40" customFormat="false" ht="13.8" hidden="false" customHeight="false" outlineLevel="0" collapsed="false">
      <c r="A40" s="17" t="n">
        <f aca="false">'Acadamic Diary'!A40</f>
        <v>32</v>
      </c>
      <c r="B40" s="10" t="n">
        <v>500094136</v>
      </c>
      <c r="C40" s="10" t="s">
        <v>109</v>
      </c>
      <c r="D40" s="11" t="s">
        <v>110</v>
      </c>
      <c r="E40" s="17" t="n">
        <v>65</v>
      </c>
      <c r="F40" s="17" t="n">
        <v>15</v>
      </c>
      <c r="G40" s="17" t="n">
        <v>65</v>
      </c>
      <c r="H40" s="17" t="n">
        <v>15</v>
      </c>
      <c r="I40" s="21" t="n">
        <f aca="false">IFERROR((E40+F40+G40+H40)/2,"")</f>
        <v>80</v>
      </c>
    </row>
    <row r="41" customFormat="false" ht="13.8" hidden="false" customHeight="false" outlineLevel="0" collapsed="false">
      <c r="A41" s="17" t="n">
        <f aca="false">'Acadamic Diary'!A41</f>
        <v>33</v>
      </c>
      <c r="B41" s="10" t="n">
        <v>500094151</v>
      </c>
      <c r="C41" s="10" t="s">
        <v>111</v>
      </c>
      <c r="D41" s="11" t="s">
        <v>112</v>
      </c>
      <c r="E41" s="17" t="n">
        <v>60</v>
      </c>
      <c r="F41" s="17" t="n">
        <v>8</v>
      </c>
      <c r="G41" s="17" t="n">
        <v>59</v>
      </c>
      <c r="H41" s="17" t="n">
        <v>11</v>
      </c>
      <c r="I41" s="21" t="n">
        <f aca="false">IFERROR((E41+F41+G41+H41)/2,"")</f>
        <v>69</v>
      </c>
    </row>
    <row r="42" customFormat="false" ht="13.8" hidden="false" customHeight="false" outlineLevel="0" collapsed="false">
      <c r="A42" s="17" t="n">
        <f aca="false">'Acadamic Diary'!A42</f>
        <v>34</v>
      </c>
      <c r="B42" s="10" t="n">
        <v>500094152</v>
      </c>
      <c r="C42" s="10" t="s">
        <v>113</v>
      </c>
      <c r="D42" s="11" t="s">
        <v>114</v>
      </c>
      <c r="E42" s="17" t="n">
        <v>45</v>
      </c>
      <c r="F42" s="17" t="n">
        <v>12</v>
      </c>
      <c r="G42" s="17" t="n">
        <v>45</v>
      </c>
      <c r="H42" s="17" t="n">
        <v>12</v>
      </c>
      <c r="I42" s="21" t="n">
        <f aca="false">IFERROR((E42+F42+G42+H42)/2,"")</f>
        <v>57</v>
      </c>
    </row>
    <row r="43" customFormat="false" ht="13.8" hidden="false" customHeight="false" outlineLevel="0" collapsed="false">
      <c r="A43" s="17" t="n">
        <f aca="false">'Acadamic Diary'!A43</f>
        <v>35</v>
      </c>
      <c r="B43" s="10" t="n">
        <v>500094170</v>
      </c>
      <c r="C43" s="10" t="s">
        <v>117</v>
      </c>
      <c r="D43" s="11" t="s">
        <v>118</v>
      </c>
      <c r="E43" s="17" t="n">
        <v>60</v>
      </c>
      <c r="F43" s="17" t="n">
        <v>13</v>
      </c>
      <c r="G43" s="17" t="n">
        <v>55</v>
      </c>
      <c r="H43" s="17" t="n">
        <v>12</v>
      </c>
      <c r="I43" s="21" t="n">
        <f aca="false">IFERROR((E43+F43+G43+H43)/2,"")</f>
        <v>70</v>
      </c>
    </row>
    <row r="44" customFormat="false" ht="13.8" hidden="false" customHeight="false" outlineLevel="0" collapsed="false">
      <c r="A44" s="17" t="n">
        <f aca="false">'Acadamic Diary'!A44</f>
        <v>36</v>
      </c>
      <c r="B44" s="10" t="n">
        <v>500094459</v>
      </c>
      <c r="C44" s="10" t="s">
        <v>119</v>
      </c>
      <c r="D44" s="11" t="s">
        <v>120</v>
      </c>
      <c r="E44" s="17" t="n">
        <v>66</v>
      </c>
      <c r="F44" s="17" t="n">
        <v>14</v>
      </c>
      <c r="G44" s="17" t="n">
        <v>66</v>
      </c>
      <c r="H44" s="17" t="n">
        <v>14</v>
      </c>
      <c r="I44" s="21" t="n">
        <f aca="false">IFERROR((E44+F44+G44+H44)/2,"")</f>
        <v>80</v>
      </c>
    </row>
    <row r="45" customFormat="false" ht="13.8" hidden="false" customHeight="false" outlineLevel="0" collapsed="false">
      <c r="A45" s="17" t="n">
        <f aca="false">'Acadamic Diary'!A45</f>
        <v>37</v>
      </c>
      <c r="B45" s="10" t="n">
        <v>500094565</v>
      </c>
      <c r="C45" s="10" t="s">
        <v>121</v>
      </c>
      <c r="D45" s="11" t="s">
        <v>122</v>
      </c>
      <c r="E45" s="17" t="n">
        <v>50</v>
      </c>
      <c r="F45" s="17" t="n">
        <v>11</v>
      </c>
      <c r="G45" s="17" t="n">
        <v>50</v>
      </c>
      <c r="H45" s="17" t="n">
        <v>11</v>
      </c>
      <c r="I45" s="21" t="n">
        <f aca="false">IFERROR((E45+F45+G45+H45)/2,"")</f>
        <v>61</v>
      </c>
    </row>
    <row r="46" customFormat="false" ht="13.8" hidden="false" customHeight="false" outlineLevel="0" collapsed="false">
      <c r="A46" s="17" t="n">
        <f aca="false">'Acadamic Diary'!A46</f>
        <v>38</v>
      </c>
      <c r="B46" s="10" t="n">
        <v>500094566</v>
      </c>
      <c r="C46" s="10" t="s">
        <v>125</v>
      </c>
      <c r="D46" s="11" t="s">
        <v>126</v>
      </c>
      <c r="E46" s="17" t="n">
        <v>62</v>
      </c>
      <c r="F46" s="17" t="n">
        <v>12</v>
      </c>
      <c r="G46" s="17" t="n">
        <v>64</v>
      </c>
      <c r="H46" s="17" t="n">
        <v>12</v>
      </c>
      <c r="I46" s="21" t="n">
        <f aca="false">IFERROR((E46+F46+G46+H46)/2,"")</f>
        <v>75</v>
      </c>
    </row>
    <row r="47" customFormat="false" ht="13.8" hidden="false" customHeight="false" outlineLevel="0" collapsed="false">
      <c r="A47" s="17" t="n">
        <f aca="false">'Acadamic Diary'!A47</f>
        <v>39</v>
      </c>
      <c r="B47" s="10" t="n">
        <v>500094571</v>
      </c>
      <c r="C47" s="10" t="s">
        <v>129</v>
      </c>
      <c r="D47" s="11" t="s">
        <v>130</v>
      </c>
      <c r="E47" s="17" t="n">
        <v>65</v>
      </c>
      <c r="F47" s="17" t="n">
        <v>14</v>
      </c>
      <c r="G47" s="17" t="n">
        <v>65</v>
      </c>
      <c r="H47" s="17" t="n">
        <v>14</v>
      </c>
      <c r="I47" s="21" t="n">
        <f aca="false">IFERROR((E47+F47+G47+H47)/2,"")</f>
        <v>79</v>
      </c>
    </row>
    <row r="48" customFormat="false" ht="13.8" hidden="false" customHeight="false" outlineLevel="0" collapsed="false">
      <c r="A48" s="17" t="n">
        <f aca="false">'Acadamic Diary'!A48</f>
        <v>40</v>
      </c>
      <c r="B48" s="10" t="n">
        <v>500094575</v>
      </c>
      <c r="C48" s="10" t="s">
        <v>133</v>
      </c>
      <c r="D48" s="11" t="s">
        <v>134</v>
      </c>
      <c r="E48" s="17" t="n">
        <v>60</v>
      </c>
      <c r="F48" s="17" t="n">
        <v>12</v>
      </c>
      <c r="G48" s="17" t="n">
        <v>60</v>
      </c>
      <c r="H48" s="17" t="n">
        <v>12</v>
      </c>
      <c r="I48" s="21" t="n">
        <f aca="false">IFERROR((E48+F48+G48+H48)/2,"")</f>
        <v>72</v>
      </c>
    </row>
    <row r="49" customFormat="false" ht="13.8" hidden="false" customHeight="false" outlineLevel="0" collapsed="false">
      <c r="A49" s="17" t="n">
        <f aca="false">'Acadamic Diary'!A49</f>
        <v>41</v>
      </c>
      <c r="B49" s="10" t="n">
        <v>500094583</v>
      </c>
      <c r="C49" s="10" t="s">
        <v>137</v>
      </c>
      <c r="D49" s="11" t="s">
        <v>138</v>
      </c>
      <c r="E49" s="17" t="n">
        <v>60</v>
      </c>
      <c r="F49" s="17" t="n">
        <v>12</v>
      </c>
      <c r="G49" s="17" t="n">
        <v>60</v>
      </c>
      <c r="H49" s="17" t="n">
        <v>12</v>
      </c>
      <c r="I49" s="21" t="n">
        <f aca="false">IFERROR((E49+F49+G49+H49)/2,"")</f>
        <v>72</v>
      </c>
    </row>
    <row r="50" customFormat="false" ht="13.8" hidden="false" customHeight="false" outlineLevel="0" collapsed="false">
      <c r="A50" s="17" t="n">
        <f aca="false">'Acadamic Diary'!A50</f>
        <v>42</v>
      </c>
      <c r="B50" s="10" t="n">
        <v>500094585</v>
      </c>
      <c r="C50" s="10" t="s">
        <v>141</v>
      </c>
      <c r="D50" s="11" t="s">
        <v>142</v>
      </c>
      <c r="E50" s="17" t="n">
        <v>60</v>
      </c>
      <c r="F50" s="17" t="n">
        <v>12</v>
      </c>
      <c r="G50" s="17" t="n">
        <v>60</v>
      </c>
      <c r="H50" s="17" t="n">
        <v>12</v>
      </c>
      <c r="I50" s="21" t="n">
        <f aca="false">IFERROR((E50+F50+G50+H50)/2,"")</f>
        <v>72</v>
      </c>
    </row>
    <row r="51" customFormat="false" ht="13.8" hidden="false" customHeight="false" outlineLevel="0" collapsed="false">
      <c r="A51" s="17" t="n">
        <f aca="false">'Acadamic Diary'!A51</f>
        <v>43</v>
      </c>
      <c r="B51" s="10" t="n">
        <v>500094657</v>
      </c>
      <c r="C51" s="10" t="s">
        <v>143</v>
      </c>
      <c r="D51" s="11" t="s">
        <v>144</v>
      </c>
      <c r="E51" s="17" t="n">
        <v>63</v>
      </c>
      <c r="F51" s="17" t="n">
        <v>13</v>
      </c>
      <c r="G51" s="17" t="n">
        <v>63</v>
      </c>
      <c r="H51" s="17" t="n">
        <v>13</v>
      </c>
      <c r="I51" s="21" t="n">
        <f aca="false">IFERROR((E51+F51+G51+H51)/2,"")</f>
        <v>76</v>
      </c>
    </row>
    <row r="52" customFormat="false" ht="13.8" hidden="false" customHeight="false" outlineLevel="0" collapsed="false">
      <c r="A52" s="17" t="n">
        <f aca="false">'Acadamic Diary'!A52</f>
        <v>44</v>
      </c>
      <c r="B52" s="10" t="n">
        <v>500094696</v>
      </c>
      <c r="C52" s="10" t="s">
        <v>145</v>
      </c>
      <c r="D52" s="11" t="s">
        <v>146</v>
      </c>
      <c r="E52" s="17" t="s">
        <v>30</v>
      </c>
      <c r="F52" s="17" t="s">
        <v>30</v>
      </c>
      <c r="G52" s="17" t="s">
        <v>30</v>
      </c>
      <c r="H52" s="17" t="s">
        <v>30</v>
      </c>
      <c r="I52" s="21" t="str">
        <f aca="false">IFERROR((E52+F52+G52+H52)/2,"")</f>
        <v/>
      </c>
    </row>
    <row r="53" customFormat="false" ht="13.8" hidden="false" customHeight="false" outlineLevel="0" collapsed="false">
      <c r="A53" s="17" t="n">
        <f aca="false">'Acadamic Diary'!A53</f>
        <v>45</v>
      </c>
      <c r="B53" s="10" t="n">
        <v>500094702</v>
      </c>
      <c r="C53" s="10" t="s">
        <v>147</v>
      </c>
      <c r="D53" s="11" t="s">
        <v>148</v>
      </c>
      <c r="E53" s="17" t="n">
        <v>60</v>
      </c>
      <c r="F53" s="17" t="n">
        <v>12</v>
      </c>
      <c r="G53" s="17" t="n">
        <v>60</v>
      </c>
      <c r="H53" s="17" t="n">
        <v>12</v>
      </c>
      <c r="I53" s="21" t="n">
        <f aca="false">IFERROR((E53+F53+G53+H53)/2,"")</f>
        <v>72</v>
      </c>
    </row>
    <row r="54" customFormat="false" ht="13.8" hidden="false" customHeight="false" outlineLevel="0" collapsed="false">
      <c r="A54" s="17" t="n">
        <f aca="false">'Acadamic Diary'!A54</f>
        <v>46</v>
      </c>
      <c r="B54" s="10" t="n">
        <v>500094775</v>
      </c>
      <c r="C54" s="10" t="s">
        <v>151</v>
      </c>
      <c r="D54" s="11" t="s">
        <v>152</v>
      </c>
      <c r="E54" s="17" t="n">
        <v>55</v>
      </c>
      <c r="F54" s="17" t="n">
        <v>12</v>
      </c>
      <c r="G54" s="17" t="n">
        <v>55</v>
      </c>
      <c r="H54" s="17" t="n">
        <v>12</v>
      </c>
      <c r="I54" s="21" t="n">
        <f aca="false">IFERROR((E54+F54+G54+H54)/2,"")</f>
        <v>67</v>
      </c>
    </row>
    <row r="55" customFormat="false" ht="13.8" hidden="false" customHeight="false" outlineLevel="0" collapsed="false">
      <c r="A55" s="17" t="n">
        <f aca="false">'Acadamic Diary'!A55</f>
        <v>47</v>
      </c>
      <c r="B55" s="10" t="n">
        <v>500094799</v>
      </c>
      <c r="C55" s="10" t="s">
        <v>153</v>
      </c>
      <c r="D55" s="11" t="s">
        <v>154</v>
      </c>
      <c r="E55" s="17" t="n">
        <v>63</v>
      </c>
      <c r="F55" s="17" t="n">
        <v>13</v>
      </c>
      <c r="G55" s="17" t="n">
        <v>63</v>
      </c>
      <c r="H55" s="17" t="n">
        <v>13</v>
      </c>
      <c r="I55" s="21" t="n">
        <f aca="false">IFERROR((E55+F55+G55+H55)/2,"")</f>
        <v>76</v>
      </c>
    </row>
    <row r="56" customFormat="false" ht="13.8" hidden="false" customHeight="false" outlineLevel="0" collapsed="false">
      <c r="A56" s="17" t="n">
        <f aca="false">'Acadamic Diary'!A56</f>
        <v>48</v>
      </c>
      <c r="B56" s="10" t="n">
        <v>500094905</v>
      </c>
      <c r="C56" s="10" t="s">
        <v>155</v>
      </c>
      <c r="D56" s="11" t="s">
        <v>156</v>
      </c>
      <c r="E56" s="17" t="n">
        <v>60</v>
      </c>
      <c r="F56" s="17" t="n">
        <v>12</v>
      </c>
      <c r="G56" s="17" t="n">
        <v>60</v>
      </c>
      <c r="H56" s="17" t="n">
        <v>12</v>
      </c>
      <c r="I56" s="21" t="n">
        <f aca="false">IFERROR((E56+F56+G56+H56)/2,"")</f>
        <v>72</v>
      </c>
    </row>
    <row r="57" customFormat="false" ht="13.8" hidden="false" customHeight="false" outlineLevel="0" collapsed="false">
      <c r="A57" s="17" t="n">
        <f aca="false">'Acadamic Diary'!A57</f>
        <v>49</v>
      </c>
      <c r="B57" s="10" t="n">
        <v>500094922</v>
      </c>
      <c r="C57" s="10" t="s">
        <v>157</v>
      </c>
      <c r="D57" s="11" t="s">
        <v>158</v>
      </c>
      <c r="E57" s="17" t="n">
        <v>45</v>
      </c>
      <c r="F57" s="17" t="n">
        <v>10</v>
      </c>
      <c r="G57" s="17" t="n">
        <v>50</v>
      </c>
      <c r="H57" s="17" t="n">
        <v>10</v>
      </c>
      <c r="I57" s="21" t="n">
        <f aca="false">IFERROR((E57+F57+G57+H57)/2,"")</f>
        <v>57.5</v>
      </c>
    </row>
    <row r="58" customFormat="false" ht="13.8" hidden="false" customHeight="false" outlineLevel="0" collapsed="false">
      <c r="A58" s="17" t="n">
        <f aca="false">'Acadamic Diary'!A58</f>
        <v>50</v>
      </c>
      <c r="B58" s="10" t="n">
        <v>500095011</v>
      </c>
      <c r="C58" s="10" t="s">
        <v>161</v>
      </c>
      <c r="D58" s="11" t="s">
        <v>162</v>
      </c>
      <c r="E58" s="17" t="n">
        <v>55</v>
      </c>
      <c r="F58" s="17" t="n">
        <v>10</v>
      </c>
      <c r="G58" s="17" t="n">
        <v>55</v>
      </c>
      <c r="H58" s="17" t="n">
        <v>10</v>
      </c>
      <c r="I58" s="21" t="n">
        <f aca="false">IFERROR((E58+F58+G58+H58)/2,"")</f>
        <v>65</v>
      </c>
    </row>
    <row r="59" customFormat="false" ht="13.8" hidden="false" customHeight="false" outlineLevel="0" collapsed="false">
      <c r="A59" s="17" t="n">
        <f aca="false">'Acadamic Diary'!A59</f>
        <v>51</v>
      </c>
      <c r="B59" s="10" t="n">
        <v>500095057</v>
      </c>
      <c r="C59" s="10" t="s">
        <v>163</v>
      </c>
      <c r="D59" s="11" t="s">
        <v>164</v>
      </c>
      <c r="E59" s="17" t="n">
        <v>50</v>
      </c>
      <c r="F59" s="17" t="n">
        <v>12</v>
      </c>
      <c r="G59" s="17" t="n">
        <v>50</v>
      </c>
      <c r="H59" s="17" t="n">
        <v>12</v>
      </c>
      <c r="I59" s="21" t="n">
        <f aca="false">IFERROR((E59+F59+G59+H59)/2,"")</f>
        <v>62</v>
      </c>
    </row>
    <row r="60" customFormat="false" ht="13.8" hidden="false" customHeight="false" outlineLevel="0" collapsed="false">
      <c r="A60" s="17" t="n">
        <f aca="false">'Acadamic Diary'!A60</f>
        <v>52</v>
      </c>
      <c r="B60" s="10" t="n">
        <v>500095186</v>
      </c>
      <c r="C60" s="10" t="s">
        <v>167</v>
      </c>
      <c r="D60" s="11" t="s">
        <v>168</v>
      </c>
      <c r="E60" s="17" t="n">
        <v>62</v>
      </c>
      <c r="F60" s="17" t="n">
        <v>11</v>
      </c>
      <c r="G60" s="17" t="n">
        <v>63</v>
      </c>
      <c r="H60" s="17" t="n">
        <v>12</v>
      </c>
      <c r="I60" s="21" t="n">
        <f aca="false">IFERROR((E60+F60+G60+H60)/2,"")</f>
        <v>74</v>
      </c>
    </row>
    <row r="61" customFormat="false" ht="13.8" hidden="false" customHeight="false" outlineLevel="0" collapsed="false">
      <c r="A61" s="17" t="n">
        <f aca="false">'Acadamic Diary'!A61</f>
        <v>53</v>
      </c>
      <c r="B61" s="10" t="n">
        <v>500095193</v>
      </c>
      <c r="C61" s="10" t="s">
        <v>171</v>
      </c>
      <c r="D61" s="11" t="s">
        <v>172</v>
      </c>
      <c r="E61" s="17" t="n">
        <v>40</v>
      </c>
      <c r="F61" s="17" t="n">
        <v>10</v>
      </c>
      <c r="G61" s="17" t="n">
        <v>35</v>
      </c>
      <c r="H61" s="17" t="n">
        <v>8</v>
      </c>
      <c r="I61" s="21" t="n">
        <f aca="false">IFERROR((E61+F61+G61+H61)/2,"")</f>
        <v>46.5</v>
      </c>
    </row>
    <row r="62" customFormat="false" ht="13.8" hidden="false" customHeight="false" outlineLevel="0" collapsed="false">
      <c r="A62" s="17" t="n">
        <f aca="false">'Acadamic Diary'!A62</f>
        <v>54</v>
      </c>
      <c r="B62" s="10" t="n">
        <v>500095291</v>
      </c>
      <c r="C62" s="10" t="s">
        <v>175</v>
      </c>
      <c r="D62" s="11" t="s">
        <v>176</v>
      </c>
      <c r="E62" s="17" t="n">
        <v>60</v>
      </c>
      <c r="F62" s="17" t="n">
        <v>10</v>
      </c>
      <c r="G62" s="17" t="n">
        <v>60</v>
      </c>
      <c r="H62" s="17" t="n">
        <v>11</v>
      </c>
      <c r="I62" s="21" t="n">
        <f aca="false">IFERROR((E62+F62+G62+H62)/2,"")</f>
        <v>70.5</v>
      </c>
    </row>
    <row r="63" customFormat="false" ht="13.8" hidden="false" customHeight="false" outlineLevel="0" collapsed="false">
      <c r="A63" s="17" t="n">
        <f aca="false">'Acadamic Diary'!A63</f>
        <v>55</v>
      </c>
      <c r="B63" s="10" t="n">
        <v>500095374</v>
      </c>
      <c r="C63" s="10" t="s">
        <v>177</v>
      </c>
      <c r="D63" s="11" t="s">
        <v>178</v>
      </c>
      <c r="E63" s="17" t="n">
        <v>62</v>
      </c>
      <c r="F63" s="17" t="n">
        <v>13</v>
      </c>
      <c r="G63" s="17" t="n">
        <v>62</v>
      </c>
      <c r="H63" s="17" t="n">
        <v>13</v>
      </c>
      <c r="I63" s="21" t="n">
        <f aca="false">IFERROR((E63+F63+G63+H63)/2,"")</f>
        <v>75</v>
      </c>
    </row>
    <row r="64" customFormat="false" ht="13.8" hidden="false" customHeight="false" outlineLevel="0" collapsed="false">
      <c r="A64" s="17" t="n">
        <f aca="false">'Acadamic Diary'!A64</f>
        <v>56</v>
      </c>
      <c r="B64" s="10" t="n">
        <v>500095382</v>
      </c>
      <c r="C64" s="10" t="s">
        <v>180</v>
      </c>
      <c r="D64" s="11" t="s">
        <v>181</v>
      </c>
      <c r="E64" s="17" t="n">
        <v>40</v>
      </c>
      <c r="F64" s="17" t="n">
        <v>10</v>
      </c>
      <c r="G64" s="17" t="n">
        <v>35</v>
      </c>
      <c r="H64" s="17" t="n">
        <v>8</v>
      </c>
      <c r="I64" s="21" t="n">
        <f aca="false">IFERROR((E64+F64+G64+H64)/2,"")</f>
        <v>46.5</v>
      </c>
    </row>
    <row r="65" customFormat="false" ht="13.8" hidden="false" customHeight="false" outlineLevel="0" collapsed="false">
      <c r="A65" s="17" t="n">
        <f aca="false">'Acadamic Diary'!A65</f>
        <v>57</v>
      </c>
      <c r="B65" s="10" t="n">
        <v>500095429</v>
      </c>
      <c r="C65" s="10" t="s">
        <v>182</v>
      </c>
      <c r="D65" s="11" t="s">
        <v>183</v>
      </c>
      <c r="E65" s="17" t="n">
        <v>60</v>
      </c>
      <c r="F65" s="17" t="n">
        <v>12</v>
      </c>
      <c r="G65" s="17" t="n">
        <v>60</v>
      </c>
      <c r="H65" s="17" t="n">
        <v>12</v>
      </c>
      <c r="I65" s="21" t="n">
        <f aca="false">IFERROR((E65+F65+G65+H65)/2,"")</f>
        <v>72</v>
      </c>
    </row>
    <row r="66" customFormat="false" ht="13.8" hidden="false" customHeight="false" outlineLevel="0" collapsed="false">
      <c r="A66" s="17" t="n">
        <f aca="false">'Acadamic Diary'!A66</f>
        <v>58</v>
      </c>
      <c r="B66" s="10" t="n">
        <v>500095437</v>
      </c>
      <c r="C66" s="10" t="s">
        <v>184</v>
      </c>
      <c r="D66" s="11" t="s">
        <v>185</v>
      </c>
      <c r="E66" s="17" t="s">
        <v>30</v>
      </c>
      <c r="F66" s="17" t="s">
        <v>30</v>
      </c>
      <c r="G66" s="17" t="s">
        <v>30</v>
      </c>
      <c r="H66" s="17" t="s">
        <v>30</v>
      </c>
      <c r="I66" s="21" t="str">
        <f aca="false">IFERROR((E66+F66+G66+H66)/2,"")</f>
        <v/>
      </c>
    </row>
    <row r="67" customFormat="false" ht="13.8" hidden="false" customHeight="false" outlineLevel="0" collapsed="false">
      <c r="A67" s="17" t="n">
        <f aca="false">'Acadamic Diary'!A67</f>
        <v>59</v>
      </c>
      <c r="B67" s="10" t="n">
        <v>500095439</v>
      </c>
      <c r="C67" s="10" t="s">
        <v>186</v>
      </c>
      <c r="D67" s="11" t="s">
        <v>187</v>
      </c>
      <c r="E67" s="17" t="n">
        <v>45</v>
      </c>
      <c r="F67" s="17" t="n">
        <v>12</v>
      </c>
      <c r="G67" s="17" t="n">
        <v>45</v>
      </c>
      <c r="H67" s="17" t="n">
        <v>12</v>
      </c>
      <c r="I67" s="21" t="n">
        <f aca="false">IFERROR((E67+F67+G67+H67)/2,"")</f>
        <v>57</v>
      </c>
    </row>
    <row r="68" customFormat="false" ht="13.8" hidden="false" customHeight="false" outlineLevel="0" collapsed="false">
      <c r="A68" s="17" t="n">
        <f aca="false">'Acadamic Diary'!A68</f>
        <v>60</v>
      </c>
      <c r="B68" s="10" t="n">
        <v>500095440</v>
      </c>
      <c r="C68" s="10" t="s">
        <v>188</v>
      </c>
      <c r="D68" s="11" t="s">
        <v>189</v>
      </c>
      <c r="E68" s="17" t="n">
        <v>63</v>
      </c>
      <c r="F68" s="17" t="n">
        <v>13</v>
      </c>
      <c r="G68" s="17" t="n">
        <v>66</v>
      </c>
      <c r="H68" s="17" t="n">
        <v>13</v>
      </c>
      <c r="I68" s="21" t="n">
        <f aca="false">IFERROR((E68+F68+G68+H68)/2,"")</f>
        <v>77.5</v>
      </c>
    </row>
    <row r="69" customFormat="false" ht="13.8" hidden="false" customHeight="false" outlineLevel="0" collapsed="false">
      <c r="A69" s="17" t="n">
        <f aca="false">'Acadamic Diary'!A69</f>
        <v>61</v>
      </c>
      <c r="B69" s="10" t="n">
        <v>500095542</v>
      </c>
      <c r="C69" s="10" t="s">
        <v>190</v>
      </c>
      <c r="D69" s="11" t="s">
        <v>191</v>
      </c>
      <c r="E69" s="9" t="n">
        <v>55</v>
      </c>
      <c r="F69" s="9" t="n">
        <v>10</v>
      </c>
      <c r="G69" s="9" t="n">
        <v>60</v>
      </c>
      <c r="H69" s="9" t="n">
        <v>10</v>
      </c>
      <c r="I69" s="21" t="n">
        <f aca="false">IFERROR((E69+F69+G69+H69)/2,"")</f>
        <v>67.5</v>
      </c>
    </row>
    <row r="70" customFormat="false" ht="13.8" hidden="false" customHeight="false" outlineLevel="0" collapsed="false">
      <c r="A70" s="17" t="n">
        <f aca="false">'Acadamic Diary'!A70</f>
        <v>62</v>
      </c>
      <c r="B70" s="10" t="n">
        <v>500095554</v>
      </c>
      <c r="C70" s="10" t="s">
        <v>194</v>
      </c>
      <c r="D70" s="11" t="s">
        <v>195</v>
      </c>
      <c r="E70" s="9" t="n">
        <v>65</v>
      </c>
      <c r="F70" s="9" t="n">
        <v>15</v>
      </c>
      <c r="G70" s="9" t="n">
        <v>65</v>
      </c>
      <c r="H70" s="9" t="n">
        <v>15</v>
      </c>
      <c r="I70" s="21" t="n">
        <f aca="false">IFERROR((E70+F70+G70+H70)/2,"")</f>
        <v>80</v>
      </c>
    </row>
    <row r="71" customFormat="false" ht="13.8" hidden="false" customHeight="false" outlineLevel="0" collapsed="false">
      <c r="A71" s="17" t="n">
        <f aca="false">'Acadamic Diary'!A71</f>
        <v>63</v>
      </c>
      <c r="B71" s="10" t="n">
        <v>500095565</v>
      </c>
      <c r="C71" s="10" t="s">
        <v>198</v>
      </c>
      <c r="D71" s="11" t="s">
        <v>199</v>
      </c>
      <c r="E71" s="9" t="n">
        <v>60</v>
      </c>
      <c r="F71" s="9" t="n">
        <v>10</v>
      </c>
      <c r="G71" s="9" t="n">
        <v>64</v>
      </c>
      <c r="H71" s="9" t="n">
        <v>12</v>
      </c>
      <c r="I71" s="21" t="n">
        <f aca="false">IFERROR((E71+F71+G71+H71)/2,"")</f>
        <v>73</v>
      </c>
    </row>
    <row r="72" customFormat="false" ht="13.8" hidden="false" customHeight="false" outlineLevel="0" collapsed="false">
      <c r="A72" s="17" t="n">
        <f aca="false">'Acadamic Diary'!A72</f>
        <v>64</v>
      </c>
      <c r="B72" s="10" t="n">
        <v>500095574</v>
      </c>
      <c r="C72" s="10" t="s">
        <v>202</v>
      </c>
      <c r="D72" s="11" t="s">
        <v>203</v>
      </c>
      <c r="E72" s="9" t="n">
        <v>61</v>
      </c>
      <c r="F72" s="9" t="n">
        <v>11</v>
      </c>
      <c r="G72" s="9" t="n">
        <v>61</v>
      </c>
      <c r="H72" s="9" t="n">
        <v>12</v>
      </c>
      <c r="I72" s="21" t="n">
        <f aca="false">IFERROR((E72+F72+G72+H72)/2,"")</f>
        <v>72.5</v>
      </c>
    </row>
    <row r="73" customFormat="false" ht="13.8" hidden="false" customHeight="false" outlineLevel="0" collapsed="false">
      <c r="A73" s="17" t="n">
        <f aca="false">'Acadamic Diary'!A73</f>
        <v>65</v>
      </c>
      <c r="B73" s="10" t="n">
        <v>500095576</v>
      </c>
      <c r="C73" s="10" t="s">
        <v>206</v>
      </c>
      <c r="D73" s="11" t="s">
        <v>207</v>
      </c>
      <c r="E73" s="9" t="n">
        <v>65</v>
      </c>
      <c r="F73" s="9" t="n">
        <v>13</v>
      </c>
      <c r="G73" s="9" t="n">
        <v>65</v>
      </c>
      <c r="H73" s="9" t="n">
        <v>13</v>
      </c>
      <c r="I73" s="21" t="n">
        <f aca="false">IFERROR((E73+F73+G73+H73)/2,"")</f>
        <v>78</v>
      </c>
    </row>
    <row r="74" customFormat="false" ht="13.8" hidden="false" customHeight="false" outlineLevel="0" collapsed="false">
      <c r="A74" s="17" t="n">
        <f aca="false">'Acadamic Diary'!A74</f>
        <v>66</v>
      </c>
      <c r="B74" s="10" t="n">
        <v>500095581</v>
      </c>
      <c r="C74" s="10" t="s">
        <v>208</v>
      </c>
      <c r="D74" s="11" t="s">
        <v>209</v>
      </c>
      <c r="E74" s="9" t="n">
        <v>61</v>
      </c>
      <c r="F74" s="9" t="n">
        <v>11</v>
      </c>
      <c r="G74" s="9" t="n">
        <v>61</v>
      </c>
      <c r="H74" s="9" t="n">
        <v>12</v>
      </c>
      <c r="I74" s="21" t="n">
        <f aca="false">IFERROR((E74+F74+G74+H74)/2,"")</f>
        <v>72.5</v>
      </c>
    </row>
    <row r="75" customFormat="false" ht="13.8" hidden="false" customHeight="false" outlineLevel="0" collapsed="false">
      <c r="A75" s="17" t="n">
        <f aca="false">'Acadamic Diary'!A75</f>
        <v>67</v>
      </c>
      <c r="B75" s="10" t="n">
        <v>500095594</v>
      </c>
      <c r="C75" s="10" t="s">
        <v>212</v>
      </c>
      <c r="D75" s="11" t="s">
        <v>213</v>
      </c>
      <c r="E75" s="9" t="n">
        <v>63</v>
      </c>
      <c r="F75" s="9" t="n">
        <v>13</v>
      </c>
      <c r="G75" s="9" t="n">
        <v>62</v>
      </c>
      <c r="H75" s="9" t="n">
        <v>13</v>
      </c>
      <c r="I75" s="21" t="n">
        <f aca="false">IFERROR((E75+F75+G75+H75)/2,"")</f>
        <v>75.5</v>
      </c>
    </row>
    <row r="76" customFormat="false" ht="13.8" hidden="false" customHeight="false" outlineLevel="0" collapsed="false">
      <c r="A76" s="17" t="n">
        <f aca="false">'Acadamic Diary'!A76</f>
        <v>68</v>
      </c>
      <c r="B76" s="10" t="n">
        <v>500095595</v>
      </c>
      <c r="C76" s="10" t="s">
        <v>214</v>
      </c>
      <c r="D76" s="11" t="s">
        <v>215</v>
      </c>
      <c r="E76" s="9" t="n">
        <v>56</v>
      </c>
      <c r="F76" s="9" t="n">
        <v>13</v>
      </c>
      <c r="G76" s="9" t="n">
        <v>58</v>
      </c>
      <c r="H76" s="9" t="n">
        <v>13</v>
      </c>
      <c r="I76" s="21" t="n">
        <f aca="false">IFERROR((E76+F76+G76+H76)/2,"")</f>
        <v>70</v>
      </c>
    </row>
    <row r="77" customFormat="false" ht="13.8" hidden="false" customHeight="false" outlineLevel="0" collapsed="false">
      <c r="A77" s="17" t="n">
        <f aca="false">'Acadamic Diary'!A77</f>
        <v>69</v>
      </c>
      <c r="B77" s="10" t="n">
        <v>500095601</v>
      </c>
      <c r="C77" s="10" t="s">
        <v>218</v>
      </c>
      <c r="D77" s="11" t="s">
        <v>219</v>
      </c>
      <c r="E77" s="9" t="n">
        <v>63</v>
      </c>
      <c r="F77" s="9" t="n">
        <v>13</v>
      </c>
      <c r="G77" s="9" t="n">
        <v>63</v>
      </c>
      <c r="H77" s="9" t="n">
        <v>13</v>
      </c>
      <c r="I77" s="21" t="n">
        <f aca="false">IFERROR((E77+F77+G77+H77)/2,"")</f>
        <v>76</v>
      </c>
    </row>
    <row r="78" customFormat="false" ht="13.8" hidden="false" customHeight="false" outlineLevel="0" collapsed="false">
      <c r="A78" s="17" t="n">
        <f aca="false">'Acadamic Diary'!A78</f>
        <v>70</v>
      </c>
      <c r="B78" s="10" t="n">
        <v>500095603</v>
      </c>
      <c r="C78" s="10" t="s">
        <v>221</v>
      </c>
      <c r="D78" s="11" t="s">
        <v>222</v>
      </c>
      <c r="E78" s="9" t="n">
        <v>50</v>
      </c>
      <c r="F78" s="9" t="n">
        <v>12</v>
      </c>
      <c r="G78" s="9" t="n">
        <v>50</v>
      </c>
      <c r="H78" s="9" t="n">
        <v>12</v>
      </c>
      <c r="I78" s="21" t="n">
        <f aca="false">IFERROR((E78+F78+G78+H78)/2,"")</f>
        <v>62</v>
      </c>
    </row>
    <row r="79" customFormat="false" ht="13.8" hidden="false" customHeight="false" outlineLevel="0" collapsed="false">
      <c r="A79" s="17" t="n">
        <f aca="false">'Acadamic Diary'!A79</f>
        <v>71</v>
      </c>
      <c r="B79" s="10" t="n">
        <v>500095616</v>
      </c>
      <c r="C79" s="10" t="s">
        <v>223</v>
      </c>
      <c r="D79" s="11" t="s">
        <v>224</v>
      </c>
      <c r="E79" s="9" t="n">
        <v>63</v>
      </c>
      <c r="F79" s="9" t="n">
        <v>13</v>
      </c>
      <c r="G79" s="9" t="n">
        <v>62</v>
      </c>
      <c r="H79" s="9" t="n">
        <v>13</v>
      </c>
      <c r="I79" s="21" t="n">
        <f aca="false">IFERROR((E79+F79+G79+H79)/2,"")</f>
        <v>75.5</v>
      </c>
    </row>
    <row r="80" customFormat="false" ht="13.8" hidden="false" customHeight="false" outlineLevel="0" collapsed="false">
      <c r="A80" s="17" t="n">
        <f aca="false">'Acadamic Diary'!A80</f>
        <v>72</v>
      </c>
      <c r="B80" s="10" t="n">
        <v>500095624</v>
      </c>
      <c r="C80" s="10" t="s">
        <v>225</v>
      </c>
      <c r="D80" s="11" t="s">
        <v>226</v>
      </c>
      <c r="E80" s="9" t="n">
        <v>56</v>
      </c>
      <c r="F80" s="9" t="n">
        <v>13</v>
      </c>
      <c r="G80" s="9" t="n">
        <v>58</v>
      </c>
      <c r="H80" s="9" t="n">
        <v>13</v>
      </c>
      <c r="I80" s="21" t="n">
        <f aca="false">IFERROR((E80+F80+G80+H80)/2,"")</f>
        <v>70</v>
      </c>
    </row>
    <row r="81" customFormat="false" ht="13.8" hidden="false" customHeight="false" outlineLevel="0" collapsed="false">
      <c r="A81" s="17" t="n">
        <f aca="false">'Acadamic Diary'!A81</f>
        <v>73</v>
      </c>
      <c r="B81" s="10" t="n">
        <v>500095629</v>
      </c>
      <c r="C81" s="10" t="s">
        <v>228</v>
      </c>
      <c r="D81" s="11" t="s">
        <v>229</v>
      </c>
      <c r="E81" s="9" t="n">
        <v>63</v>
      </c>
      <c r="F81" s="9" t="n">
        <v>13</v>
      </c>
      <c r="G81" s="9" t="n">
        <v>63</v>
      </c>
      <c r="H81" s="9" t="n">
        <v>13</v>
      </c>
      <c r="I81" s="21" t="n">
        <f aca="false">IFERROR((E81+F81+G81+H81)/2,"")</f>
        <v>76</v>
      </c>
    </row>
    <row r="82" customFormat="false" ht="13.8" hidden="false" customHeight="false" outlineLevel="0" collapsed="false">
      <c r="A82" s="17" t="n">
        <f aca="false">'Acadamic Diary'!A82</f>
        <v>74</v>
      </c>
      <c r="B82" s="10" t="n">
        <v>500095633</v>
      </c>
      <c r="C82" s="10" t="s">
        <v>230</v>
      </c>
      <c r="D82" s="11" t="s">
        <v>231</v>
      </c>
      <c r="E82" s="9" t="n">
        <v>40</v>
      </c>
      <c r="F82" s="9" t="n">
        <v>10</v>
      </c>
      <c r="G82" s="9" t="n">
        <v>40</v>
      </c>
      <c r="H82" s="9" t="n">
        <v>12</v>
      </c>
      <c r="I82" s="21" t="n">
        <f aca="false">IFERROR((E82+F82+G82+H82)/2,"")</f>
        <v>51</v>
      </c>
    </row>
    <row r="83" customFormat="false" ht="13.8" hidden="false" customHeight="false" outlineLevel="0" collapsed="false">
      <c r="A83" s="17" t="n">
        <f aca="false">'Acadamic Diary'!A83</f>
        <v>75</v>
      </c>
      <c r="B83" s="10" t="n">
        <v>500095651</v>
      </c>
      <c r="C83" s="10" t="s">
        <v>232</v>
      </c>
      <c r="D83" s="11" t="s">
        <v>233</v>
      </c>
      <c r="E83" s="9" t="n">
        <v>60</v>
      </c>
      <c r="F83" s="9" t="n">
        <v>12</v>
      </c>
      <c r="G83" s="9" t="n">
        <v>62</v>
      </c>
      <c r="H83" s="9" t="n">
        <v>11</v>
      </c>
      <c r="I83" s="21" t="n">
        <f aca="false">IFERROR((E83+F83+G83+H83)/2,"")</f>
        <v>72.5</v>
      </c>
    </row>
    <row r="84" customFormat="false" ht="13.8" hidden="false" customHeight="false" outlineLevel="0" collapsed="false">
      <c r="A84" s="17" t="n">
        <f aca="false">'Acadamic Diary'!A84</f>
        <v>76</v>
      </c>
      <c r="B84" s="10" t="n">
        <v>500095656</v>
      </c>
      <c r="C84" s="10" t="s">
        <v>236</v>
      </c>
      <c r="D84" s="11" t="s">
        <v>237</v>
      </c>
      <c r="E84" s="9" t="n">
        <v>45</v>
      </c>
      <c r="F84" s="9" t="n">
        <v>10</v>
      </c>
      <c r="G84" s="9" t="n">
        <v>50</v>
      </c>
      <c r="H84" s="9" t="n">
        <v>10</v>
      </c>
      <c r="I84" s="21" t="n">
        <f aca="false">IFERROR((E84+F84+G84+H84)/2,"")</f>
        <v>57.5</v>
      </c>
    </row>
    <row r="85" customFormat="false" ht="13.8" hidden="false" customHeight="false" outlineLevel="0" collapsed="false">
      <c r="A85" s="17" t="n">
        <f aca="false">'Acadamic Diary'!A85</f>
        <v>77</v>
      </c>
      <c r="B85" s="10" t="n">
        <v>500095673</v>
      </c>
      <c r="C85" s="10" t="s">
        <v>239</v>
      </c>
      <c r="D85" s="11" t="s">
        <v>240</v>
      </c>
      <c r="E85" s="9" t="n">
        <v>62</v>
      </c>
      <c r="F85" s="9" t="n">
        <v>11</v>
      </c>
      <c r="G85" s="9" t="n">
        <v>63</v>
      </c>
      <c r="H85" s="9" t="n">
        <v>12</v>
      </c>
      <c r="I85" s="21" t="n">
        <f aca="false">IFERROR((E85+F85+G85+H85)/2,"")</f>
        <v>74</v>
      </c>
    </row>
    <row r="86" customFormat="false" ht="13.8" hidden="false" customHeight="false" outlineLevel="0" collapsed="false">
      <c r="A86" s="17" t="n">
        <f aca="false">'Acadamic Diary'!A86</f>
        <v>78</v>
      </c>
      <c r="B86" s="10" t="n">
        <v>500095825</v>
      </c>
      <c r="C86" s="10" t="s">
        <v>241</v>
      </c>
      <c r="D86" s="11" t="s">
        <v>242</v>
      </c>
      <c r="E86" s="9" t="s">
        <v>30</v>
      </c>
      <c r="F86" s="9" t="s">
        <v>30</v>
      </c>
      <c r="G86" s="9" t="s">
        <v>30</v>
      </c>
      <c r="H86" s="9" t="s">
        <v>30</v>
      </c>
      <c r="I86" s="21" t="str">
        <f aca="false">IFERROR((E86+F86+G86+H86)/2,"")</f>
        <v/>
      </c>
    </row>
    <row r="87" customFormat="false" ht="13.8" hidden="false" customHeight="false" outlineLevel="0" collapsed="false">
      <c r="A87" s="17" t="n">
        <f aca="false">'Acadamic Diary'!A87</f>
        <v>79</v>
      </c>
      <c r="B87" s="10" t="n">
        <v>500095831</v>
      </c>
      <c r="C87" s="10" t="s">
        <v>243</v>
      </c>
      <c r="D87" s="11" t="s">
        <v>244</v>
      </c>
      <c r="E87" s="9" t="n">
        <v>45</v>
      </c>
      <c r="F87" s="9" t="n">
        <v>10</v>
      </c>
      <c r="G87" s="9" t="n">
        <v>47</v>
      </c>
      <c r="H87" s="9" t="n">
        <v>12</v>
      </c>
      <c r="I87" s="21" t="n">
        <f aca="false">IFERROR((E87+F87+G87+H87)/2,"")</f>
        <v>57</v>
      </c>
    </row>
    <row r="88" customFormat="false" ht="13.8" hidden="false" customHeight="false" outlineLevel="0" collapsed="false">
      <c r="A88" s="17" t="n">
        <f aca="false">'Acadamic Diary'!A88</f>
        <v>80</v>
      </c>
      <c r="B88" s="10" t="n">
        <v>500095834</v>
      </c>
      <c r="C88" s="10" t="s">
        <v>247</v>
      </c>
      <c r="D88" s="11" t="s">
        <v>248</v>
      </c>
      <c r="E88" s="9" t="n">
        <v>45</v>
      </c>
      <c r="F88" s="9" t="n">
        <v>10</v>
      </c>
      <c r="G88" s="9" t="n">
        <v>47</v>
      </c>
      <c r="H88" s="9" t="n">
        <v>12</v>
      </c>
      <c r="I88" s="21" t="n">
        <f aca="false">IFERROR((E88+F88+G88+H88)/2,"")</f>
        <v>57</v>
      </c>
    </row>
    <row r="89" customFormat="false" ht="13.8" hidden="false" customHeight="false" outlineLevel="0" collapsed="false">
      <c r="A89" s="17" t="n">
        <f aca="false">'Acadamic Diary'!A89</f>
        <v>81</v>
      </c>
      <c r="B89" s="10" t="n">
        <v>500095835</v>
      </c>
      <c r="C89" s="10" t="s">
        <v>249</v>
      </c>
      <c r="D89" s="11" t="s">
        <v>250</v>
      </c>
      <c r="E89" s="9" t="s">
        <v>30</v>
      </c>
      <c r="F89" s="9" t="s">
        <v>30</v>
      </c>
      <c r="G89" s="9" t="s">
        <v>30</v>
      </c>
      <c r="H89" s="9" t="s">
        <v>30</v>
      </c>
      <c r="I89" s="21" t="str">
        <f aca="false">IFERROR((E89+F89+G89+H89)/2,"")</f>
        <v/>
      </c>
    </row>
    <row r="90" customFormat="false" ht="13.8" hidden="false" customHeight="false" outlineLevel="0" collapsed="false">
      <c r="A90" s="17" t="n">
        <f aca="false">'Acadamic Diary'!A90</f>
        <v>82</v>
      </c>
      <c r="B90" s="10" t="n">
        <v>500095836</v>
      </c>
      <c r="C90" s="10" t="s">
        <v>251</v>
      </c>
      <c r="D90" s="11" t="s">
        <v>252</v>
      </c>
      <c r="E90" s="9" t="s">
        <v>30</v>
      </c>
      <c r="F90" s="9" t="s">
        <v>30</v>
      </c>
      <c r="G90" s="9" t="s">
        <v>30</v>
      </c>
      <c r="H90" s="9" t="s">
        <v>30</v>
      </c>
      <c r="I90" s="21" t="str">
        <f aca="false">IFERROR((E90+F90+G90+H90)/2,"")</f>
        <v/>
      </c>
    </row>
    <row r="91" customFormat="false" ht="13.8" hidden="false" customHeight="false" outlineLevel="0" collapsed="false">
      <c r="A91" s="17" t="n">
        <f aca="false">'Acadamic Diary'!A91</f>
        <v>83</v>
      </c>
      <c r="B91" s="10" t="n">
        <v>500095842</v>
      </c>
      <c r="C91" s="10" t="s">
        <v>253</v>
      </c>
      <c r="D91" s="11" t="s">
        <v>254</v>
      </c>
      <c r="E91" s="9" t="n">
        <v>40</v>
      </c>
      <c r="F91" s="9" t="n">
        <v>10</v>
      </c>
      <c r="G91" s="9" t="n">
        <v>35</v>
      </c>
      <c r="H91" s="9" t="n">
        <v>8</v>
      </c>
      <c r="I91" s="21" t="n">
        <f aca="false">IFERROR((E91+F91+G91+H91)/2,"")</f>
        <v>46.5</v>
      </c>
    </row>
    <row r="92" customFormat="false" ht="13.8" hidden="false" customHeight="false" outlineLevel="0" collapsed="false">
      <c r="A92" s="17" t="n">
        <f aca="false">'Acadamic Diary'!A92</f>
        <v>84</v>
      </c>
      <c r="B92" s="10" t="n">
        <v>500095919</v>
      </c>
      <c r="C92" s="10" t="s">
        <v>255</v>
      </c>
      <c r="D92" s="11" t="s">
        <v>256</v>
      </c>
      <c r="E92" s="9" t="n">
        <v>45</v>
      </c>
      <c r="F92" s="9" t="n">
        <v>10</v>
      </c>
      <c r="G92" s="9" t="n">
        <v>47</v>
      </c>
      <c r="H92" s="9" t="n">
        <v>12</v>
      </c>
      <c r="I92" s="21" t="n">
        <f aca="false">IFERROR((E92+F92+G92+H92)/2,"")</f>
        <v>57</v>
      </c>
    </row>
    <row r="93" customFormat="false" ht="13.8" hidden="false" customHeight="false" outlineLevel="0" collapsed="false">
      <c r="A93" s="17" t="n">
        <f aca="false">'Acadamic Diary'!A93</f>
        <v>85</v>
      </c>
      <c r="B93" s="10" t="n">
        <v>500095922</v>
      </c>
      <c r="C93" s="10" t="s">
        <v>257</v>
      </c>
      <c r="D93" s="11" t="s">
        <v>258</v>
      </c>
      <c r="E93" s="9" t="s">
        <v>30</v>
      </c>
      <c r="F93" s="9" t="s">
        <v>30</v>
      </c>
      <c r="G93" s="9" t="s">
        <v>30</v>
      </c>
      <c r="H93" s="9" t="s">
        <v>30</v>
      </c>
      <c r="I93" s="21" t="str">
        <f aca="false">IFERROR((E93+F93+G93+H93)/2,"")</f>
        <v/>
      </c>
    </row>
    <row r="94" customFormat="false" ht="13.8" hidden="false" customHeight="false" outlineLevel="0" collapsed="false">
      <c r="A94" s="17" t="n">
        <f aca="false">'Acadamic Diary'!A94</f>
        <v>86</v>
      </c>
      <c r="B94" s="10" t="n">
        <v>500095925</v>
      </c>
      <c r="C94" s="10" t="s">
        <v>259</v>
      </c>
      <c r="D94" s="11" t="s">
        <v>260</v>
      </c>
      <c r="E94" s="9" t="n">
        <v>60</v>
      </c>
      <c r="F94" s="9" t="n">
        <v>12</v>
      </c>
      <c r="G94" s="9" t="n">
        <v>62</v>
      </c>
      <c r="H94" s="9" t="n">
        <v>11</v>
      </c>
      <c r="I94" s="21" t="n">
        <f aca="false">IFERROR((E94+F94+G94+H94)/2,"")</f>
        <v>72.5</v>
      </c>
    </row>
    <row r="95" customFormat="false" ht="13.8" hidden="false" customHeight="false" outlineLevel="0" collapsed="false">
      <c r="A95" s="17" t="n">
        <f aca="false">'Acadamic Diary'!A95</f>
        <v>87</v>
      </c>
      <c r="B95" s="10" t="n">
        <v>500095932</v>
      </c>
      <c r="C95" s="10" t="s">
        <v>262</v>
      </c>
      <c r="D95" s="11" t="s">
        <v>263</v>
      </c>
      <c r="E95" s="9" t="n">
        <v>45</v>
      </c>
      <c r="F95" s="9" t="n">
        <v>10</v>
      </c>
      <c r="G95" s="9" t="n">
        <v>47</v>
      </c>
      <c r="H95" s="9" t="n">
        <v>12</v>
      </c>
      <c r="I95" s="21" t="n">
        <f aca="false">IFERROR((E95+F95+G95+H95)/2,"")</f>
        <v>57</v>
      </c>
    </row>
    <row r="96" customFormat="false" ht="13.8" hidden="false" customHeight="false" outlineLevel="0" collapsed="false">
      <c r="A96" s="17" t="n">
        <f aca="false">'Acadamic Diary'!A96</f>
        <v>88</v>
      </c>
      <c r="B96" s="10" t="n">
        <v>500095936</v>
      </c>
      <c r="C96" s="10" t="s">
        <v>265</v>
      </c>
      <c r="D96" s="11" t="s">
        <v>266</v>
      </c>
      <c r="E96" s="9" t="s">
        <v>30</v>
      </c>
      <c r="F96" s="9" t="s">
        <v>30</v>
      </c>
      <c r="G96" s="9" t="s">
        <v>30</v>
      </c>
      <c r="H96" s="9" t="s">
        <v>30</v>
      </c>
      <c r="I96" s="21" t="str">
        <f aca="false">IFERROR((E96+F96+G96+H96)/2,"")</f>
        <v/>
      </c>
    </row>
    <row r="97" customFormat="false" ht="13.8" hidden="false" customHeight="false" outlineLevel="0" collapsed="false">
      <c r="A97" s="17" t="n">
        <f aca="false">'Acadamic Diary'!A97</f>
        <v>89</v>
      </c>
      <c r="B97" s="10" t="n">
        <v>500095937</v>
      </c>
      <c r="C97" s="10" t="s">
        <v>267</v>
      </c>
      <c r="D97" s="11" t="s">
        <v>268</v>
      </c>
      <c r="E97" s="9" t="n">
        <v>61</v>
      </c>
      <c r="F97" s="9" t="n">
        <v>11</v>
      </c>
      <c r="G97" s="9" t="n">
        <v>61</v>
      </c>
      <c r="H97" s="9" t="n">
        <v>12</v>
      </c>
      <c r="I97" s="21" t="n">
        <f aca="false">IFERROR((E97+F97+G97+H97)/2,"")</f>
        <v>72.5</v>
      </c>
    </row>
    <row r="98" customFormat="false" ht="13.8" hidden="false" customHeight="false" outlineLevel="0" collapsed="false">
      <c r="A98" s="17" t="n">
        <f aca="false">'Acadamic Diary'!A98</f>
        <v>90</v>
      </c>
      <c r="B98" s="10" t="n">
        <v>500096021</v>
      </c>
      <c r="C98" s="10" t="s">
        <v>271</v>
      </c>
      <c r="D98" s="11" t="s">
        <v>272</v>
      </c>
      <c r="E98" s="9" t="n">
        <v>45</v>
      </c>
      <c r="F98" s="9" t="n">
        <v>10</v>
      </c>
      <c r="G98" s="9" t="n">
        <v>50</v>
      </c>
      <c r="H98" s="9" t="n">
        <v>10</v>
      </c>
      <c r="I98" s="21" t="n">
        <f aca="false">IFERROR((E98+F98+G98+H98)/2,"")</f>
        <v>57.5</v>
      </c>
    </row>
    <row r="99" customFormat="false" ht="13.8" hidden="false" customHeight="false" outlineLevel="0" collapsed="false">
      <c r="A99" s="17" t="n">
        <f aca="false">'Acadamic Diary'!A99</f>
        <v>91</v>
      </c>
      <c r="B99" s="10" t="n">
        <v>500096086</v>
      </c>
      <c r="C99" s="10" t="s">
        <v>273</v>
      </c>
      <c r="D99" s="11" t="s">
        <v>274</v>
      </c>
      <c r="E99" s="9" t="n">
        <v>60</v>
      </c>
      <c r="F99" s="9" t="n">
        <v>10</v>
      </c>
      <c r="G99" s="9" t="n">
        <v>64</v>
      </c>
      <c r="H99" s="9" t="n">
        <v>12</v>
      </c>
      <c r="I99" s="21" t="n">
        <f aca="false">IFERROR((E99+F99+G99+H99)/2,"")</f>
        <v>73</v>
      </c>
    </row>
    <row r="100" customFormat="false" ht="13.8" hidden="false" customHeight="false" outlineLevel="0" collapsed="false">
      <c r="A100" s="17" t="n">
        <f aca="false">'Acadamic Diary'!A100</f>
        <v>92</v>
      </c>
      <c r="B100" s="10" t="n">
        <v>500096088</v>
      </c>
      <c r="C100" s="10" t="s">
        <v>276</v>
      </c>
      <c r="D100" s="11" t="s">
        <v>277</v>
      </c>
      <c r="E100" s="9" t="n">
        <v>60</v>
      </c>
      <c r="F100" s="9" t="n">
        <v>12</v>
      </c>
      <c r="G100" s="9" t="n">
        <v>62</v>
      </c>
      <c r="H100" s="9" t="n">
        <v>11</v>
      </c>
      <c r="I100" s="21" t="n">
        <f aca="false">IFERROR((E100+F100+G100+H100)/2,"")</f>
        <v>72.5</v>
      </c>
    </row>
    <row r="101" customFormat="false" ht="13.8" hidden="false" customHeight="false" outlineLevel="0" collapsed="false">
      <c r="A101" s="17" t="n">
        <f aca="false">'Acadamic Diary'!A101</f>
        <v>93</v>
      </c>
      <c r="B101" s="10" t="n">
        <v>500096122</v>
      </c>
      <c r="C101" s="10" t="s">
        <v>278</v>
      </c>
      <c r="D101" s="11" t="s">
        <v>279</v>
      </c>
      <c r="E101" s="9" t="n">
        <v>45</v>
      </c>
      <c r="F101" s="9" t="n">
        <v>10</v>
      </c>
      <c r="G101" s="9" t="n">
        <v>50</v>
      </c>
      <c r="H101" s="9" t="n">
        <v>10</v>
      </c>
      <c r="I101" s="21" t="n">
        <f aca="false">IFERROR((E101+F101+G101+H101)/2,"")</f>
        <v>57.5</v>
      </c>
    </row>
    <row r="102" customFormat="false" ht="13.8" hidden="false" customHeight="false" outlineLevel="0" collapsed="false">
      <c r="A102" s="17" t="n">
        <f aca="false">'Acadamic Diary'!A102</f>
        <v>94</v>
      </c>
      <c r="B102" s="10" t="n">
        <v>500096132</v>
      </c>
      <c r="C102" s="10" t="s">
        <v>280</v>
      </c>
      <c r="D102" s="11" t="s">
        <v>281</v>
      </c>
      <c r="E102" s="9" t="n">
        <v>62</v>
      </c>
      <c r="F102" s="9" t="n">
        <v>11</v>
      </c>
      <c r="G102" s="9" t="n">
        <v>63</v>
      </c>
      <c r="H102" s="9" t="n">
        <v>12</v>
      </c>
      <c r="I102" s="21" t="n">
        <f aca="false">IFERROR((E102+F102+G102+H102)/2,"")</f>
        <v>74</v>
      </c>
    </row>
    <row r="103" customFormat="false" ht="13.8" hidden="false" customHeight="false" outlineLevel="0" collapsed="false">
      <c r="A103" s="17" t="n">
        <f aca="false">'Acadamic Diary'!A103</f>
        <v>95</v>
      </c>
      <c r="B103" s="10" t="n">
        <v>500096244</v>
      </c>
      <c r="C103" s="10" t="s">
        <v>282</v>
      </c>
      <c r="D103" s="11" t="s">
        <v>283</v>
      </c>
      <c r="E103" s="9" t="n">
        <v>40</v>
      </c>
      <c r="F103" s="9" t="n">
        <v>10</v>
      </c>
      <c r="G103" s="9" t="n">
        <v>40</v>
      </c>
      <c r="H103" s="9" t="n">
        <v>12</v>
      </c>
      <c r="I103" s="21" t="n">
        <f aca="false">IFERROR((E103+F103+G103+H103)/2,"")</f>
        <v>51</v>
      </c>
    </row>
    <row r="104" customFormat="false" ht="13.8" hidden="false" customHeight="false" outlineLevel="0" collapsed="false">
      <c r="A104" s="17" t="n">
        <f aca="false">'Acadamic Diary'!A104</f>
        <v>96</v>
      </c>
      <c r="B104" s="10" t="n">
        <v>500096258</v>
      </c>
      <c r="C104" s="10" t="s">
        <v>284</v>
      </c>
      <c r="D104" s="11" t="s">
        <v>285</v>
      </c>
      <c r="E104" s="9" t="n">
        <v>60</v>
      </c>
      <c r="F104" s="9" t="n">
        <v>10</v>
      </c>
      <c r="G104" s="9" t="n">
        <v>64</v>
      </c>
      <c r="H104" s="9" t="n">
        <v>12</v>
      </c>
      <c r="I104" s="21" t="n">
        <f aca="false">IFERROR((E104+F104+G104+H104)/2,"")</f>
        <v>73</v>
      </c>
    </row>
    <row r="105" customFormat="false" ht="13.8" hidden="false" customHeight="false" outlineLevel="0" collapsed="false">
      <c r="A105" s="17" t="n">
        <f aca="false">'Acadamic Diary'!A105</f>
        <v>97</v>
      </c>
      <c r="B105" s="10" t="n">
        <v>500096288</v>
      </c>
      <c r="C105" s="10" t="s">
        <v>286</v>
      </c>
      <c r="D105" s="11" t="s">
        <v>287</v>
      </c>
      <c r="E105" s="9" t="n">
        <v>65</v>
      </c>
      <c r="F105" s="9" t="n">
        <v>12</v>
      </c>
      <c r="G105" s="9" t="n">
        <v>65</v>
      </c>
      <c r="H105" s="9" t="n">
        <v>12</v>
      </c>
      <c r="I105" s="21" t="n">
        <f aca="false">IFERROR((E105+F105+G105+H105)/2,"")</f>
        <v>77</v>
      </c>
    </row>
    <row r="106" customFormat="false" ht="13.8" hidden="false" customHeight="false" outlineLevel="0" collapsed="false">
      <c r="A106" s="17" t="n">
        <f aca="false">'Acadamic Diary'!A106</f>
        <v>98</v>
      </c>
      <c r="B106" s="10" t="n">
        <v>500096302</v>
      </c>
      <c r="C106" s="10" t="s">
        <v>288</v>
      </c>
      <c r="D106" s="11" t="s">
        <v>289</v>
      </c>
      <c r="E106" s="9" t="n">
        <v>62</v>
      </c>
      <c r="F106" s="9" t="n">
        <v>11</v>
      </c>
      <c r="G106" s="9" t="n">
        <v>63</v>
      </c>
      <c r="H106" s="9" t="n">
        <v>12</v>
      </c>
      <c r="I106" s="21" t="n">
        <f aca="false">IFERROR((E106+F106+G106+H106)/2,"")</f>
        <v>74</v>
      </c>
    </row>
    <row r="107" customFormat="false" ht="13.8" hidden="false" customHeight="false" outlineLevel="0" collapsed="false">
      <c r="A107" s="17" t="n">
        <f aca="false">'Acadamic Diary'!A107</f>
        <v>99</v>
      </c>
      <c r="B107" s="10" t="n">
        <v>500096346</v>
      </c>
      <c r="C107" s="10" t="s">
        <v>291</v>
      </c>
      <c r="D107" s="11" t="s">
        <v>292</v>
      </c>
      <c r="E107" s="9" t="n">
        <v>61</v>
      </c>
      <c r="F107" s="9" t="n">
        <v>11</v>
      </c>
      <c r="G107" s="9" t="n">
        <v>61</v>
      </c>
      <c r="H107" s="9" t="n">
        <v>12</v>
      </c>
      <c r="I107" s="21" t="n">
        <f aca="false">IFERROR((E107+F107+G107+H107)/2,"")</f>
        <v>72.5</v>
      </c>
    </row>
    <row r="108" customFormat="false" ht="13.8" hidden="false" customHeight="false" outlineLevel="0" collapsed="false">
      <c r="A108" s="17" t="n">
        <f aca="false">'Acadamic Diary'!A108</f>
        <v>100</v>
      </c>
      <c r="B108" s="10" t="n">
        <v>500096351</v>
      </c>
      <c r="C108" s="10" t="s">
        <v>293</v>
      </c>
      <c r="D108" s="11" t="s">
        <v>294</v>
      </c>
      <c r="E108" s="9" t="n">
        <v>60</v>
      </c>
      <c r="F108" s="9" t="n">
        <v>10</v>
      </c>
      <c r="G108" s="9" t="n">
        <v>61</v>
      </c>
      <c r="H108" s="9" t="n">
        <v>11</v>
      </c>
      <c r="I108" s="21" t="n">
        <f aca="false">IFERROR((E108+F108+G108+H108)/2,"")</f>
        <v>71</v>
      </c>
    </row>
    <row r="109" customFormat="false" ht="13.8" hidden="false" customHeight="false" outlineLevel="0" collapsed="false">
      <c r="A109" s="17" t="n">
        <f aca="false">'Acadamic Diary'!A109</f>
        <v>101</v>
      </c>
      <c r="B109" s="10" t="n">
        <v>500096400</v>
      </c>
      <c r="C109" s="10" t="s">
        <v>297</v>
      </c>
      <c r="D109" s="11" t="s">
        <v>298</v>
      </c>
      <c r="E109" s="9" t="n">
        <v>61</v>
      </c>
      <c r="F109" s="9" t="n">
        <v>11</v>
      </c>
      <c r="G109" s="9" t="n">
        <v>61</v>
      </c>
      <c r="H109" s="9" t="n">
        <v>12</v>
      </c>
      <c r="I109" s="21" t="n">
        <f aca="false">IFERROR((E109+F109+G109+H109)/2,"")</f>
        <v>72.5</v>
      </c>
    </row>
    <row r="110" customFormat="false" ht="13.8" hidden="false" customHeight="false" outlineLevel="0" collapsed="false">
      <c r="A110" s="17" t="n">
        <f aca="false">'Acadamic Diary'!A110</f>
        <v>102</v>
      </c>
      <c r="B110" s="10" t="n">
        <v>500096412</v>
      </c>
      <c r="C110" s="10" t="s">
        <v>300</v>
      </c>
      <c r="D110" s="11" t="s">
        <v>301</v>
      </c>
      <c r="E110" s="9" t="n">
        <v>45</v>
      </c>
      <c r="F110" s="9" t="n">
        <v>12</v>
      </c>
      <c r="G110" s="9" t="n">
        <v>45</v>
      </c>
      <c r="H110" s="9" t="n">
        <v>12</v>
      </c>
      <c r="I110" s="21" t="n">
        <f aca="false">IFERROR((E110+F110+G110+H110)/2,"")</f>
        <v>57</v>
      </c>
    </row>
    <row r="111" customFormat="false" ht="13.8" hidden="false" customHeight="false" outlineLevel="0" collapsed="false">
      <c r="A111" s="17" t="n">
        <f aca="false">'Acadamic Diary'!A111</f>
        <v>103</v>
      </c>
      <c r="B111" s="10" t="n">
        <v>500096448</v>
      </c>
      <c r="C111" s="10" t="s">
        <v>302</v>
      </c>
      <c r="D111" s="11" t="s">
        <v>303</v>
      </c>
      <c r="E111" s="9" t="n">
        <v>63</v>
      </c>
      <c r="F111" s="9" t="n">
        <v>13</v>
      </c>
      <c r="G111" s="9" t="n">
        <v>63</v>
      </c>
      <c r="H111" s="9" t="n">
        <v>13</v>
      </c>
      <c r="I111" s="21" t="n">
        <f aca="false">IFERROR((E111+F111+G111+H111)/2,"")</f>
        <v>76</v>
      </c>
    </row>
    <row r="112" customFormat="false" ht="13.8" hidden="false" customHeight="false" outlineLevel="0" collapsed="false">
      <c r="A112" s="17" t="n">
        <f aca="false">'Acadamic Diary'!A112</f>
        <v>104</v>
      </c>
      <c r="B112" s="10" t="n">
        <v>500096495</v>
      </c>
      <c r="C112" s="10" t="s">
        <v>304</v>
      </c>
      <c r="D112" s="11" t="s">
        <v>305</v>
      </c>
      <c r="E112" s="9" t="n">
        <v>63</v>
      </c>
      <c r="F112" s="9" t="n">
        <v>13</v>
      </c>
      <c r="G112" s="9" t="n">
        <v>63</v>
      </c>
      <c r="H112" s="9" t="n">
        <v>13</v>
      </c>
      <c r="I112" s="21" t="n">
        <f aca="false">IFERROR((E112+F112+G112+H112)/2,"")</f>
        <v>76</v>
      </c>
    </row>
    <row r="113" customFormat="false" ht="13.8" hidden="false" customHeight="false" outlineLevel="0" collapsed="false">
      <c r="A113" s="17" t="n">
        <f aca="false">'Acadamic Diary'!A113</f>
        <v>105</v>
      </c>
      <c r="B113" s="10" t="n">
        <v>500096507</v>
      </c>
      <c r="C113" s="10" t="s">
        <v>307</v>
      </c>
      <c r="D113" s="11" t="s">
        <v>308</v>
      </c>
      <c r="E113" s="9" t="n">
        <v>63</v>
      </c>
      <c r="F113" s="9" t="n">
        <v>13</v>
      </c>
      <c r="G113" s="9" t="n">
        <v>63</v>
      </c>
      <c r="H113" s="9" t="n">
        <v>13</v>
      </c>
      <c r="I113" s="21" t="n">
        <f aca="false">IFERROR((E113+F113+G113+H113)/2,"")</f>
        <v>76</v>
      </c>
    </row>
    <row r="114" customFormat="false" ht="13.8" hidden="false" customHeight="false" outlineLevel="0" collapsed="false">
      <c r="A114" s="17" t="n">
        <f aca="false">'Acadamic Diary'!A114</f>
        <v>106</v>
      </c>
      <c r="B114" s="10" t="n">
        <v>500096554</v>
      </c>
      <c r="C114" s="10" t="s">
        <v>309</v>
      </c>
      <c r="D114" s="11" t="s">
        <v>310</v>
      </c>
      <c r="E114" s="9" t="n">
        <v>60</v>
      </c>
      <c r="F114" s="9" t="n">
        <v>10</v>
      </c>
      <c r="G114" s="9" t="n">
        <v>61</v>
      </c>
      <c r="H114" s="9" t="n">
        <v>11</v>
      </c>
      <c r="I114" s="21" t="n">
        <f aca="false">IFERROR((E114+F114+G114+H114)/2,"")</f>
        <v>71</v>
      </c>
    </row>
    <row r="115" customFormat="false" ht="13.8" hidden="false" customHeight="false" outlineLevel="0" collapsed="false">
      <c r="A115" s="17" t="n">
        <f aca="false">'Acadamic Diary'!A115</f>
        <v>107</v>
      </c>
      <c r="B115" s="10" t="n">
        <v>500096591</v>
      </c>
      <c r="C115" s="10" t="s">
        <v>311</v>
      </c>
      <c r="D115" s="11" t="s">
        <v>312</v>
      </c>
      <c r="E115" s="9" t="n">
        <v>68</v>
      </c>
      <c r="F115" s="9" t="n">
        <v>14</v>
      </c>
      <c r="G115" s="9" t="n">
        <v>68</v>
      </c>
      <c r="H115" s="9" t="n">
        <v>14</v>
      </c>
      <c r="I115" s="21" t="n">
        <f aca="false">IFERROR((E115+F115+G115+H115)/2,"")</f>
        <v>82</v>
      </c>
    </row>
    <row r="116" customFormat="false" ht="13.8" hidden="false" customHeight="false" outlineLevel="0" collapsed="false">
      <c r="A116" s="17" t="n">
        <f aca="false">'Acadamic Diary'!A116</f>
        <v>108</v>
      </c>
      <c r="B116" s="10" t="n">
        <v>500096616</v>
      </c>
      <c r="C116" s="10" t="s">
        <v>314</v>
      </c>
      <c r="D116" s="11" t="s">
        <v>315</v>
      </c>
      <c r="E116" s="9" t="n">
        <v>45</v>
      </c>
      <c r="F116" s="9" t="n">
        <v>10</v>
      </c>
      <c r="G116" s="9" t="n">
        <v>47</v>
      </c>
      <c r="H116" s="9" t="n">
        <v>12</v>
      </c>
      <c r="I116" s="21" t="n">
        <f aca="false">IFERROR((E116+F116+G116+H116)/2,"")</f>
        <v>57</v>
      </c>
    </row>
  </sheetData>
  <autoFilter ref="A8:I116"/>
  <mergeCells count="9">
    <mergeCell ref="C1:H1"/>
    <mergeCell ref="C2:H2"/>
    <mergeCell ref="C3:H3"/>
    <mergeCell ref="A4:B4"/>
    <mergeCell ref="C4:G4"/>
    <mergeCell ref="A5:B5"/>
    <mergeCell ref="C5:G5"/>
    <mergeCell ref="A6:B6"/>
    <mergeCell ref="C6:G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1" activeCellId="0" sqref="B4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10"/>
    <col collapsed="false" customWidth="true" hidden="false" outlineLevel="0" max="3" min="3" style="1" width="14.26"/>
    <col collapsed="false" customWidth="true" hidden="false" outlineLevel="0" max="4" min="4" style="1" width="23"/>
    <col collapsed="false" customWidth="true" hidden="false" outlineLevel="0" max="5" min="5" style="1" width="13.71"/>
    <col collapsed="false" customWidth="true" hidden="false" outlineLevel="0" max="8" min="8" style="1" width="12.24"/>
  </cols>
  <sheetData>
    <row r="1" s="29" customFormat="true" ht="15" hidden="false" customHeight="fals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0"/>
      <c r="J1" s="0"/>
      <c r="K1" s="0"/>
    </row>
    <row r="2" customFormat="false" ht="15" hidden="false" customHeight="false" outlineLevel="0" collapsed="false">
      <c r="C2" s="2" t="s">
        <v>1</v>
      </c>
      <c r="D2" s="2"/>
      <c r="E2" s="2"/>
      <c r="F2" s="2"/>
      <c r="G2" s="2"/>
      <c r="H2" s="2"/>
    </row>
    <row r="3" customFormat="false" ht="15" hidden="false" customHeight="false" outlineLevel="0" collapsed="false">
      <c r="C3" s="2" t="s">
        <v>2</v>
      </c>
      <c r="D3" s="2"/>
      <c r="E3" s="2"/>
      <c r="F3" s="2"/>
      <c r="G3" s="2"/>
      <c r="H3" s="2"/>
    </row>
    <row r="4" customFormat="false" ht="15" hidden="false" customHeight="false" outlineLevel="0" collapsed="false">
      <c r="A4" s="3" t="s">
        <v>3</v>
      </c>
      <c r="B4" s="3"/>
      <c r="C4" s="4" t="str">
        <f aca="false">'Acadamic Diary'!C4</f>
        <v>NA</v>
      </c>
      <c r="D4" s="4"/>
      <c r="E4" s="4"/>
      <c r="F4" s="4"/>
      <c r="G4" s="4"/>
    </row>
    <row r="5" s="30" customFormat="true" ht="15" hidden="false" customHeight="false" outlineLevel="0" collapsed="false">
      <c r="A5" s="3" t="s">
        <v>5</v>
      </c>
      <c r="B5" s="3"/>
      <c r="C5" s="4" t="str">
        <f aca="false">'Acadamic Diary'!C5:G5</f>
        <v>Major Project 1</v>
      </c>
      <c r="D5" s="4"/>
      <c r="E5" s="4"/>
      <c r="F5" s="4"/>
      <c r="G5" s="4"/>
      <c r="H5" s="1"/>
      <c r="I5" s="0"/>
      <c r="J5" s="0"/>
      <c r="K5" s="0"/>
    </row>
    <row r="6" customFormat="false" ht="15" hidden="false" customHeight="false" outlineLevel="0" collapsed="false">
      <c r="A6" s="3" t="s">
        <v>7</v>
      </c>
      <c r="B6" s="3"/>
      <c r="C6" s="4" t="str">
        <f aca="false">'Acadamic Diary'!C6:G6</f>
        <v>B.Tech CS+CCVT, B4+B5+B6, VII Semester</v>
      </c>
      <c r="D6" s="4"/>
      <c r="E6" s="4"/>
      <c r="F6" s="4"/>
      <c r="G6" s="4"/>
    </row>
    <row r="8" customFormat="false" ht="45" hidden="false" customHeight="false" outlineLevel="0" collapsed="false">
      <c r="A8" s="31" t="s">
        <v>9</v>
      </c>
      <c r="B8" s="31" t="s">
        <v>10</v>
      </c>
      <c r="C8" s="31" t="s">
        <v>11</v>
      </c>
      <c r="D8" s="31" t="s">
        <v>12</v>
      </c>
      <c r="E8" s="32" t="s">
        <v>338</v>
      </c>
      <c r="F8" s="32" t="s">
        <v>339</v>
      </c>
      <c r="G8" s="32" t="s">
        <v>340</v>
      </c>
      <c r="H8" s="32" t="s">
        <v>341</v>
      </c>
      <c r="I8" s="33" t="s">
        <v>342</v>
      </c>
      <c r="J8" s="33" t="s">
        <v>343</v>
      </c>
      <c r="K8" s="33" t="s">
        <v>344</v>
      </c>
    </row>
    <row r="9" customFormat="false" ht="15" hidden="false" customHeight="false" outlineLevel="0" collapsed="false">
      <c r="A9" s="17" t="n">
        <f aca="false">'Acadamic Diary'!A9</f>
        <v>1</v>
      </c>
      <c r="B9" s="10" t="n">
        <v>500093418</v>
      </c>
      <c r="C9" s="10" t="s">
        <v>16</v>
      </c>
      <c r="D9" s="11" t="s">
        <v>17</v>
      </c>
      <c r="E9" s="21" t="n">
        <f aca="false">VLOOKUP(B9,Synopsis!B8:J116,9,0)</f>
        <v>15</v>
      </c>
      <c r="F9" s="21" t="n">
        <f aca="false">VLOOKUP(B9,Mid_term!B8:I116,8,0)</f>
        <v>12</v>
      </c>
      <c r="G9" s="21" t="n">
        <f aca="false">VLOOKUP(B9,'End-term'!B8:K116,10,0)</f>
        <v>35</v>
      </c>
      <c r="H9" s="21" t="n">
        <f aca="false">VLOOKUP(B9,'Mentor Marks'!B8:I116,8,0)</f>
        <v>70</v>
      </c>
      <c r="I9" s="34" t="n">
        <f aca="false">IFERROR(ROUND(SUM(E9:H9)*100/175,0),"")</f>
        <v>75</v>
      </c>
      <c r="J9" s="24" t="str">
        <f aca="false">IFERROR(VLOOKUP(B9,OtherAC!$B$1:$F$30,5,0),"")</f>
        <v/>
      </c>
      <c r="K9" s="35" t="n">
        <f aca="false">(MAX(I9:J9))</f>
        <v>75</v>
      </c>
    </row>
    <row r="10" customFormat="false" ht="15" hidden="false" customHeight="false" outlineLevel="0" collapsed="false">
      <c r="A10" s="17" t="n">
        <f aca="false">'Acadamic Diary'!A10</f>
        <v>2</v>
      </c>
      <c r="B10" s="10" t="n">
        <v>500093449</v>
      </c>
      <c r="C10" s="10" t="s">
        <v>20</v>
      </c>
      <c r="D10" s="11" t="s">
        <v>21</v>
      </c>
      <c r="E10" s="21" t="n">
        <f aca="false">VLOOKUP(B10,Synopsis!B9:J117,9,0)</f>
        <v>15</v>
      </c>
      <c r="F10" s="21" t="n">
        <f aca="false">VLOOKUP(B10,Mid_term!B9:I117,8,0)</f>
        <v>12</v>
      </c>
      <c r="G10" s="21" t="n">
        <f aca="false">VLOOKUP(B10,'End-term'!B9:K117,10,0)</f>
        <v>30</v>
      </c>
      <c r="H10" s="21" t="n">
        <f aca="false">VLOOKUP(B10,'Mentor Marks'!B9:I117,8,0)</f>
        <v>74</v>
      </c>
      <c r="I10" s="34" t="n">
        <f aca="false">IFERROR(ROUND(SUM(E10:H10)*100/175,0),"")</f>
        <v>75</v>
      </c>
      <c r="J10" s="24" t="str">
        <f aca="false">IFERROR(VLOOKUP(B10,OtherAC!$B$1:$F$30,5,0),"")</f>
        <v/>
      </c>
      <c r="K10" s="35" t="n">
        <f aca="false">(MAX(I10:J10))</f>
        <v>75</v>
      </c>
    </row>
    <row r="11" s="30" customFormat="true" ht="15" hidden="false" customHeight="false" outlineLevel="0" collapsed="false">
      <c r="A11" s="17" t="n">
        <f aca="false">'Acadamic Diary'!A11</f>
        <v>3</v>
      </c>
      <c r="B11" s="10" t="n">
        <v>500093617</v>
      </c>
      <c r="C11" s="10" t="s">
        <v>24</v>
      </c>
      <c r="D11" s="11" t="s">
        <v>25</v>
      </c>
      <c r="E11" s="21" t="n">
        <f aca="false">VLOOKUP(B11,Synopsis!B10:J118,9,0)</f>
        <v>10</v>
      </c>
      <c r="F11" s="21" t="n">
        <f aca="false">VLOOKUP(B11,Mid_term!B10:I118,8,0)</f>
        <v>8</v>
      </c>
      <c r="G11" s="21" t="n">
        <f aca="false">VLOOKUP(B11,'End-term'!B10:K118,10,0)</f>
        <v>29</v>
      </c>
      <c r="H11" s="21" t="n">
        <f aca="false">VLOOKUP(B11,'Mentor Marks'!B10:I118,8,0)</f>
        <v>80</v>
      </c>
      <c r="I11" s="34" t="n">
        <f aca="false">IFERROR(ROUND(SUM(E11:H11)*100/175,0),"")</f>
        <v>73</v>
      </c>
      <c r="J11" s="24" t="str">
        <f aca="false">IFERROR(VLOOKUP(B11,OtherAC!$B$1:$F$30,5,0),"")</f>
        <v/>
      </c>
      <c r="K11" s="35" t="n">
        <f aca="false">(MAX(I11:J11))</f>
        <v>73</v>
      </c>
    </row>
    <row r="12" s="30" customFormat="true" ht="15" hidden="false" customHeight="false" outlineLevel="0" collapsed="false">
      <c r="A12" s="36" t="n">
        <f aca="false">'Acadamic Diary'!A12</f>
        <v>4</v>
      </c>
      <c r="B12" s="37" t="n">
        <v>500093628</v>
      </c>
      <c r="C12" s="37" t="s">
        <v>28</v>
      </c>
      <c r="D12" s="38" t="s">
        <v>29</v>
      </c>
      <c r="E12" s="39" t="str">
        <f aca="false">VLOOKUP(B12,Synopsis!B11:J119,9,0)</f>
        <v/>
      </c>
      <c r="F12" s="39" t="str">
        <f aca="false">VLOOKUP(B12,Mid_term!B11:I119,8,0)</f>
        <v/>
      </c>
      <c r="G12" s="39" t="str">
        <f aca="false">VLOOKUP(B12,'End-term'!B11:K119,10,0)</f>
        <v/>
      </c>
      <c r="H12" s="39" t="str">
        <f aca="false">VLOOKUP(B12,'Mentor Marks'!B11:I119,8,0)</f>
        <v/>
      </c>
      <c r="I12" s="40" t="n">
        <f aca="false">IFERROR(ROUND(SUM(E12:H12)*100/175,0),"")</f>
        <v>0</v>
      </c>
      <c r="J12" s="24" t="n">
        <f aca="false">IFERROR(VLOOKUP(B12,OtherAC!$B$1:$F$30,5,0),"")</f>
        <v>0</v>
      </c>
      <c r="K12" s="41" t="n">
        <f aca="false">(MAX(I12:J12))</f>
        <v>0</v>
      </c>
    </row>
    <row r="13" customFormat="false" ht="15" hidden="false" customHeight="false" outlineLevel="0" collapsed="false">
      <c r="A13" s="17" t="n">
        <f aca="false">'Acadamic Diary'!A13</f>
        <v>5</v>
      </c>
      <c r="B13" s="10" t="n">
        <v>500093629</v>
      </c>
      <c r="C13" s="10" t="s">
        <v>31</v>
      </c>
      <c r="D13" s="11" t="s">
        <v>32</v>
      </c>
      <c r="E13" s="21" t="n">
        <f aca="false">VLOOKUP(B13,Synopsis!B12:J120,9,0)</f>
        <v>11</v>
      </c>
      <c r="F13" s="21" t="n">
        <f aca="false">VLOOKUP(B13,Mid_term!B12:I120,8,0)</f>
        <v>14</v>
      </c>
      <c r="G13" s="21" t="n">
        <f aca="false">VLOOKUP(B13,'End-term'!B12:K120,10,0)</f>
        <v>40.5</v>
      </c>
      <c r="H13" s="21" t="n">
        <f aca="false">VLOOKUP(B13,'Mentor Marks'!B12:I120,8,0)</f>
        <v>73</v>
      </c>
      <c r="I13" s="34" t="n">
        <f aca="false">IFERROR(ROUND(SUM(E13:H13)*100/175,0),"")</f>
        <v>79</v>
      </c>
      <c r="J13" s="24" t="str">
        <f aca="false">IFERROR(VLOOKUP(B13,OtherAC!$B$1:$F$30,5,0),"")</f>
        <v/>
      </c>
      <c r="K13" s="35" t="n">
        <f aca="false">(MAX(I13:J13))</f>
        <v>79</v>
      </c>
    </row>
    <row r="14" customFormat="false" ht="15" hidden="false" customHeight="false" outlineLevel="0" collapsed="false">
      <c r="A14" s="17" t="n">
        <f aca="false">'Acadamic Diary'!A14</f>
        <v>6</v>
      </c>
      <c r="B14" s="10" t="n">
        <v>500093644</v>
      </c>
      <c r="C14" s="10" t="s">
        <v>35</v>
      </c>
      <c r="D14" s="11" t="s">
        <v>36</v>
      </c>
      <c r="E14" s="21" t="n">
        <f aca="false">VLOOKUP(B14,Synopsis!B13:J121,9,0)</f>
        <v>11</v>
      </c>
      <c r="F14" s="21" t="n">
        <f aca="false">VLOOKUP(B14,Mid_term!B13:I121,8,0)</f>
        <v>14</v>
      </c>
      <c r="G14" s="21" t="n">
        <f aca="false">VLOOKUP(B14,'End-term'!B13:K121,10,0)</f>
        <v>42.5</v>
      </c>
      <c r="H14" s="21" t="n">
        <f aca="false">VLOOKUP(B14,'Mentor Marks'!B13:I121,8,0)</f>
        <v>72.5</v>
      </c>
      <c r="I14" s="34" t="n">
        <f aca="false">IFERROR(ROUND(SUM(E14:H14)*100/175,0),"")</f>
        <v>80</v>
      </c>
      <c r="J14" s="24" t="str">
        <f aca="false">IFERROR(VLOOKUP(B14,OtherAC!$B$1:$F$30,5,0),"")</f>
        <v/>
      </c>
      <c r="K14" s="35" t="n">
        <f aca="false">(MAX(I14:J14))</f>
        <v>80</v>
      </c>
    </row>
    <row r="15" s="30" customFormat="true" ht="15" hidden="false" customHeight="false" outlineLevel="0" collapsed="false">
      <c r="A15" s="17" t="n">
        <f aca="false">'Acadamic Diary'!A15</f>
        <v>7</v>
      </c>
      <c r="B15" s="10" t="n">
        <v>500093651</v>
      </c>
      <c r="C15" s="10" t="s">
        <v>39</v>
      </c>
      <c r="D15" s="11" t="s">
        <v>40</v>
      </c>
      <c r="E15" s="21" t="n">
        <f aca="false">VLOOKUP(B15,Synopsis!B14:J122,9,0)</f>
        <v>11</v>
      </c>
      <c r="F15" s="21" t="n">
        <f aca="false">VLOOKUP(B15,Mid_term!B14:I122,8,0)</f>
        <v>16.5</v>
      </c>
      <c r="G15" s="21" t="n">
        <f aca="false">VLOOKUP(B15,'End-term'!B14:K122,10,0)</f>
        <v>42.5</v>
      </c>
      <c r="H15" s="21" t="n">
        <f aca="false">VLOOKUP(B15,'Mentor Marks'!B14:I122,8,0)</f>
        <v>60</v>
      </c>
      <c r="I15" s="34" t="n">
        <f aca="false">IFERROR(ROUND(SUM(E15:H15)*100/175,0),"")</f>
        <v>74</v>
      </c>
      <c r="J15" s="24" t="str">
        <f aca="false">IFERROR(VLOOKUP(B15,OtherAC!$B$1:$F$30,5,0),"")</f>
        <v/>
      </c>
      <c r="K15" s="35" t="n">
        <f aca="false">(MAX(I15:J15))</f>
        <v>74</v>
      </c>
    </row>
    <row r="16" s="30" customFormat="true" ht="15" hidden="false" customHeight="false" outlineLevel="0" collapsed="false">
      <c r="A16" s="17" t="n">
        <f aca="false">'Acadamic Diary'!A16</f>
        <v>8</v>
      </c>
      <c r="B16" s="10" t="n">
        <v>500093653</v>
      </c>
      <c r="C16" s="10" t="s">
        <v>43</v>
      </c>
      <c r="D16" s="11" t="s">
        <v>44</v>
      </c>
      <c r="E16" s="21" t="n">
        <f aca="false">VLOOKUP(B16,Synopsis!B15:J123,9,0)</f>
        <v>11</v>
      </c>
      <c r="F16" s="21" t="n">
        <f aca="false">VLOOKUP(B16,Mid_term!B15:I123,8,0)</f>
        <v>6</v>
      </c>
      <c r="G16" s="21" t="n">
        <f aca="false">VLOOKUP(B16,'End-term'!B15:K123,10,0)</f>
        <v>42.5</v>
      </c>
      <c r="H16" s="21" t="n">
        <f aca="false">VLOOKUP(B16,'Mentor Marks'!B15:I123,8,0)</f>
        <v>69</v>
      </c>
      <c r="I16" s="34" t="n">
        <f aca="false">IFERROR(ROUND(SUM(E16:H16)*100/175,0),"")</f>
        <v>73</v>
      </c>
      <c r="J16" s="24" t="str">
        <f aca="false">IFERROR(VLOOKUP(B16,OtherAC!$B$1:$F$30,5,0),"")</f>
        <v/>
      </c>
      <c r="K16" s="35" t="n">
        <f aca="false">(MAX(I16:J16))</f>
        <v>73</v>
      </c>
    </row>
    <row r="17" s="30" customFormat="true" ht="15" hidden="false" customHeight="false" outlineLevel="0" collapsed="false">
      <c r="A17" s="17" t="n">
        <f aca="false">'Acadamic Diary'!A17</f>
        <v>9</v>
      </c>
      <c r="B17" s="10" t="n">
        <v>500093656</v>
      </c>
      <c r="C17" s="10" t="s">
        <v>47</v>
      </c>
      <c r="D17" s="11" t="s">
        <v>48</v>
      </c>
      <c r="E17" s="21" t="n">
        <f aca="false">VLOOKUP(B17,Synopsis!B16:J124,9,0)</f>
        <v>11</v>
      </c>
      <c r="F17" s="21" t="n">
        <f aca="false">VLOOKUP(B17,Mid_term!B16:I124,8,0)</f>
        <v>16.5</v>
      </c>
      <c r="G17" s="21" t="n">
        <f aca="false">VLOOKUP(B17,'End-term'!B16:K124,10,0)</f>
        <v>42.5</v>
      </c>
      <c r="H17" s="21" t="n">
        <f aca="false">VLOOKUP(B17,'Mentor Marks'!B16:I124,8,0)</f>
        <v>60</v>
      </c>
      <c r="I17" s="34" t="n">
        <f aca="false">IFERROR(ROUND(SUM(E17:H17)*100/175,0),"")</f>
        <v>74</v>
      </c>
      <c r="J17" s="24" t="str">
        <f aca="false">IFERROR(VLOOKUP(B17,OtherAC!$B$1:$F$30,5,0),"")</f>
        <v/>
      </c>
      <c r="K17" s="35" t="n">
        <f aca="false">(MAX(I17:J17))</f>
        <v>74</v>
      </c>
    </row>
    <row r="18" s="30" customFormat="true" ht="15" hidden="false" customHeight="false" outlineLevel="0" collapsed="false">
      <c r="A18" s="36" t="n">
        <f aca="false">'Acadamic Diary'!A18</f>
        <v>10</v>
      </c>
      <c r="B18" s="37" t="n">
        <v>500093659</v>
      </c>
      <c r="C18" s="37" t="s">
        <v>49</v>
      </c>
      <c r="D18" s="38" t="s">
        <v>50</v>
      </c>
      <c r="E18" s="39" t="str">
        <f aca="false">VLOOKUP(B18,Synopsis!B17:J125,9,0)</f>
        <v/>
      </c>
      <c r="F18" s="39" t="str">
        <f aca="false">VLOOKUP(B18,Mid_term!B17:I125,8,0)</f>
        <v/>
      </c>
      <c r="G18" s="39" t="str">
        <f aca="false">VLOOKUP(B18,'End-term'!B17:K125,10,0)</f>
        <v/>
      </c>
      <c r="H18" s="39" t="str">
        <f aca="false">VLOOKUP(B18,'Mentor Marks'!B17:I125,8,0)</f>
        <v/>
      </c>
      <c r="I18" s="40" t="n">
        <f aca="false">IFERROR(ROUND(SUM(E18:H18)*100/175,0),"")</f>
        <v>0</v>
      </c>
      <c r="J18" s="24" t="n">
        <f aca="false">IFERROR(VLOOKUP(B18,OtherAC!$B$1:$F$30,5,0),"")</f>
        <v>0</v>
      </c>
      <c r="K18" s="41" t="n">
        <f aca="false">(MAX(I18:J18))</f>
        <v>0</v>
      </c>
    </row>
    <row r="19" customFormat="false" ht="15" hidden="false" customHeight="false" outlineLevel="0" collapsed="false">
      <c r="A19" s="36" t="n">
        <f aca="false">'Acadamic Diary'!A19</f>
        <v>11</v>
      </c>
      <c r="B19" s="37" t="n">
        <v>500093677</v>
      </c>
      <c r="C19" s="37" t="s">
        <v>51</v>
      </c>
      <c r="D19" s="38" t="s">
        <v>52</v>
      </c>
      <c r="E19" s="39" t="str">
        <f aca="false">VLOOKUP(B19,Synopsis!B18:J126,9,0)</f>
        <v/>
      </c>
      <c r="F19" s="39" t="str">
        <f aca="false">VLOOKUP(B19,Mid_term!B18:I126,8,0)</f>
        <v/>
      </c>
      <c r="G19" s="39" t="str">
        <f aca="false">VLOOKUP(B19,'End-term'!B18:K126,10,0)</f>
        <v/>
      </c>
      <c r="H19" s="39" t="str">
        <f aca="false">VLOOKUP(B19,'Mentor Marks'!B18:I126,8,0)</f>
        <v/>
      </c>
      <c r="I19" s="40" t="n">
        <f aca="false">IFERROR(ROUND(SUM(E19:H19)*100/175,0),"")</f>
        <v>0</v>
      </c>
      <c r="J19" s="24" t="n">
        <f aca="false">IFERROR(VLOOKUP(B19,OtherAC!$B$1:$F$30,5,0),"")</f>
        <v>0</v>
      </c>
      <c r="K19" s="41" t="n">
        <f aca="false">(MAX(I19:J19))</f>
        <v>0</v>
      </c>
    </row>
    <row r="20" s="30" customFormat="true" ht="15" hidden="false" customHeight="false" outlineLevel="0" collapsed="false">
      <c r="A20" s="17" t="n">
        <f aca="false">'Acadamic Diary'!A20</f>
        <v>12</v>
      </c>
      <c r="B20" s="10" t="n">
        <v>500093916</v>
      </c>
      <c r="C20" s="10" t="s">
        <v>53</v>
      </c>
      <c r="D20" s="11" t="s">
        <v>54</v>
      </c>
      <c r="E20" s="21" t="n">
        <f aca="false">VLOOKUP(B20,Synopsis!B19:J127,9,0)</f>
        <v>11</v>
      </c>
      <c r="F20" s="21" t="n">
        <f aca="false">VLOOKUP(B20,Mid_term!B19:I127,8,0)</f>
        <v>6</v>
      </c>
      <c r="G20" s="21" t="n">
        <f aca="false">VLOOKUP(B20,'End-term'!B19:K127,10,0)</f>
        <v>31</v>
      </c>
      <c r="H20" s="21" t="n">
        <f aca="false">VLOOKUP(B20,'Mentor Marks'!B19:I127,8,0)</f>
        <v>69</v>
      </c>
      <c r="I20" s="34" t="n">
        <f aca="false">IFERROR(ROUND(SUM(E20:H20)*100/175,0),"")</f>
        <v>67</v>
      </c>
      <c r="J20" s="24" t="str">
        <f aca="false">IFERROR(VLOOKUP(B20,OtherAC!$B$1:$F$30,5,0),"")</f>
        <v/>
      </c>
      <c r="K20" s="35" t="n">
        <f aca="false">(MAX(I20:J20))</f>
        <v>67</v>
      </c>
    </row>
    <row r="21" customFormat="false" ht="15" hidden="false" customHeight="false" outlineLevel="0" collapsed="false">
      <c r="A21" s="17" t="n">
        <f aca="false">'Acadamic Diary'!A21</f>
        <v>13</v>
      </c>
      <c r="B21" s="10" t="n">
        <v>500093923</v>
      </c>
      <c r="C21" s="10" t="s">
        <v>57</v>
      </c>
      <c r="D21" s="11" t="s">
        <v>58</v>
      </c>
      <c r="E21" s="21" t="n">
        <f aca="false">VLOOKUP(B21,Synopsis!B20:J128,9,0)</f>
        <v>13</v>
      </c>
      <c r="F21" s="21" t="n">
        <f aca="false">VLOOKUP(B21,Mid_term!B20:I128,8,0)</f>
        <v>19</v>
      </c>
      <c r="G21" s="21" t="n">
        <f aca="false">VLOOKUP(B21,'End-term'!B20:K128,10,0)</f>
        <v>31</v>
      </c>
      <c r="H21" s="21" t="n">
        <f aca="false">VLOOKUP(B21,'Mentor Marks'!B20:I128,8,0)</f>
        <v>72</v>
      </c>
      <c r="I21" s="34" t="n">
        <f aca="false">IFERROR(ROUND(SUM(E21:H21)*100/175,0),"")</f>
        <v>77</v>
      </c>
      <c r="J21" s="24" t="str">
        <f aca="false">IFERROR(VLOOKUP(B21,OtherAC!$B$1:$F$30,5,0),"")</f>
        <v/>
      </c>
      <c r="K21" s="35" t="n">
        <f aca="false">(MAX(I21:J21))</f>
        <v>77</v>
      </c>
    </row>
    <row r="22" customFormat="false" ht="15" hidden="false" customHeight="false" outlineLevel="0" collapsed="false">
      <c r="A22" s="36" t="n">
        <f aca="false">'Acadamic Diary'!A22</f>
        <v>14</v>
      </c>
      <c r="B22" s="37" t="n">
        <v>500093927</v>
      </c>
      <c r="C22" s="37" t="s">
        <v>61</v>
      </c>
      <c r="D22" s="38" t="s">
        <v>62</v>
      </c>
      <c r="E22" s="39" t="str">
        <f aca="false">VLOOKUP(B22,Synopsis!B21:J129,9,0)</f>
        <v/>
      </c>
      <c r="F22" s="39" t="str">
        <f aca="false">VLOOKUP(B22,Mid_term!B21:I129,8,0)</f>
        <v/>
      </c>
      <c r="G22" s="39" t="str">
        <f aca="false">VLOOKUP(B22,'End-term'!B21:K129,10,0)</f>
        <v/>
      </c>
      <c r="H22" s="39" t="str">
        <f aca="false">VLOOKUP(B22,'Mentor Marks'!B21:I129,8,0)</f>
        <v/>
      </c>
      <c r="I22" s="40" t="n">
        <f aca="false">IFERROR(ROUND(SUM(E22:H22)*100/175,0),"")</f>
        <v>0</v>
      </c>
      <c r="J22" s="24" t="n">
        <f aca="false">IFERROR(VLOOKUP(B22,OtherAC!$B$1:$F$30,5,0),"")</f>
        <v>0</v>
      </c>
      <c r="K22" s="41" t="n">
        <f aca="false">(MAX(I22:J22))</f>
        <v>0</v>
      </c>
    </row>
    <row r="23" s="30" customFormat="true" ht="15" hidden="false" customHeight="false" outlineLevel="0" collapsed="false">
      <c r="A23" s="36" t="n">
        <f aca="false">'Acadamic Diary'!A23</f>
        <v>15</v>
      </c>
      <c r="B23" s="37" t="n">
        <v>500093948</v>
      </c>
      <c r="C23" s="37" t="s">
        <v>63</v>
      </c>
      <c r="D23" s="38" t="s">
        <v>64</v>
      </c>
      <c r="E23" s="39" t="str">
        <f aca="false">VLOOKUP(B23,Synopsis!B22:J130,9,0)</f>
        <v/>
      </c>
      <c r="F23" s="39" t="str">
        <f aca="false">VLOOKUP(B23,Mid_term!B22:I130,8,0)</f>
        <v/>
      </c>
      <c r="G23" s="39" t="str">
        <f aca="false">VLOOKUP(B23,'End-term'!B22:K130,10,0)</f>
        <v/>
      </c>
      <c r="H23" s="39" t="str">
        <f aca="false">VLOOKUP(B23,'Mentor Marks'!B22:I130,8,0)</f>
        <v/>
      </c>
      <c r="I23" s="40" t="n">
        <f aca="false">IFERROR(ROUND(SUM(E23:H23)*100/175,0),"")</f>
        <v>0</v>
      </c>
      <c r="J23" s="24" t="n">
        <f aca="false">IFERROR(VLOOKUP(B23,OtherAC!$B$1:$F$30,5,0),"")</f>
        <v>0</v>
      </c>
      <c r="K23" s="41" t="n">
        <f aca="false">(MAX(I23:J23))</f>
        <v>0</v>
      </c>
    </row>
    <row r="24" customFormat="false" ht="15" hidden="false" customHeight="false" outlineLevel="0" collapsed="false">
      <c r="A24" s="36" t="n">
        <f aca="false">'Acadamic Diary'!A24</f>
        <v>16</v>
      </c>
      <c r="B24" s="37" t="n">
        <v>500093957</v>
      </c>
      <c r="C24" s="37" t="s">
        <v>65</v>
      </c>
      <c r="D24" s="38" t="s">
        <v>66</v>
      </c>
      <c r="E24" s="39" t="str">
        <f aca="false">VLOOKUP(B24,Synopsis!B23:J131,9,0)</f>
        <v/>
      </c>
      <c r="F24" s="39" t="str">
        <f aca="false">VLOOKUP(B24,Mid_term!B23:I131,8,0)</f>
        <v/>
      </c>
      <c r="G24" s="39" t="str">
        <f aca="false">VLOOKUP(B24,'End-term'!B23:K131,10,0)</f>
        <v/>
      </c>
      <c r="H24" s="39" t="str">
        <f aca="false">VLOOKUP(B24,'Mentor Marks'!B23:I131,8,0)</f>
        <v/>
      </c>
      <c r="I24" s="40" t="n">
        <f aca="false">IFERROR(ROUND(SUM(E24:H24)*100/175,0),"")</f>
        <v>0</v>
      </c>
      <c r="J24" s="24" t="n">
        <f aca="false">IFERROR(VLOOKUP(B24,OtherAC!$B$1:$F$30,5,0),"")</f>
        <v>0</v>
      </c>
      <c r="K24" s="41" t="n">
        <f aca="false">(MAX(I24:J24))</f>
        <v>0</v>
      </c>
    </row>
    <row r="25" customFormat="false" ht="15" hidden="false" customHeight="false" outlineLevel="0" collapsed="false">
      <c r="A25" s="36" t="n">
        <f aca="false">'Acadamic Diary'!A25</f>
        <v>17</v>
      </c>
      <c r="B25" s="37" t="n">
        <v>500093984</v>
      </c>
      <c r="C25" s="37" t="s">
        <v>67</v>
      </c>
      <c r="D25" s="38" t="s">
        <v>68</v>
      </c>
      <c r="E25" s="39" t="str">
        <f aca="false">VLOOKUP(B25,Synopsis!B24:J132,9,0)</f>
        <v/>
      </c>
      <c r="F25" s="39" t="str">
        <f aca="false">VLOOKUP(B25,Mid_term!B24:I132,8,0)</f>
        <v/>
      </c>
      <c r="G25" s="39" t="str">
        <f aca="false">VLOOKUP(B25,'End-term'!B24:K132,10,0)</f>
        <v/>
      </c>
      <c r="H25" s="39" t="str">
        <f aca="false">VLOOKUP(B25,'Mentor Marks'!B24:I132,8,0)</f>
        <v/>
      </c>
      <c r="I25" s="40" t="n">
        <f aca="false">IFERROR(ROUND(SUM(E25:H25)*100/175,0),"")</f>
        <v>0</v>
      </c>
      <c r="J25" s="24" t="n">
        <f aca="false">IFERROR(VLOOKUP(B25,OtherAC!$B$1:$F$30,5,0),"")</f>
        <v>0</v>
      </c>
      <c r="K25" s="41" t="n">
        <f aca="false">(MAX(I25:J25))</f>
        <v>0</v>
      </c>
    </row>
    <row r="26" s="30" customFormat="true" ht="15" hidden="false" customHeight="false" outlineLevel="0" collapsed="false">
      <c r="A26" s="17" t="n">
        <f aca="false">'Acadamic Diary'!A26</f>
        <v>18</v>
      </c>
      <c r="B26" s="10" t="n">
        <v>500094037</v>
      </c>
      <c r="C26" s="10" t="s">
        <v>69</v>
      </c>
      <c r="D26" s="11" t="s">
        <v>70</v>
      </c>
      <c r="E26" s="21" t="n">
        <f aca="false">VLOOKUP(B26,Synopsis!B25:J133,9,0)</f>
        <v>15</v>
      </c>
      <c r="F26" s="21" t="n">
        <f aca="false">VLOOKUP(B26,Mid_term!B25:I133,8,0)</f>
        <v>12</v>
      </c>
      <c r="G26" s="21" t="n">
        <f aca="false">VLOOKUP(B26,'End-term'!B25:K133,10,0)</f>
        <v>40</v>
      </c>
      <c r="H26" s="21" t="n">
        <f aca="false">VLOOKUP(B26,'Mentor Marks'!B25:I133,8,0)</f>
        <v>73.5</v>
      </c>
      <c r="I26" s="34" t="n">
        <f aca="false">IFERROR(ROUND(SUM(E26:H26)*100/175,0),"")</f>
        <v>80</v>
      </c>
      <c r="J26" s="24" t="str">
        <f aca="false">IFERROR(VLOOKUP(B26,OtherAC!$B$1:$F$30,5,0),"")</f>
        <v/>
      </c>
      <c r="K26" s="35" t="n">
        <f aca="false">(MAX(I26:J26))</f>
        <v>80</v>
      </c>
    </row>
    <row r="27" customFormat="false" ht="15" hidden="false" customHeight="false" outlineLevel="0" collapsed="false">
      <c r="A27" s="36" t="n">
        <f aca="false">'Acadamic Diary'!A27</f>
        <v>19</v>
      </c>
      <c r="B27" s="37" t="n">
        <v>500094046</v>
      </c>
      <c r="C27" s="37" t="s">
        <v>73</v>
      </c>
      <c r="D27" s="38" t="s">
        <v>74</v>
      </c>
      <c r="E27" s="39" t="str">
        <f aca="false">VLOOKUP(B27,Synopsis!B26:J134,9,0)</f>
        <v/>
      </c>
      <c r="F27" s="39" t="str">
        <f aca="false">VLOOKUP(B27,Mid_term!B26:I134,8,0)</f>
        <v/>
      </c>
      <c r="G27" s="39" t="str">
        <f aca="false">VLOOKUP(B27,'End-term'!B26:K134,10,0)</f>
        <v/>
      </c>
      <c r="H27" s="39" t="str">
        <f aca="false">VLOOKUP(B27,'Mentor Marks'!B26:I134,8,0)</f>
        <v/>
      </c>
      <c r="I27" s="40" t="n">
        <f aca="false">IFERROR(ROUND(SUM(E27:H27)*100/175,0),"")</f>
        <v>0</v>
      </c>
      <c r="J27" s="24" t="n">
        <f aca="false">IFERROR(VLOOKUP(B27,OtherAC!$B$1:$F$30,5,0),"")</f>
        <v>0</v>
      </c>
      <c r="K27" s="41" t="n">
        <f aca="false">(MAX(I27:J27))</f>
        <v>0</v>
      </c>
    </row>
    <row r="28" customFormat="false" ht="15" hidden="false" customHeight="false" outlineLevel="0" collapsed="false">
      <c r="A28" s="17" t="n">
        <f aca="false">'Acadamic Diary'!A28</f>
        <v>20</v>
      </c>
      <c r="B28" s="10" t="n">
        <v>500094049</v>
      </c>
      <c r="C28" s="10" t="s">
        <v>75</v>
      </c>
      <c r="D28" s="11" t="s">
        <v>76</v>
      </c>
      <c r="E28" s="21" t="n">
        <f aca="false">VLOOKUP(B28,Synopsis!B27:J135,9,0)</f>
        <v>16.5</v>
      </c>
      <c r="F28" s="21" t="n">
        <f aca="false">VLOOKUP(B28,Mid_term!B27:I135,8,0)</f>
        <v>17</v>
      </c>
      <c r="G28" s="21" t="n">
        <f aca="false">VLOOKUP(B28,'End-term'!B27:K135,10,0)</f>
        <v>40.5</v>
      </c>
      <c r="H28" s="21" t="n">
        <f aca="false">VLOOKUP(B28,'Mentor Marks'!B27:I135,8,0)</f>
        <v>76</v>
      </c>
      <c r="I28" s="34" t="n">
        <f aca="false">IFERROR(ROUND(SUM(E28:H28)*100/175,0),"")</f>
        <v>86</v>
      </c>
      <c r="J28" s="24" t="str">
        <f aca="false">IFERROR(VLOOKUP(B28,OtherAC!$B$1:$F$30,5,0),"")</f>
        <v/>
      </c>
      <c r="K28" s="35" t="n">
        <f aca="false">(MAX(I28:J28))</f>
        <v>86</v>
      </c>
    </row>
    <row r="29" customFormat="false" ht="15" hidden="false" customHeight="false" outlineLevel="0" collapsed="false">
      <c r="A29" s="17" t="n">
        <f aca="false">'Acadamic Diary'!A29</f>
        <v>21</v>
      </c>
      <c r="B29" s="10" t="n">
        <v>500094053</v>
      </c>
      <c r="C29" s="10" t="s">
        <v>79</v>
      </c>
      <c r="D29" s="11" t="s">
        <v>80</v>
      </c>
      <c r="E29" s="21" t="n">
        <f aca="false">VLOOKUP(B29,Synopsis!B28:J136,9,0)</f>
        <v>15</v>
      </c>
      <c r="F29" s="21" t="n">
        <f aca="false">VLOOKUP(B29,Mid_term!B28:I136,8,0)</f>
        <v>12</v>
      </c>
      <c r="G29" s="21" t="n">
        <f aca="false">VLOOKUP(B29,'End-term'!B28:K136,10,0)</f>
        <v>40</v>
      </c>
      <c r="H29" s="21" t="n">
        <f aca="false">VLOOKUP(B29,'Mentor Marks'!B28:I136,8,0)</f>
        <v>73.5</v>
      </c>
      <c r="I29" s="34" t="n">
        <f aca="false">IFERROR(ROUND(SUM(E29:H29)*100/175,0),"")</f>
        <v>80</v>
      </c>
      <c r="J29" s="24" t="str">
        <f aca="false">IFERROR(VLOOKUP(B29,OtherAC!$B$1:$F$30,5,0),"")</f>
        <v/>
      </c>
      <c r="K29" s="35" t="n">
        <f aca="false">(MAX(I29:J29))</f>
        <v>80</v>
      </c>
    </row>
    <row r="30" customFormat="false" ht="15" hidden="false" customHeight="false" outlineLevel="0" collapsed="false">
      <c r="A30" s="36" t="n">
        <f aca="false">'Acadamic Diary'!A30</f>
        <v>22</v>
      </c>
      <c r="B30" s="37" t="n">
        <v>500094054</v>
      </c>
      <c r="C30" s="37" t="s">
        <v>81</v>
      </c>
      <c r="D30" s="38" t="s">
        <v>82</v>
      </c>
      <c r="E30" s="39" t="str">
        <f aca="false">VLOOKUP(B30,Synopsis!B29:J137,9,0)</f>
        <v/>
      </c>
      <c r="F30" s="39" t="str">
        <f aca="false">VLOOKUP(B30,Mid_term!B29:I137,8,0)</f>
        <v/>
      </c>
      <c r="G30" s="39" t="str">
        <f aca="false">VLOOKUP(B30,'End-term'!B29:K137,10,0)</f>
        <v/>
      </c>
      <c r="H30" s="39" t="str">
        <f aca="false">VLOOKUP(B30,'Mentor Marks'!B29:I137,8,0)</f>
        <v/>
      </c>
      <c r="I30" s="40" t="n">
        <f aca="false">IFERROR(ROUND(SUM(E30:H30)*100/175,0),"")</f>
        <v>0</v>
      </c>
      <c r="J30" s="24" t="n">
        <f aca="false">IFERROR(VLOOKUP(B30,OtherAC!$B$1:$F$30,5,0),"")</f>
        <v>0</v>
      </c>
      <c r="K30" s="41" t="n">
        <f aca="false">(MAX(I30:J30))</f>
        <v>0</v>
      </c>
    </row>
    <row r="31" customFormat="false" ht="15" hidden="false" customHeight="false" outlineLevel="0" collapsed="false">
      <c r="A31" s="17" t="n">
        <f aca="false">'Acadamic Diary'!A31</f>
        <v>23</v>
      </c>
      <c r="B31" s="10" t="n">
        <v>500094065</v>
      </c>
      <c r="C31" s="10" t="s">
        <v>83</v>
      </c>
      <c r="D31" s="11" t="s">
        <v>84</v>
      </c>
      <c r="E31" s="21" t="n">
        <f aca="false">VLOOKUP(B31,Synopsis!B30:J138,9,0)</f>
        <v>13</v>
      </c>
      <c r="F31" s="21" t="n">
        <f aca="false">VLOOKUP(B31,Mid_term!B30:I138,8,0)</f>
        <v>19</v>
      </c>
      <c r="G31" s="21" t="n">
        <f aca="false">VLOOKUP(B31,'End-term'!B30:K138,10,0)</f>
        <v>31</v>
      </c>
      <c r="H31" s="21" t="n">
        <f aca="false">VLOOKUP(B31,'Mentor Marks'!B30:I138,8,0)</f>
        <v>72</v>
      </c>
      <c r="I31" s="34" t="n">
        <f aca="false">IFERROR(ROUND(SUM(E31:H31)*100/175,0),"")</f>
        <v>77</v>
      </c>
      <c r="J31" s="24" t="str">
        <f aca="false">IFERROR(VLOOKUP(B31,OtherAC!$B$1:$F$30,5,0),"")</f>
        <v/>
      </c>
      <c r="K31" s="35" t="n">
        <f aca="false">(MAX(I31:J31))</f>
        <v>77</v>
      </c>
    </row>
    <row r="32" customFormat="false" ht="15" hidden="false" customHeight="false" outlineLevel="0" collapsed="false">
      <c r="A32" s="17" t="n">
        <f aca="false">'Acadamic Diary'!A32</f>
        <v>24</v>
      </c>
      <c r="B32" s="10" t="n">
        <v>500094068</v>
      </c>
      <c r="C32" s="10" t="s">
        <v>85</v>
      </c>
      <c r="D32" s="11" t="s">
        <v>86</v>
      </c>
      <c r="E32" s="21" t="n">
        <f aca="false">VLOOKUP(B32,Synopsis!B31:J139,9,0)</f>
        <v>15</v>
      </c>
      <c r="F32" s="21" t="n">
        <f aca="false">VLOOKUP(B32,Mid_term!B31:I139,8,0)</f>
        <v>12</v>
      </c>
      <c r="G32" s="21" t="n">
        <f aca="false">VLOOKUP(B32,'End-term'!B31:K139,10,0)</f>
        <v>38</v>
      </c>
      <c r="H32" s="21" t="n">
        <f aca="false">VLOOKUP(B32,'Mentor Marks'!B31:I139,8,0)</f>
        <v>80</v>
      </c>
      <c r="I32" s="34" t="n">
        <f aca="false">IFERROR(ROUND(SUM(E32:H32)*100/175,0),"")</f>
        <v>83</v>
      </c>
      <c r="J32" s="24" t="str">
        <f aca="false">IFERROR(VLOOKUP(B32,OtherAC!$B$1:$F$30,5,0),"")</f>
        <v/>
      </c>
      <c r="K32" s="35" t="n">
        <f aca="false">(MAX(I32:J32))</f>
        <v>83</v>
      </c>
    </row>
    <row r="33" customFormat="false" ht="15" hidden="false" customHeight="false" outlineLevel="0" collapsed="false">
      <c r="A33" s="36" t="n">
        <f aca="false">'Acadamic Diary'!A33</f>
        <v>25</v>
      </c>
      <c r="B33" s="37" t="n">
        <v>500094083</v>
      </c>
      <c r="C33" s="37" t="s">
        <v>89</v>
      </c>
      <c r="D33" s="38" t="s">
        <v>90</v>
      </c>
      <c r="E33" s="39" t="str">
        <f aca="false">VLOOKUP(B33,Synopsis!B32:J140,9,0)</f>
        <v/>
      </c>
      <c r="F33" s="39" t="str">
        <f aca="false">VLOOKUP(B33,Mid_term!B32:I140,8,0)</f>
        <v/>
      </c>
      <c r="G33" s="39" t="str">
        <f aca="false">VLOOKUP(B33,'End-term'!B32:K140,10,0)</f>
        <v/>
      </c>
      <c r="H33" s="39" t="str">
        <f aca="false">VLOOKUP(B33,'Mentor Marks'!B32:I140,8,0)</f>
        <v/>
      </c>
      <c r="I33" s="40" t="n">
        <f aca="false">IFERROR(ROUND(SUM(E33:H33)*100/175,0),"")</f>
        <v>0</v>
      </c>
      <c r="J33" s="24" t="n">
        <f aca="false">IFERROR(VLOOKUP(B33,OtherAC!$B$1:$F$30,5,0),"")</f>
        <v>0</v>
      </c>
      <c r="K33" s="41" t="n">
        <f aca="false">(MAX(I33:J33))</f>
        <v>0</v>
      </c>
    </row>
    <row r="34" customFormat="false" ht="15" hidden="false" customHeight="false" outlineLevel="0" collapsed="false">
      <c r="A34" s="17" t="n">
        <f aca="false">'Acadamic Diary'!A34</f>
        <v>26</v>
      </c>
      <c r="B34" s="10" t="n">
        <v>500094089</v>
      </c>
      <c r="C34" s="10" t="s">
        <v>91</v>
      </c>
      <c r="D34" s="11" t="s">
        <v>92</v>
      </c>
      <c r="E34" s="21" t="n">
        <f aca="false">VLOOKUP(B34,Synopsis!B33:J141,9,0)</f>
        <v>15</v>
      </c>
      <c r="F34" s="21" t="n">
        <f aca="false">VLOOKUP(B34,Mid_term!B33:I141,8,0)</f>
        <v>11</v>
      </c>
      <c r="G34" s="21" t="n">
        <f aca="false">VLOOKUP(B34,'End-term'!B33:K141,10,0)</f>
        <v>22</v>
      </c>
      <c r="H34" s="21" t="n">
        <f aca="false">VLOOKUP(B34,'Mentor Marks'!B33:I141,8,0)</f>
        <v>70.5</v>
      </c>
      <c r="I34" s="34" t="n">
        <f aca="false">IFERROR(ROUND(SUM(E34:H34)*100/175,0),"")</f>
        <v>68</v>
      </c>
      <c r="J34" s="24" t="str">
        <f aca="false">IFERROR(VLOOKUP(B34,OtherAC!$B$1:$F$30,5,0),"")</f>
        <v/>
      </c>
      <c r="K34" s="35" t="n">
        <f aca="false">(MAX(I34:J34))</f>
        <v>68</v>
      </c>
    </row>
    <row r="35" customFormat="false" ht="15" hidden="false" customHeight="false" outlineLevel="0" collapsed="false">
      <c r="A35" s="17" t="n">
        <f aca="false">'Acadamic Diary'!A35</f>
        <v>27</v>
      </c>
      <c r="B35" s="10" t="n">
        <v>500094103</v>
      </c>
      <c r="C35" s="10" t="s">
        <v>95</v>
      </c>
      <c r="D35" s="11" t="s">
        <v>96</v>
      </c>
      <c r="E35" s="21" t="n">
        <f aca="false">VLOOKUP(B35,Synopsis!B34:J142,9,0)</f>
        <v>11</v>
      </c>
      <c r="F35" s="21" t="n">
        <f aca="false">VLOOKUP(B35,Mid_term!B34:I142,8,0)</f>
        <v>19</v>
      </c>
      <c r="G35" s="21" t="n">
        <f aca="false">VLOOKUP(B35,'End-term'!B34:K142,10,0)</f>
        <v>47</v>
      </c>
      <c r="H35" s="21" t="n">
        <f aca="false">VLOOKUP(B35,'Mentor Marks'!B34:I142,8,0)</f>
        <v>73</v>
      </c>
      <c r="I35" s="34" t="n">
        <f aca="false">IFERROR(ROUND(SUM(E35:H35)*100/175,0),"")</f>
        <v>86</v>
      </c>
      <c r="J35" s="24" t="str">
        <f aca="false">IFERROR(VLOOKUP(B35,OtherAC!$B$1:$F$30,5,0),"")</f>
        <v/>
      </c>
      <c r="K35" s="35" t="n">
        <f aca="false">(MAX(I35:J35))</f>
        <v>86</v>
      </c>
    </row>
    <row r="36" customFormat="false" ht="15" hidden="false" customHeight="false" outlineLevel="0" collapsed="false">
      <c r="A36" s="17" t="n">
        <f aca="false">'Acadamic Diary'!A36</f>
        <v>28</v>
      </c>
      <c r="B36" s="10" t="n">
        <v>500094117</v>
      </c>
      <c r="C36" s="10" t="s">
        <v>99</v>
      </c>
      <c r="D36" s="11" t="s">
        <v>100</v>
      </c>
      <c r="E36" s="21" t="n">
        <f aca="false">VLOOKUP(B36,Synopsis!B35:J143,9,0)</f>
        <v>11</v>
      </c>
      <c r="F36" s="21" t="n">
        <f aca="false">VLOOKUP(B36,Mid_term!B35:I143,8,0)</f>
        <v>16.5</v>
      </c>
      <c r="G36" s="21" t="n">
        <f aca="false">VLOOKUP(B36,'End-term'!B35:K143,10,0)</f>
        <v>42.5</v>
      </c>
      <c r="H36" s="21" t="n">
        <f aca="false">VLOOKUP(B36,'Mentor Marks'!B35:I143,8,0)</f>
        <v>60</v>
      </c>
      <c r="I36" s="34" t="n">
        <f aca="false">IFERROR(ROUND(SUM(E36:H36)*100/175,0),"")</f>
        <v>74</v>
      </c>
      <c r="J36" s="24" t="str">
        <f aca="false">IFERROR(VLOOKUP(B36,OtherAC!$B$1:$F$30,5,0),"")</f>
        <v/>
      </c>
      <c r="K36" s="35" t="n">
        <f aca="false">(MAX(I36:J36))</f>
        <v>74</v>
      </c>
    </row>
    <row r="37" customFormat="false" ht="15" hidden="false" customHeight="false" outlineLevel="0" collapsed="false">
      <c r="A37" s="17" t="n">
        <f aca="false">'Acadamic Diary'!A37</f>
        <v>29</v>
      </c>
      <c r="B37" s="10" t="n">
        <v>500094118</v>
      </c>
      <c r="C37" s="10" t="s">
        <v>102</v>
      </c>
      <c r="D37" s="11" t="s">
        <v>103</v>
      </c>
      <c r="E37" s="21" t="n">
        <f aca="false">VLOOKUP(B37,Synopsis!B36:J144,9,0)</f>
        <v>15</v>
      </c>
      <c r="F37" s="21" t="n">
        <f aca="false">VLOOKUP(B37,Mid_term!B36:I144,8,0)</f>
        <v>12</v>
      </c>
      <c r="G37" s="21" t="n">
        <f aca="false">VLOOKUP(B37,'End-term'!B36:K144,10,0)</f>
        <v>38</v>
      </c>
      <c r="H37" s="21" t="n">
        <f aca="false">VLOOKUP(B37,'Mentor Marks'!B36:I144,8,0)</f>
        <v>80</v>
      </c>
      <c r="I37" s="34" t="n">
        <f aca="false">IFERROR(ROUND(SUM(E37:H37)*100/175,0),"")</f>
        <v>83</v>
      </c>
      <c r="J37" s="24" t="str">
        <f aca="false">IFERROR(VLOOKUP(B37,OtherAC!$B$1:$F$30,5,0),"")</f>
        <v/>
      </c>
      <c r="K37" s="35" t="n">
        <f aca="false">(MAX(I37:J37))</f>
        <v>83</v>
      </c>
    </row>
    <row r="38" customFormat="false" ht="15" hidden="false" customHeight="false" outlineLevel="0" collapsed="false">
      <c r="A38" s="17" t="n">
        <f aca="false">'Acadamic Diary'!A38</f>
        <v>30</v>
      </c>
      <c r="B38" s="10" t="n">
        <v>500094125</v>
      </c>
      <c r="C38" s="10" t="s">
        <v>104</v>
      </c>
      <c r="D38" s="11" t="s">
        <v>105</v>
      </c>
      <c r="E38" s="21" t="n">
        <f aca="false">VLOOKUP(B38,Synopsis!B37:J145,9,0)</f>
        <v>10</v>
      </c>
      <c r="F38" s="21" t="n">
        <f aca="false">VLOOKUP(B38,Mid_term!B37:I145,8,0)</f>
        <v>8</v>
      </c>
      <c r="G38" s="21" t="n">
        <f aca="false">VLOOKUP(B38,'End-term'!B37:K145,10,0)</f>
        <v>29</v>
      </c>
      <c r="H38" s="21" t="n">
        <f aca="false">VLOOKUP(B38,'Mentor Marks'!B37:I145,8,0)</f>
        <v>80</v>
      </c>
      <c r="I38" s="34" t="n">
        <f aca="false">IFERROR(ROUND(SUM(E38:H38)*100/175,0),"")</f>
        <v>73</v>
      </c>
      <c r="J38" s="24" t="str">
        <f aca="false">IFERROR(VLOOKUP(B38,OtherAC!$B$1:$F$30,5,0),"")</f>
        <v/>
      </c>
      <c r="K38" s="35" t="n">
        <f aca="false">(MAX(I38:J38))</f>
        <v>73</v>
      </c>
    </row>
    <row r="39" s="30" customFormat="true" ht="15" hidden="false" customHeight="false" outlineLevel="0" collapsed="false">
      <c r="A39" s="17" t="n">
        <f aca="false">'Acadamic Diary'!A39</f>
        <v>31</v>
      </c>
      <c r="B39" s="10" t="n">
        <v>500094135</v>
      </c>
      <c r="C39" s="10" t="s">
        <v>107</v>
      </c>
      <c r="D39" s="11" t="s">
        <v>108</v>
      </c>
      <c r="E39" s="21" t="n">
        <f aca="false">VLOOKUP(B39,Synopsis!B38:J146,9,0)</f>
        <v>11</v>
      </c>
      <c r="F39" s="21" t="n">
        <f aca="false">VLOOKUP(B39,Mid_term!B38:I146,8,0)</f>
        <v>19</v>
      </c>
      <c r="G39" s="21" t="n">
        <f aca="false">VLOOKUP(B39,'End-term'!B38:K146,10,0)</f>
        <v>47</v>
      </c>
      <c r="H39" s="21" t="n">
        <f aca="false">VLOOKUP(B39,'Mentor Marks'!B38:I146,8,0)</f>
        <v>73</v>
      </c>
      <c r="I39" s="34" t="n">
        <f aca="false">IFERROR(ROUND(SUM(E39:H39)*100/175,0),"")</f>
        <v>86</v>
      </c>
      <c r="J39" s="24" t="str">
        <f aca="false">IFERROR(VLOOKUP(B39,OtherAC!$B$1:$F$30,5,0),"")</f>
        <v/>
      </c>
      <c r="K39" s="35" t="n">
        <f aca="false">(MAX(I39:J39))</f>
        <v>86</v>
      </c>
    </row>
    <row r="40" customFormat="false" ht="15" hidden="false" customHeight="false" outlineLevel="0" collapsed="false">
      <c r="A40" s="17" t="n">
        <f aca="false">'Acadamic Diary'!A40</f>
        <v>32</v>
      </c>
      <c r="B40" s="10" t="n">
        <v>500094136</v>
      </c>
      <c r="C40" s="10" t="s">
        <v>109</v>
      </c>
      <c r="D40" s="11" t="s">
        <v>110</v>
      </c>
      <c r="E40" s="21" t="n">
        <f aca="false">VLOOKUP(B40,Synopsis!B39:J147,9,0)</f>
        <v>10</v>
      </c>
      <c r="F40" s="21" t="n">
        <f aca="false">VLOOKUP(B40,Mid_term!B39:I147,8,0)</f>
        <v>8</v>
      </c>
      <c r="G40" s="21" t="n">
        <f aca="false">VLOOKUP(B40,'End-term'!B39:K147,10,0)</f>
        <v>29</v>
      </c>
      <c r="H40" s="21" t="n">
        <f aca="false">VLOOKUP(B40,'Mentor Marks'!B39:I147,8,0)</f>
        <v>80</v>
      </c>
      <c r="I40" s="34" t="n">
        <f aca="false">IFERROR(ROUND(SUM(E40:H40)*100/175,0),"")</f>
        <v>73</v>
      </c>
      <c r="J40" s="24" t="str">
        <f aca="false">IFERROR(VLOOKUP(B40,OtherAC!$B$1:$F$30,5,0),"")</f>
        <v/>
      </c>
      <c r="K40" s="35" t="n">
        <f aca="false">(MAX(I40:J40))</f>
        <v>73</v>
      </c>
    </row>
    <row r="41" customFormat="false" ht="15" hidden="false" customHeight="false" outlineLevel="0" collapsed="false">
      <c r="A41" s="17" t="n">
        <f aca="false">'Acadamic Diary'!A41</f>
        <v>33</v>
      </c>
      <c r="B41" s="10" t="n">
        <v>500094151</v>
      </c>
      <c r="C41" s="10" t="s">
        <v>111</v>
      </c>
      <c r="D41" s="11" t="s">
        <v>112</v>
      </c>
      <c r="E41" s="21" t="n">
        <f aca="false">VLOOKUP(B41,Synopsis!B40:J148,9,0)</f>
        <v>11</v>
      </c>
      <c r="F41" s="21" t="n">
        <f aca="false">VLOOKUP(B41,Mid_term!B40:I148,8,0)</f>
        <v>6</v>
      </c>
      <c r="G41" s="21" t="n">
        <f aca="false">VLOOKUP(B41,'End-term'!B40:K148,10,0)</f>
        <v>29</v>
      </c>
      <c r="H41" s="21" t="n">
        <f aca="false">VLOOKUP(B41,'Mentor Marks'!B40:I148,8,0)</f>
        <v>69</v>
      </c>
      <c r="I41" s="34" t="n">
        <f aca="false">IFERROR(ROUND(SUM(E41:H41)*100/175,0),"")</f>
        <v>66</v>
      </c>
      <c r="J41" s="24" t="str">
        <f aca="false">IFERROR(VLOOKUP(B41,OtherAC!$B$1:$F$30,5,0),"")</f>
        <v/>
      </c>
      <c r="K41" s="35" t="n">
        <f aca="false">(MAX(I41:J41))</f>
        <v>66</v>
      </c>
    </row>
    <row r="42" customFormat="false" ht="15" hidden="false" customHeight="false" outlineLevel="0" collapsed="false">
      <c r="A42" s="17" t="n">
        <f aca="false">'Acadamic Diary'!A42</f>
        <v>34</v>
      </c>
      <c r="B42" s="10" t="n">
        <v>500094152</v>
      </c>
      <c r="C42" s="10" t="s">
        <v>113</v>
      </c>
      <c r="D42" s="11" t="s">
        <v>114</v>
      </c>
      <c r="E42" s="21" t="n">
        <f aca="false">VLOOKUP(B42,Synopsis!B41:J149,9,0)</f>
        <v>12</v>
      </c>
      <c r="F42" s="21" t="n">
        <f aca="false">VLOOKUP(B42,Mid_term!B41:I149,8,0)</f>
        <v>11</v>
      </c>
      <c r="G42" s="21" t="n">
        <f aca="false">VLOOKUP(B42,'End-term'!B41:K149,10,0)</f>
        <v>23</v>
      </c>
      <c r="H42" s="21" t="n">
        <f aca="false">VLOOKUP(B42,'Mentor Marks'!B41:I149,8,0)</f>
        <v>57</v>
      </c>
      <c r="I42" s="34" t="n">
        <f aca="false">IFERROR(ROUND(SUM(E42:H42)*100/175,0),"")</f>
        <v>59</v>
      </c>
      <c r="J42" s="24" t="str">
        <f aca="false">IFERROR(VLOOKUP(B42,OtherAC!$B$1:$F$30,5,0),"")</f>
        <v/>
      </c>
      <c r="K42" s="35" t="n">
        <f aca="false">(MAX(I42:J42))</f>
        <v>59</v>
      </c>
    </row>
    <row r="43" customFormat="false" ht="15" hidden="false" customHeight="false" outlineLevel="0" collapsed="false">
      <c r="A43" s="17" t="n">
        <f aca="false">'Acadamic Diary'!A43</f>
        <v>35</v>
      </c>
      <c r="B43" s="10" t="n">
        <v>500094170</v>
      </c>
      <c r="C43" s="10" t="s">
        <v>117</v>
      </c>
      <c r="D43" s="11" t="s">
        <v>118</v>
      </c>
      <c r="E43" s="21" t="n">
        <f aca="false">VLOOKUP(B43,Synopsis!B42:J150,9,0)</f>
        <v>15</v>
      </c>
      <c r="F43" s="21" t="n">
        <f aca="false">VLOOKUP(B43,Mid_term!B42:I150,8,0)</f>
        <v>12</v>
      </c>
      <c r="G43" s="21" t="n">
        <f aca="false">VLOOKUP(B43,'End-term'!B42:K150,10,0)</f>
        <v>35</v>
      </c>
      <c r="H43" s="21" t="n">
        <f aca="false">VLOOKUP(B43,'Mentor Marks'!B42:I150,8,0)</f>
        <v>70</v>
      </c>
      <c r="I43" s="34" t="n">
        <f aca="false">IFERROR(ROUND(SUM(E43:H43)*100/175,0),"")</f>
        <v>75</v>
      </c>
      <c r="J43" s="24" t="str">
        <f aca="false">IFERROR(VLOOKUP(B43,OtherAC!$B$1:$F$30,5,0),"")</f>
        <v/>
      </c>
      <c r="K43" s="35" t="n">
        <f aca="false">(MAX(I43:J43))</f>
        <v>75</v>
      </c>
    </row>
    <row r="44" customFormat="false" ht="15" hidden="false" customHeight="false" outlineLevel="0" collapsed="false">
      <c r="A44" s="17" t="n">
        <f aca="false">'Acadamic Diary'!A44</f>
        <v>36</v>
      </c>
      <c r="B44" s="10" t="n">
        <v>500094459</v>
      </c>
      <c r="C44" s="10" t="s">
        <v>119</v>
      </c>
      <c r="D44" s="11" t="s">
        <v>120</v>
      </c>
      <c r="E44" s="21" t="n">
        <f aca="false">VLOOKUP(B44,Synopsis!B43:J151,9,0)</f>
        <v>15</v>
      </c>
      <c r="F44" s="21" t="n">
        <f aca="false">VLOOKUP(B44,Mid_term!B43:I151,8,0)</f>
        <v>12</v>
      </c>
      <c r="G44" s="21" t="n">
        <f aca="false">VLOOKUP(B44,'End-term'!B43:K151,10,0)</f>
        <v>38</v>
      </c>
      <c r="H44" s="21" t="n">
        <f aca="false">VLOOKUP(B44,'Mentor Marks'!B43:I151,8,0)</f>
        <v>80</v>
      </c>
      <c r="I44" s="34" t="n">
        <f aca="false">IFERROR(ROUND(SUM(E44:H44)*100/175,0),"")</f>
        <v>83</v>
      </c>
      <c r="J44" s="24" t="str">
        <f aca="false">IFERROR(VLOOKUP(B44,OtherAC!$B$1:$F$30,5,0),"")</f>
        <v/>
      </c>
      <c r="K44" s="35" t="n">
        <f aca="false">(MAX(I44:J44))</f>
        <v>83</v>
      </c>
    </row>
    <row r="45" s="30" customFormat="true" ht="15" hidden="false" customHeight="false" outlineLevel="0" collapsed="false">
      <c r="A45" s="17" t="n">
        <f aca="false">'Acadamic Diary'!A45</f>
        <v>37</v>
      </c>
      <c r="B45" s="10" t="n">
        <v>500094565</v>
      </c>
      <c r="C45" s="10" t="s">
        <v>121</v>
      </c>
      <c r="D45" s="11" t="s">
        <v>122</v>
      </c>
      <c r="E45" s="21" t="n">
        <f aca="false">VLOOKUP(B45,Synopsis!B44:J152,9,0)</f>
        <v>10</v>
      </c>
      <c r="F45" s="21" t="n">
        <f aca="false">VLOOKUP(B45,Mid_term!B44:I152,8,0)</f>
        <v>8</v>
      </c>
      <c r="G45" s="21" t="n">
        <f aca="false">VLOOKUP(B45,'End-term'!B44:K152,10,0)</f>
        <v>43</v>
      </c>
      <c r="H45" s="21" t="n">
        <f aca="false">VLOOKUP(B45,'Mentor Marks'!B44:I152,8,0)</f>
        <v>61</v>
      </c>
      <c r="I45" s="34" t="n">
        <f aca="false">IFERROR(ROUND(SUM(E45:H45)*100/175,0),"")</f>
        <v>70</v>
      </c>
      <c r="J45" s="24" t="str">
        <f aca="false">IFERROR(VLOOKUP(B45,OtherAC!$B$1:$F$30,5,0),"")</f>
        <v/>
      </c>
      <c r="K45" s="35" t="n">
        <f aca="false">(MAX(I45:J45))</f>
        <v>70</v>
      </c>
    </row>
    <row r="46" customFormat="false" ht="15" hidden="false" customHeight="false" outlineLevel="0" collapsed="false">
      <c r="A46" s="36" t="n">
        <f aca="false">'Acadamic Diary'!A46</f>
        <v>38</v>
      </c>
      <c r="B46" s="37" t="n">
        <v>500094566</v>
      </c>
      <c r="C46" s="37" t="s">
        <v>125</v>
      </c>
      <c r="D46" s="38" t="s">
        <v>126</v>
      </c>
      <c r="E46" s="39"/>
      <c r="F46" s="39"/>
      <c r="G46" s="39"/>
      <c r="H46" s="39"/>
      <c r="I46" s="40"/>
      <c r="J46" s="24" t="n">
        <f aca="false">IFERROR(VLOOKUP(B46,OtherAC!$B$1:$F$30,5,0),"")</f>
        <v>81</v>
      </c>
      <c r="K46" s="41" t="n">
        <f aca="false">(MAX(I46:J46))</f>
        <v>81</v>
      </c>
    </row>
    <row r="47" customFormat="false" ht="15" hidden="false" customHeight="false" outlineLevel="0" collapsed="false">
      <c r="A47" s="17" t="n">
        <f aca="false">'Acadamic Diary'!A47</f>
        <v>39</v>
      </c>
      <c r="B47" s="10" t="n">
        <v>500094571</v>
      </c>
      <c r="C47" s="10" t="s">
        <v>129</v>
      </c>
      <c r="D47" s="11" t="s">
        <v>130</v>
      </c>
      <c r="E47" s="21" t="n">
        <f aca="false">VLOOKUP(B47,Synopsis!B46:J154,9,0)</f>
        <v>15</v>
      </c>
      <c r="F47" s="21" t="n">
        <f aca="false">VLOOKUP(B47,Mid_term!B46:I154,8,0)</f>
        <v>15</v>
      </c>
      <c r="G47" s="21" t="n">
        <f aca="false">VLOOKUP(B47,'End-term'!B46:K154,10,0)</f>
        <v>41</v>
      </c>
      <c r="H47" s="21" t="n">
        <f aca="false">VLOOKUP(B47,'Mentor Marks'!B46:I154,8,0)</f>
        <v>79</v>
      </c>
      <c r="I47" s="34" t="n">
        <f aca="false">IFERROR(ROUND(SUM(E47:H47)*100/175,0),"")</f>
        <v>86</v>
      </c>
      <c r="J47" s="24" t="str">
        <f aca="false">IFERROR(VLOOKUP(B47,OtherAC!$B$1:$F$30,5,0),"")</f>
        <v/>
      </c>
      <c r="K47" s="35" t="n">
        <f aca="false">(MAX(I47:J47))</f>
        <v>86</v>
      </c>
    </row>
    <row r="48" customFormat="false" ht="15" hidden="false" customHeight="false" outlineLevel="0" collapsed="false">
      <c r="A48" s="17" t="n">
        <f aca="false">'Acadamic Diary'!A48</f>
        <v>40</v>
      </c>
      <c r="B48" s="10" t="n">
        <v>500094575</v>
      </c>
      <c r="C48" s="10" t="s">
        <v>133</v>
      </c>
      <c r="D48" s="11" t="s">
        <v>134</v>
      </c>
      <c r="E48" s="21" t="n">
        <f aca="false">VLOOKUP(B48,Synopsis!B47:J155,9,0)</f>
        <v>18</v>
      </c>
      <c r="F48" s="21" t="n">
        <f aca="false">VLOOKUP(B48,Mid_term!B47:I155,8,0)</f>
        <v>20</v>
      </c>
      <c r="G48" s="21" t="n">
        <f aca="false">VLOOKUP(B48,'End-term'!B47:K155,10,0)</f>
        <v>46</v>
      </c>
      <c r="H48" s="21" t="n">
        <f aca="false">VLOOKUP(B48,'Mentor Marks'!B47:I155,8,0)</f>
        <v>72</v>
      </c>
      <c r="I48" s="34" t="n">
        <f aca="false">IFERROR(ROUND(SUM(E48:H48)*100/175,0),"")</f>
        <v>89</v>
      </c>
      <c r="J48" s="24" t="str">
        <f aca="false">IFERROR(VLOOKUP(B48,OtherAC!$B$1:$F$30,5,0),"")</f>
        <v/>
      </c>
      <c r="K48" s="35" t="n">
        <f aca="false">(MAX(I48:J48))</f>
        <v>89</v>
      </c>
    </row>
    <row r="49" customFormat="false" ht="15" hidden="false" customHeight="false" outlineLevel="0" collapsed="false">
      <c r="A49" s="17" t="n">
        <f aca="false">'Acadamic Diary'!A49</f>
        <v>41</v>
      </c>
      <c r="B49" s="10" t="n">
        <v>500094583</v>
      </c>
      <c r="C49" s="10" t="s">
        <v>137</v>
      </c>
      <c r="D49" s="11" t="s">
        <v>138</v>
      </c>
      <c r="E49" s="21" t="n">
        <f aca="false">VLOOKUP(B49,Synopsis!B48:J156,9,0)</f>
        <v>17</v>
      </c>
      <c r="F49" s="21" t="n">
        <f aca="false">VLOOKUP(B49,Mid_term!B48:I156,8,0)</f>
        <v>12</v>
      </c>
      <c r="G49" s="21" t="n">
        <f aca="false">VLOOKUP(B49,'End-term'!B48:K156,10,0)</f>
        <v>49</v>
      </c>
      <c r="H49" s="21" t="n">
        <f aca="false">VLOOKUP(B49,'Mentor Marks'!B48:I156,8,0)</f>
        <v>72</v>
      </c>
      <c r="I49" s="34" t="n">
        <f aca="false">IFERROR(ROUND(SUM(E49:H49)*100/175,0),"")</f>
        <v>86</v>
      </c>
      <c r="J49" s="24" t="str">
        <f aca="false">IFERROR(VLOOKUP(B49,OtherAC!$B$1:$F$30,5,0),"")</f>
        <v/>
      </c>
      <c r="K49" s="35" t="n">
        <f aca="false">(MAX(I49:J49))</f>
        <v>86</v>
      </c>
    </row>
    <row r="50" customFormat="false" ht="15" hidden="false" customHeight="false" outlineLevel="0" collapsed="false">
      <c r="A50" s="17" t="n">
        <f aca="false">'Acadamic Diary'!A50</f>
        <v>42</v>
      </c>
      <c r="B50" s="10" t="n">
        <v>500094585</v>
      </c>
      <c r="C50" s="10" t="s">
        <v>141</v>
      </c>
      <c r="D50" s="11" t="s">
        <v>142</v>
      </c>
      <c r="E50" s="21" t="n">
        <f aca="false">VLOOKUP(B50,Synopsis!B49:J157,9,0)</f>
        <v>18</v>
      </c>
      <c r="F50" s="21" t="n">
        <f aca="false">VLOOKUP(B50,Mid_term!B49:I157,8,0)</f>
        <v>20</v>
      </c>
      <c r="G50" s="21" t="n">
        <f aca="false">VLOOKUP(B50,'End-term'!B49:K157,10,0)</f>
        <v>46</v>
      </c>
      <c r="H50" s="21" t="n">
        <f aca="false">VLOOKUP(B50,'Mentor Marks'!B49:I157,8,0)</f>
        <v>72</v>
      </c>
      <c r="I50" s="34" t="n">
        <f aca="false">IFERROR(ROUND(SUM(E50:H50)*100/175,0),"")</f>
        <v>89</v>
      </c>
      <c r="J50" s="24" t="str">
        <f aca="false">IFERROR(VLOOKUP(B50,OtherAC!$B$1:$F$30,5,0),"")</f>
        <v/>
      </c>
      <c r="K50" s="35" t="n">
        <f aca="false">(MAX(I50:J50))</f>
        <v>89</v>
      </c>
    </row>
    <row r="51" customFormat="false" ht="15" hidden="false" customHeight="false" outlineLevel="0" collapsed="false">
      <c r="A51" s="17" t="n">
        <f aca="false">'Acadamic Diary'!A51</f>
        <v>43</v>
      </c>
      <c r="B51" s="10" t="n">
        <v>500094657</v>
      </c>
      <c r="C51" s="10" t="s">
        <v>143</v>
      </c>
      <c r="D51" s="11" t="s">
        <v>144</v>
      </c>
      <c r="E51" s="21" t="n">
        <f aca="false">VLOOKUP(B51,Synopsis!B50:J158,9,0)</f>
        <v>16.5</v>
      </c>
      <c r="F51" s="21" t="n">
        <f aca="false">VLOOKUP(B51,Mid_term!B50:I158,8,0)</f>
        <v>17</v>
      </c>
      <c r="G51" s="21" t="n">
        <f aca="false">VLOOKUP(B51,'End-term'!B50:K158,10,0)</f>
        <v>40.5</v>
      </c>
      <c r="H51" s="21" t="n">
        <f aca="false">VLOOKUP(B51,'Mentor Marks'!B50:I158,8,0)</f>
        <v>76</v>
      </c>
      <c r="I51" s="34" t="n">
        <f aca="false">IFERROR(ROUND(SUM(E51:H51)*100/175,0),"")</f>
        <v>86</v>
      </c>
      <c r="J51" s="24" t="str">
        <f aca="false">IFERROR(VLOOKUP(B51,OtherAC!$B$1:$F$30,5,0),"")</f>
        <v/>
      </c>
      <c r="K51" s="35" t="n">
        <f aca="false">(MAX(I51:J51))</f>
        <v>86</v>
      </c>
    </row>
    <row r="52" customFormat="false" ht="15" hidden="false" customHeight="false" outlineLevel="0" collapsed="false">
      <c r="A52" s="36" t="n">
        <f aca="false">'Acadamic Diary'!A52</f>
        <v>44</v>
      </c>
      <c r="B52" s="37" t="n">
        <v>500094696</v>
      </c>
      <c r="C52" s="37" t="s">
        <v>145</v>
      </c>
      <c r="D52" s="38" t="s">
        <v>146</v>
      </c>
      <c r="E52" s="39" t="str">
        <f aca="false">VLOOKUP(B52,Synopsis!B51:J159,9,0)</f>
        <v/>
      </c>
      <c r="F52" s="39" t="str">
        <f aca="false">VLOOKUP(B52,Mid_term!B51:I159,8,0)</f>
        <v/>
      </c>
      <c r="G52" s="39" t="str">
        <f aca="false">VLOOKUP(B52,'End-term'!B51:K159,10,0)</f>
        <v/>
      </c>
      <c r="H52" s="39" t="str">
        <f aca="false">VLOOKUP(B52,'Mentor Marks'!B51:I159,8,0)</f>
        <v/>
      </c>
      <c r="I52" s="40" t="n">
        <f aca="false">IFERROR(ROUND(SUM(E52:H52)*100/175,0),"")</f>
        <v>0</v>
      </c>
      <c r="J52" s="24" t="n">
        <f aca="false">IFERROR(VLOOKUP(B52,OtherAC!$B$1:$F$30,5,0),"")</f>
        <v>0</v>
      </c>
      <c r="K52" s="41" t="n">
        <f aca="false">(MAX(I52:J52))</f>
        <v>0</v>
      </c>
    </row>
    <row r="53" customFormat="false" ht="15" hidden="false" customHeight="false" outlineLevel="0" collapsed="false">
      <c r="A53" s="17" t="n">
        <f aca="false">'Acadamic Diary'!A53</f>
        <v>45</v>
      </c>
      <c r="B53" s="10" t="n">
        <v>500094702</v>
      </c>
      <c r="C53" s="10" t="s">
        <v>147</v>
      </c>
      <c r="D53" s="11" t="s">
        <v>148</v>
      </c>
      <c r="E53" s="21" t="n">
        <f aca="false">VLOOKUP(B53,Synopsis!B52:J160,9,0)</f>
        <v>13</v>
      </c>
      <c r="F53" s="21" t="n">
        <f aca="false">VLOOKUP(B53,Mid_term!B52:I160,8,0)</f>
        <v>14</v>
      </c>
      <c r="G53" s="21" t="n">
        <f aca="false">VLOOKUP(B53,'End-term'!B52:K160,10,0)</f>
        <v>32</v>
      </c>
      <c r="H53" s="21" t="n">
        <f aca="false">VLOOKUP(B53,'Mentor Marks'!B52:I160,8,0)</f>
        <v>72</v>
      </c>
      <c r="I53" s="34" t="n">
        <f aca="false">IFERROR(ROUND(SUM(E53:H53)*100/175,0),"")</f>
        <v>75</v>
      </c>
      <c r="J53" s="24" t="str">
        <f aca="false">IFERROR(VLOOKUP(B53,OtherAC!$B$1:$F$30,5,0),"")</f>
        <v/>
      </c>
      <c r="K53" s="35" t="n">
        <f aca="false">(MAX(I53:J53))</f>
        <v>75</v>
      </c>
    </row>
    <row r="54" customFormat="false" ht="15" hidden="false" customHeight="false" outlineLevel="0" collapsed="false">
      <c r="A54" s="17" t="n">
        <f aca="false">'Acadamic Diary'!A54</f>
        <v>46</v>
      </c>
      <c r="B54" s="10" t="n">
        <v>500094775</v>
      </c>
      <c r="C54" s="10" t="s">
        <v>151</v>
      </c>
      <c r="D54" s="11" t="s">
        <v>152</v>
      </c>
      <c r="E54" s="21" t="n">
        <f aca="false">VLOOKUP(B54,Synopsis!B53:J161,9,0)</f>
        <v>10</v>
      </c>
      <c r="F54" s="21" t="n">
        <f aca="false">VLOOKUP(B54,Mid_term!B53:I161,8,0)</f>
        <v>15</v>
      </c>
      <c r="G54" s="21" t="n">
        <f aca="false">VLOOKUP(B54,'End-term'!B53:K161,10,0)</f>
        <v>43</v>
      </c>
      <c r="H54" s="21" t="n">
        <f aca="false">VLOOKUP(B54,'Mentor Marks'!B53:I161,8,0)</f>
        <v>67</v>
      </c>
      <c r="I54" s="34" t="n">
        <f aca="false">IFERROR(ROUND(SUM(E54:H54)*100/175,0),"")</f>
        <v>77</v>
      </c>
      <c r="J54" s="24" t="str">
        <f aca="false">IFERROR(VLOOKUP(B54,OtherAC!$B$1:$F$30,5,0),"")</f>
        <v/>
      </c>
      <c r="K54" s="35" t="n">
        <f aca="false">(MAX(I54:J54))</f>
        <v>77</v>
      </c>
    </row>
    <row r="55" customFormat="false" ht="15" hidden="false" customHeight="false" outlineLevel="0" collapsed="false">
      <c r="A55" s="17" t="n">
        <f aca="false">'Acadamic Diary'!A55</f>
        <v>47</v>
      </c>
      <c r="B55" s="10" t="n">
        <v>500094799</v>
      </c>
      <c r="C55" s="10" t="s">
        <v>153</v>
      </c>
      <c r="D55" s="11" t="s">
        <v>154</v>
      </c>
      <c r="E55" s="21" t="n">
        <f aca="false">VLOOKUP(B55,Synopsis!B54:J162,9,0)</f>
        <v>16.5</v>
      </c>
      <c r="F55" s="21" t="n">
        <f aca="false">VLOOKUP(B55,Mid_term!B54:I162,8,0)</f>
        <v>17</v>
      </c>
      <c r="G55" s="21" t="n">
        <f aca="false">VLOOKUP(B55,'End-term'!B54:K162,10,0)</f>
        <v>40.5</v>
      </c>
      <c r="H55" s="21" t="n">
        <f aca="false">VLOOKUP(B55,'Mentor Marks'!B54:I162,8,0)</f>
        <v>76</v>
      </c>
      <c r="I55" s="34" t="n">
        <f aca="false">IFERROR(ROUND(SUM(E55:H55)*100/175,0),"")</f>
        <v>86</v>
      </c>
      <c r="J55" s="24" t="str">
        <f aca="false">IFERROR(VLOOKUP(B55,OtherAC!$B$1:$F$30,5,0),"")</f>
        <v/>
      </c>
      <c r="K55" s="35" t="n">
        <f aca="false">(MAX(I55:J55))</f>
        <v>86</v>
      </c>
    </row>
    <row r="56" customFormat="false" ht="15" hidden="false" customHeight="false" outlineLevel="0" collapsed="false">
      <c r="A56" s="17" t="n">
        <f aca="false">'Acadamic Diary'!A56</f>
        <v>48</v>
      </c>
      <c r="B56" s="10" t="n">
        <v>500094905</v>
      </c>
      <c r="C56" s="10" t="s">
        <v>155</v>
      </c>
      <c r="D56" s="11" t="s">
        <v>156</v>
      </c>
      <c r="E56" s="21" t="n">
        <f aca="false">VLOOKUP(B56,Synopsis!B55:J163,9,0)</f>
        <v>13</v>
      </c>
      <c r="F56" s="21" t="n">
        <f aca="false">VLOOKUP(B56,Mid_term!B55:I163,8,0)</f>
        <v>8</v>
      </c>
      <c r="G56" s="21" t="n">
        <f aca="false">VLOOKUP(B56,'End-term'!B55:K163,10,0)</f>
        <v>27</v>
      </c>
      <c r="H56" s="21" t="n">
        <f aca="false">VLOOKUP(B56,'Mentor Marks'!B55:I163,8,0)</f>
        <v>72</v>
      </c>
      <c r="I56" s="34" t="n">
        <f aca="false">IFERROR(ROUND(SUM(E56:H56)*100/175,0),"")</f>
        <v>69</v>
      </c>
      <c r="J56" s="24" t="str">
        <f aca="false">IFERROR(VLOOKUP(B56,OtherAC!$B$1:$F$30,5,0),"")</f>
        <v/>
      </c>
      <c r="K56" s="35" t="n">
        <f aca="false">(MAX(I56:J56))</f>
        <v>69</v>
      </c>
    </row>
    <row r="57" customFormat="false" ht="15" hidden="false" customHeight="false" outlineLevel="0" collapsed="false">
      <c r="A57" s="17" t="n">
        <f aca="false">'Acadamic Diary'!A57</f>
        <v>49</v>
      </c>
      <c r="B57" s="10" t="n">
        <v>500094922</v>
      </c>
      <c r="C57" s="10" t="s">
        <v>157</v>
      </c>
      <c r="D57" s="11" t="s">
        <v>158</v>
      </c>
      <c r="E57" s="21" t="n">
        <f aca="false">VLOOKUP(B57,Synopsis!B56:J164,9,0)</f>
        <v>11</v>
      </c>
      <c r="F57" s="21" t="n">
        <f aca="false">VLOOKUP(B57,Mid_term!B56:I164,8,0)</f>
        <v>12</v>
      </c>
      <c r="G57" s="21" t="n">
        <f aca="false">VLOOKUP(B57,'End-term'!B56:K164,10,0)</f>
        <v>33</v>
      </c>
      <c r="H57" s="21" t="n">
        <f aca="false">VLOOKUP(B57,'Mentor Marks'!B56:I164,8,0)</f>
        <v>57.5</v>
      </c>
      <c r="I57" s="34" t="n">
        <f aca="false">IFERROR(ROUND(SUM(E57:H57)*100/175,0),"")</f>
        <v>65</v>
      </c>
      <c r="J57" s="24" t="str">
        <f aca="false">IFERROR(VLOOKUP(B57,OtherAC!$B$1:$F$30,5,0),"")</f>
        <v/>
      </c>
      <c r="K57" s="35" t="n">
        <f aca="false">(MAX(I57:J57))</f>
        <v>65</v>
      </c>
    </row>
    <row r="58" customFormat="false" ht="15" hidden="false" customHeight="false" outlineLevel="0" collapsed="false">
      <c r="A58" s="17" t="n">
        <f aca="false">'Acadamic Diary'!A58</f>
        <v>50</v>
      </c>
      <c r="B58" s="10" t="n">
        <v>500095011</v>
      </c>
      <c r="C58" s="10" t="s">
        <v>161</v>
      </c>
      <c r="D58" s="11" t="s">
        <v>162</v>
      </c>
      <c r="E58" s="21" t="n">
        <f aca="false">VLOOKUP(B58,Synopsis!B57:J165,9,0)</f>
        <v>17</v>
      </c>
      <c r="F58" s="21" t="n">
        <f aca="false">VLOOKUP(B58,Mid_term!B57:I165,8,0)</f>
        <v>12</v>
      </c>
      <c r="G58" s="21" t="n">
        <f aca="false">VLOOKUP(B58,'End-term'!B57:K165,10,0)</f>
        <v>49</v>
      </c>
      <c r="H58" s="21" t="n">
        <f aca="false">VLOOKUP(B58,'Mentor Marks'!B57:I165,8,0)</f>
        <v>65</v>
      </c>
      <c r="I58" s="34" t="n">
        <f aca="false">IFERROR(ROUND(SUM(E58:H58)*100/175,0),"")</f>
        <v>82</v>
      </c>
      <c r="J58" s="24" t="str">
        <f aca="false">IFERROR(VLOOKUP(B58,OtherAC!$B$1:$F$30,5,0),"")</f>
        <v/>
      </c>
      <c r="K58" s="35" t="n">
        <f aca="false">(MAX(I58:J58))</f>
        <v>82</v>
      </c>
    </row>
    <row r="59" s="30" customFormat="true" ht="15" hidden="false" customHeight="false" outlineLevel="0" collapsed="false">
      <c r="A59" s="17" t="n">
        <f aca="false">'Acadamic Diary'!A59</f>
        <v>51</v>
      </c>
      <c r="B59" s="10" t="n">
        <v>500095057</v>
      </c>
      <c r="C59" s="10" t="s">
        <v>163</v>
      </c>
      <c r="D59" s="11" t="s">
        <v>164</v>
      </c>
      <c r="E59" s="21" t="n">
        <f aca="false">VLOOKUP(B59,Synopsis!B58:J166,9,0)</f>
        <v>9</v>
      </c>
      <c r="F59" s="21" t="n">
        <f aca="false">VLOOKUP(B59,Mid_term!B58:I166,8,0)</f>
        <v>14</v>
      </c>
      <c r="G59" s="21" t="n">
        <f aca="false">VLOOKUP(B59,'End-term'!B58:K166,10,0)</f>
        <v>37</v>
      </c>
      <c r="H59" s="21" t="n">
        <f aca="false">VLOOKUP(B59,'Mentor Marks'!B58:I166,8,0)</f>
        <v>62</v>
      </c>
      <c r="I59" s="34" t="n">
        <f aca="false">IFERROR(ROUND(SUM(E59:H59)*100/175,0),"")</f>
        <v>70</v>
      </c>
      <c r="J59" s="24" t="str">
        <f aca="false">IFERROR(VLOOKUP(B59,OtherAC!$B$1:$F$30,5,0),"")</f>
        <v/>
      </c>
      <c r="K59" s="35" t="n">
        <f aca="false">(MAX(I59:J59))</f>
        <v>70</v>
      </c>
    </row>
    <row r="60" customFormat="false" ht="15" hidden="false" customHeight="false" outlineLevel="0" collapsed="false">
      <c r="A60" s="17" t="n">
        <f aca="false">'Acadamic Diary'!A60</f>
        <v>52</v>
      </c>
      <c r="B60" s="10" t="n">
        <v>500095186</v>
      </c>
      <c r="C60" s="10" t="s">
        <v>167</v>
      </c>
      <c r="D60" s="11" t="s">
        <v>168</v>
      </c>
      <c r="E60" s="21" t="n">
        <f aca="false">VLOOKUP(B60,Synopsis!B59:J167,9,0)</f>
        <v>11</v>
      </c>
      <c r="F60" s="21" t="n">
        <f aca="false">VLOOKUP(B60,Mid_term!B59:I167,8,0)</f>
        <v>9</v>
      </c>
      <c r="G60" s="21" t="n">
        <f aca="false">VLOOKUP(B60,'End-term'!B59:K167,10,0)</f>
        <v>42</v>
      </c>
      <c r="H60" s="21" t="n">
        <f aca="false">VLOOKUP(B60,'Mentor Marks'!B59:I167,8,0)</f>
        <v>74</v>
      </c>
      <c r="I60" s="34" t="n">
        <f aca="false">IFERROR(ROUND(SUM(E60:H60)*100/175,0),"")</f>
        <v>78</v>
      </c>
      <c r="J60" s="24" t="str">
        <f aca="false">IFERROR(VLOOKUP(B60,OtherAC!$B$1:$F$30,5,0),"")</f>
        <v/>
      </c>
      <c r="K60" s="35" t="n">
        <f aca="false">(MAX(I60:J60))</f>
        <v>78</v>
      </c>
    </row>
    <row r="61" customFormat="false" ht="15" hidden="false" customHeight="false" outlineLevel="0" collapsed="false">
      <c r="A61" s="17" t="n">
        <f aca="false">'Acadamic Diary'!A61</f>
        <v>53</v>
      </c>
      <c r="B61" s="10" t="n">
        <v>500095193</v>
      </c>
      <c r="C61" s="10" t="s">
        <v>171</v>
      </c>
      <c r="D61" s="11" t="s">
        <v>172</v>
      </c>
      <c r="E61" s="21" t="n">
        <f aca="false">VLOOKUP(B61,Synopsis!B60:J168,9,0)</f>
        <v>11</v>
      </c>
      <c r="F61" s="21" t="n">
        <f aca="false">VLOOKUP(B61,Mid_term!B60:I168,8,0)</f>
        <v>12</v>
      </c>
      <c r="G61" s="21" t="n">
        <f aca="false">VLOOKUP(B61,'End-term'!B60:K168,10,0)</f>
        <v>29</v>
      </c>
      <c r="H61" s="21" t="n">
        <f aca="false">VLOOKUP(B61,'Mentor Marks'!B60:I168,8,0)</f>
        <v>46.5</v>
      </c>
      <c r="I61" s="34" t="n">
        <f aca="false">IFERROR(ROUND(SUM(E61:H61)*100/175,0),"")</f>
        <v>56</v>
      </c>
      <c r="J61" s="24" t="str">
        <f aca="false">IFERROR(VLOOKUP(B61,OtherAC!$B$1:$F$30,5,0),"")</f>
        <v/>
      </c>
      <c r="K61" s="35" t="n">
        <f aca="false">(MAX(I61:J61))</f>
        <v>56</v>
      </c>
    </row>
    <row r="62" customFormat="false" ht="15" hidden="false" customHeight="false" outlineLevel="0" collapsed="false">
      <c r="A62" s="17" t="n">
        <f aca="false">'Acadamic Diary'!A62</f>
        <v>54</v>
      </c>
      <c r="B62" s="10" t="n">
        <v>500095291</v>
      </c>
      <c r="C62" s="10" t="s">
        <v>175</v>
      </c>
      <c r="D62" s="11" t="s">
        <v>176</v>
      </c>
      <c r="E62" s="21" t="n">
        <f aca="false">VLOOKUP(B62,Synopsis!B61:J169,9,0)</f>
        <v>15</v>
      </c>
      <c r="F62" s="21" t="n">
        <f aca="false">VLOOKUP(B62,Mid_term!B61:I169,8,0)</f>
        <v>11</v>
      </c>
      <c r="G62" s="21" t="n">
        <f aca="false">VLOOKUP(B62,'End-term'!B61:K169,10,0)</f>
        <v>22</v>
      </c>
      <c r="H62" s="21" t="n">
        <f aca="false">VLOOKUP(B62,'Mentor Marks'!B61:I169,8,0)</f>
        <v>70.5</v>
      </c>
      <c r="I62" s="34" t="n">
        <f aca="false">IFERROR(ROUND(SUM(E62:H62)*100/175,0),"")</f>
        <v>68</v>
      </c>
      <c r="J62" s="24" t="str">
        <f aca="false">IFERROR(VLOOKUP(B62,OtherAC!$B$1:$F$30,5,0),"")</f>
        <v/>
      </c>
      <c r="K62" s="35" t="n">
        <f aca="false">(MAX(I62:J62))</f>
        <v>68</v>
      </c>
    </row>
    <row r="63" customFormat="false" ht="15" hidden="false" customHeight="false" outlineLevel="0" collapsed="false">
      <c r="A63" s="17" t="n">
        <f aca="false">'Acadamic Diary'!A63</f>
        <v>55</v>
      </c>
      <c r="B63" s="10" t="n">
        <v>500095374</v>
      </c>
      <c r="C63" s="10" t="s">
        <v>177</v>
      </c>
      <c r="D63" s="11" t="s">
        <v>178</v>
      </c>
      <c r="E63" s="21" t="n">
        <f aca="false">VLOOKUP(B63,Synopsis!B62:J170,9,0)</f>
        <v>11</v>
      </c>
      <c r="F63" s="21" t="n">
        <f aca="false">VLOOKUP(B63,Mid_term!B62:I170,8,0)</f>
        <v>14</v>
      </c>
      <c r="G63" s="21" t="n">
        <f aca="false">VLOOKUP(B63,'End-term'!B62:K170,10,0)</f>
        <v>0</v>
      </c>
      <c r="H63" s="21" t="n">
        <f aca="false">VLOOKUP(B63,'Mentor Marks'!B62:I170,8,0)</f>
        <v>75</v>
      </c>
      <c r="I63" s="34" t="n">
        <f aca="false">IFERROR(ROUND(SUM(E63:H63)*100/175,0),"")</f>
        <v>57</v>
      </c>
      <c r="J63" s="24" t="n">
        <f aca="false">IFERROR(VLOOKUP(B63,OtherAC!$B$1:$F$30,5,0),"")</f>
        <v>80</v>
      </c>
      <c r="K63" s="35" t="n">
        <f aca="false">(MAX(I63:J63))</f>
        <v>80</v>
      </c>
    </row>
    <row r="64" customFormat="false" ht="15" hidden="false" customHeight="false" outlineLevel="0" collapsed="false">
      <c r="A64" s="17" t="n">
        <f aca="false">'Acadamic Diary'!A64</f>
        <v>56</v>
      </c>
      <c r="B64" s="10" t="n">
        <v>500095382</v>
      </c>
      <c r="C64" s="10" t="s">
        <v>180</v>
      </c>
      <c r="D64" s="11" t="s">
        <v>181</v>
      </c>
      <c r="E64" s="21" t="n">
        <f aca="false">VLOOKUP(B64,Synopsis!B63:J171,9,0)</f>
        <v>11</v>
      </c>
      <c r="F64" s="21" t="n">
        <f aca="false">VLOOKUP(B64,Mid_term!B63:I171,8,0)</f>
        <v>12</v>
      </c>
      <c r="G64" s="21" t="n">
        <f aca="false">VLOOKUP(B64,'End-term'!B63:K171,10,0)</f>
        <v>29</v>
      </c>
      <c r="H64" s="21" t="n">
        <f aca="false">VLOOKUP(B64,'Mentor Marks'!B63:I171,8,0)</f>
        <v>46.5</v>
      </c>
      <c r="I64" s="34" t="n">
        <f aca="false">IFERROR(ROUND(SUM(E64:H64)*100/175,0),"")</f>
        <v>56</v>
      </c>
      <c r="J64" s="24" t="str">
        <f aca="false">IFERROR(VLOOKUP(B64,OtherAC!$B$1:$F$30,5,0),"")</f>
        <v/>
      </c>
      <c r="K64" s="35" t="n">
        <f aca="false">(MAX(I64:J64))</f>
        <v>56</v>
      </c>
    </row>
    <row r="65" customFormat="false" ht="15" hidden="false" customHeight="false" outlineLevel="0" collapsed="false">
      <c r="A65" s="17" t="n">
        <f aca="false">'Acadamic Diary'!A65</f>
        <v>57</v>
      </c>
      <c r="B65" s="10" t="n">
        <v>500095429</v>
      </c>
      <c r="C65" s="10" t="s">
        <v>182</v>
      </c>
      <c r="D65" s="11" t="s">
        <v>183</v>
      </c>
      <c r="E65" s="21" t="n">
        <f aca="false">VLOOKUP(B65,Synopsis!B64:J172,9,0)</f>
        <v>18</v>
      </c>
      <c r="F65" s="21" t="n">
        <f aca="false">VLOOKUP(B65,Mid_term!B64:I172,8,0)</f>
        <v>20</v>
      </c>
      <c r="G65" s="21" t="n">
        <f aca="false">VLOOKUP(B65,'End-term'!B64:K172,10,0)</f>
        <v>46</v>
      </c>
      <c r="H65" s="21" t="n">
        <f aca="false">VLOOKUP(B65,'Mentor Marks'!B64:I172,8,0)</f>
        <v>72</v>
      </c>
      <c r="I65" s="34" t="n">
        <f aca="false">IFERROR(ROUND(SUM(E65:H65)*100/175,0),"")</f>
        <v>89</v>
      </c>
      <c r="J65" s="24" t="str">
        <f aca="false">IFERROR(VLOOKUP(B65,OtherAC!$B$1:$F$30,5,0),"")</f>
        <v/>
      </c>
      <c r="K65" s="35" t="n">
        <f aca="false">(MAX(I65:J65))</f>
        <v>89</v>
      </c>
    </row>
    <row r="66" customFormat="false" ht="15" hidden="false" customHeight="false" outlineLevel="0" collapsed="false">
      <c r="A66" s="36" t="n">
        <f aca="false">'Acadamic Diary'!A66</f>
        <v>58</v>
      </c>
      <c r="B66" s="37" t="n">
        <v>500095437</v>
      </c>
      <c r="C66" s="37" t="s">
        <v>184</v>
      </c>
      <c r="D66" s="38" t="s">
        <v>185</v>
      </c>
      <c r="E66" s="39" t="str">
        <f aca="false">VLOOKUP(B66,Synopsis!B65:J173,9,0)</f>
        <v/>
      </c>
      <c r="F66" s="39" t="str">
        <f aca="false">VLOOKUP(B66,Mid_term!B65:I173,8,0)</f>
        <v/>
      </c>
      <c r="G66" s="39" t="str">
        <f aca="false">VLOOKUP(B66,'End-term'!B65:K173,10,0)</f>
        <v/>
      </c>
      <c r="H66" s="39" t="str">
        <f aca="false">VLOOKUP(B66,'Mentor Marks'!B65:I173,8,0)</f>
        <v/>
      </c>
      <c r="I66" s="40" t="n">
        <f aca="false">IFERROR(ROUND(SUM(E66:H66)*100/175,0),"")</f>
        <v>0</v>
      </c>
      <c r="J66" s="24" t="n">
        <f aca="false">IFERROR(VLOOKUP(B66,OtherAC!$B$1:$F$30,5,0),"")</f>
        <v>0</v>
      </c>
      <c r="K66" s="41" t="n">
        <f aca="false">(MAX(I66:J66))</f>
        <v>0</v>
      </c>
    </row>
    <row r="67" customFormat="false" ht="15" hidden="false" customHeight="false" outlineLevel="0" collapsed="false">
      <c r="A67" s="17" t="n">
        <f aca="false">'Acadamic Diary'!A67</f>
        <v>59</v>
      </c>
      <c r="B67" s="10" t="n">
        <v>500095439</v>
      </c>
      <c r="C67" s="10" t="s">
        <v>186</v>
      </c>
      <c r="D67" s="11" t="s">
        <v>187</v>
      </c>
      <c r="E67" s="21" t="n">
        <f aca="false">VLOOKUP(B67,Synopsis!B66:J174,9,0)</f>
        <v>12</v>
      </c>
      <c r="F67" s="21" t="n">
        <f aca="false">VLOOKUP(B67,Mid_term!B66:I174,8,0)</f>
        <v>11</v>
      </c>
      <c r="G67" s="21" t="n">
        <f aca="false">VLOOKUP(B67,'End-term'!B66:K174,10,0)</f>
        <v>23</v>
      </c>
      <c r="H67" s="21" t="n">
        <f aca="false">VLOOKUP(B67,'Mentor Marks'!B66:I174,8,0)</f>
        <v>57</v>
      </c>
      <c r="I67" s="34" t="n">
        <f aca="false">IFERROR(ROUND(SUM(E67:H67)*100/175,0),"")</f>
        <v>59</v>
      </c>
      <c r="J67" s="24" t="str">
        <f aca="false">IFERROR(VLOOKUP(B67,OtherAC!$B$1:$F$30,5,0),"")</f>
        <v/>
      </c>
      <c r="K67" s="35" t="n">
        <f aca="false">(MAX(I67:J67))</f>
        <v>59</v>
      </c>
    </row>
    <row r="68" customFormat="false" ht="15" hidden="false" customHeight="false" outlineLevel="0" collapsed="false">
      <c r="A68" s="17" t="n">
        <f aca="false">'Acadamic Diary'!A68</f>
        <v>60</v>
      </c>
      <c r="B68" s="10" t="n">
        <v>500095440</v>
      </c>
      <c r="C68" s="10" t="s">
        <v>188</v>
      </c>
      <c r="D68" s="11" t="s">
        <v>189</v>
      </c>
      <c r="E68" s="21" t="n">
        <f aca="false">VLOOKUP(B68,Synopsis!B67:J175,9,0)</f>
        <v>15</v>
      </c>
      <c r="F68" s="21" t="n">
        <f aca="false">VLOOKUP(B68,Mid_term!B67:I175,8,0)</f>
        <v>11</v>
      </c>
      <c r="G68" s="21" t="n">
        <f aca="false">VLOOKUP(B68,'End-term'!B67:K175,10,0)</f>
        <v>24</v>
      </c>
      <c r="H68" s="21" t="n">
        <f aca="false">VLOOKUP(B68,'Mentor Marks'!B67:I175,8,0)</f>
        <v>77.5</v>
      </c>
      <c r="I68" s="34" t="n">
        <f aca="false">IFERROR(ROUND(SUM(E68:H68)*100/175,0),"")</f>
        <v>73</v>
      </c>
      <c r="J68" s="24" t="str">
        <f aca="false">IFERROR(VLOOKUP(B68,OtherAC!$B$1:$F$30,5,0),"")</f>
        <v/>
      </c>
      <c r="K68" s="35" t="n">
        <f aca="false">(MAX(I68:J68))</f>
        <v>73</v>
      </c>
    </row>
    <row r="69" customFormat="false" ht="15" hidden="false" customHeight="false" outlineLevel="0" collapsed="false">
      <c r="A69" s="17" t="n">
        <f aca="false">'Acadamic Diary'!A69</f>
        <v>61</v>
      </c>
      <c r="B69" s="10" t="n">
        <v>500095542</v>
      </c>
      <c r="C69" s="10" t="s">
        <v>190</v>
      </c>
      <c r="D69" s="11" t="s">
        <v>191</v>
      </c>
      <c r="E69" s="21" t="n">
        <f aca="false">VLOOKUP(B69,Synopsis!B68:J176,9,0)</f>
        <v>17</v>
      </c>
      <c r="F69" s="21" t="n">
        <f aca="false">VLOOKUP(B69,Mid_term!B68:I176,8,0)</f>
        <v>4</v>
      </c>
      <c r="G69" s="21" t="n">
        <f aca="false">VLOOKUP(B69,'End-term'!B68:K176,10,0)</f>
        <v>22</v>
      </c>
      <c r="H69" s="21" t="n">
        <f aca="false">VLOOKUP(B69,'Mentor Marks'!B68:I176,8,0)</f>
        <v>67.5</v>
      </c>
      <c r="I69" s="34" t="n">
        <f aca="false">IFERROR(ROUND(SUM(E69:H69)*100/175,0),"")</f>
        <v>63</v>
      </c>
      <c r="J69" s="24" t="str">
        <f aca="false">IFERROR(VLOOKUP(B69,OtherAC!$B$1:$F$30,5,0),"")</f>
        <v/>
      </c>
      <c r="K69" s="35" t="n">
        <f aca="false">(MAX(I69:J69))</f>
        <v>63</v>
      </c>
    </row>
    <row r="70" customFormat="false" ht="15" hidden="false" customHeight="false" outlineLevel="0" collapsed="false">
      <c r="A70" s="17" t="n">
        <f aca="false">'Acadamic Diary'!A70</f>
        <v>62</v>
      </c>
      <c r="B70" s="10" t="n">
        <v>500095554</v>
      </c>
      <c r="C70" s="10" t="s">
        <v>194</v>
      </c>
      <c r="D70" s="11" t="s">
        <v>195</v>
      </c>
      <c r="E70" s="21" t="n">
        <f aca="false">VLOOKUP(B70,Synopsis!B69:J177,9,0)</f>
        <v>12</v>
      </c>
      <c r="F70" s="21" t="n">
        <f aca="false">VLOOKUP(B70,Mid_term!B69:I177,8,0)</f>
        <v>14</v>
      </c>
      <c r="G70" s="21" t="n">
        <f aca="false">VLOOKUP(B70,'End-term'!B69:K177,10,0)</f>
        <v>16</v>
      </c>
      <c r="H70" s="21" t="n">
        <f aca="false">VLOOKUP(B70,'Mentor Marks'!B69:I177,8,0)</f>
        <v>80</v>
      </c>
      <c r="I70" s="34" t="n">
        <f aca="false">IFERROR(ROUND(SUM(E70:H70)*100/175,0),"")</f>
        <v>70</v>
      </c>
      <c r="J70" s="24" t="str">
        <f aca="false">IFERROR(VLOOKUP(B70,OtherAC!$B$1:$F$30,5,0),"")</f>
        <v/>
      </c>
      <c r="K70" s="35" t="n">
        <f aca="false">(MAX(I70:J70))</f>
        <v>70</v>
      </c>
    </row>
    <row r="71" customFormat="false" ht="15" hidden="false" customHeight="false" outlineLevel="0" collapsed="false">
      <c r="A71" s="17" t="n">
        <f aca="false">'Acadamic Diary'!A71</f>
        <v>63</v>
      </c>
      <c r="B71" s="10" t="n">
        <v>500095565</v>
      </c>
      <c r="C71" s="10" t="s">
        <v>198</v>
      </c>
      <c r="D71" s="11" t="s">
        <v>199</v>
      </c>
      <c r="E71" s="21" t="n">
        <f aca="false">VLOOKUP(B71,Synopsis!B70:J178,9,0)</f>
        <v>11</v>
      </c>
      <c r="F71" s="21" t="n">
        <f aca="false">VLOOKUP(B71,Mid_term!B70:I178,8,0)</f>
        <v>17</v>
      </c>
      <c r="G71" s="21" t="n">
        <f aca="false">VLOOKUP(B71,'End-term'!B70:K178,10,0)</f>
        <v>32</v>
      </c>
      <c r="H71" s="21" t="n">
        <f aca="false">VLOOKUP(B71,'Mentor Marks'!B70:I178,8,0)</f>
        <v>73</v>
      </c>
      <c r="I71" s="34" t="n">
        <f aca="false">IFERROR(ROUND(SUM(E71:H71)*100/175,0),"")</f>
        <v>76</v>
      </c>
      <c r="J71" s="24" t="str">
        <f aca="false">IFERROR(VLOOKUP(B71,OtherAC!$B$1:$F$30,5,0),"")</f>
        <v/>
      </c>
      <c r="K71" s="35" t="n">
        <f aca="false">(MAX(I71:J71))</f>
        <v>76</v>
      </c>
    </row>
    <row r="72" customFormat="false" ht="15" hidden="false" customHeight="false" outlineLevel="0" collapsed="false">
      <c r="A72" s="17" t="n">
        <f aca="false">'Acadamic Diary'!A72</f>
        <v>64</v>
      </c>
      <c r="B72" s="10" t="n">
        <v>500095574</v>
      </c>
      <c r="C72" s="10" t="s">
        <v>202</v>
      </c>
      <c r="D72" s="11" t="s">
        <v>203</v>
      </c>
      <c r="E72" s="21" t="n">
        <f aca="false">VLOOKUP(B72,Synopsis!B71:J179,9,0)</f>
        <v>12</v>
      </c>
      <c r="F72" s="21" t="n">
        <f aca="false">VLOOKUP(B72,Mid_term!B71:I179,8,0)</f>
        <v>11</v>
      </c>
      <c r="G72" s="21" t="n">
        <f aca="false">VLOOKUP(B72,'End-term'!B71:K179,10,0)</f>
        <v>16</v>
      </c>
      <c r="H72" s="21" t="n">
        <f aca="false">VLOOKUP(B72,'Mentor Marks'!B71:I179,8,0)</f>
        <v>72.5</v>
      </c>
      <c r="I72" s="34" t="n">
        <f aca="false">IFERROR(ROUND(SUM(E72:H72)*100/175,0),"")</f>
        <v>64</v>
      </c>
      <c r="J72" s="24" t="str">
        <f aca="false">IFERROR(VLOOKUP(B72,OtherAC!$B$1:$F$30,5,0),"")</f>
        <v/>
      </c>
      <c r="K72" s="35" t="n">
        <f aca="false">(MAX(I72:J72))</f>
        <v>64</v>
      </c>
    </row>
    <row r="73" customFormat="false" ht="15" hidden="false" customHeight="false" outlineLevel="0" collapsed="false">
      <c r="A73" s="17" t="n">
        <f aca="false">'Acadamic Diary'!A73</f>
        <v>65</v>
      </c>
      <c r="B73" s="10" t="n">
        <v>500095576</v>
      </c>
      <c r="C73" s="10" t="s">
        <v>206</v>
      </c>
      <c r="D73" s="11" t="s">
        <v>207</v>
      </c>
      <c r="E73" s="21" t="n">
        <f aca="false">VLOOKUP(B73,Synopsis!B72:J180,9,0)</f>
        <v>11</v>
      </c>
      <c r="F73" s="21" t="n">
        <f aca="false">VLOOKUP(B73,Mid_term!B72:I180,8,0)</f>
        <v>14</v>
      </c>
      <c r="G73" s="21" t="n">
        <f aca="false">VLOOKUP(B73,'End-term'!B72:K180,10,0)</f>
        <v>0</v>
      </c>
      <c r="H73" s="21" t="n">
        <f aca="false">VLOOKUP(B73,'Mentor Marks'!B72:I180,8,0)</f>
        <v>78</v>
      </c>
      <c r="I73" s="34" t="n">
        <f aca="false">IFERROR(ROUND(SUM(E73:H73)*100/175,0),"")</f>
        <v>59</v>
      </c>
      <c r="J73" s="24" t="n">
        <f aca="false">IFERROR(VLOOKUP(B73,OtherAC!$B$1:$F$30,5,0),"")</f>
        <v>79</v>
      </c>
      <c r="K73" s="35" t="n">
        <f aca="false">(MAX(I73:J73))</f>
        <v>79</v>
      </c>
    </row>
    <row r="74" customFormat="false" ht="15" hidden="false" customHeight="false" outlineLevel="0" collapsed="false">
      <c r="A74" s="17" t="n">
        <f aca="false">'Acadamic Diary'!A74</f>
        <v>66</v>
      </c>
      <c r="B74" s="10" t="n">
        <v>500095581</v>
      </c>
      <c r="C74" s="10" t="s">
        <v>208</v>
      </c>
      <c r="D74" s="11" t="s">
        <v>209</v>
      </c>
      <c r="E74" s="21" t="n">
        <f aca="false">VLOOKUP(B74,Synopsis!B73:J181,9,0)</f>
        <v>11</v>
      </c>
      <c r="F74" s="21" t="n">
        <f aca="false">VLOOKUP(B74,Mid_term!B73:I181,8,0)</f>
        <v>6</v>
      </c>
      <c r="G74" s="21" t="n">
        <f aca="false">VLOOKUP(B74,'End-term'!B73:K181,10,0)</f>
        <v>20</v>
      </c>
      <c r="H74" s="21" t="n">
        <f aca="false">VLOOKUP(B74,'Mentor Marks'!B73:I181,8,0)</f>
        <v>72.5</v>
      </c>
      <c r="I74" s="34" t="n">
        <f aca="false">IFERROR(ROUND(SUM(E74:H74)*100/175,0),"")</f>
        <v>63</v>
      </c>
      <c r="J74" s="24" t="str">
        <f aca="false">IFERROR(VLOOKUP(B74,OtherAC!$B$1:$F$30,5,0),"")</f>
        <v/>
      </c>
      <c r="K74" s="35" t="n">
        <f aca="false">(MAX(I74:J74))</f>
        <v>63</v>
      </c>
    </row>
    <row r="75" customFormat="false" ht="15" hidden="false" customHeight="false" outlineLevel="0" collapsed="false">
      <c r="A75" s="17" t="n">
        <f aca="false">'Acadamic Diary'!A75</f>
        <v>67</v>
      </c>
      <c r="B75" s="10" t="n">
        <v>500095594</v>
      </c>
      <c r="C75" s="10" t="s">
        <v>212</v>
      </c>
      <c r="D75" s="11" t="s">
        <v>213</v>
      </c>
      <c r="E75" s="21" t="n">
        <f aca="false">VLOOKUP(B75,Synopsis!B74:J182,9,0)</f>
        <v>15</v>
      </c>
      <c r="F75" s="21" t="n">
        <f aca="false">VLOOKUP(B75,Mid_term!B74:I182,8,0)</f>
        <v>16</v>
      </c>
      <c r="G75" s="21" t="n">
        <f aca="false">VLOOKUP(B75,'End-term'!B74:K182,10,0)</f>
        <v>41</v>
      </c>
      <c r="H75" s="21" t="n">
        <f aca="false">VLOOKUP(B75,'Mentor Marks'!B74:I182,8,0)</f>
        <v>75.5</v>
      </c>
      <c r="I75" s="34" t="n">
        <f aca="false">IFERROR(ROUND(SUM(E75:H75)*100/175,0),"")</f>
        <v>84</v>
      </c>
      <c r="J75" s="24" t="str">
        <f aca="false">IFERROR(VLOOKUP(B75,OtherAC!$B$1:$F$30,5,0),"")</f>
        <v/>
      </c>
      <c r="K75" s="35" t="n">
        <f aca="false">(MAX(I75:J75))</f>
        <v>84</v>
      </c>
    </row>
    <row r="76" customFormat="false" ht="15" hidden="false" customHeight="false" outlineLevel="0" collapsed="false">
      <c r="A76" s="17" t="n">
        <f aca="false">'Acadamic Diary'!A76</f>
        <v>68</v>
      </c>
      <c r="B76" s="10" t="n">
        <v>500095595</v>
      </c>
      <c r="C76" s="10" t="s">
        <v>214</v>
      </c>
      <c r="D76" s="11" t="s">
        <v>215</v>
      </c>
      <c r="E76" s="21" t="n">
        <f aca="false">VLOOKUP(B76,Synopsis!B75:J183,9,0)</f>
        <v>0</v>
      </c>
      <c r="F76" s="21" t="n">
        <f aca="false">VLOOKUP(B76,Mid_term!B75:I183,8,0)</f>
        <v>14</v>
      </c>
      <c r="G76" s="21" t="n">
        <f aca="false">VLOOKUP(B76,'End-term'!B75:K183,10,0)</f>
        <v>33.5</v>
      </c>
      <c r="H76" s="21" t="n">
        <f aca="false">VLOOKUP(B76,'Mentor Marks'!B75:I183,8,0)</f>
        <v>70</v>
      </c>
      <c r="I76" s="34" t="n">
        <f aca="false">IFERROR(ROUND(SUM(E76:H76)*100/175,0),"")</f>
        <v>67</v>
      </c>
      <c r="J76" s="24" t="str">
        <f aca="false">IFERROR(VLOOKUP(B76,OtherAC!$B$1:$F$30,5,0),"")</f>
        <v/>
      </c>
      <c r="K76" s="35" t="n">
        <f aca="false">(MAX(I76:J76))</f>
        <v>67</v>
      </c>
    </row>
    <row r="77" customFormat="false" ht="15" hidden="false" customHeight="false" outlineLevel="0" collapsed="false">
      <c r="A77" s="17" t="n">
        <f aca="false">'Acadamic Diary'!A77</f>
        <v>69</v>
      </c>
      <c r="B77" s="10" t="n">
        <v>500095601</v>
      </c>
      <c r="C77" s="10" t="s">
        <v>218</v>
      </c>
      <c r="D77" s="11" t="s">
        <v>219</v>
      </c>
      <c r="E77" s="21" t="n">
        <f aca="false">VLOOKUP(B77,Synopsis!B76:J184,9,0)</f>
        <v>11</v>
      </c>
      <c r="F77" s="21" t="n">
        <f aca="false">VLOOKUP(B77,Mid_term!B76:I184,8,0)</f>
        <v>6</v>
      </c>
      <c r="G77" s="21" t="n">
        <f aca="false">VLOOKUP(B77,'End-term'!B76:K184,10,0)</f>
        <v>0</v>
      </c>
      <c r="H77" s="21" t="n">
        <f aca="false">VLOOKUP(B77,'Mentor Marks'!B76:I184,8,0)</f>
        <v>76</v>
      </c>
      <c r="I77" s="34" t="n">
        <f aca="false">IFERROR(ROUND(SUM(E77:H77)*100/175,0),"")</f>
        <v>53</v>
      </c>
      <c r="J77" s="24" t="str">
        <f aca="false">IFERROR(VLOOKUP(B77,OtherAC!$B$1:$F$30,5,0),"")</f>
        <v/>
      </c>
      <c r="K77" s="35" t="n">
        <f aca="false">(MAX(I77:J77))</f>
        <v>53</v>
      </c>
    </row>
    <row r="78" customFormat="false" ht="15" hidden="false" customHeight="false" outlineLevel="0" collapsed="false">
      <c r="A78" s="17" t="n">
        <f aca="false">'Acadamic Diary'!A78</f>
        <v>70</v>
      </c>
      <c r="B78" s="10" t="n">
        <v>500095603</v>
      </c>
      <c r="C78" s="10" t="s">
        <v>221</v>
      </c>
      <c r="D78" s="11" t="s">
        <v>222</v>
      </c>
      <c r="E78" s="21" t="n">
        <f aca="false">VLOOKUP(B78,Synopsis!B77:J185,9,0)</f>
        <v>9</v>
      </c>
      <c r="F78" s="21" t="n">
        <f aca="false">VLOOKUP(B78,Mid_term!B77:I185,8,0)</f>
        <v>14</v>
      </c>
      <c r="G78" s="21" t="n">
        <f aca="false">VLOOKUP(B78,'End-term'!B77:K185,10,0)</f>
        <v>37</v>
      </c>
      <c r="H78" s="21" t="n">
        <f aca="false">VLOOKUP(B78,'Mentor Marks'!B77:I185,8,0)</f>
        <v>62</v>
      </c>
      <c r="I78" s="34" t="n">
        <f aca="false">IFERROR(ROUND(SUM(E78:H78)*100/175,0),"")</f>
        <v>70</v>
      </c>
      <c r="J78" s="24" t="str">
        <f aca="false">IFERROR(VLOOKUP(B78,OtherAC!$B$1:$F$30,5,0),"")</f>
        <v/>
      </c>
      <c r="K78" s="35" t="n">
        <f aca="false">(MAX(I78:J78))</f>
        <v>70</v>
      </c>
    </row>
    <row r="79" s="30" customFormat="true" ht="15" hidden="false" customHeight="false" outlineLevel="0" collapsed="false">
      <c r="A79" s="17" t="n">
        <f aca="false">'Acadamic Diary'!A79</f>
        <v>71</v>
      </c>
      <c r="B79" s="10" t="n">
        <v>500095616</v>
      </c>
      <c r="C79" s="10" t="s">
        <v>223</v>
      </c>
      <c r="D79" s="11" t="s">
        <v>224</v>
      </c>
      <c r="E79" s="21" t="n">
        <f aca="false">VLOOKUP(B79,Synopsis!B78:J186,9,0)</f>
        <v>15</v>
      </c>
      <c r="F79" s="21" t="n">
        <f aca="false">VLOOKUP(B79,Mid_term!B78:I186,8,0)</f>
        <v>15</v>
      </c>
      <c r="G79" s="21" t="n">
        <f aca="false">VLOOKUP(B79,'End-term'!B78:K186,10,0)</f>
        <v>41</v>
      </c>
      <c r="H79" s="21" t="n">
        <f aca="false">VLOOKUP(B79,'Mentor Marks'!B78:I186,8,0)</f>
        <v>75.5</v>
      </c>
      <c r="I79" s="34" t="n">
        <f aca="false">IFERROR(ROUND(SUM(E79:H79)*100/175,0),"")</f>
        <v>84</v>
      </c>
      <c r="J79" s="24" t="str">
        <f aca="false">IFERROR(VLOOKUP(B79,OtherAC!$B$1:$F$30,5,0),"")</f>
        <v/>
      </c>
      <c r="K79" s="35" t="n">
        <f aca="false">(MAX(I79:J79))</f>
        <v>84</v>
      </c>
    </row>
    <row r="80" customFormat="false" ht="15" hidden="false" customHeight="false" outlineLevel="0" collapsed="false">
      <c r="A80" s="17" t="n">
        <f aca="false">'Acadamic Diary'!A80</f>
        <v>72</v>
      </c>
      <c r="B80" s="10" t="n">
        <v>500095624</v>
      </c>
      <c r="C80" s="10" t="s">
        <v>225</v>
      </c>
      <c r="D80" s="11" t="s">
        <v>226</v>
      </c>
      <c r="E80" s="21" t="n">
        <f aca="false">VLOOKUP(B80,Synopsis!B79:J187,9,0)</f>
        <v>15</v>
      </c>
      <c r="F80" s="21" t="n">
        <f aca="false">VLOOKUP(B80,Mid_term!B79:I187,8,0)</f>
        <v>15</v>
      </c>
      <c r="G80" s="21" t="n">
        <f aca="false">VLOOKUP(B80,'End-term'!B79:K187,10,0)</f>
        <v>33.5</v>
      </c>
      <c r="H80" s="21" t="n">
        <f aca="false">VLOOKUP(B80,'Mentor Marks'!B79:I187,8,0)</f>
        <v>70</v>
      </c>
      <c r="I80" s="34" t="n">
        <f aca="false">IFERROR(ROUND(SUM(E80:H80)*100/175,0),"")</f>
        <v>76</v>
      </c>
      <c r="J80" s="24" t="str">
        <f aca="false">IFERROR(VLOOKUP(B80,OtherAC!$B$1:$F$30,5,0),"")</f>
        <v/>
      </c>
      <c r="K80" s="35" t="n">
        <f aca="false">(MAX(I80:J80))</f>
        <v>76</v>
      </c>
    </row>
    <row r="81" customFormat="false" ht="15" hidden="false" customHeight="false" outlineLevel="0" collapsed="false">
      <c r="A81" s="17" t="n">
        <f aca="false">'Acadamic Diary'!A81</f>
        <v>73</v>
      </c>
      <c r="B81" s="10" t="n">
        <v>500095629</v>
      </c>
      <c r="C81" s="10" t="s">
        <v>228</v>
      </c>
      <c r="D81" s="11" t="s">
        <v>229</v>
      </c>
      <c r="E81" s="21" t="n">
        <f aca="false">VLOOKUP(B81,Synopsis!B80:J188,9,0)</f>
        <v>16.5</v>
      </c>
      <c r="F81" s="21" t="n">
        <f aca="false">VLOOKUP(B81,Mid_term!B80:I188,8,0)</f>
        <v>17</v>
      </c>
      <c r="G81" s="21" t="n">
        <f aca="false">VLOOKUP(B81,'End-term'!B80:K188,10,0)</f>
        <v>40.5</v>
      </c>
      <c r="H81" s="21" t="n">
        <f aca="false">VLOOKUP(B81,'Mentor Marks'!B80:I188,8,0)</f>
        <v>76</v>
      </c>
      <c r="I81" s="34" t="n">
        <f aca="false">IFERROR(ROUND(SUM(E81:H81)*100/175,0),"")</f>
        <v>86</v>
      </c>
      <c r="J81" s="24" t="str">
        <f aca="false">IFERROR(VLOOKUP(B81,OtherAC!$B$1:$F$30,5,0),"")</f>
        <v/>
      </c>
      <c r="K81" s="35" t="n">
        <f aca="false">(MAX(I81:J81))</f>
        <v>86</v>
      </c>
    </row>
    <row r="82" s="30" customFormat="true" ht="15" hidden="false" customHeight="false" outlineLevel="0" collapsed="false">
      <c r="A82" s="17" t="n">
        <f aca="false">'Acadamic Diary'!A82</f>
        <v>74</v>
      </c>
      <c r="B82" s="10" t="n">
        <v>500095633</v>
      </c>
      <c r="C82" s="10" t="s">
        <v>230</v>
      </c>
      <c r="D82" s="11" t="s">
        <v>231</v>
      </c>
      <c r="E82" s="21" t="n">
        <f aca="false">VLOOKUP(B82,Synopsis!B81:J189,9,0)</f>
        <v>10</v>
      </c>
      <c r="F82" s="21" t="n">
        <f aca="false">VLOOKUP(B82,Mid_term!B81:I189,8,0)</f>
        <v>14</v>
      </c>
      <c r="G82" s="21" t="n">
        <f aca="false">VLOOKUP(B82,'End-term'!B81:K189,10,0)</f>
        <v>37</v>
      </c>
      <c r="H82" s="21" t="n">
        <f aca="false">VLOOKUP(B82,'Mentor Marks'!B81:I189,8,0)</f>
        <v>51</v>
      </c>
      <c r="I82" s="34" t="n">
        <f aca="false">IFERROR(ROUND(SUM(E82:H82)*100/175,0),"")</f>
        <v>64</v>
      </c>
      <c r="J82" s="24" t="str">
        <f aca="false">IFERROR(VLOOKUP(B82,OtherAC!$B$1:$F$30,5,0),"")</f>
        <v/>
      </c>
      <c r="K82" s="35" t="n">
        <f aca="false">(MAX(I82:J82))</f>
        <v>64</v>
      </c>
    </row>
    <row r="83" s="30" customFormat="true" ht="15" hidden="false" customHeight="false" outlineLevel="0" collapsed="false">
      <c r="A83" s="17" t="n">
        <f aca="false">'Acadamic Diary'!A83</f>
        <v>75</v>
      </c>
      <c r="B83" s="10" t="n">
        <v>500095651</v>
      </c>
      <c r="C83" s="10" t="s">
        <v>232</v>
      </c>
      <c r="D83" s="11" t="s">
        <v>233</v>
      </c>
      <c r="E83" s="21" t="n">
        <f aca="false">VLOOKUP(B83,Synopsis!B82:J190,9,0)</f>
        <v>11</v>
      </c>
      <c r="F83" s="21" t="n">
        <f aca="false">VLOOKUP(B83,Mid_term!B82:I190,8,0)</f>
        <v>16</v>
      </c>
      <c r="G83" s="21" t="n">
        <f aca="false">VLOOKUP(B83,'End-term'!B82:K190,10,0)</f>
        <v>42</v>
      </c>
      <c r="H83" s="21" t="n">
        <f aca="false">VLOOKUP(B83,'Mentor Marks'!B82:I190,8,0)</f>
        <v>72.5</v>
      </c>
      <c r="I83" s="34" t="n">
        <f aca="false">IFERROR(ROUND(SUM(E83:H83)*100/175,0),"")</f>
        <v>81</v>
      </c>
      <c r="J83" s="24" t="str">
        <f aca="false">IFERROR(VLOOKUP(B83,OtherAC!$B$1:$F$30,5,0),"")</f>
        <v/>
      </c>
      <c r="K83" s="35" t="n">
        <f aca="false">(MAX(I83:J83))</f>
        <v>81</v>
      </c>
    </row>
    <row r="84" customFormat="false" ht="15" hidden="false" customHeight="false" outlineLevel="0" collapsed="false">
      <c r="A84" s="17" t="n">
        <f aca="false">'Acadamic Diary'!A84</f>
        <v>76</v>
      </c>
      <c r="B84" s="10" t="n">
        <v>500095656</v>
      </c>
      <c r="C84" s="10" t="s">
        <v>236</v>
      </c>
      <c r="D84" s="11" t="s">
        <v>237</v>
      </c>
      <c r="E84" s="21" t="n">
        <f aca="false">VLOOKUP(B84,Synopsis!B83:J191,9,0)</f>
        <v>11</v>
      </c>
      <c r="F84" s="21" t="n">
        <f aca="false">VLOOKUP(B84,Mid_term!B83:I191,8,0)</f>
        <v>12</v>
      </c>
      <c r="G84" s="21" t="n">
        <f aca="false">VLOOKUP(B84,'End-term'!B83:K191,10,0)</f>
        <v>33</v>
      </c>
      <c r="H84" s="21" t="n">
        <f aca="false">VLOOKUP(B84,'Mentor Marks'!B83:I191,8,0)</f>
        <v>57.5</v>
      </c>
      <c r="I84" s="34" t="n">
        <f aca="false">IFERROR(ROUND(SUM(E84:H84)*100/175,0),"")</f>
        <v>65</v>
      </c>
      <c r="J84" s="24" t="str">
        <f aca="false">IFERROR(VLOOKUP(B84,OtherAC!$B$1:$F$30,5,0),"")</f>
        <v/>
      </c>
      <c r="K84" s="35" t="n">
        <f aca="false">(MAX(I84:J84))</f>
        <v>65</v>
      </c>
    </row>
    <row r="85" customFormat="false" ht="15" hidden="false" customHeight="false" outlineLevel="0" collapsed="false">
      <c r="A85" s="17" t="n">
        <f aca="false">'Acadamic Diary'!A85</f>
        <v>77</v>
      </c>
      <c r="B85" s="10" t="n">
        <v>500095673</v>
      </c>
      <c r="C85" s="10" t="s">
        <v>239</v>
      </c>
      <c r="D85" s="11" t="s">
        <v>240</v>
      </c>
      <c r="E85" s="21" t="n">
        <f aca="false">VLOOKUP(B85,Synopsis!B84:J192,9,0)</f>
        <v>11</v>
      </c>
      <c r="F85" s="21" t="n">
        <f aca="false">VLOOKUP(B85,Mid_term!B84:I192,8,0)</f>
        <v>9</v>
      </c>
      <c r="G85" s="21" t="n">
        <f aca="false">VLOOKUP(B85,'End-term'!B84:K192,10,0)</f>
        <v>42</v>
      </c>
      <c r="H85" s="21" t="n">
        <f aca="false">VLOOKUP(B85,'Mentor Marks'!B84:I192,8,0)</f>
        <v>74</v>
      </c>
      <c r="I85" s="34" t="n">
        <f aca="false">IFERROR(ROUND(SUM(E85:H85)*100/175,0),"")</f>
        <v>78</v>
      </c>
      <c r="J85" s="24" t="str">
        <f aca="false">IFERROR(VLOOKUP(B85,OtherAC!$B$1:$F$30,5,0),"")</f>
        <v/>
      </c>
      <c r="K85" s="35" t="n">
        <f aca="false">(MAX(I85:J85))</f>
        <v>78</v>
      </c>
    </row>
    <row r="86" s="30" customFormat="true" ht="15" hidden="false" customHeight="false" outlineLevel="0" collapsed="false">
      <c r="A86" s="36" t="n">
        <f aca="false">'Acadamic Diary'!A86</f>
        <v>78</v>
      </c>
      <c r="B86" s="37" t="n">
        <v>500095825</v>
      </c>
      <c r="C86" s="37" t="s">
        <v>241</v>
      </c>
      <c r="D86" s="38" t="s">
        <v>242</v>
      </c>
      <c r="E86" s="39" t="str">
        <f aca="false">VLOOKUP(B86,Synopsis!B85:J193,9,0)</f>
        <v/>
      </c>
      <c r="F86" s="39" t="str">
        <f aca="false">VLOOKUP(B86,Mid_term!B85:I193,8,0)</f>
        <v/>
      </c>
      <c r="G86" s="39" t="str">
        <f aca="false">VLOOKUP(B86,'End-term'!B85:K193,10,0)</f>
        <v/>
      </c>
      <c r="H86" s="39" t="str">
        <f aca="false">VLOOKUP(B86,'Mentor Marks'!B85:I193,8,0)</f>
        <v/>
      </c>
      <c r="I86" s="40" t="n">
        <f aca="false">IFERROR(ROUND(SUM(E86:H86)*100/175,0),"")</f>
        <v>0</v>
      </c>
      <c r="J86" s="24" t="n">
        <f aca="false">IFERROR(VLOOKUP(B86,OtherAC!$B$1:$F$30,5,0),"")</f>
        <v>0</v>
      </c>
      <c r="K86" s="41" t="n">
        <f aca="false">(MAX(I86:J86))</f>
        <v>0</v>
      </c>
    </row>
    <row r="87" customFormat="false" ht="15" hidden="false" customHeight="false" outlineLevel="0" collapsed="false">
      <c r="A87" s="17" t="n">
        <f aca="false">'Acadamic Diary'!A87</f>
        <v>79</v>
      </c>
      <c r="B87" s="10" t="n">
        <v>500095831</v>
      </c>
      <c r="C87" s="10" t="s">
        <v>243</v>
      </c>
      <c r="D87" s="11" t="s">
        <v>244</v>
      </c>
      <c r="E87" s="21" t="n">
        <f aca="false">VLOOKUP(B87,Synopsis!B86:J194,9,0)</f>
        <v>15</v>
      </c>
      <c r="F87" s="21" t="n">
        <f aca="false">VLOOKUP(B87,Mid_term!B86:I194,8,0)</f>
        <v>12</v>
      </c>
      <c r="G87" s="21" t="n">
        <f aca="false">VLOOKUP(B87,'End-term'!B86:K194,10,0)</f>
        <v>33</v>
      </c>
      <c r="H87" s="21" t="n">
        <f aca="false">VLOOKUP(B87,'Mentor Marks'!B86:I194,8,0)</f>
        <v>57</v>
      </c>
      <c r="I87" s="34" t="n">
        <f aca="false">IFERROR(ROUND(SUM(E87:H87)*100/175,0),"")</f>
        <v>67</v>
      </c>
      <c r="J87" s="24" t="str">
        <f aca="false">IFERROR(VLOOKUP(B87,OtherAC!$B$1:$F$30,5,0),"")</f>
        <v/>
      </c>
      <c r="K87" s="35" t="n">
        <f aca="false">(MAX(I87:J87))</f>
        <v>67</v>
      </c>
    </row>
    <row r="88" customFormat="false" ht="15" hidden="false" customHeight="false" outlineLevel="0" collapsed="false">
      <c r="A88" s="17" t="n">
        <f aca="false">'Acadamic Diary'!A88</f>
        <v>80</v>
      </c>
      <c r="B88" s="10" t="n">
        <v>500095834</v>
      </c>
      <c r="C88" s="10" t="s">
        <v>247</v>
      </c>
      <c r="D88" s="11" t="s">
        <v>248</v>
      </c>
      <c r="E88" s="21" t="n">
        <f aca="false">VLOOKUP(B88,Synopsis!B87:J195,9,0)</f>
        <v>15</v>
      </c>
      <c r="F88" s="21" t="n">
        <f aca="false">VLOOKUP(B88,Mid_term!B87:I195,8,0)</f>
        <v>12</v>
      </c>
      <c r="G88" s="21" t="n">
        <f aca="false">VLOOKUP(B88,'End-term'!B87:K195,10,0)</f>
        <v>33</v>
      </c>
      <c r="H88" s="21" t="n">
        <f aca="false">VLOOKUP(B88,'Mentor Marks'!B87:I195,8,0)</f>
        <v>57</v>
      </c>
      <c r="I88" s="34" t="n">
        <f aca="false">IFERROR(ROUND(SUM(E88:H88)*100/175,0),"")</f>
        <v>67</v>
      </c>
      <c r="J88" s="24" t="str">
        <f aca="false">IFERROR(VLOOKUP(B88,OtherAC!$B$1:$F$30,5,0),"")</f>
        <v/>
      </c>
      <c r="K88" s="35" t="n">
        <f aca="false">(MAX(I88:J88))</f>
        <v>67</v>
      </c>
    </row>
    <row r="89" s="30" customFormat="true" ht="15" hidden="false" customHeight="false" outlineLevel="0" collapsed="false">
      <c r="A89" s="36" t="n">
        <f aca="false">'Acadamic Diary'!A89</f>
        <v>81</v>
      </c>
      <c r="B89" s="37" t="n">
        <v>500095835</v>
      </c>
      <c r="C89" s="37" t="s">
        <v>249</v>
      </c>
      <c r="D89" s="38" t="s">
        <v>250</v>
      </c>
      <c r="E89" s="39" t="str">
        <f aca="false">VLOOKUP(B89,Synopsis!B88:J196,9,0)</f>
        <v/>
      </c>
      <c r="F89" s="39" t="str">
        <f aca="false">VLOOKUP(B89,Mid_term!B88:I196,8,0)</f>
        <v/>
      </c>
      <c r="G89" s="39" t="str">
        <f aca="false">VLOOKUP(B89,'End-term'!B88:K196,10,0)</f>
        <v/>
      </c>
      <c r="H89" s="39" t="str">
        <f aca="false">VLOOKUP(B89,'Mentor Marks'!B88:I196,8,0)</f>
        <v/>
      </c>
      <c r="I89" s="40" t="n">
        <f aca="false">IFERROR(ROUND(SUM(E89:H89)*100/175,0),"")</f>
        <v>0</v>
      </c>
      <c r="J89" s="24" t="n">
        <f aca="false">IFERROR(VLOOKUP(B89,OtherAC!$B$1:$F$30,5,0),"")</f>
        <v>41</v>
      </c>
      <c r="K89" s="41" t="n">
        <f aca="false">(MAX(I89:J89))</f>
        <v>41</v>
      </c>
    </row>
    <row r="90" customFormat="false" ht="15" hidden="false" customHeight="false" outlineLevel="0" collapsed="false">
      <c r="A90" s="36" t="n">
        <f aca="false">'Acadamic Diary'!A90</f>
        <v>82</v>
      </c>
      <c r="B90" s="37" t="n">
        <v>500095836</v>
      </c>
      <c r="C90" s="37" t="s">
        <v>251</v>
      </c>
      <c r="D90" s="38" t="s">
        <v>252</v>
      </c>
      <c r="E90" s="39" t="str">
        <f aca="false">VLOOKUP(B90,Synopsis!B89:J197,9,0)</f>
        <v/>
      </c>
      <c r="F90" s="39" t="str">
        <f aca="false">VLOOKUP(B90,Mid_term!B89:I197,8,0)</f>
        <v/>
      </c>
      <c r="G90" s="39" t="str">
        <f aca="false">VLOOKUP(B90,'End-term'!B89:K197,10,0)</f>
        <v/>
      </c>
      <c r="H90" s="39" t="str">
        <f aca="false">VLOOKUP(B90,'Mentor Marks'!B89:I197,8,0)</f>
        <v/>
      </c>
      <c r="I90" s="40" t="n">
        <f aca="false">IFERROR(ROUND(SUM(E90:H90)*100/175,0),"")</f>
        <v>0</v>
      </c>
      <c r="J90" s="24" t="n">
        <f aca="false">IFERROR(VLOOKUP(B90,OtherAC!$B$1:$F$30,5,0),"")</f>
        <v>0</v>
      </c>
      <c r="K90" s="41" t="n">
        <f aca="false">(MAX(I90:J90))</f>
        <v>0</v>
      </c>
    </row>
    <row r="91" customFormat="false" ht="15" hidden="false" customHeight="false" outlineLevel="0" collapsed="false">
      <c r="A91" s="17" t="n">
        <f aca="false">'Acadamic Diary'!A91</f>
        <v>83</v>
      </c>
      <c r="B91" s="10" t="n">
        <v>500095842</v>
      </c>
      <c r="C91" s="10" t="s">
        <v>253</v>
      </c>
      <c r="D91" s="11" t="s">
        <v>254</v>
      </c>
      <c r="E91" s="21" t="n">
        <f aca="false">VLOOKUP(B91,Synopsis!B90:J198,9,0)</f>
        <v>11</v>
      </c>
      <c r="F91" s="21" t="n">
        <f aca="false">VLOOKUP(B91,Mid_term!B90:I198,8,0)</f>
        <v>12</v>
      </c>
      <c r="G91" s="21" t="n">
        <f aca="false">VLOOKUP(B91,'End-term'!B90:K198,10,0)</f>
        <v>29</v>
      </c>
      <c r="H91" s="21" t="n">
        <f aca="false">VLOOKUP(B91,'Mentor Marks'!B90:I198,8,0)</f>
        <v>46.5</v>
      </c>
      <c r="I91" s="34" t="n">
        <f aca="false">IFERROR(ROUND(SUM(E91:H91)*100/175,0),"")</f>
        <v>56</v>
      </c>
      <c r="J91" s="24" t="str">
        <f aca="false">IFERROR(VLOOKUP(B91,OtherAC!$B$1:$F$30,5,0),"")</f>
        <v/>
      </c>
      <c r="K91" s="35" t="n">
        <f aca="false">(MAX(I91:J91))</f>
        <v>56</v>
      </c>
    </row>
    <row r="92" customFormat="false" ht="15" hidden="false" customHeight="false" outlineLevel="0" collapsed="false">
      <c r="A92" s="17" t="n">
        <f aca="false">'Acadamic Diary'!A92</f>
        <v>84</v>
      </c>
      <c r="B92" s="10" t="n">
        <v>500095919</v>
      </c>
      <c r="C92" s="10" t="s">
        <v>255</v>
      </c>
      <c r="D92" s="11" t="s">
        <v>256</v>
      </c>
      <c r="E92" s="21" t="n">
        <f aca="false">VLOOKUP(B92,Synopsis!B91:J199,9,0)</f>
        <v>15</v>
      </c>
      <c r="F92" s="21" t="n">
        <f aca="false">VLOOKUP(B92,Mid_term!B91:I199,8,0)</f>
        <v>12</v>
      </c>
      <c r="G92" s="21" t="n">
        <f aca="false">VLOOKUP(B92,'End-term'!B91:K199,10,0)</f>
        <v>33</v>
      </c>
      <c r="H92" s="21" t="n">
        <f aca="false">VLOOKUP(B92,'Mentor Marks'!B91:I199,8,0)</f>
        <v>57</v>
      </c>
      <c r="I92" s="34" t="n">
        <f aca="false">IFERROR(ROUND(SUM(E92:H92)*100/175,0),"")</f>
        <v>67</v>
      </c>
      <c r="J92" s="24" t="str">
        <f aca="false">IFERROR(VLOOKUP(B92,OtherAC!$B$1:$F$30,5,0),"")</f>
        <v/>
      </c>
      <c r="K92" s="35" t="n">
        <f aca="false">(MAX(I92:J92))</f>
        <v>67</v>
      </c>
    </row>
    <row r="93" customFormat="false" ht="15" hidden="false" customHeight="false" outlineLevel="0" collapsed="false">
      <c r="A93" s="36" t="n">
        <f aca="false">'Acadamic Diary'!A93</f>
        <v>85</v>
      </c>
      <c r="B93" s="37" t="n">
        <v>500095922</v>
      </c>
      <c r="C93" s="37" t="s">
        <v>257</v>
      </c>
      <c r="D93" s="38" t="s">
        <v>258</v>
      </c>
      <c r="E93" s="39" t="str">
        <f aca="false">VLOOKUP(B93,Synopsis!B92:J200,9,0)</f>
        <v/>
      </c>
      <c r="F93" s="39" t="str">
        <f aca="false">VLOOKUP(B93,Mid_term!B92:I200,8,0)</f>
        <v/>
      </c>
      <c r="G93" s="39" t="str">
        <f aca="false">VLOOKUP(B93,'End-term'!B92:K200,10,0)</f>
        <v/>
      </c>
      <c r="H93" s="39" t="str">
        <f aca="false">VLOOKUP(B93,'Mentor Marks'!B92:I200,8,0)</f>
        <v/>
      </c>
      <c r="I93" s="40" t="n">
        <f aca="false">IFERROR(ROUND(SUM(E93:H93)*100/175,0),"")</f>
        <v>0</v>
      </c>
      <c r="J93" s="24" t="n">
        <f aca="false">IFERROR(VLOOKUP(B93,OtherAC!$B$1:$F$30,5,0),"")</f>
        <v>0</v>
      </c>
      <c r="K93" s="41" t="n">
        <f aca="false">(MAX(I93:J93))</f>
        <v>0</v>
      </c>
    </row>
    <row r="94" customFormat="false" ht="15" hidden="false" customHeight="false" outlineLevel="0" collapsed="false">
      <c r="A94" s="17" t="n">
        <f aca="false">'Acadamic Diary'!A94</f>
        <v>86</v>
      </c>
      <c r="B94" s="10" t="n">
        <v>500095925</v>
      </c>
      <c r="C94" s="10" t="s">
        <v>259</v>
      </c>
      <c r="D94" s="11" t="s">
        <v>260</v>
      </c>
      <c r="E94" s="21" t="n">
        <f aca="false">VLOOKUP(B94,Synopsis!B93:J201,9,0)</f>
        <v>11</v>
      </c>
      <c r="F94" s="21" t="n">
        <f aca="false">VLOOKUP(B94,Mid_term!B93:I201,8,0)</f>
        <v>14</v>
      </c>
      <c r="G94" s="21" t="n">
        <f aca="false">VLOOKUP(B94,'End-term'!B93:K201,10,0)</f>
        <v>38</v>
      </c>
      <c r="H94" s="21" t="n">
        <f aca="false">VLOOKUP(B94,'Mentor Marks'!B93:I201,8,0)</f>
        <v>72.5</v>
      </c>
      <c r="I94" s="34" t="n">
        <f aca="false">IFERROR(ROUND(SUM(E94:H94)*100/175,0),"")</f>
        <v>77</v>
      </c>
      <c r="J94" s="24" t="str">
        <f aca="false">IFERROR(VLOOKUP(B94,OtherAC!$B$1:$F$30,5,0),"")</f>
        <v/>
      </c>
      <c r="K94" s="35" t="n">
        <f aca="false">(MAX(I94:J94))</f>
        <v>77</v>
      </c>
    </row>
    <row r="95" customFormat="false" ht="15" hidden="false" customHeight="false" outlineLevel="0" collapsed="false">
      <c r="A95" s="17" t="n">
        <f aca="false">'Acadamic Diary'!A95</f>
        <v>87</v>
      </c>
      <c r="B95" s="10" t="n">
        <v>500095932</v>
      </c>
      <c r="C95" s="10" t="s">
        <v>262</v>
      </c>
      <c r="D95" s="11" t="s">
        <v>263</v>
      </c>
      <c r="E95" s="21" t="n">
        <f aca="false">VLOOKUP(B95,Synopsis!B94:J202,9,0)</f>
        <v>17</v>
      </c>
      <c r="F95" s="21" t="n">
        <f aca="false">VLOOKUP(B95,Mid_term!B94:I202,8,0)</f>
        <v>17.5</v>
      </c>
      <c r="G95" s="21" t="n">
        <f aca="false">VLOOKUP(B95,'End-term'!B94:K202,10,0)</f>
        <v>31.5</v>
      </c>
      <c r="H95" s="21" t="n">
        <f aca="false">VLOOKUP(B95,'Mentor Marks'!B94:I202,8,0)</f>
        <v>57</v>
      </c>
      <c r="I95" s="34" t="n">
        <f aca="false">IFERROR(ROUND(SUM(E95:H95)*100/175,0),"")</f>
        <v>70</v>
      </c>
      <c r="J95" s="24" t="str">
        <f aca="false">IFERROR(VLOOKUP(B95,OtherAC!$B$1:$F$30,5,0),"")</f>
        <v/>
      </c>
      <c r="K95" s="35" t="n">
        <f aca="false">(MAX(I95:J95))</f>
        <v>70</v>
      </c>
    </row>
    <row r="96" customFormat="false" ht="15" hidden="false" customHeight="false" outlineLevel="0" collapsed="false">
      <c r="A96" s="36" t="n">
        <f aca="false">'Acadamic Diary'!A96</f>
        <v>88</v>
      </c>
      <c r="B96" s="37" t="n">
        <v>500095936</v>
      </c>
      <c r="C96" s="37" t="s">
        <v>265</v>
      </c>
      <c r="D96" s="38" t="s">
        <v>266</v>
      </c>
      <c r="E96" s="39" t="str">
        <f aca="false">VLOOKUP(B96,Synopsis!B95:J203,9,0)</f>
        <v/>
      </c>
      <c r="F96" s="39" t="str">
        <f aca="false">VLOOKUP(B96,Mid_term!B95:I203,8,0)</f>
        <v/>
      </c>
      <c r="G96" s="39" t="str">
        <f aca="false">VLOOKUP(B96,'End-term'!B95:K203,10,0)</f>
        <v/>
      </c>
      <c r="H96" s="39" t="str">
        <f aca="false">VLOOKUP(B96,'Mentor Marks'!B95:I203,8,0)</f>
        <v/>
      </c>
      <c r="I96" s="40" t="n">
        <f aca="false">IFERROR(ROUND(SUM(E96:H96)*100/175,0),"")</f>
        <v>0</v>
      </c>
      <c r="J96" s="24" t="n">
        <f aca="false">IFERROR(VLOOKUP(B96,OtherAC!$B$1:$F$30,5,0),"")</f>
        <v>0</v>
      </c>
      <c r="K96" s="41" t="n">
        <f aca="false">(MAX(I96:J96))</f>
        <v>0</v>
      </c>
    </row>
    <row r="97" customFormat="false" ht="15" hidden="false" customHeight="false" outlineLevel="0" collapsed="false">
      <c r="A97" s="17" t="n">
        <f aca="false">'Acadamic Diary'!A97</f>
        <v>89</v>
      </c>
      <c r="B97" s="10" t="n">
        <v>500095937</v>
      </c>
      <c r="C97" s="10" t="s">
        <v>267</v>
      </c>
      <c r="D97" s="11" t="s">
        <v>268</v>
      </c>
      <c r="E97" s="21" t="n">
        <f aca="false">VLOOKUP(B97,Synopsis!B96:J204,9,0)</f>
        <v>16</v>
      </c>
      <c r="F97" s="21" t="n">
        <f aca="false">VLOOKUP(B97,Mid_term!B96:I204,8,0)</f>
        <v>16.5</v>
      </c>
      <c r="G97" s="21" t="n">
        <f aca="false">VLOOKUP(B97,'End-term'!B96:K204,10,0)</f>
        <v>42.5</v>
      </c>
      <c r="H97" s="21" t="n">
        <f aca="false">VLOOKUP(B97,'Mentor Marks'!B96:I204,8,0)</f>
        <v>72.5</v>
      </c>
      <c r="I97" s="34" t="n">
        <f aca="false">IFERROR(ROUND(SUM(E97:H97)*100/175,0),"")</f>
        <v>84</v>
      </c>
      <c r="J97" s="24" t="str">
        <f aca="false">IFERROR(VLOOKUP(B97,OtherAC!$B$1:$F$30,5,0),"")</f>
        <v/>
      </c>
      <c r="K97" s="35" t="n">
        <f aca="false">(MAX(I97:J97))</f>
        <v>84</v>
      </c>
    </row>
    <row r="98" customFormat="false" ht="15" hidden="false" customHeight="false" outlineLevel="0" collapsed="false">
      <c r="A98" s="17" t="n">
        <f aca="false">'Acadamic Diary'!A98</f>
        <v>90</v>
      </c>
      <c r="B98" s="10" t="n">
        <v>500096021</v>
      </c>
      <c r="C98" s="10" t="s">
        <v>271</v>
      </c>
      <c r="D98" s="11" t="s">
        <v>272</v>
      </c>
      <c r="E98" s="21" t="n">
        <f aca="false">VLOOKUP(B98,Synopsis!B97:J205,9,0)</f>
        <v>11</v>
      </c>
      <c r="F98" s="21" t="n">
        <f aca="false">VLOOKUP(B98,Mid_term!B97:I205,8,0)</f>
        <v>12</v>
      </c>
      <c r="G98" s="21" t="n">
        <f aca="false">VLOOKUP(B98,'End-term'!B97:K205,10,0)</f>
        <v>33</v>
      </c>
      <c r="H98" s="21" t="n">
        <f aca="false">VLOOKUP(B98,'Mentor Marks'!B97:I205,8,0)</f>
        <v>57.5</v>
      </c>
      <c r="I98" s="34" t="n">
        <f aca="false">IFERROR(ROUND(SUM(E98:H98)*100/175,0),"")</f>
        <v>65</v>
      </c>
      <c r="J98" s="24" t="str">
        <f aca="false">IFERROR(VLOOKUP(B98,OtherAC!$B$1:$F$30,5,0),"")</f>
        <v/>
      </c>
      <c r="K98" s="35" t="n">
        <f aca="false">(MAX(I98:J98))</f>
        <v>65</v>
      </c>
    </row>
    <row r="99" customFormat="false" ht="15" hidden="false" customHeight="false" outlineLevel="0" collapsed="false">
      <c r="A99" s="17" t="n">
        <f aca="false">'Acadamic Diary'!A99</f>
        <v>91</v>
      </c>
      <c r="B99" s="10" t="n">
        <v>500096086</v>
      </c>
      <c r="C99" s="10" t="s">
        <v>273</v>
      </c>
      <c r="D99" s="11" t="s">
        <v>274</v>
      </c>
      <c r="E99" s="21" t="n">
        <f aca="false">VLOOKUP(B99,Synopsis!B98:J206,9,0)</f>
        <v>11</v>
      </c>
      <c r="F99" s="21" t="n">
        <f aca="false">VLOOKUP(B99,Mid_term!B98:I206,8,0)</f>
        <v>17</v>
      </c>
      <c r="G99" s="21" t="n">
        <f aca="false">VLOOKUP(B99,'End-term'!B98:K206,10,0)</f>
        <v>40</v>
      </c>
      <c r="H99" s="21" t="n">
        <f aca="false">VLOOKUP(B99,'Mentor Marks'!B98:I206,8,0)</f>
        <v>73</v>
      </c>
      <c r="I99" s="34" t="n">
        <f aca="false">IFERROR(ROUND(SUM(E99:H99)*100/175,0),"")</f>
        <v>81</v>
      </c>
      <c r="J99" s="24" t="str">
        <f aca="false">IFERROR(VLOOKUP(B99,OtherAC!$B$1:$F$30,5,0),"")</f>
        <v/>
      </c>
      <c r="K99" s="35" t="n">
        <f aca="false">(MAX(I99:J99))</f>
        <v>81</v>
      </c>
    </row>
    <row r="100" customFormat="false" ht="15" hidden="false" customHeight="false" outlineLevel="0" collapsed="false">
      <c r="A100" s="17" t="n">
        <f aca="false">'Acadamic Diary'!A100</f>
        <v>92</v>
      </c>
      <c r="B100" s="10" t="n">
        <v>500096088</v>
      </c>
      <c r="C100" s="10" t="s">
        <v>276</v>
      </c>
      <c r="D100" s="11" t="s">
        <v>277</v>
      </c>
      <c r="E100" s="21" t="n">
        <f aca="false">VLOOKUP(B100,Synopsis!B99:J207,9,0)</f>
        <v>11</v>
      </c>
      <c r="F100" s="21" t="n">
        <f aca="false">VLOOKUP(B100,Mid_term!B99:I207,8,0)</f>
        <v>16</v>
      </c>
      <c r="G100" s="21" t="n">
        <f aca="false">VLOOKUP(B100,'End-term'!B99:K207,10,0)</f>
        <v>42</v>
      </c>
      <c r="H100" s="21" t="n">
        <f aca="false">VLOOKUP(B100,'Mentor Marks'!B99:I207,8,0)</f>
        <v>72.5</v>
      </c>
      <c r="I100" s="34" t="n">
        <f aca="false">IFERROR(ROUND(SUM(E100:H100)*100/175,0),"")</f>
        <v>81</v>
      </c>
      <c r="J100" s="24" t="str">
        <f aca="false">IFERROR(VLOOKUP(B100,OtherAC!$B$1:$F$30,5,0),"")</f>
        <v/>
      </c>
      <c r="K100" s="35" t="n">
        <f aca="false">(MAX(I100:J100))</f>
        <v>81</v>
      </c>
    </row>
    <row r="101" customFormat="false" ht="15" hidden="false" customHeight="false" outlineLevel="0" collapsed="false">
      <c r="A101" s="17" t="n">
        <f aca="false">'Acadamic Diary'!A101</f>
        <v>93</v>
      </c>
      <c r="B101" s="10" t="n">
        <v>500096122</v>
      </c>
      <c r="C101" s="10" t="s">
        <v>278</v>
      </c>
      <c r="D101" s="11" t="s">
        <v>279</v>
      </c>
      <c r="E101" s="21" t="n">
        <f aca="false">VLOOKUP(B101,Synopsis!B100:J208,9,0)</f>
        <v>11</v>
      </c>
      <c r="F101" s="21" t="n">
        <f aca="false">VLOOKUP(B101,Mid_term!B100:I208,8,0)</f>
        <v>12</v>
      </c>
      <c r="G101" s="21" t="n">
        <f aca="false">VLOOKUP(B101,'End-term'!B100:K208,10,0)</f>
        <v>33</v>
      </c>
      <c r="H101" s="21" t="n">
        <f aca="false">VLOOKUP(B101,'Mentor Marks'!B100:I208,8,0)</f>
        <v>57.5</v>
      </c>
      <c r="I101" s="34" t="n">
        <f aca="false">IFERROR(ROUND(SUM(E101:H101)*100/175,0),"")</f>
        <v>65</v>
      </c>
      <c r="J101" s="24" t="str">
        <f aca="false">IFERROR(VLOOKUP(B101,OtherAC!$B$1:$F$30,5,0),"")</f>
        <v/>
      </c>
      <c r="K101" s="35" t="n">
        <f aca="false">(MAX(I101:J101))</f>
        <v>65</v>
      </c>
    </row>
    <row r="102" customFormat="false" ht="15" hidden="false" customHeight="false" outlineLevel="0" collapsed="false">
      <c r="A102" s="17" t="n">
        <f aca="false">'Acadamic Diary'!A102</f>
        <v>94</v>
      </c>
      <c r="B102" s="10" t="n">
        <v>500096132</v>
      </c>
      <c r="C102" s="10" t="s">
        <v>280</v>
      </c>
      <c r="D102" s="11" t="s">
        <v>281</v>
      </c>
      <c r="E102" s="21" t="n">
        <f aca="false">VLOOKUP(B102,Synopsis!B101:J209,9,0)</f>
        <v>11</v>
      </c>
      <c r="F102" s="21" t="n">
        <f aca="false">VLOOKUP(B102,Mid_term!B101:I209,8,0)</f>
        <v>9</v>
      </c>
      <c r="G102" s="21" t="n">
        <f aca="false">VLOOKUP(B102,'End-term'!B101:K209,10,0)</f>
        <v>42</v>
      </c>
      <c r="H102" s="21" t="n">
        <f aca="false">VLOOKUP(B102,'Mentor Marks'!B101:I209,8,0)</f>
        <v>74</v>
      </c>
      <c r="I102" s="34" t="n">
        <f aca="false">IFERROR(ROUND(SUM(E102:H102)*100/175,0),"")</f>
        <v>78</v>
      </c>
      <c r="J102" s="24" t="str">
        <f aca="false">IFERROR(VLOOKUP(B102,OtherAC!$B$1:$F$30,5,0),"")</f>
        <v/>
      </c>
      <c r="K102" s="35" t="n">
        <f aca="false">(MAX(I102:J102))</f>
        <v>78</v>
      </c>
    </row>
    <row r="103" customFormat="false" ht="15" hidden="false" customHeight="false" outlineLevel="0" collapsed="false">
      <c r="A103" s="17" t="n">
        <f aca="false">'Acadamic Diary'!A103</f>
        <v>95</v>
      </c>
      <c r="B103" s="10" t="n">
        <v>500096244</v>
      </c>
      <c r="C103" s="10" t="s">
        <v>282</v>
      </c>
      <c r="D103" s="11" t="s">
        <v>283</v>
      </c>
      <c r="E103" s="21" t="n">
        <f aca="false">VLOOKUP(B103,Synopsis!B102:J210,9,0)</f>
        <v>9</v>
      </c>
      <c r="F103" s="21" t="n">
        <f aca="false">VLOOKUP(B103,Mid_term!B102:I210,8,0)</f>
        <v>14</v>
      </c>
      <c r="G103" s="21" t="n">
        <f aca="false">VLOOKUP(B103,'End-term'!B102:K210,10,0)</f>
        <v>37</v>
      </c>
      <c r="H103" s="21" t="n">
        <f aca="false">VLOOKUP(B103,'Mentor Marks'!B102:I210,8,0)</f>
        <v>51</v>
      </c>
      <c r="I103" s="34" t="n">
        <f aca="false">IFERROR(ROUND(SUM(E103:H103)*100/175,0),"")</f>
        <v>63</v>
      </c>
      <c r="J103" s="24" t="str">
        <f aca="false">IFERROR(VLOOKUP(B103,OtherAC!$B$1:$F$30,5,0),"")</f>
        <v/>
      </c>
      <c r="K103" s="35" t="n">
        <f aca="false">(MAX(I103:J103))</f>
        <v>63</v>
      </c>
    </row>
    <row r="104" customFormat="false" ht="15" hidden="false" customHeight="false" outlineLevel="0" collapsed="false">
      <c r="A104" s="17" t="n">
        <f aca="false">'Acadamic Diary'!A104</f>
        <v>96</v>
      </c>
      <c r="B104" s="10" t="n">
        <v>500096258</v>
      </c>
      <c r="C104" s="10" t="s">
        <v>284</v>
      </c>
      <c r="D104" s="11" t="s">
        <v>285</v>
      </c>
      <c r="E104" s="21" t="n">
        <f aca="false">VLOOKUP(B104,Synopsis!B103:J211,9,0)</f>
        <v>11</v>
      </c>
      <c r="F104" s="21" t="n">
        <f aca="false">VLOOKUP(B104,Mid_term!B103:I211,8,0)</f>
        <v>17</v>
      </c>
      <c r="G104" s="21" t="n">
        <f aca="false">VLOOKUP(B104,'End-term'!B103:K211,10,0)</f>
        <v>32</v>
      </c>
      <c r="H104" s="21" t="n">
        <f aca="false">VLOOKUP(B104,'Mentor Marks'!B103:I211,8,0)</f>
        <v>73</v>
      </c>
      <c r="I104" s="34" t="n">
        <f aca="false">IFERROR(ROUND(SUM(E104:H104)*100/175,0),"")</f>
        <v>76</v>
      </c>
      <c r="J104" s="24" t="str">
        <f aca="false">IFERROR(VLOOKUP(B104,OtherAC!$B$1:$F$30,5,0),"")</f>
        <v/>
      </c>
      <c r="K104" s="35" t="n">
        <f aca="false">(MAX(I104:J104))</f>
        <v>76</v>
      </c>
    </row>
    <row r="105" customFormat="false" ht="15" hidden="false" customHeight="false" outlineLevel="0" collapsed="false">
      <c r="A105" s="17" t="n">
        <f aca="false">'Acadamic Diary'!A105</f>
        <v>97</v>
      </c>
      <c r="B105" s="10" t="n">
        <v>500096288</v>
      </c>
      <c r="C105" s="10" t="s">
        <v>286</v>
      </c>
      <c r="D105" s="11" t="s">
        <v>287</v>
      </c>
      <c r="E105" s="21" t="n">
        <f aca="false">VLOOKUP(B105,Synopsis!B104:J212,9,0)</f>
        <v>17</v>
      </c>
      <c r="F105" s="21" t="n">
        <f aca="false">VLOOKUP(B105,Mid_term!B104:I212,8,0)</f>
        <v>16</v>
      </c>
      <c r="G105" s="21" t="n">
        <f aca="false">VLOOKUP(B105,'End-term'!B104:K212,10,0)</f>
        <v>34</v>
      </c>
      <c r="H105" s="21" t="n">
        <f aca="false">VLOOKUP(B105,'Mentor Marks'!B104:I212,8,0)</f>
        <v>77</v>
      </c>
      <c r="I105" s="34" t="n">
        <f aca="false">IFERROR(ROUND(SUM(E105:H105)*100/175,0),"")</f>
        <v>82</v>
      </c>
      <c r="J105" s="24" t="str">
        <f aca="false">IFERROR(VLOOKUP(B105,OtherAC!$B$1:$F$30,5,0),"")</f>
        <v/>
      </c>
      <c r="K105" s="35" t="n">
        <f aca="false">(MAX(I105:J105))</f>
        <v>82</v>
      </c>
    </row>
    <row r="106" customFormat="false" ht="15" hidden="false" customHeight="false" outlineLevel="0" collapsed="false">
      <c r="A106" s="17" t="n">
        <f aca="false">'Acadamic Diary'!A106</f>
        <v>98</v>
      </c>
      <c r="B106" s="10" t="n">
        <v>500096302</v>
      </c>
      <c r="C106" s="10" t="s">
        <v>288</v>
      </c>
      <c r="D106" s="11" t="s">
        <v>289</v>
      </c>
      <c r="E106" s="21" t="n">
        <f aca="false">VLOOKUP(B106,Synopsis!B105:J213,9,0)</f>
        <v>11</v>
      </c>
      <c r="F106" s="21" t="n">
        <f aca="false">VLOOKUP(B106,Mid_term!B105:I213,8,0)</f>
        <v>9</v>
      </c>
      <c r="G106" s="21" t="n">
        <f aca="false">VLOOKUP(B106,'End-term'!B105:K213,10,0)</f>
        <v>42</v>
      </c>
      <c r="H106" s="21" t="n">
        <f aca="false">VLOOKUP(B106,'Mentor Marks'!B105:I213,8,0)</f>
        <v>74</v>
      </c>
      <c r="I106" s="34" t="n">
        <f aca="false">IFERROR(ROUND(SUM(E106:H106)*100/175,0),"")</f>
        <v>78</v>
      </c>
      <c r="J106" s="24" t="str">
        <f aca="false">IFERROR(VLOOKUP(B106,OtherAC!$B$1:$F$30,5,0),"")</f>
        <v/>
      </c>
      <c r="K106" s="35" t="n">
        <f aca="false">(MAX(I106:J106))</f>
        <v>78</v>
      </c>
    </row>
    <row r="107" customFormat="false" ht="15" hidden="false" customHeight="false" outlineLevel="0" collapsed="false">
      <c r="A107" s="17" t="n">
        <f aca="false">'Acadamic Diary'!A107</f>
        <v>99</v>
      </c>
      <c r="B107" s="10" t="n">
        <v>500096346</v>
      </c>
      <c r="C107" s="10" t="s">
        <v>291</v>
      </c>
      <c r="D107" s="11" t="s">
        <v>292</v>
      </c>
      <c r="E107" s="21" t="n">
        <f aca="false">VLOOKUP(B107,Synopsis!B106:J214,9,0)</f>
        <v>16</v>
      </c>
      <c r="F107" s="21" t="n">
        <f aca="false">VLOOKUP(B107,Mid_term!B106:I214,8,0)</f>
        <v>16.5</v>
      </c>
      <c r="G107" s="21" t="n">
        <f aca="false">VLOOKUP(B107,'End-term'!B106:K214,10,0)</f>
        <v>42.5</v>
      </c>
      <c r="H107" s="21" t="n">
        <f aca="false">VLOOKUP(B107,'Mentor Marks'!B106:I214,8,0)</f>
        <v>72.5</v>
      </c>
      <c r="I107" s="34" t="n">
        <f aca="false">IFERROR(ROUND(SUM(E107:H107)*100/175,0),"")</f>
        <v>84</v>
      </c>
      <c r="J107" s="24" t="str">
        <f aca="false">IFERROR(VLOOKUP(B107,OtherAC!$B$1:$F$30,5,0),"")</f>
        <v/>
      </c>
      <c r="K107" s="35" t="n">
        <f aca="false">(MAX(I107:J107))</f>
        <v>84</v>
      </c>
    </row>
    <row r="108" customFormat="false" ht="15" hidden="false" customHeight="false" outlineLevel="0" collapsed="false">
      <c r="A108" s="17" t="n">
        <f aca="false">'Acadamic Diary'!A108</f>
        <v>100</v>
      </c>
      <c r="B108" s="10" t="n">
        <v>500096351</v>
      </c>
      <c r="C108" s="10" t="s">
        <v>293</v>
      </c>
      <c r="D108" s="11" t="s">
        <v>294</v>
      </c>
      <c r="E108" s="21" t="n">
        <f aca="false">VLOOKUP(B108,Synopsis!B107:J215,9,0)</f>
        <v>15</v>
      </c>
      <c r="F108" s="21" t="n">
        <f aca="false">VLOOKUP(B108,Mid_term!B107:I215,8,0)</f>
        <v>15</v>
      </c>
      <c r="G108" s="21" t="n">
        <f aca="false">VLOOKUP(B108,'End-term'!B107:K215,10,0)</f>
        <v>37</v>
      </c>
      <c r="H108" s="21" t="n">
        <f aca="false">VLOOKUP(B108,'Mentor Marks'!B107:I215,8,0)</f>
        <v>71</v>
      </c>
      <c r="I108" s="34" t="n">
        <f aca="false">IFERROR(ROUND(SUM(E108:H108)*100/175,0),"")</f>
        <v>79</v>
      </c>
      <c r="J108" s="24" t="str">
        <f aca="false">IFERROR(VLOOKUP(B108,OtherAC!$B$1:$F$30,5,0),"")</f>
        <v/>
      </c>
      <c r="K108" s="35" t="n">
        <f aca="false">(MAX(I108:J108))</f>
        <v>79</v>
      </c>
    </row>
    <row r="109" customFormat="false" ht="15" hidden="false" customHeight="false" outlineLevel="0" collapsed="false">
      <c r="A109" s="17" t="n">
        <f aca="false">'Acadamic Diary'!A109</f>
        <v>101</v>
      </c>
      <c r="B109" s="10" t="n">
        <v>500096400</v>
      </c>
      <c r="C109" s="10" t="s">
        <v>297</v>
      </c>
      <c r="D109" s="11" t="s">
        <v>298</v>
      </c>
      <c r="E109" s="21" t="n">
        <f aca="false">VLOOKUP(B109,Synopsis!B108:J216,9,0)</f>
        <v>16</v>
      </c>
      <c r="F109" s="21" t="n">
        <f aca="false">VLOOKUP(B109,Mid_term!B108:I216,8,0)</f>
        <v>16.5</v>
      </c>
      <c r="G109" s="21" t="n">
        <f aca="false">VLOOKUP(B109,'End-term'!B108:K216,10,0)</f>
        <v>42.5</v>
      </c>
      <c r="H109" s="21" t="n">
        <f aca="false">VLOOKUP(B109,'Mentor Marks'!B108:I216,8,0)</f>
        <v>72.5</v>
      </c>
      <c r="I109" s="34" t="n">
        <f aca="false">IFERROR(ROUND(SUM(E109:H109)*100/175,0),"")</f>
        <v>84</v>
      </c>
      <c r="J109" s="24" t="str">
        <f aca="false">IFERROR(VLOOKUP(B109,OtherAC!$B$1:$F$30,5,0),"")</f>
        <v/>
      </c>
      <c r="K109" s="35" t="n">
        <f aca="false">(MAX(I109:J109))</f>
        <v>84</v>
      </c>
    </row>
    <row r="110" customFormat="false" ht="15" hidden="false" customHeight="false" outlineLevel="0" collapsed="false">
      <c r="A110" s="17" t="n">
        <f aca="false">'Acadamic Diary'!A110</f>
        <v>102</v>
      </c>
      <c r="B110" s="10" t="n">
        <v>500096412</v>
      </c>
      <c r="C110" s="10" t="s">
        <v>300</v>
      </c>
      <c r="D110" s="11" t="s">
        <v>301</v>
      </c>
      <c r="E110" s="21" t="n">
        <f aca="false">VLOOKUP(B110,Synopsis!B109:J217,9,0)</f>
        <v>12</v>
      </c>
      <c r="F110" s="21" t="n">
        <f aca="false">VLOOKUP(B110,Mid_term!B109:I217,8,0)</f>
        <v>11</v>
      </c>
      <c r="G110" s="21" t="n">
        <f aca="false">VLOOKUP(B110,'End-term'!B109:K217,10,0)</f>
        <v>24</v>
      </c>
      <c r="H110" s="21" t="n">
        <f aca="false">VLOOKUP(B110,'Mentor Marks'!B109:I217,8,0)</f>
        <v>57</v>
      </c>
      <c r="I110" s="34" t="n">
        <f aca="false">IFERROR(ROUND(SUM(E110:H110)*100/175,0),"")</f>
        <v>59</v>
      </c>
      <c r="J110" s="24" t="str">
        <f aca="false">IFERROR(VLOOKUP(B110,OtherAC!$B$1:$F$30,5,0),"")</f>
        <v/>
      </c>
      <c r="K110" s="35" t="n">
        <f aca="false">(MAX(I110:J110))</f>
        <v>59</v>
      </c>
    </row>
    <row r="111" customFormat="false" ht="15" hidden="false" customHeight="false" outlineLevel="0" collapsed="false">
      <c r="A111" s="17" t="n">
        <f aca="false">'Acadamic Diary'!A111</f>
        <v>103</v>
      </c>
      <c r="B111" s="10" t="n">
        <v>500096448</v>
      </c>
      <c r="C111" s="10" t="s">
        <v>302</v>
      </c>
      <c r="D111" s="11" t="s">
        <v>303</v>
      </c>
      <c r="E111" s="21" t="n">
        <f aca="false">VLOOKUP(B111,Synopsis!B110:J218,9,0)</f>
        <v>15</v>
      </c>
      <c r="F111" s="21" t="n">
        <f aca="false">VLOOKUP(B111,Mid_term!B110:I218,8,0)</f>
        <v>16</v>
      </c>
      <c r="G111" s="21" t="n">
        <f aca="false">VLOOKUP(B111,'End-term'!B110:K218,10,0)</f>
        <v>41</v>
      </c>
      <c r="H111" s="21" t="n">
        <f aca="false">VLOOKUP(B111,'Mentor Marks'!B110:I218,8,0)</f>
        <v>76</v>
      </c>
      <c r="I111" s="34" t="n">
        <f aca="false">IFERROR(ROUND(SUM(E111:H111)*100/175,0),"")</f>
        <v>85</v>
      </c>
      <c r="J111" s="24" t="str">
        <f aca="false">IFERROR(VLOOKUP(B111,OtherAC!$B$1:$F$30,5,0),"")</f>
        <v/>
      </c>
      <c r="K111" s="35" t="n">
        <f aca="false">(MAX(I111:J111))</f>
        <v>85</v>
      </c>
    </row>
    <row r="112" customFormat="false" ht="15" hidden="false" customHeight="false" outlineLevel="0" collapsed="false">
      <c r="A112" s="17" t="n">
        <f aca="false">'Acadamic Diary'!A112</f>
        <v>104</v>
      </c>
      <c r="B112" s="10" t="n">
        <v>500096495</v>
      </c>
      <c r="C112" s="10" t="s">
        <v>304</v>
      </c>
      <c r="D112" s="11" t="s">
        <v>305</v>
      </c>
      <c r="E112" s="21" t="n">
        <f aca="false">VLOOKUP(B112,Synopsis!B111:J219,9,0)</f>
        <v>19</v>
      </c>
      <c r="F112" s="21" t="n">
        <f aca="false">VLOOKUP(B112,Mid_term!B111:I219,8,0)</f>
        <v>17</v>
      </c>
      <c r="G112" s="21" t="n">
        <f aca="false">VLOOKUP(B112,'End-term'!B111:K219,10,0)</f>
        <v>45</v>
      </c>
      <c r="H112" s="21" t="n">
        <f aca="false">VLOOKUP(B112,'Mentor Marks'!B111:I219,8,0)</f>
        <v>76</v>
      </c>
      <c r="I112" s="34" t="n">
        <f aca="false">IFERROR(ROUND(SUM(E112:H112)*100/175,0),"")</f>
        <v>90</v>
      </c>
      <c r="J112" s="24" t="str">
        <f aca="false">IFERROR(VLOOKUP(B112,OtherAC!$B$1:$F$30,5,0),"")</f>
        <v/>
      </c>
      <c r="K112" s="35" t="n">
        <f aca="false">(MAX(I112:J112))</f>
        <v>90</v>
      </c>
    </row>
    <row r="113" customFormat="false" ht="15" hidden="false" customHeight="false" outlineLevel="0" collapsed="false">
      <c r="A113" s="17" t="n">
        <f aca="false">'Acadamic Diary'!A113</f>
        <v>105</v>
      </c>
      <c r="B113" s="10" t="n">
        <v>500096507</v>
      </c>
      <c r="C113" s="10" t="s">
        <v>307</v>
      </c>
      <c r="D113" s="11" t="s">
        <v>308</v>
      </c>
      <c r="E113" s="21" t="n">
        <f aca="false">VLOOKUP(B113,Synopsis!B112:J220,9,0)</f>
        <v>18</v>
      </c>
      <c r="F113" s="21" t="n">
        <f aca="false">VLOOKUP(B113,Mid_term!B112:I220,8,0)</f>
        <v>17</v>
      </c>
      <c r="G113" s="21" t="n">
        <f aca="false">VLOOKUP(B113,'End-term'!B112:K220,10,0)</f>
        <v>45</v>
      </c>
      <c r="H113" s="21" t="n">
        <f aca="false">VLOOKUP(B113,'Mentor Marks'!B112:I220,8,0)</f>
        <v>76</v>
      </c>
      <c r="I113" s="34" t="n">
        <f aca="false">IFERROR(ROUND(SUM(E113:H113)*100/175,0),"")</f>
        <v>89</v>
      </c>
      <c r="J113" s="24" t="str">
        <f aca="false">IFERROR(VLOOKUP(B113,OtherAC!$B$1:$F$30,5,0),"")</f>
        <v/>
      </c>
      <c r="K113" s="35" t="n">
        <f aca="false">(MAX(I113:J113))</f>
        <v>89</v>
      </c>
    </row>
    <row r="114" customFormat="false" ht="15" hidden="false" customHeight="false" outlineLevel="0" collapsed="false">
      <c r="A114" s="17" t="n">
        <f aca="false">'Acadamic Diary'!A114</f>
        <v>106</v>
      </c>
      <c r="B114" s="10" t="n">
        <v>500096554</v>
      </c>
      <c r="C114" s="10" t="s">
        <v>309</v>
      </c>
      <c r="D114" s="11" t="s">
        <v>310</v>
      </c>
      <c r="E114" s="21" t="n">
        <f aca="false">VLOOKUP(B114,Synopsis!B113:J221,9,0)</f>
        <v>15</v>
      </c>
      <c r="F114" s="21" t="n">
        <f aca="false">VLOOKUP(B114,Mid_term!B113:I221,8,0)</f>
        <v>15</v>
      </c>
      <c r="G114" s="21" t="n">
        <f aca="false">VLOOKUP(B114,'End-term'!B113:K221,10,0)</f>
        <v>37</v>
      </c>
      <c r="H114" s="21" t="n">
        <f aca="false">VLOOKUP(B114,'Mentor Marks'!B113:I221,8,0)</f>
        <v>71</v>
      </c>
      <c r="I114" s="34" t="n">
        <f aca="false">IFERROR(ROUND(SUM(E114:H114)*100/175,0),"")</f>
        <v>79</v>
      </c>
      <c r="J114" s="24" t="str">
        <f aca="false">IFERROR(VLOOKUP(B114,OtherAC!$B$1:$F$30,5,0),"")</f>
        <v/>
      </c>
      <c r="K114" s="35" t="n">
        <f aca="false">(MAX(I114:J114))</f>
        <v>79</v>
      </c>
    </row>
    <row r="115" customFormat="false" ht="15" hidden="false" customHeight="false" outlineLevel="0" collapsed="false">
      <c r="A115" s="17" t="n">
        <f aca="false">'Acadamic Diary'!A115</f>
        <v>107</v>
      </c>
      <c r="B115" s="10" t="n">
        <v>500096591</v>
      </c>
      <c r="C115" s="10" t="s">
        <v>311</v>
      </c>
      <c r="D115" s="11" t="s">
        <v>312</v>
      </c>
      <c r="E115" s="21" t="n">
        <f aca="false">VLOOKUP(B115,Synopsis!B114:J222,9,0)</f>
        <v>0</v>
      </c>
      <c r="F115" s="21" t="n">
        <f aca="false">VLOOKUP(B115,Mid_term!B114:I222,8,0)</f>
        <v>0</v>
      </c>
      <c r="G115" s="21" t="n">
        <f aca="false">VLOOKUP(B115,'End-term'!B114:K222,10,0)</f>
        <v>0</v>
      </c>
      <c r="H115" s="21" t="n">
        <f aca="false">VLOOKUP(B115,'Mentor Marks'!B114:I222,8,0)</f>
        <v>82</v>
      </c>
      <c r="I115" s="34" t="n">
        <f aca="false">IFERROR(ROUND(SUM(E115:H115)*100/175,0),"")</f>
        <v>47</v>
      </c>
      <c r="J115" s="24" t="n">
        <f aca="false">IFERROR(VLOOKUP(B115,OtherAC!$B$1:$F$30,5,0),"")</f>
        <v>80</v>
      </c>
      <c r="K115" s="35" t="n">
        <f aca="false">(MAX(I115:J115))</f>
        <v>80</v>
      </c>
    </row>
    <row r="116" customFormat="false" ht="15" hidden="false" customHeight="false" outlineLevel="0" collapsed="false">
      <c r="A116" s="17" t="n">
        <f aca="false">'Acadamic Diary'!A116</f>
        <v>108</v>
      </c>
      <c r="B116" s="10" t="n">
        <v>500096616</v>
      </c>
      <c r="C116" s="10" t="s">
        <v>314</v>
      </c>
      <c r="D116" s="11" t="s">
        <v>315</v>
      </c>
      <c r="E116" s="21" t="n">
        <f aca="false">VLOOKUP(B116,Synopsis!B115:J223,9,0)</f>
        <v>17</v>
      </c>
      <c r="F116" s="21" t="n">
        <f aca="false">VLOOKUP(B116,Mid_term!B115:I223,8,0)</f>
        <v>17.5</v>
      </c>
      <c r="G116" s="21" t="n">
        <f aca="false">VLOOKUP(B116,'End-term'!B115:K223,10,0)</f>
        <v>31.5</v>
      </c>
      <c r="H116" s="21" t="n">
        <f aca="false">VLOOKUP(B116,'Mentor Marks'!B115:I223,8,0)</f>
        <v>57</v>
      </c>
      <c r="I116" s="34" t="n">
        <f aca="false">IFERROR(ROUND(SUM(E116:H116)*100/175,0),"")</f>
        <v>70</v>
      </c>
      <c r="J116" s="24" t="str">
        <f aca="false">IFERROR(VLOOKUP(B116,OtherAC!$B$1:$F$30,5,0),"")</f>
        <v/>
      </c>
      <c r="K116" s="35" t="n">
        <f aca="false">(MAX(I116:J116))</f>
        <v>70</v>
      </c>
    </row>
  </sheetData>
  <autoFilter ref="A8:K116"/>
  <mergeCells count="9">
    <mergeCell ref="C1:H1"/>
    <mergeCell ref="C2:H2"/>
    <mergeCell ref="C3:H3"/>
    <mergeCell ref="A4:B4"/>
    <mergeCell ref="C4:G4"/>
    <mergeCell ref="A5:B5"/>
    <mergeCell ref="C5:G5"/>
    <mergeCell ref="A6:B6"/>
    <mergeCell ref="C6:G6"/>
  </mergeCells>
  <conditionalFormatting sqref="K8:K116">
    <cfRule type="cellIs" priority="2" operator="between" aboveAverage="0" equalAverage="0" bottom="0" percent="0" rank="0" text="" dxfId="7">
      <formula>0</formula>
      <formula>70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10"/>
    <col collapsed="false" customWidth="true" hidden="false" outlineLevel="0" max="3" min="3" style="1" width="14.26"/>
    <col collapsed="false" customWidth="true" hidden="false" outlineLevel="0" max="4" min="4" style="1" width="23"/>
    <col collapsed="false" customWidth="true" hidden="false" outlineLevel="0" max="5" min="5" style="1" width="13.71"/>
    <col collapsed="false" customWidth="true" hidden="false" outlineLevel="0" max="8" min="8" style="1" width="12.24"/>
  </cols>
  <sheetData>
    <row r="1" customFormat="false" ht="45" hidden="false" customHeight="false" outlineLevel="0" collapsed="false">
      <c r="A1" s="31" t="s">
        <v>9</v>
      </c>
      <c r="B1" s="31" t="s">
        <v>10</v>
      </c>
      <c r="C1" s="31" t="s">
        <v>11</v>
      </c>
      <c r="D1" s="31" t="s">
        <v>12</v>
      </c>
      <c r="E1" s="32" t="s">
        <v>338</v>
      </c>
      <c r="F1" s="32" t="s">
        <v>339</v>
      </c>
      <c r="G1" s="32" t="s">
        <v>340</v>
      </c>
      <c r="H1" s="32" t="s">
        <v>341</v>
      </c>
      <c r="I1" s="33" t="s">
        <v>342</v>
      </c>
      <c r="J1" s="33" t="s">
        <v>343</v>
      </c>
      <c r="K1" s="33" t="s">
        <v>344</v>
      </c>
    </row>
    <row r="2" customFormat="false" ht="15" hidden="false" customHeight="false" outlineLevel="0" collapsed="false">
      <c r="A2" s="17" t="n">
        <f aca="false">'Acadamic Diary'!A9</f>
        <v>1</v>
      </c>
      <c r="B2" s="10" t="n">
        <v>500093418</v>
      </c>
      <c r="C2" s="10" t="s">
        <v>16</v>
      </c>
      <c r="D2" s="11" t="s">
        <v>17</v>
      </c>
      <c r="E2" s="42" t="n">
        <f aca="false">VLOOKUP(B2,Synopsis!B8:J116,9,0)</f>
        <v>15</v>
      </c>
      <c r="F2" s="42" t="n">
        <f aca="false">VLOOKUP(B2,Mid_term!B8:I116,8,0)</f>
        <v>12</v>
      </c>
      <c r="G2" s="42" t="n">
        <f aca="false">VLOOKUP(B2,'End-term'!B8:K116,10,0)</f>
        <v>35</v>
      </c>
      <c r="H2" s="42" t="n">
        <f aca="false">VLOOKUP(B2,'Mentor Marks'!B8:I116,8,0)</f>
        <v>70</v>
      </c>
      <c r="I2" s="34" t="n">
        <f aca="false">IFERROR(ROUND(SUM(E2:H2)*100/175,0),"")</f>
        <v>75</v>
      </c>
      <c r="J2" s="24" t="str">
        <f aca="false">IFERROR(VLOOKUP(B2,OtherAC!$B$1:$F$30,5,0),"")</f>
        <v/>
      </c>
      <c r="K2" s="35" t="n">
        <f aca="false">(MAX(I2:J2))</f>
        <v>75</v>
      </c>
    </row>
    <row r="3" customFormat="false" ht="15" hidden="false" customHeight="false" outlineLevel="0" collapsed="false">
      <c r="A3" s="17" t="n">
        <f aca="false">'Acadamic Diary'!A10</f>
        <v>2</v>
      </c>
      <c r="B3" s="10" t="n">
        <v>500093449</v>
      </c>
      <c r="C3" s="10" t="s">
        <v>20</v>
      </c>
      <c r="D3" s="11" t="s">
        <v>21</v>
      </c>
      <c r="E3" s="42" t="n">
        <f aca="false">VLOOKUP(B3,Synopsis!B9:J117,9,0)</f>
        <v>15</v>
      </c>
      <c r="F3" s="42" t="n">
        <f aca="false">VLOOKUP(B3,Mid_term!B9:I117,8,0)</f>
        <v>12</v>
      </c>
      <c r="G3" s="42" t="n">
        <f aca="false">VLOOKUP(B3,'End-term'!B9:K117,10,0)</f>
        <v>30</v>
      </c>
      <c r="H3" s="42" t="n">
        <f aca="false">VLOOKUP(B3,'Mentor Marks'!B9:I117,8,0)</f>
        <v>74</v>
      </c>
      <c r="I3" s="34" t="n">
        <f aca="false">IFERROR(ROUND(SUM(E3:H3)*100/175,0),"")</f>
        <v>75</v>
      </c>
      <c r="J3" s="24" t="str">
        <f aca="false">IFERROR(VLOOKUP(B3,OtherAC!$B$1:$F$30,5,0),"")</f>
        <v/>
      </c>
      <c r="K3" s="35" t="n">
        <f aca="false">(MAX(I3:J3))</f>
        <v>75</v>
      </c>
    </row>
    <row r="4" customFormat="false" ht="15" hidden="false" customHeight="false" outlineLevel="0" collapsed="false">
      <c r="A4" s="17" t="n">
        <f aca="false">'Acadamic Diary'!A11</f>
        <v>3</v>
      </c>
      <c r="B4" s="10" t="n">
        <v>500093617</v>
      </c>
      <c r="C4" s="10" t="s">
        <v>24</v>
      </c>
      <c r="D4" s="11" t="s">
        <v>25</v>
      </c>
      <c r="E4" s="42" t="n">
        <f aca="false">VLOOKUP(B4,Synopsis!B10:J118,9,0)</f>
        <v>10</v>
      </c>
      <c r="F4" s="42" t="n">
        <f aca="false">VLOOKUP(B4,Mid_term!B10:I118,8,0)</f>
        <v>8</v>
      </c>
      <c r="G4" s="42" t="n">
        <f aca="false">VLOOKUP(B4,'End-term'!B10:K118,10,0)</f>
        <v>29</v>
      </c>
      <c r="H4" s="42" t="n">
        <f aca="false">VLOOKUP(B4,'Mentor Marks'!B10:I118,8,0)</f>
        <v>80</v>
      </c>
      <c r="I4" s="34" t="n">
        <f aca="false">IFERROR(ROUND(SUM(E4:H4)*100/175,0),"")</f>
        <v>73</v>
      </c>
      <c r="J4" s="24" t="str">
        <f aca="false">IFERROR(VLOOKUP(B4,OtherAC!$B$1:$F$30,5,0),"")</f>
        <v/>
      </c>
      <c r="K4" s="35" t="n">
        <f aca="false">(MAX(I4:J4))</f>
        <v>73</v>
      </c>
    </row>
    <row r="5" customFormat="false" ht="15" hidden="false" customHeight="false" outlineLevel="0" collapsed="false">
      <c r="A5" s="36" t="n">
        <f aca="false">'Acadamic Diary'!A12</f>
        <v>4</v>
      </c>
      <c r="B5" s="37" t="n">
        <v>500093628</v>
      </c>
      <c r="C5" s="37" t="s">
        <v>28</v>
      </c>
      <c r="D5" s="38" t="s">
        <v>29</v>
      </c>
      <c r="E5" s="39" t="str">
        <f aca="false">VLOOKUP(B5,Synopsis!B11:J119,9,0)</f>
        <v/>
      </c>
      <c r="F5" s="39" t="str">
        <f aca="false">VLOOKUP(B5,Mid_term!B11:I119,8,0)</f>
        <v/>
      </c>
      <c r="G5" s="39" t="str">
        <f aca="false">VLOOKUP(B5,'End-term'!B11:K119,10,0)</f>
        <v/>
      </c>
      <c r="H5" s="39" t="str">
        <f aca="false">VLOOKUP(B5,'Mentor Marks'!B11:I119,8,0)</f>
        <v/>
      </c>
      <c r="I5" s="40" t="n">
        <f aca="false">IFERROR(ROUND(SUM(E5:H5)*100/175,0),"")</f>
        <v>0</v>
      </c>
      <c r="J5" s="24" t="n">
        <f aca="false">IFERROR(VLOOKUP(B5,OtherAC!$B$1:$F$30,5,0),"")</f>
        <v>0</v>
      </c>
      <c r="K5" s="41" t="n">
        <f aca="false">(MAX(I5:J5))</f>
        <v>0</v>
      </c>
    </row>
    <row r="6" customFormat="false" ht="15" hidden="false" customHeight="false" outlineLevel="0" collapsed="false">
      <c r="A6" s="17" t="n">
        <f aca="false">'Acadamic Diary'!A13</f>
        <v>5</v>
      </c>
      <c r="B6" s="10" t="n">
        <v>500093629</v>
      </c>
      <c r="C6" s="10" t="s">
        <v>31</v>
      </c>
      <c r="D6" s="11" t="s">
        <v>32</v>
      </c>
      <c r="E6" s="42" t="n">
        <f aca="false">VLOOKUP(B6,Synopsis!B12:J120,9,0)</f>
        <v>11</v>
      </c>
      <c r="F6" s="42" t="n">
        <f aca="false">VLOOKUP(B6,Mid_term!B12:I120,8,0)</f>
        <v>14</v>
      </c>
      <c r="G6" s="42" t="n">
        <f aca="false">VLOOKUP(B6,'End-term'!B12:K120,10,0)</f>
        <v>40.5</v>
      </c>
      <c r="H6" s="42" t="n">
        <f aca="false">VLOOKUP(B6,'Mentor Marks'!B12:I120,8,0)</f>
        <v>73</v>
      </c>
      <c r="I6" s="34" t="n">
        <f aca="false">IFERROR(ROUND(SUM(E6:H6)*100/175,0),"")</f>
        <v>79</v>
      </c>
      <c r="J6" s="24" t="str">
        <f aca="false">IFERROR(VLOOKUP(B6,OtherAC!$B$1:$F$30,5,0),"")</f>
        <v/>
      </c>
      <c r="K6" s="35" t="n">
        <f aca="false">(MAX(I6:J6))</f>
        <v>79</v>
      </c>
    </row>
    <row r="7" customFormat="false" ht="15" hidden="false" customHeight="false" outlineLevel="0" collapsed="false">
      <c r="A7" s="17" t="n">
        <f aca="false">'Acadamic Diary'!A14</f>
        <v>6</v>
      </c>
      <c r="B7" s="10" t="n">
        <v>500093644</v>
      </c>
      <c r="C7" s="10" t="s">
        <v>35</v>
      </c>
      <c r="D7" s="11" t="s">
        <v>36</v>
      </c>
      <c r="E7" s="42" t="n">
        <f aca="false">VLOOKUP(B7,Synopsis!B13:J121,9,0)</f>
        <v>11</v>
      </c>
      <c r="F7" s="42" t="n">
        <f aca="false">VLOOKUP(B7,Mid_term!B13:I121,8,0)</f>
        <v>14</v>
      </c>
      <c r="G7" s="42" t="n">
        <f aca="false">VLOOKUP(B7,'End-term'!B13:K121,10,0)</f>
        <v>42.5</v>
      </c>
      <c r="H7" s="42" t="n">
        <f aca="false">VLOOKUP(B7,'Mentor Marks'!B13:I121,8,0)</f>
        <v>72.5</v>
      </c>
      <c r="I7" s="34" t="n">
        <f aca="false">IFERROR(ROUND(SUM(E7:H7)*100/175,0),"")</f>
        <v>80</v>
      </c>
      <c r="J7" s="24" t="str">
        <f aca="false">IFERROR(VLOOKUP(B7,OtherAC!$B$1:$F$30,5,0),"")</f>
        <v/>
      </c>
      <c r="K7" s="35" t="n">
        <f aca="false">(MAX(I7:J7))</f>
        <v>80</v>
      </c>
    </row>
    <row r="8" customFormat="false" ht="15" hidden="false" customHeight="false" outlineLevel="0" collapsed="false">
      <c r="A8" s="17" t="n">
        <f aca="false">'Acadamic Diary'!A15</f>
        <v>7</v>
      </c>
      <c r="B8" s="10" t="n">
        <v>500093651</v>
      </c>
      <c r="C8" s="10" t="s">
        <v>39</v>
      </c>
      <c r="D8" s="11" t="s">
        <v>40</v>
      </c>
      <c r="E8" s="42" t="n">
        <f aca="false">VLOOKUP(B8,Synopsis!B14:J122,9,0)</f>
        <v>11</v>
      </c>
      <c r="F8" s="42" t="n">
        <f aca="false">VLOOKUP(B8,Mid_term!B14:I122,8,0)</f>
        <v>16.5</v>
      </c>
      <c r="G8" s="42" t="n">
        <f aca="false">VLOOKUP(B8,'End-term'!B14:K122,10,0)</f>
        <v>42.5</v>
      </c>
      <c r="H8" s="42" t="n">
        <f aca="false">VLOOKUP(B8,'Mentor Marks'!B14:I122,8,0)</f>
        <v>60</v>
      </c>
      <c r="I8" s="34" t="n">
        <f aca="false">IFERROR(ROUND(SUM(E8:H8)*100/175,0),"")</f>
        <v>74</v>
      </c>
      <c r="J8" s="24" t="str">
        <f aca="false">IFERROR(VLOOKUP(B8,OtherAC!$B$1:$F$30,5,0),"")</f>
        <v/>
      </c>
      <c r="K8" s="35" t="n">
        <f aca="false">(MAX(I8:J8))</f>
        <v>74</v>
      </c>
    </row>
    <row r="9" customFormat="false" ht="15" hidden="false" customHeight="false" outlineLevel="0" collapsed="false">
      <c r="A9" s="17" t="n">
        <f aca="false">'Acadamic Diary'!A16</f>
        <v>8</v>
      </c>
      <c r="B9" s="10" t="n">
        <v>500093653</v>
      </c>
      <c r="C9" s="10" t="s">
        <v>43</v>
      </c>
      <c r="D9" s="11" t="s">
        <v>44</v>
      </c>
      <c r="E9" s="42" t="n">
        <f aca="false">VLOOKUP(B9,Synopsis!B15:J123,9,0)</f>
        <v>11</v>
      </c>
      <c r="F9" s="42" t="n">
        <f aca="false">VLOOKUP(B9,Mid_term!B15:I123,8,0)</f>
        <v>6</v>
      </c>
      <c r="G9" s="42" t="n">
        <f aca="false">VLOOKUP(B9,'End-term'!B15:K123,10,0)</f>
        <v>42.5</v>
      </c>
      <c r="H9" s="42" t="n">
        <f aca="false">VLOOKUP(B9,'Mentor Marks'!B15:I123,8,0)</f>
        <v>69</v>
      </c>
      <c r="I9" s="34" t="n">
        <f aca="false">IFERROR(ROUND(SUM(E9:H9)*100/175,0),"")</f>
        <v>73</v>
      </c>
      <c r="J9" s="24" t="str">
        <f aca="false">IFERROR(VLOOKUP(B9,OtherAC!$B$1:$F$30,5,0),"")</f>
        <v/>
      </c>
      <c r="K9" s="35" t="n">
        <f aca="false">(MAX(I9:J9))</f>
        <v>73</v>
      </c>
    </row>
    <row r="10" customFormat="false" ht="15" hidden="false" customHeight="false" outlineLevel="0" collapsed="false">
      <c r="A10" s="17" t="n">
        <f aca="false">'Acadamic Diary'!A17</f>
        <v>9</v>
      </c>
      <c r="B10" s="10" t="n">
        <v>500093656</v>
      </c>
      <c r="C10" s="10" t="s">
        <v>47</v>
      </c>
      <c r="D10" s="11" t="s">
        <v>48</v>
      </c>
      <c r="E10" s="42" t="n">
        <f aca="false">VLOOKUP(B10,Synopsis!B16:J124,9,0)</f>
        <v>11</v>
      </c>
      <c r="F10" s="42" t="n">
        <f aca="false">VLOOKUP(B10,Mid_term!B16:I124,8,0)</f>
        <v>16.5</v>
      </c>
      <c r="G10" s="42" t="n">
        <f aca="false">VLOOKUP(B10,'End-term'!B16:K124,10,0)</f>
        <v>42.5</v>
      </c>
      <c r="H10" s="42" t="n">
        <f aca="false">VLOOKUP(B10,'Mentor Marks'!B16:I124,8,0)</f>
        <v>60</v>
      </c>
      <c r="I10" s="34" t="n">
        <f aca="false">IFERROR(ROUND(SUM(E10:H10)*100/175,0),"")</f>
        <v>74</v>
      </c>
      <c r="J10" s="24" t="str">
        <f aca="false">IFERROR(VLOOKUP(B10,OtherAC!$B$1:$F$30,5,0),"")</f>
        <v/>
      </c>
      <c r="K10" s="35" t="n">
        <f aca="false">(MAX(I10:J10))</f>
        <v>74</v>
      </c>
    </row>
    <row r="11" customFormat="false" ht="15" hidden="false" customHeight="false" outlineLevel="0" collapsed="false">
      <c r="A11" s="36" t="n">
        <f aca="false">'Acadamic Diary'!A18</f>
        <v>10</v>
      </c>
      <c r="B11" s="37" t="n">
        <v>500093659</v>
      </c>
      <c r="C11" s="37" t="s">
        <v>49</v>
      </c>
      <c r="D11" s="38" t="s">
        <v>50</v>
      </c>
      <c r="E11" s="39" t="str">
        <f aca="false">VLOOKUP(B11,Synopsis!B17:J125,9,0)</f>
        <v/>
      </c>
      <c r="F11" s="39" t="str">
        <f aca="false">VLOOKUP(B11,Mid_term!B17:I125,8,0)</f>
        <v/>
      </c>
      <c r="G11" s="39" t="str">
        <f aca="false">VLOOKUP(B11,'End-term'!B17:K125,10,0)</f>
        <v/>
      </c>
      <c r="H11" s="39" t="str">
        <f aca="false">VLOOKUP(B11,'Mentor Marks'!B17:I125,8,0)</f>
        <v/>
      </c>
      <c r="I11" s="40" t="n">
        <f aca="false">IFERROR(ROUND(SUM(E11:H11)*100/175,0),"")</f>
        <v>0</v>
      </c>
      <c r="J11" s="24" t="n">
        <f aca="false">IFERROR(VLOOKUP(B11,OtherAC!$B$1:$F$30,5,0),"")</f>
        <v>0</v>
      </c>
      <c r="K11" s="41" t="n">
        <f aca="false">(MAX(I11:J11))</f>
        <v>0</v>
      </c>
    </row>
    <row r="12" customFormat="false" ht="15" hidden="false" customHeight="false" outlineLevel="0" collapsed="false">
      <c r="A12" s="36" t="n">
        <f aca="false">'Acadamic Diary'!A19</f>
        <v>11</v>
      </c>
      <c r="B12" s="37" t="n">
        <v>500093677</v>
      </c>
      <c r="C12" s="37" t="s">
        <v>51</v>
      </c>
      <c r="D12" s="38" t="s">
        <v>52</v>
      </c>
      <c r="E12" s="39" t="str">
        <f aca="false">VLOOKUP(B12,Synopsis!B18:J126,9,0)</f>
        <v/>
      </c>
      <c r="F12" s="39" t="str">
        <f aca="false">VLOOKUP(B12,Mid_term!B18:I126,8,0)</f>
        <v/>
      </c>
      <c r="G12" s="39" t="str">
        <f aca="false">VLOOKUP(B12,'End-term'!B18:K126,10,0)</f>
        <v/>
      </c>
      <c r="H12" s="39" t="str">
        <f aca="false">VLOOKUP(B12,'Mentor Marks'!B18:I126,8,0)</f>
        <v/>
      </c>
      <c r="I12" s="40" t="n">
        <f aca="false">IFERROR(ROUND(SUM(E12:H12)*100/175,0),"")</f>
        <v>0</v>
      </c>
      <c r="J12" s="24" t="n">
        <f aca="false">IFERROR(VLOOKUP(B12,OtherAC!$B$1:$F$30,5,0),"")</f>
        <v>0</v>
      </c>
      <c r="K12" s="41" t="n">
        <f aca="false">(MAX(I12:J12))</f>
        <v>0</v>
      </c>
    </row>
    <row r="13" customFormat="false" ht="15" hidden="false" customHeight="false" outlineLevel="0" collapsed="false">
      <c r="A13" s="17" t="n">
        <f aca="false">'Acadamic Diary'!A20</f>
        <v>12</v>
      </c>
      <c r="B13" s="10" t="n">
        <v>500093916</v>
      </c>
      <c r="C13" s="10" t="s">
        <v>53</v>
      </c>
      <c r="D13" s="11" t="s">
        <v>54</v>
      </c>
      <c r="E13" s="42" t="n">
        <f aca="false">VLOOKUP(B13,Synopsis!B19:J127,9,0)</f>
        <v>11</v>
      </c>
      <c r="F13" s="42" t="n">
        <f aca="false">VLOOKUP(B13,Mid_term!B19:I127,8,0)</f>
        <v>6</v>
      </c>
      <c r="G13" s="42" t="n">
        <f aca="false">VLOOKUP(B13,'End-term'!B19:K127,10,0)</f>
        <v>31</v>
      </c>
      <c r="H13" s="42" t="n">
        <f aca="false">VLOOKUP(B13,'Mentor Marks'!B19:I127,8,0)</f>
        <v>69</v>
      </c>
      <c r="I13" s="34" t="n">
        <f aca="false">IFERROR(ROUND(SUM(E13:H13)*100/175,0),"")</f>
        <v>67</v>
      </c>
      <c r="J13" s="24" t="str">
        <f aca="false">IFERROR(VLOOKUP(B13,OtherAC!$B$1:$F$30,5,0),"")</f>
        <v/>
      </c>
      <c r="K13" s="35" t="n">
        <f aca="false">(MAX(I13:J13))</f>
        <v>67</v>
      </c>
    </row>
    <row r="14" customFormat="false" ht="15" hidden="false" customHeight="false" outlineLevel="0" collapsed="false">
      <c r="A14" s="17" t="n">
        <f aca="false">'Acadamic Diary'!A21</f>
        <v>13</v>
      </c>
      <c r="B14" s="10" t="n">
        <v>500093923</v>
      </c>
      <c r="C14" s="10" t="s">
        <v>57</v>
      </c>
      <c r="D14" s="11" t="s">
        <v>58</v>
      </c>
      <c r="E14" s="42" t="n">
        <f aca="false">VLOOKUP(B14,Synopsis!B20:J128,9,0)</f>
        <v>13</v>
      </c>
      <c r="F14" s="42" t="n">
        <f aca="false">VLOOKUP(B14,Mid_term!B20:I128,8,0)</f>
        <v>19</v>
      </c>
      <c r="G14" s="42" t="n">
        <f aca="false">VLOOKUP(B14,'End-term'!B20:K128,10,0)</f>
        <v>31</v>
      </c>
      <c r="H14" s="42" t="n">
        <f aca="false">VLOOKUP(B14,'Mentor Marks'!B20:I128,8,0)</f>
        <v>72</v>
      </c>
      <c r="I14" s="34" t="n">
        <f aca="false">IFERROR(ROUND(SUM(E14:H14)*100/175,0),"")</f>
        <v>77</v>
      </c>
      <c r="J14" s="24" t="str">
        <f aca="false">IFERROR(VLOOKUP(B14,OtherAC!$B$1:$F$30,5,0),"")</f>
        <v/>
      </c>
      <c r="K14" s="35" t="n">
        <f aca="false">(MAX(I14:J14))</f>
        <v>77</v>
      </c>
    </row>
    <row r="15" customFormat="false" ht="15" hidden="false" customHeight="false" outlineLevel="0" collapsed="false">
      <c r="A15" s="36" t="n">
        <f aca="false">'Acadamic Diary'!A22</f>
        <v>14</v>
      </c>
      <c r="B15" s="37" t="n">
        <v>500093927</v>
      </c>
      <c r="C15" s="37" t="s">
        <v>61</v>
      </c>
      <c r="D15" s="38" t="s">
        <v>62</v>
      </c>
      <c r="E15" s="39" t="str">
        <f aca="false">VLOOKUP(B15,Synopsis!B21:J129,9,0)</f>
        <v/>
      </c>
      <c r="F15" s="39" t="str">
        <f aca="false">VLOOKUP(B15,Mid_term!B21:I129,8,0)</f>
        <v/>
      </c>
      <c r="G15" s="39" t="str">
        <f aca="false">VLOOKUP(B15,'End-term'!B21:K129,10,0)</f>
        <v/>
      </c>
      <c r="H15" s="39" t="str">
        <f aca="false">VLOOKUP(B15,'Mentor Marks'!B21:I129,8,0)</f>
        <v/>
      </c>
      <c r="I15" s="40" t="n">
        <f aca="false">IFERROR(ROUND(SUM(E15:H15)*100/175,0),"")</f>
        <v>0</v>
      </c>
      <c r="J15" s="24" t="n">
        <f aca="false">IFERROR(VLOOKUP(B15,OtherAC!$B$1:$F$30,5,0),"")</f>
        <v>0</v>
      </c>
      <c r="K15" s="41" t="n">
        <f aca="false">(MAX(I15:J15))</f>
        <v>0</v>
      </c>
    </row>
    <row r="16" customFormat="false" ht="15" hidden="false" customHeight="false" outlineLevel="0" collapsed="false">
      <c r="A16" s="36" t="n">
        <f aca="false">'Acadamic Diary'!A23</f>
        <v>15</v>
      </c>
      <c r="B16" s="37" t="n">
        <v>500093948</v>
      </c>
      <c r="C16" s="37" t="s">
        <v>63</v>
      </c>
      <c r="D16" s="38" t="s">
        <v>64</v>
      </c>
      <c r="E16" s="39" t="str">
        <f aca="false">VLOOKUP(B16,Synopsis!B22:J130,9,0)</f>
        <v/>
      </c>
      <c r="F16" s="39" t="str">
        <f aca="false">VLOOKUP(B16,Mid_term!B22:I130,8,0)</f>
        <v/>
      </c>
      <c r="G16" s="39" t="str">
        <f aca="false">VLOOKUP(B16,'End-term'!B22:K130,10,0)</f>
        <v/>
      </c>
      <c r="H16" s="39" t="str">
        <f aca="false">VLOOKUP(B16,'Mentor Marks'!B22:I130,8,0)</f>
        <v/>
      </c>
      <c r="I16" s="40" t="n">
        <f aca="false">IFERROR(ROUND(SUM(E16:H16)*100/175,0),"")</f>
        <v>0</v>
      </c>
      <c r="J16" s="24" t="n">
        <f aca="false">IFERROR(VLOOKUP(B16,OtherAC!$B$1:$F$30,5,0),"")</f>
        <v>0</v>
      </c>
      <c r="K16" s="41" t="n">
        <f aca="false">(MAX(I16:J16))</f>
        <v>0</v>
      </c>
    </row>
    <row r="17" customFormat="false" ht="15" hidden="false" customHeight="false" outlineLevel="0" collapsed="false">
      <c r="A17" s="36" t="n">
        <f aca="false">'Acadamic Diary'!A24</f>
        <v>16</v>
      </c>
      <c r="B17" s="37" t="n">
        <v>500093957</v>
      </c>
      <c r="C17" s="37" t="s">
        <v>65</v>
      </c>
      <c r="D17" s="38" t="s">
        <v>66</v>
      </c>
      <c r="E17" s="39" t="str">
        <f aca="false">VLOOKUP(B17,Synopsis!B23:J131,9,0)</f>
        <v/>
      </c>
      <c r="F17" s="39" t="str">
        <f aca="false">VLOOKUP(B17,Mid_term!B23:I131,8,0)</f>
        <v/>
      </c>
      <c r="G17" s="39" t="str">
        <f aca="false">VLOOKUP(B17,'End-term'!B23:K131,10,0)</f>
        <v/>
      </c>
      <c r="H17" s="39" t="str">
        <f aca="false">VLOOKUP(B17,'Mentor Marks'!B23:I131,8,0)</f>
        <v/>
      </c>
      <c r="I17" s="40" t="n">
        <f aca="false">IFERROR(ROUND(SUM(E17:H17)*100/175,0),"")</f>
        <v>0</v>
      </c>
      <c r="J17" s="24" t="n">
        <f aca="false">IFERROR(VLOOKUP(B17,OtherAC!$B$1:$F$30,5,0),"")</f>
        <v>0</v>
      </c>
      <c r="K17" s="41" t="n">
        <f aca="false">(MAX(I17:J17))</f>
        <v>0</v>
      </c>
    </row>
    <row r="18" customFormat="false" ht="15" hidden="false" customHeight="false" outlineLevel="0" collapsed="false">
      <c r="A18" s="36" t="n">
        <f aca="false">'Acadamic Diary'!A25</f>
        <v>17</v>
      </c>
      <c r="B18" s="37" t="n">
        <v>500093984</v>
      </c>
      <c r="C18" s="37" t="s">
        <v>67</v>
      </c>
      <c r="D18" s="38" t="s">
        <v>68</v>
      </c>
      <c r="E18" s="39" t="str">
        <f aca="false">VLOOKUP(B18,Synopsis!B24:J132,9,0)</f>
        <v/>
      </c>
      <c r="F18" s="39" t="str">
        <f aca="false">VLOOKUP(B18,Mid_term!B24:I132,8,0)</f>
        <v/>
      </c>
      <c r="G18" s="39" t="str">
        <f aca="false">VLOOKUP(B18,'End-term'!B24:K132,10,0)</f>
        <v/>
      </c>
      <c r="H18" s="39" t="str">
        <f aca="false">VLOOKUP(B18,'Mentor Marks'!B24:I132,8,0)</f>
        <v/>
      </c>
      <c r="I18" s="40" t="n">
        <f aca="false">IFERROR(ROUND(SUM(E18:H18)*100/175,0),"")</f>
        <v>0</v>
      </c>
      <c r="J18" s="24" t="n">
        <f aca="false">IFERROR(VLOOKUP(B18,OtherAC!$B$1:$F$30,5,0),"")</f>
        <v>0</v>
      </c>
      <c r="K18" s="41" t="n">
        <f aca="false">(MAX(I18:J18))</f>
        <v>0</v>
      </c>
    </row>
    <row r="19" customFormat="false" ht="15" hidden="false" customHeight="false" outlineLevel="0" collapsed="false">
      <c r="A19" s="17" t="n">
        <f aca="false">'Acadamic Diary'!A26</f>
        <v>18</v>
      </c>
      <c r="B19" s="10" t="n">
        <v>500094037</v>
      </c>
      <c r="C19" s="10" t="s">
        <v>69</v>
      </c>
      <c r="D19" s="11" t="s">
        <v>70</v>
      </c>
      <c r="E19" s="42" t="n">
        <f aca="false">VLOOKUP(B19,Synopsis!B25:J133,9,0)</f>
        <v>15</v>
      </c>
      <c r="F19" s="42" t="n">
        <f aca="false">VLOOKUP(B19,Mid_term!B25:I133,8,0)</f>
        <v>12</v>
      </c>
      <c r="G19" s="42" t="n">
        <f aca="false">VLOOKUP(B19,'End-term'!B25:K133,10,0)</f>
        <v>40</v>
      </c>
      <c r="H19" s="42" t="n">
        <f aca="false">VLOOKUP(B19,'Mentor Marks'!B25:I133,8,0)</f>
        <v>73.5</v>
      </c>
      <c r="I19" s="34" t="n">
        <f aca="false">IFERROR(ROUND(SUM(E19:H19)*100/175,0),"")</f>
        <v>80</v>
      </c>
      <c r="J19" s="24" t="str">
        <f aca="false">IFERROR(VLOOKUP(B19,OtherAC!$B$1:$F$30,5,0),"")</f>
        <v/>
      </c>
      <c r="K19" s="35" t="n">
        <f aca="false">(MAX(I19:J19))</f>
        <v>80</v>
      </c>
    </row>
    <row r="20" customFormat="false" ht="15" hidden="false" customHeight="false" outlineLevel="0" collapsed="false">
      <c r="A20" s="36" t="n">
        <f aca="false">'Acadamic Diary'!A27</f>
        <v>19</v>
      </c>
      <c r="B20" s="37" t="n">
        <v>500094046</v>
      </c>
      <c r="C20" s="37" t="s">
        <v>73</v>
      </c>
      <c r="D20" s="38" t="s">
        <v>74</v>
      </c>
      <c r="E20" s="39" t="str">
        <f aca="false">VLOOKUP(B20,Synopsis!B26:J134,9,0)</f>
        <v/>
      </c>
      <c r="F20" s="39" t="str">
        <f aca="false">VLOOKUP(B20,Mid_term!B26:I134,8,0)</f>
        <v/>
      </c>
      <c r="G20" s="39" t="str">
        <f aca="false">VLOOKUP(B20,'End-term'!B26:K134,10,0)</f>
        <v/>
      </c>
      <c r="H20" s="39" t="str">
        <f aca="false">VLOOKUP(B20,'Mentor Marks'!B26:I134,8,0)</f>
        <v/>
      </c>
      <c r="I20" s="40" t="n">
        <f aca="false">IFERROR(ROUND(SUM(E20:H20)*100/175,0),"")</f>
        <v>0</v>
      </c>
      <c r="J20" s="24" t="n">
        <f aca="false">IFERROR(VLOOKUP(B20,OtherAC!$B$1:$F$30,5,0),"")</f>
        <v>0</v>
      </c>
      <c r="K20" s="41" t="n">
        <f aca="false">(MAX(I20:J20))</f>
        <v>0</v>
      </c>
    </row>
    <row r="21" customFormat="false" ht="15" hidden="false" customHeight="false" outlineLevel="0" collapsed="false">
      <c r="A21" s="17" t="n">
        <f aca="false">'Acadamic Diary'!A28</f>
        <v>20</v>
      </c>
      <c r="B21" s="10" t="n">
        <v>500094049</v>
      </c>
      <c r="C21" s="10" t="s">
        <v>75</v>
      </c>
      <c r="D21" s="11" t="s">
        <v>76</v>
      </c>
      <c r="E21" s="42" t="n">
        <f aca="false">VLOOKUP(B21,Synopsis!B27:J135,9,0)</f>
        <v>16.5</v>
      </c>
      <c r="F21" s="42" t="n">
        <f aca="false">VLOOKUP(B21,Mid_term!B27:I135,8,0)</f>
        <v>17</v>
      </c>
      <c r="G21" s="42" t="n">
        <f aca="false">VLOOKUP(B21,'End-term'!B27:K135,10,0)</f>
        <v>40.5</v>
      </c>
      <c r="H21" s="42" t="n">
        <f aca="false">VLOOKUP(B21,'Mentor Marks'!B27:I135,8,0)</f>
        <v>76</v>
      </c>
      <c r="I21" s="34" t="n">
        <f aca="false">IFERROR(ROUND(SUM(E21:H21)*100/175,0),"")</f>
        <v>86</v>
      </c>
      <c r="J21" s="24" t="str">
        <f aca="false">IFERROR(VLOOKUP(B21,OtherAC!$B$1:$F$30,5,0),"")</f>
        <v/>
      </c>
      <c r="K21" s="35" t="n">
        <f aca="false">(MAX(I21:J21))</f>
        <v>86</v>
      </c>
    </row>
    <row r="22" customFormat="false" ht="15" hidden="false" customHeight="false" outlineLevel="0" collapsed="false">
      <c r="A22" s="17" t="n">
        <f aca="false">'Acadamic Diary'!A29</f>
        <v>21</v>
      </c>
      <c r="B22" s="10" t="n">
        <v>500094053</v>
      </c>
      <c r="C22" s="10" t="s">
        <v>79</v>
      </c>
      <c r="D22" s="11" t="s">
        <v>80</v>
      </c>
      <c r="E22" s="42" t="n">
        <f aca="false">VLOOKUP(B22,Synopsis!B28:J136,9,0)</f>
        <v>15</v>
      </c>
      <c r="F22" s="42" t="n">
        <f aca="false">VLOOKUP(B22,Mid_term!B28:I136,8,0)</f>
        <v>12</v>
      </c>
      <c r="G22" s="42" t="n">
        <f aca="false">VLOOKUP(B22,'End-term'!B28:K136,10,0)</f>
        <v>40</v>
      </c>
      <c r="H22" s="42" t="n">
        <f aca="false">VLOOKUP(B22,'Mentor Marks'!B28:I136,8,0)</f>
        <v>73.5</v>
      </c>
      <c r="I22" s="34" t="n">
        <f aca="false">IFERROR(ROUND(SUM(E22:H22)*100/175,0),"")</f>
        <v>80</v>
      </c>
      <c r="J22" s="24" t="str">
        <f aca="false">IFERROR(VLOOKUP(B22,OtherAC!$B$1:$F$30,5,0),"")</f>
        <v/>
      </c>
      <c r="K22" s="35" t="n">
        <f aca="false">(MAX(I22:J22))</f>
        <v>80</v>
      </c>
    </row>
    <row r="23" customFormat="false" ht="15" hidden="false" customHeight="false" outlineLevel="0" collapsed="false">
      <c r="A23" s="36" t="n">
        <f aca="false">'Acadamic Diary'!A30</f>
        <v>22</v>
      </c>
      <c r="B23" s="37" t="n">
        <v>500094054</v>
      </c>
      <c r="C23" s="37" t="s">
        <v>81</v>
      </c>
      <c r="D23" s="38" t="s">
        <v>82</v>
      </c>
      <c r="E23" s="39" t="str">
        <f aca="false">VLOOKUP(B23,Synopsis!B29:J137,9,0)</f>
        <v/>
      </c>
      <c r="F23" s="39" t="str">
        <f aca="false">VLOOKUP(B23,Mid_term!B29:I137,8,0)</f>
        <v/>
      </c>
      <c r="G23" s="39" t="str">
        <f aca="false">VLOOKUP(B23,'End-term'!B29:K137,10,0)</f>
        <v/>
      </c>
      <c r="H23" s="39" t="str">
        <f aca="false">VLOOKUP(B23,'Mentor Marks'!B29:I137,8,0)</f>
        <v/>
      </c>
      <c r="I23" s="40" t="n">
        <f aca="false">IFERROR(ROUND(SUM(E23:H23)*100/175,0),"")</f>
        <v>0</v>
      </c>
      <c r="J23" s="24" t="n">
        <f aca="false">IFERROR(VLOOKUP(B23,OtherAC!$B$1:$F$30,5,0),"")</f>
        <v>0</v>
      </c>
      <c r="K23" s="41" t="n">
        <f aca="false">(MAX(I23:J23))</f>
        <v>0</v>
      </c>
    </row>
    <row r="24" customFormat="false" ht="15" hidden="false" customHeight="false" outlineLevel="0" collapsed="false">
      <c r="A24" s="17" t="n">
        <f aca="false">'Acadamic Diary'!A31</f>
        <v>23</v>
      </c>
      <c r="B24" s="10" t="n">
        <v>500094065</v>
      </c>
      <c r="C24" s="10" t="s">
        <v>83</v>
      </c>
      <c r="D24" s="11" t="s">
        <v>84</v>
      </c>
      <c r="E24" s="42" t="n">
        <f aca="false">VLOOKUP(B24,Synopsis!B30:J138,9,0)</f>
        <v>13</v>
      </c>
      <c r="F24" s="42" t="n">
        <f aca="false">VLOOKUP(B24,Mid_term!B30:I138,8,0)</f>
        <v>19</v>
      </c>
      <c r="G24" s="42" t="n">
        <f aca="false">VLOOKUP(B24,'End-term'!B30:K138,10,0)</f>
        <v>31</v>
      </c>
      <c r="H24" s="42" t="n">
        <f aca="false">VLOOKUP(B24,'Mentor Marks'!B30:I138,8,0)</f>
        <v>72</v>
      </c>
      <c r="I24" s="34" t="n">
        <f aca="false">IFERROR(ROUND(SUM(E24:H24)*100/175,0),"")</f>
        <v>77</v>
      </c>
      <c r="J24" s="24" t="str">
        <f aca="false">IFERROR(VLOOKUP(B24,OtherAC!$B$1:$F$30,5,0),"")</f>
        <v/>
      </c>
      <c r="K24" s="35" t="n">
        <f aca="false">(MAX(I24:J24))</f>
        <v>77</v>
      </c>
    </row>
    <row r="25" customFormat="false" ht="15" hidden="false" customHeight="false" outlineLevel="0" collapsed="false">
      <c r="A25" s="17" t="n">
        <f aca="false">'Acadamic Diary'!A32</f>
        <v>24</v>
      </c>
      <c r="B25" s="10" t="n">
        <v>500094068</v>
      </c>
      <c r="C25" s="10" t="s">
        <v>85</v>
      </c>
      <c r="D25" s="11" t="s">
        <v>86</v>
      </c>
      <c r="E25" s="42" t="n">
        <f aca="false">VLOOKUP(B25,Synopsis!B31:J139,9,0)</f>
        <v>15</v>
      </c>
      <c r="F25" s="42" t="n">
        <f aca="false">VLOOKUP(B25,Mid_term!B31:I139,8,0)</f>
        <v>12</v>
      </c>
      <c r="G25" s="42" t="n">
        <f aca="false">VLOOKUP(B25,'End-term'!B31:K139,10,0)</f>
        <v>38</v>
      </c>
      <c r="H25" s="42" t="n">
        <f aca="false">VLOOKUP(B25,'Mentor Marks'!B31:I139,8,0)</f>
        <v>80</v>
      </c>
      <c r="I25" s="34" t="n">
        <f aca="false">IFERROR(ROUND(SUM(E25:H25)*100/175,0),"")</f>
        <v>83</v>
      </c>
      <c r="J25" s="24" t="str">
        <f aca="false">IFERROR(VLOOKUP(B25,OtherAC!$B$1:$F$30,5,0),"")</f>
        <v/>
      </c>
      <c r="K25" s="35" t="n">
        <f aca="false">(MAX(I25:J25))</f>
        <v>83</v>
      </c>
    </row>
    <row r="26" customFormat="false" ht="15" hidden="false" customHeight="false" outlineLevel="0" collapsed="false">
      <c r="A26" s="36" t="n">
        <f aca="false">'Acadamic Diary'!A33</f>
        <v>25</v>
      </c>
      <c r="B26" s="37" t="n">
        <v>500094083</v>
      </c>
      <c r="C26" s="37" t="s">
        <v>89</v>
      </c>
      <c r="D26" s="38" t="s">
        <v>90</v>
      </c>
      <c r="E26" s="39" t="str">
        <f aca="false">VLOOKUP(B26,Synopsis!B32:J140,9,0)</f>
        <v/>
      </c>
      <c r="F26" s="39" t="str">
        <f aca="false">VLOOKUP(B26,Mid_term!B32:I140,8,0)</f>
        <v/>
      </c>
      <c r="G26" s="39" t="str">
        <f aca="false">VLOOKUP(B26,'End-term'!B32:K140,10,0)</f>
        <v/>
      </c>
      <c r="H26" s="39" t="str">
        <f aca="false">VLOOKUP(B26,'Mentor Marks'!B32:I140,8,0)</f>
        <v/>
      </c>
      <c r="I26" s="40" t="n">
        <f aca="false">IFERROR(ROUND(SUM(E26:H26)*100/175,0),"")</f>
        <v>0</v>
      </c>
      <c r="J26" s="24" t="n">
        <f aca="false">IFERROR(VLOOKUP(B26,OtherAC!$B$1:$F$30,5,0),"")</f>
        <v>0</v>
      </c>
      <c r="K26" s="41" t="n">
        <f aca="false">(MAX(I26:J26))</f>
        <v>0</v>
      </c>
    </row>
    <row r="27" customFormat="false" ht="15" hidden="false" customHeight="false" outlineLevel="0" collapsed="false">
      <c r="A27" s="17" t="n">
        <f aca="false">'Acadamic Diary'!A34</f>
        <v>26</v>
      </c>
      <c r="B27" s="10" t="n">
        <v>500094089</v>
      </c>
      <c r="C27" s="10" t="s">
        <v>91</v>
      </c>
      <c r="D27" s="11" t="s">
        <v>92</v>
      </c>
      <c r="E27" s="42" t="n">
        <f aca="false">VLOOKUP(B27,Synopsis!B33:J141,9,0)</f>
        <v>15</v>
      </c>
      <c r="F27" s="42" t="n">
        <f aca="false">VLOOKUP(B27,Mid_term!B33:I141,8,0)</f>
        <v>11</v>
      </c>
      <c r="G27" s="42" t="n">
        <f aca="false">VLOOKUP(B27,'End-term'!B33:K141,10,0)</f>
        <v>22</v>
      </c>
      <c r="H27" s="42" t="n">
        <f aca="false">VLOOKUP(B27,'Mentor Marks'!B33:I141,8,0)</f>
        <v>70.5</v>
      </c>
      <c r="I27" s="34" t="n">
        <f aca="false">IFERROR(ROUND(SUM(E27:H27)*100/175,0),"")</f>
        <v>68</v>
      </c>
      <c r="J27" s="24" t="str">
        <f aca="false">IFERROR(VLOOKUP(B27,OtherAC!$B$1:$F$30,5,0),"")</f>
        <v/>
      </c>
      <c r="K27" s="35" t="n">
        <f aca="false">(MAX(I27:J27))</f>
        <v>68</v>
      </c>
    </row>
    <row r="28" customFormat="false" ht="15" hidden="false" customHeight="false" outlineLevel="0" collapsed="false">
      <c r="A28" s="17" t="n">
        <f aca="false">'Acadamic Diary'!A35</f>
        <v>27</v>
      </c>
      <c r="B28" s="10" t="n">
        <v>500094103</v>
      </c>
      <c r="C28" s="10" t="s">
        <v>95</v>
      </c>
      <c r="D28" s="11" t="s">
        <v>96</v>
      </c>
      <c r="E28" s="42" t="n">
        <f aca="false">VLOOKUP(B28,Synopsis!B34:J142,9,0)</f>
        <v>11</v>
      </c>
      <c r="F28" s="42" t="n">
        <f aca="false">VLOOKUP(B28,Mid_term!B34:I142,8,0)</f>
        <v>19</v>
      </c>
      <c r="G28" s="42" t="n">
        <f aca="false">VLOOKUP(B28,'End-term'!B34:K142,10,0)</f>
        <v>47</v>
      </c>
      <c r="H28" s="42" t="n">
        <f aca="false">VLOOKUP(B28,'Mentor Marks'!B34:I142,8,0)</f>
        <v>73</v>
      </c>
      <c r="I28" s="34" t="n">
        <f aca="false">IFERROR(ROUND(SUM(E28:H28)*100/175,0),"")</f>
        <v>86</v>
      </c>
      <c r="J28" s="24" t="str">
        <f aca="false">IFERROR(VLOOKUP(B28,OtherAC!$B$1:$F$30,5,0),"")</f>
        <v/>
      </c>
      <c r="K28" s="35" t="n">
        <f aca="false">(MAX(I28:J28))</f>
        <v>86</v>
      </c>
    </row>
    <row r="29" customFormat="false" ht="15" hidden="false" customHeight="false" outlineLevel="0" collapsed="false">
      <c r="A29" s="17" t="n">
        <f aca="false">'Acadamic Diary'!A36</f>
        <v>28</v>
      </c>
      <c r="B29" s="10" t="n">
        <v>500094117</v>
      </c>
      <c r="C29" s="10" t="s">
        <v>99</v>
      </c>
      <c r="D29" s="11" t="s">
        <v>100</v>
      </c>
      <c r="E29" s="42" t="n">
        <f aca="false">VLOOKUP(B29,Synopsis!B35:J143,9,0)</f>
        <v>11</v>
      </c>
      <c r="F29" s="42" t="n">
        <f aca="false">VLOOKUP(B29,Mid_term!B35:I143,8,0)</f>
        <v>16.5</v>
      </c>
      <c r="G29" s="42" t="n">
        <f aca="false">VLOOKUP(B29,'End-term'!B35:K143,10,0)</f>
        <v>42.5</v>
      </c>
      <c r="H29" s="42" t="n">
        <f aca="false">VLOOKUP(B29,'Mentor Marks'!B35:I143,8,0)</f>
        <v>60</v>
      </c>
      <c r="I29" s="34" t="n">
        <f aca="false">IFERROR(ROUND(SUM(E29:H29)*100/175,0),"")</f>
        <v>74</v>
      </c>
      <c r="J29" s="24" t="str">
        <f aca="false">IFERROR(VLOOKUP(B29,OtherAC!$B$1:$F$30,5,0),"")</f>
        <v/>
      </c>
      <c r="K29" s="35" t="n">
        <f aca="false">(MAX(I29:J29))</f>
        <v>74</v>
      </c>
    </row>
    <row r="30" customFormat="false" ht="15" hidden="false" customHeight="false" outlineLevel="0" collapsed="false">
      <c r="A30" s="17" t="n">
        <f aca="false">'Acadamic Diary'!A37</f>
        <v>29</v>
      </c>
      <c r="B30" s="10" t="n">
        <v>500094118</v>
      </c>
      <c r="C30" s="10" t="s">
        <v>102</v>
      </c>
      <c r="D30" s="11" t="s">
        <v>103</v>
      </c>
      <c r="E30" s="42" t="n">
        <f aca="false">VLOOKUP(B30,Synopsis!B36:J144,9,0)</f>
        <v>15</v>
      </c>
      <c r="F30" s="42" t="n">
        <f aca="false">VLOOKUP(B30,Mid_term!B36:I144,8,0)</f>
        <v>12</v>
      </c>
      <c r="G30" s="42" t="n">
        <f aca="false">VLOOKUP(B30,'End-term'!B36:K144,10,0)</f>
        <v>38</v>
      </c>
      <c r="H30" s="42" t="n">
        <f aca="false">VLOOKUP(B30,'Mentor Marks'!B36:I144,8,0)</f>
        <v>80</v>
      </c>
      <c r="I30" s="34" t="n">
        <f aca="false">IFERROR(ROUND(SUM(E30:H30)*100/175,0),"")</f>
        <v>83</v>
      </c>
      <c r="J30" s="24" t="str">
        <f aca="false">IFERROR(VLOOKUP(B30,OtherAC!$B$1:$F$30,5,0),"")</f>
        <v/>
      </c>
      <c r="K30" s="35" t="n">
        <f aca="false">(MAX(I30:J30))</f>
        <v>83</v>
      </c>
    </row>
    <row r="31" customFormat="false" ht="15" hidden="false" customHeight="false" outlineLevel="0" collapsed="false">
      <c r="A31" s="17" t="n">
        <f aca="false">'Acadamic Diary'!A38</f>
        <v>30</v>
      </c>
      <c r="B31" s="10" t="n">
        <v>500094125</v>
      </c>
      <c r="C31" s="10" t="s">
        <v>104</v>
      </c>
      <c r="D31" s="11" t="s">
        <v>105</v>
      </c>
      <c r="E31" s="42" t="n">
        <f aca="false">VLOOKUP(B31,Synopsis!B37:J145,9,0)</f>
        <v>10</v>
      </c>
      <c r="F31" s="42" t="n">
        <f aca="false">VLOOKUP(B31,Mid_term!B37:I145,8,0)</f>
        <v>8</v>
      </c>
      <c r="G31" s="42" t="n">
        <f aca="false">VLOOKUP(B31,'End-term'!B37:K145,10,0)</f>
        <v>29</v>
      </c>
      <c r="H31" s="42" t="n">
        <f aca="false">VLOOKUP(B31,'Mentor Marks'!B37:I145,8,0)</f>
        <v>80</v>
      </c>
      <c r="I31" s="34" t="n">
        <f aca="false">IFERROR(ROUND(SUM(E31:H31)*100/175,0),"")</f>
        <v>73</v>
      </c>
      <c r="J31" s="24" t="str">
        <f aca="false">IFERROR(VLOOKUP(B31,OtherAC!$B$1:$F$30,5,0),"")</f>
        <v/>
      </c>
      <c r="K31" s="35" t="n">
        <f aca="false">(MAX(I31:J31))</f>
        <v>73</v>
      </c>
    </row>
    <row r="32" customFormat="false" ht="15" hidden="false" customHeight="false" outlineLevel="0" collapsed="false">
      <c r="A32" s="17" t="n">
        <f aca="false">'Acadamic Diary'!A39</f>
        <v>31</v>
      </c>
      <c r="B32" s="10" t="n">
        <v>500094135</v>
      </c>
      <c r="C32" s="10" t="s">
        <v>107</v>
      </c>
      <c r="D32" s="11" t="s">
        <v>108</v>
      </c>
      <c r="E32" s="42" t="n">
        <f aca="false">VLOOKUP(B32,Synopsis!B38:J146,9,0)</f>
        <v>11</v>
      </c>
      <c r="F32" s="42" t="n">
        <f aca="false">VLOOKUP(B32,Mid_term!B38:I146,8,0)</f>
        <v>19</v>
      </c>
      <c r="G32" s="42" t="n">
        <f aca="false">VLOOKUP(B32,'End-term'!B38:K146,10,0)</f>
        <v>47</v>
      </c>
      <c r="H32" s="42" t="n">
        <f aca="false">VLOOKUP(B32,'Mentor Marks'!B38:I146,8,0)</f>
        <v>73</v>
      </c>
      <c r="I32" s="34" t="n">
        <f aca="false">IFERROR(ROUND(SUM(E32:H32)*100/175,0),"")</f>
        <v>86</v>
      </c>
      <c r="J32" s="24" t="str">
        <f aca="false">IFERROR(VLOOKUP(B32,OtherAC!$B$1:$F$30,5,0),"")</f>
        <v/>
      </c>
      <c r="K32" s="35" t="n">
        <f aca="false">(MAX(I32:J32))</f>
        <v>86</v>
      </c>
    </row>
    <row r="33" customFormat="false" ht="15" hidden="false" customHeight="false" outlineLevel="0" collapsed="false">
      <c r="A33" s="17" t="n">
        <f aca="false">'Acadamic Diary'!A40</f>
        <v>32</v>
      </c>
      <c r="B33" s="10" t="n">
        <v>500094136</v>
      </c>
      <c r="C33" s="10" t="s">
        <v>109</v>
      </c>
      <c r="D33" s="11" t="s">
        <v>110</v>
      </c>
      <c r="E33" s="42" t="n">
        <f aca="false">VLOOKUP(B33,Synopsis!B39:J147,9,0)</f>
        <v>10</v>
      </c>
      <c r="F33" s="42" t="n">
        <f aca="false">VLOOKUP(B33,Mid_term!B39:I147,8,0)</f>
        <v>8</v>
      </c>
      <c r="G33" s="42" t="n">
        <f aca="false">VLOOKUP(B33,'End-term'!B39:K147,10,0)</f>
        <v>29</v>
      </c>
      <c r="H33" s="42" t="n">
        <f aca="false">VLOOKUP(B33,'Mentor Marks'!B39:I147,8,0)</f>
        <v>80</v>
      </c>
      <c r="I33" s="34" t="n">
        <f aca="false">IFERROR(ROUND(SUM(E33:H33)*100/175,0),"")</f>
        <v>73</v>
      </c>
      <c r="J33" s="24" t="str">
        <f aca="false">IFERROR(VLOOKUP(B33,OtherAC!$B$1:$F$30,5,0),"")</f>
        <v/>
      </c>
      <c r="K33" s="35" t="n">
        <f aca="false">(MAX(I33:J33))</f>
        <v>73</v>
      </c>
    </row>
    <row r="34" customFormat="false" ht="15" hidden="false" customHeight="false" outlineLevel="0" collapsed="false">
      <c r="A34" s="17" t="n">
        <f aca="false">'Acadamic Diary'!A41</f>
        <v>33</v>
      </c>
      <c r="B34" s="10" t="n">
        <v>500094151</v>
      </c>
      <c r="C34" s="10" t="s">
        <v>111</v>
      </c>
      <c r="D34" s="11" t="s">
        <v>112</v>
      </c>
      <c r="E34" s="42" t="n">
        <f aca="false">VLOOKUP(B34,Synopsis!B40:J148,9,0)</f>
        <v>11</v>
      </c>
      <c r="F34" s="42" t="n">
        <f aca="false">VLOOKUP(B34,Mid_term!B40:I148,8,0)</f>
        <v>6</v>
      </c>
      <c r="G34" s="42" t="n">
        <f aca="false">VLOOKUP(B34,'End-term'!B40:K148,10,0)</f>
        <v>29</v>
      </c>
      <c r="H34" s="42" t="n">
        <f aca="false">VLOOKUP(B34,'Mentor Marks'!B40:I148,8,0)</f>
        <v>69</v>
      </c>
      <c r="I34" s="34" t="n">
        <f aca="false">IFERROR(ROUND(SUM(E34:H34)*100/175,0),"")</f>
        <v>66</v>
      </c>
      <c r="J34" s="24" t="str">
        <f aca="false">IFERROR(VLOOKUP(B34,OtherAC!$B$1:$F$30,5,0),"")</f>
        <v/>
      </c>
      <c r="K34" s="35" t="n">
        <f aca="false">(MAX(I34:J34))</f>
        <v>66</v>
      </c>
    </row>
    <row r="35" customFormat="false" ht="15" hidden="false" customHeight="false" outlineLevel="0" collapsed="false">
      <c r="A35" s="17" t="n">
        <f aca="false">'Acadamic Diary'!A42</f>
        <v>34</v>
      </c>
      <c r="B35" s="10" t="n">
        <v>500094152</v>
      </c>
      <c r="C35" s="10" t="s">
        <v>113</v>
      </c>
      <c r="D35" s="11" t="s">
        <v>114</v>
      </c>
      <c r="E35" s="42" t="n">
        <f aca="false">VLOOKUP(B35,Synopsis!B41:J149,9,0)</f>
        <v>12</v>
      </c>
      <c r="F35" s="42" t="n">
        <f aca="false">VLOOKUP(B35,Mid_term!B41:I149,8,0)</f>
        <v>11</v>
      </c>
      <c r="G35" s="42" t="n">
        <f aca="false">VLOOKUP(B35,'End-term'!B41:K149,10,0)</f>
        <v>23</v>
      </c>
      <c r="H35" s="42" t="n">
        <f aca="false">VLOOKUP(B35,'Mentor Marks'!B41:I149,8,0)</f>
        <v>57</v>
      </c>
      <c r="I35" s="34" t="n">
        <f aca="false">IFERROR(ROUND(SUM(E35:H35)*100/175,0),"")</f>
        <v>59</v>
      </c>
      <c r="J35" s="24" t="str">
        <f aca="false">IFERROR(VLOOKUP(B35,OtherAC!$B$1:$F$30,5,0),"")</f>
        <v/>
      </c>
      <c r="K35" s="35" t="n">
        <f aca="false">(MAX(I35:J35))</f>
        <v>59</v>
      </c>
    </row>
    <row r="36" customFormat="false" ht="15" hidden="false" customHeight="false" outlineLevel="0" collapsed="false">
      <c r="A36" s="17" t="n">
        <f aca="false">'Acadamic Diary'!A43</f>
        <v>35</v>
      </c>
      <c r="B36" s="10" t="n">
        <v>500094170</v>
      </c>
      <c r="C36" s="10" t="s">
        <v>117</v>
      </c>
      <c r="D36" s="11" t="s">
        <v>118</v>
      </c>
      <c r="E36" s="42" t="n">
        <f aca="false">VLOOKUP(B36,Synopsis!B42:J150,9,0)</f>
        <v>15</v>
      </c>
      <c r="F36" s="42" t="n">
        <f aca="false">VLOOKUP(B36,Mid_term!B42:I150,8,0)</f>
        <v>12</v>
      </c>
      <c r="G36" s="42" t="n">
        <f aca="false">VLOOKUP(B36,'End-term'!B42:K150,10,0)</f>
        <v>35</v>
      </c>
      <c r="H36" s="42" t="n">
        <f aca="false">VLOOKUP(B36,'Mentor Marks'!B42:I150,8,0)</f>
        <v>70</v>
      </c>
      <c r="I36" s="34" t="n">
        <f aca="false">IFERROR(ROUND(SUM(E36:H36)*100/175,0),"")</f>
        <v>75</v>
      </c>
      <c r="J36" s="24" t="str">
        <f aca="false">IFERROR(VLOOKUP(B36,OtherAC!$B$1:$F$30,5,0),"")</f>
        <v/>
      </c>
      <c r="K36" s="35" t="n">
        <f aca="false">(MAX(I36:J36))</f>
        <v>75</v>
      </c>
    </row>
    <row r="37" customFormat="false" ht="15" hidden="false" customHeight="false" outlineLevel="0" collapsed="false">
      <c r="A37" s="17" t="n">
        <f aca="false">'Acadamic Diary'!A44</f>
        <v>36</v>
      </c>
      <c r="B37" s="10" t="n">
        <v>500094459</v>
      </c>
      <c r="C37" s="10" t="s">
        <v>119</v>
      </c>
      <c r="D37" s="11" t="s">
        <v>120</v>
      </c>
      <c r="E37" s="42" t="n">
        <f aca="false">VLOOKUP(B37,Synopsis!B43:J151,9,0)</f>
        <v>15</v>
      </c>
      <c r="F37" s="42" t="n">
        <f aca="false">VLOOKUP(B37,Mid_term!B43:I151,8,0)</f>
        <v>12</v>
      </c>
      <c r="G37" s="42" t="n">
        <f aca="false">VLOOKUP(B37,'End-term'!B43:K151,10,0)</f>
        <v>38</v>
      </c>
      <c r="H37" s="42" t="n">
        <f aca="false">VLOOKUP(B37,'Mentor Marks'!B43:I151,8,0)</f>
        <v>80</v>
      </c>
      <c r="I37" s="34" t="n">
        <f aca="false">IFERROR(ROUND(SUM(E37:H37)*100/175,0),"")</f>
        <v>83</v>
      </c>
      <c r="J37" s="24" t="str">
        <f aca="false">IFERROR(VLOOKUP(B37,OtherAC!$B$1:$F$30,5,0),"")</f>
        <v/>
      </c>
      <c r="K37" s="35" t="n">
        <f aca="false">(MAX(I37:J37))</f>
        <v>83</v>
      </c>
    </row>
    <row r="38" customFormat="false" ht="15" hidden="false" customHeight="false" outlineLevel="0" collapsed="false">
      <c r="A38" s="17" t="n">
        <f aca="false">'Acadamic Diary'!A45</f>
        <v>37</v>
      </c>
      <c r="B38" s="10" t="n">
        <v>500094565</v>
      </c>
      <c r="C38" s="10" t="s">
        <v>121</v>
      </c>
      <c r="D38" s="11" t="s">
        <v>122</v>
      </c>
      <c r="E38" s="42" t="n">
        <f aca="false">VLOOKUP(B38,Synopsis!B44:J152,9,0)</f>
        <v>10</v>
      </c>
      <c r="F38" s="42" t="n">
        <f aca="false">VLOOKUP(B38,Mid_term!B44:I152,8,0)</f>
        <v>8</v>
      </c>
      <c r="G38" s="42" t="n">
        <f aca="false">VLOOKUP(B38,'End-term'!B44:K152,10,0)</f>
        <v>43</v>
      </c>
      <c r="H38" s="42" t="n">
        <f aca="false">VLOOKUP(B38,'Mentor Marks'!B44:I152,8,0)</f>
        <v>61</v>
      </c>
      <c r="I38" s="34" t="n">
        <f aca="false">IFERROR(ROUND(SUM(E38:H38)*100/175,0),"")</f>
        <v>70</v>
      </c>
      <c r="J38" s="24" t="str">
        <f aca="false">IFERROR(VLOOKUP(B38,OtherAC!$B$1:$F$30,5,0),"")</f>
        <v/>
      </c>
      <c r="K38" s="35" t="n">
        <f aca="false">(MAX(I38:J38))</f>
        <v>70</v>
      </c>
    </row>
    <row r="39" customFormat="false" ht="15" hidden="false" customHeight="false" outlineLevel="0" collapsed="false">
      <c r="A39" s="36" t="n">
        <f aca="false">'Acadamic Diary'!A46</f>
        <v>38</v>
      </c>
      <c r="B39" s="37" t="n">
        <v>500094566</v>
      </c>
      <c r="C39" s="37" t="s">
        <v>125</v>
      </c>
      <c r="D39" s="38" t="s">
        <v>126</v>
      </c>
      <c r="E39" s="39"/>
      <c r="F39" s="39"/>
      <c r="G39" s="39"/>
      <c r="H39" s="39"/>
      <c r="I39" s="40"/>
      <c r="J39" s="24" t="n">
        <f aca="false">IFERROR(VLOOKUP(B39,OtherAC!$B$1:$F$30,5,0),"")</f>
        <v>81</v>
      </c>
      <c r="K39" s="41" t="n">
        <f aca="false">(MAX(I39:J39))</f>
        <v>81</v>
      </c>
    </row>
    <row r="40" customFormat="false" ht="15" hidden="false" customHeight="false" outlineLevel="0" collapsed="false">
      <c r="A40" s="17" t="n">
        <f aca="false">'Acadamic Diary'!A47</f>
        <v>39</v>
      </c>
      <c r="B40" s="10" t="n">
        <v>500094571</v>
      </c>
      <c r="C40" s="10" t="s">
        <v>129</v>
      </c>
      <c r="D40" s="11" t="s">
        <v>130</v>
      </c>
      <c r="E40" s="42" t="n">
        <f aca="false">VLOOKUP(B40,Synopsis!B46:J154,9,0)</f>
        <v>15</v>
      </c>
      <c r="F40" s="42" t="n">
        <f aca="false">VLOOKUP(B40,Mid_term!B46:I154,8,0)</f>
        <v>15</v>
      </c>
      <c r="G40" s="42" t="n">
        <f aca="false">VLOOKUP(B40,'End-term'!B46:K154,10,0)</f>
        <v>41</v>
      </c>
      <c r="H40" s="42" t="n">
        <f aca="false">VLOOKUP(B40,'Mentor Marks'!B46:I154,8,0)</f>
        <v>79</v>
      </c>
      <c r="I40" s="34" t="n">
        <f aca="false">IFERROR(ROUND(SUM(E40:H40)*100/175,0),"")</f>
        <v>86</v>
      </c>
      <c r="J40" s="24" t="str">
        <f aca="false">IFERROR(VLOOKUP(B40,OtherAC!$B$1:$F$30,5,0),"")</f>
        <v/>
      </c>
      <c r="K40" s="35" t="n">
        <f aca="false">(MAX(I40:J40))</f>
        <v>86</v>
      </c>
    </row>
    <row r="41" customFormat="false" ht="15" hidden="false" customHeight="false" outlineLevel="0" collapsed="false">
      <c r="A41" s="17" t="n">
        <f aca="false">'Acadamic Diary'!A48</f>
        <v>40</v>
      </c>
      <c r="B41" s="10" t="n">
        <v>500094575</v>
      </c>
      <c r="C41" s="10" t="s">
        <v>133</v>
      </c>
      <c r="D41" s="11" t="s">
        <v>134</v>
      </c>
      <c r="E41" s="42" t="n">
        <f aca="false">VLOOKUP(B41,Synopsis!B47:J155,9,0)</f>
        <v>18</v>
      </c>
      <c r="F41" s="42" t="n">
        <f aca="false">VLOOKUP(B41,Mid_term!B47:I155,8,0)</f>
        <v>20</v>
      </c>
      <c r="G41" s="42" t="n">
        <f aca="false">VLOOKUP(B41,'End-term'!B47:K155,10,0)</f>
        <v>46</v>
      </c>
      <c r="H41" s="42" t="n">
        <f aca="false">VLOOKUP(B41,'Mentor Marks'!B47:I155,8,0)</f>
        <v>72</v>
      </c>
      <c r="I41" s="34" t="n">
        <f aca="false">IFERROR(ROUND(SUM(E41:H41)*100/175,0),"")</f>
        <v>89</v>
      </c>
      <c r="J41" s="24" t="str">
        <f aca="false">IFERROR(VLOOKUP(B41,OtherAC!$B$1:$F$30,5,0),"")</f>
        <v/>
      </c>
      <c r="K41" s="35" t="n">
        <f aca="false">(MAX(I41:J41))</f>
        <v>89</v>
      </c>
    </row>
    <row r="42" customFormat="false" ht="15" hidden="false" customHeight="false" outlineLevel="0" collapsed="false">
      <c r="A42" s="17" t="n">
        <f aca="false">'Acadamic Diary'!A49</f>
        <v>41</v>
      </c>
      <c r="B42" s="10" t="n">
        <v>500094583</v>
      </c>
      <c r="C42" s="10" t="s">
        <v>137</v>
      </c>
      <c r="D42" s="11" t="s">
        <v>138</v>
      </c>
      <c r="E42" s="42" t="n">
        <f aca="false">VLOOKUP(B42,Synopsis!B48:J156,9,0)</f>
        <v>17</v>
      </c>
      <c r="F42" s="42" t="n">
        <f aca="false">VLOOKUP(B42,Mid_term!B48:I156,8,0)</f>
        <v>12</v>
      </c>
      <c r="G42" s="42" t="n">
        <f aca="false">VLOOKUP(B42,'End-term'!B48:K156,10,0)</f>
        <v>49</v>
      </c>
      <c r="H42" s="42" t="n">
        <f aca="false">VLOOKUP(B42,'Mentor Marks'!B48:I156,8,0)</f>
        <v>72</v>
      </c>
      <c r="I42" s="34" t="n">
        <f aca="false">IFERROR(ROUND(SUM(E42:H42)*100/175,0),"")</f>
        <v>86</v>
      </c>
      <c r="J42" s="24" t="str">
        <f aca="false">IFERROR(VLOOKUP(B42,OtherAC!$B$1:$F$30,5,0),"")</f>
        <v/>
      </c>
      <c r="K42" s="35" t="n">
        <f aca="false">(MAX(I42:J42))</f>
        <v>86</v>
      </c>
    </row>
    <row r="43" customFormat="false" ht="15" hidden="false" customHeight="false" outlineLevel="0" collapsed="false">
      <c r="A43" s="17" t="n">
        <f aca="false">'Acadamic Diary'!A50</f>
        <v>42</v>
      </c>
      <c r="B43" s="10" t="n">
        <v>500094585</v>
      </c>
      <c r="C43" s="10" t="s">
        <v>141</v>
      </c>
      <c r="D43" s="11" t="s">
        <v>142</v>
      </c>
      <c r="E43" s="42" t="n">
        <f aca="false">VLOOKUP(B43,Synopsis!B49:J157,9,0)</f>
        <v>18</v>
      </c>
      <c r="F43" s="42" t="n">
        <f aca="false">VLOOKUP(B43,Mid_term!B49:I157,8,0)</f>
        <v>20</v>
      </c>
      <c r="G43" s="42" t="n">
        <f aca="false">VLOOKUP(B43,'End-term'!B49:K157,10,0)</f>
        <v>46</v>
      </c>
      <c r="H43" s="42" t="n">
        <f aca="false">VLOOKUP(B43,'Mentor Marks'!B49:I157,8,0)</f>
        <v>72</v>
      </c>
      <c r="I43" s="34" t="n">
        <f aca="false">IFERROR(ROUND(SUM(E43:H43)*100/175,0),"")</f>
        <v>89</v>
      </c>
      <c r="J43" s="24" t="str">
        <f aca="false">IFERROR(VLOOKUP(B43,OtherAC!$B$1:$F$30,5,0),"")</f>
        <v/>
      </c>
      <c r="K43" s="35" t="n">
        <f aca="false">(MAX(I43:J43))</f>
        <v>89</v>
      </c>
    </row>
    <row r="44" customFormat="false" ht="15" hidden="false" customHeight="false" outlineLevel="0" collapsed="false">
      <c r="A44" s="17" t="n">
        <f aca="false">'Acadamic Diary'!A51</f>
        <v>43</v>
      </c>
      <c r="B44" s="10" t="n">
        <v>500094657</v>
      </c>
      <c r="C44" s="10" t="s">
        <v>143</v>
      </c>
      <c r="D44" s="11" t="s">
        <v>144</v>
      </c>
      <c r="E44" s="42" t="n">
        <f aca="false">VLOOKUP(B44,Synopsis!B50:J158,9,0)</f>
        <v>16.5</v>
      </c>
      <c r="F44" s="42" t="n">
        <f aca="false">VLOOKUP(B44,Mid_term!B50:I158,8,0)</f>
        <v>17</v>
      </c>
      <c r="G44" s="42" t="n">
        <f aca="false">VLOOKUP(B44,'End-term'!B50:K158,10,0)</f>
        <v>40.5</v>
      </c>
      <c r="H44" s="42" t="n">
        <f aca="false">VLOOKUP(B44,'Mentor Marks'!B50:I158,8,0)</f>
        <v>76</v>
      </c>
      <c r="I44" s="34" t="n">
        <f aca="false">IFERROR(ROUND(SUM(E44:H44)*100/175,0),"")</f>
        <v>86</v>
      </c>
      <c r="J44" s="24" t="str">
        <f aca="false">IFERROR(VLOOKUP(B44,OtherAC!$B$1:$F$30,5,0),"")</f>
        <v/>
      </c>
      <c r="K44" s="35" t="n">
        <f aca="false">(MAX(I44:J44))</f>
        <v>86</v>
      </c>
    </row>
    <row r="45" customFormat="false" ht="15" hidden="false" customHeight="false" outlineLevel="0" collapsed="false">
      <c r="A45" s="36" t="n">
        <f aca="false">'Acadamic Diary'!A52</f>
        <v>44</v>
      </c>
      <c r="B45" s="37" t="n">
        <v>500094696</v>
      </c>
      <c r="C45" s="37" t="s">
        <v>145</v>
      </c>
      <c r="D45" s="38" t="s">
        <v>146</v>
      </c>
      <c r="E45" s="39" t="str">
        <f aca="false">VLOOKUP(B45,Synopsis!B51:J159,9,0)</f>
        <v/>
      </c>
      <c r="F45" s="39" t="str">
        <f aca="false">VLOOKUP(B45,Mid_term!B51:I159,8,0)</f>
        <v/>
      </c>
      <c r="G45" s="39" t="str">
        <f aca="false">VLOOKUP(B45,'End-term'!B51:K159,10,0)</f>
        <v/>
      </c>
      <c r="H45" s="39" t="str">
        <f aca="false">VLOOKUP(B45,'Mentor Marks'!B51:I159,8,0)</f>
        <v/>
      </c>
      <c r="I45" s="40" t="n">
        <f aca="false">IFERROR(ROUND(SUM(E45:H45)*100/175,0),"")</f>
        <v>0</v>
      </c>
      <c r="J45" s="24" t="n">
        <f aca="false">IFERROR(VLOOKUP(B45,OtherAC!$B$1:$F$30,5,0),"")</f>
        <v>0</v>
      </c>
      <c r="K45" s="41" t="n">
        <f aca="false">(MAX(I45:J45))</f>
        <v>0</v>
      </c>
    </row>
    <row r="46" customFormat="false" ht="15" hidden="false" customHeight="false" outlineLevel="0" collapsed="false">
      <c r="A46" s="17" t="n">
        <f aca="false">'Acadamic Diary'!A53</f>
        <v>45</v>
      </c>
      <c r="B46" s="10" t="n">
        <v>500094702</v>
      </c>
      <c r="C46" s="10" t="s">
        <v>147</v>
      </c>
      <c r="D46" s="11" t="s">
        <v>148</v>
      </c>
      <c r="E46" s="42" t="n">
        <f aca="false">VLOOKUP(B46,Synopsis!B52:J160,9,0)</f>
        <v>13</v>
      </c>
      <c r="F46" s="42" t="n">
        <f aca="false">VLOOKUP(B46,Mid_term!B52:I160,8,0)</f>
        <v>14</v>
      </c>
      <c r="G46" s="42" t="n">
        <f aca="false">VLOOKUP(B46,'End-term'!B52:K160,10,0)</f>
        <v>32</v>
      </c>
      <c r="H46" s="42" t="n">
        <f aca="false">VLOOKUP(B46,'Mentor Marks'!B52:I160,8,0)</f>
        <v>72</v>
      </c>
      <c r="I46" s="34" t="n">
        <f aca="false">IFERROR(ROUND(SUM(E46:H46)*100/175,0),"")</f>
        <v>75</v>
      </c>
      <c r="J46" s="24" t="str">
        <f aca="false">IFERROR(VLOOKUP(B46,OtherAC!$B$1:$F$30,5,0),"")</f>
        <v/>
      </c>
      <c r="K46" s="35" t="n">
        <f aca="false">(MAX(I46:J46))</f>
        <v>75</v>
      </c>
    </row>
    <row r="47" customFormat="false" ht="15" hidden="false" customHeight="false" outlineLevel="0" collapsed="false">
      <c r="A47" s="17" t="n">
        <f aca="false">'Acadamic Diary'!A54</f>
        <v>46</v>
      </c>
      <c r="B47" s="10" t="n">
        <v>500094775</v>
      </c>
      <c r="C47" s="10" t="s">
        <v>151</v>
      </c>
      <c r="D47" s="11" t="s">
        <v>152</v>
      </c>
      <c r="E47" s="42" t="n">
        <f aca="false">VLOOKUP(B47,Synopsis!B53:J161,9,0)</f>
        <v>10</v>
      </c>
      <c r="F47" s="42" t="n">
        <f aca="false">VLOOKUP(B47,Mid_term!B53:I161,8,0)</f>
        <v>15</v>
      </c>
      <c r="G47" s="42" t="n">
        <f aca="false">VLOOKUP(B47,'End-term'!B53:K161,10,0)</f>
        <v>43</v>
      </c>
      <c r="H47" s="42" t="n">
        <f aca="false">VLOOKUP(B47,'Mentor Marks'!B53:I161,8,0)</f>
        <v>67</v>
      </c>
      <c r="I47" s="34" t="n">
        <f aca="false">IFERROR(ROUND(SUM(E47:H47)*100/175,0),"")</f>
        <v>77</v>
      </c>
      <c r="J47" s="24" t="str">
        <f aca="false">IFERROR(VLOOKUP(B47,OtherAC!$B$1:$F$30,5,0),"")</f>
        <v/>
      </c>
      <c r="K47" s="35" t="n">
        <f aca="false">(MAX(I47:J47))</f>
        <v>77</v>
      </c>
    </row>
    <row r="48" customFormat="false" ht="15" hidden="false" customHeight="false" outlineLevel="0" collapsed="false">
      <c r="A48" s="17" t="n">
        <f aca="false">'Acadamic Diary'!A55</f>
        <v>47</v>
      </c>
      <c r="B48" s="10" t="n">
        <v>500094799</v>
      </c>
      <c r="C48" s="10" t="s">
        <v>153</v>
      </c>
      <c r="D48" s="11" t="s">
        <v>154</v>
      </c>
      <c r="E48" s="42" t="n">
        <f aca="false">VLOOKUP(B48,Synopsis!B54:J162,9,0)</f>
        <v>16.5</v>
      </c>
      <c r="F48" s="42" t="n">
        <f aca="false">VLOOKUP(B48,Mid_term!B54:I162,8,0)</f>
        <v>17</v>
      </c>
      <c r="G48" s="42" t="n">
        <f aca="false">VLOOKUP(B48,'End-term'!B54:K162,10,0)</f>
        <v>40.5</v>
      </c>
      <c r="H48" s="42" t="n">
        <f aca="false">VLOOKUP(B48,'Mentor Marks'!B54:I162,8,0)</f>
        <v>76</v>
      </c>
      <c r="I48" s="34" t="n">
        <f aca="false">IFERROR(ROUND(SUM(E48:H48)*100/175,0),"")</f>
        <v>86</v>
      </c>
      <c r="J48" s="24" t="str">
        <f aca="false">IFERROR(VLOOKUP(B48,OtherAC!$B$1:$F$30,5,0),"")</f>
        <v/>
      </c>
      <c r="K48" s="35" t="n">
        <f aca="false">(MAX(I48:J48))</f>
        <v>86</v>
      </c>
    </row>
    <row r="49" customFormat="false" ht="15" hidden="false" customHeight="false" outlineLevel="0" collapsed="false">
      <c r="A49" s="17" t="n">
        <f aca="false">'Acadamic Diary'!A56</f>
        <v>48</v>
      </c>
      <c r="B49" s="10" t="n">
        <v>500094905</v>
      </c>
      <c r="C49" s="10" t="s">
        <v>155</v>
      </c>
      <c r="D49" s="11" t="s">
        <v>156</v>
      </c>
      <c r="E49" s="42" t="n">
        <f aca="false">VLOOKUP(B49,Synopsis!B55:J163,9,0)</f>
        <v>13</v>
      </c>
      <c r="F49" s="42" t="n">
        <f aca="false">VLOOKUP(B49,Mid_term!B55:I163,8,0)</f>
        <v>8</v>
      </c>
      <c r="G49" s="42" t="n">
        <f aca="false">VLOOKUP(B49,'End-term'!B55:K163,10,0)</f>
        <v>27</v>
      </c>
      <c r="H49" s="42" t="n">
        <f aca="false">VLOOKUP(B49,'Mentor Marks'!B55:I163,8,0)</f>
        <v>72</v>
      </c>
      <c r="I49" s="34" t="n">
        <f aca="false">IFERROR(ROUND(SUM(E49:H49)*100/175,0),"")</f>
        <v>69</v>
      </c>
      <c r="J49" s="24" t="str">
        <f aca="false">IFERROR(VLOOKUP(B49,OtherAC!$B$1:$F$30,5,0),"")</f>
        <v/>
      </c>
      <c r="K49" s="35" t="n">
        <f aca="false">(MAX(I49:J49))</f>
        <v>69</v>
      </c>
    </row>
    <row r="50" customFormat="false" ht="15" hidden="false" customHeight="false" outlineLevel="0" collapsed="false">
      <c r="A50" s="17" t="n">
        <f aca="false">'Acadamic Diary'!A57</f>
        <v>49</v>
      </c>
      <c r="B50" s="10" t="n">
        <v>500094922</v>
      </c>
      <c r="C50" s="10" t="s">
        <v>157</v>
      </c>
      <c r="D50" s="11" t="s">
        <v>158</v>
      </c>
      <c r="E50" s="42" t="n">
        <f aca="false">VLOOKUP(B50,Synopsis!B56:J164,9,0)</f>
        <v>11</v>
      </c>
      <c r="F50" s="42" t="n">
        <f aca="false">VLOOKUP(B50,Mid_term!B56:I164,8,0)</f>
        <v>12</v>
      </c>
      <c r="G50" s="42" t="n">
        <f aca="false">VLOOKUP(B50,'End-term'!B56:K164,10,0)</f>
        <v>33</v>
      </c>
      <c r="H50" s="42" t="n">
        <f aca="false">VLOOKUP(B50,'Mentor Marks'!B56:I164,8,0)</f>
        <v>57.5</v>
      </c>
      <c r="I50" s="34" t="n">
        <f aca="false">IFERROR(ROUND(SUM(E50:H50)*100/175,0),"")</f>
        <v>65</v>
      </c>
      <c r="J50" s="24" t="str">
        <f aca="false">IFERROR(VLOOKUP(B50,OtherAC!$B$1:$F$30,5,0),"")</f>
        <v/>
      </c>
      <c r="K50" s="35" t="n">
        <f aca="false">(MAX(I50:J50))</f>
        <v>65</v>
      </c>
    </row>
    <row r="51" customFormat="false" ht="15" hidden="false" customHeight="false" outlineLevel="0" collapsed="false">
      <c r="A51" s="17" t="n">
        <f aca="false">'Acadamic Diary'!A58</f>
        <v>50</v>
      </c>
      <c r="B51" s="10" t="n">
        <v>500095011</v>
      </c>
      <c r="C51" s="10" t="s">
        <v>161</v>
      </c>
      <c r="D51" s="11" t="s">
        <v>162</v>
      </c>
      <c r="E51" s="42" t="n">
        <f aca="false">VLOOKUP(B51,Synopsis!B57:J165,9,0)</f>
        <v>17</v>
      </c>
      <c r="F51" s="42" t="n">
        <f aca="false">VLOOKUP(B51,Mid_term!B57:I165,8,0)</f>
        <v>12</v>
      </c>
      <c r="G51" s="42" t="n">
        <f aca="false">VLOOKUP(B51,'End-term'!B57:K165,10,0)</f>
        <v>49</v>
      </c>
      <c r="H51" s="42" t="n">
        <f aca="false">VLOOKUP(B51,'Mentor Marks'!B57:I165,8,0)</f>
        <v>65</v>
      </c>
      <c r="I51" s="34" t="n">
        <f aca="false">IFERROR(ROUND(SUM(E51:H51)*100/175,0),"")</f>
        <v>82</v>
      </c>
      <c r="J51" s="24" t="str">
        <f aca="false">IFERROR(VLOOKUP(B51,OtherAC!$B$1:$F$30,5,0),"")</f>
        <v/>
      </c>
      <c r="K51" s="35" t="n">
        <f aca="false">(MAX(I51:J51))</f>
        <v>82</v>
      </c>
    </row>
    <row r="52" customFormat="false" ht="15" hidden="false" customHeight="false" outlineLevel="0" collapsed="false">
      <c r="A52" s="17" t="n">
        <f aca="false">'Acadamic Diary'!A59</f>
        <v>51</v>
      </c>
      <c r="B52" s="10" t="n">
        <v>500095057</v>
      </c>
      <c r="C52" s="10" t="s">
        <v>163</v>
      </c>
      <c r="D52" s="11" t="s">
        <v>164</v>
      </c>
      <c r="E52" s="42" t="n">
        <f aca="false">VLOOKUP(B52,Synopsis!B58:J166,9,0)</f>
        <v>9</v>
      </c>
      <c r="F52" s="42" t="n">
        <f aca="false">VLOOKUP(B52,Mid_term!B58:I166,8,0)</f>
        <v>14</v>
      </c>
      <c r="G52" s="42" t="n">
        <f aca="false">VLOOKUP(B52,'End-term'!B58:K166,10,0)</f>
        <v>37</v>
      </c>
      <c r="H52" s="42" t="n">
        <f aca="false">VLOOKUP(B52,'Mentor Marks'!B58:I166,8,0)</f>
        <v>62</v>
      </c>
      <c r="I52" s="34" t="n">
        <f aca="false">IFERROR(ROUND(SUM(E52:H52)*100/175,0),"")</f>
        <v>70</v>
      </c>
      <c r="J52" s="24" t="str">
        <f aca="false">IFERROR(VLOOKUP(B52,OtherAC!$B$1:$F$30,5,0),"")</f>
        <v/>
      </c>
      <c r="K52" s="35" t="n">
        <f aca="false">(MAX(I52:J52))</f>
        <v>70</v>
      </c>
    </row>
    <row r="53" customFormat="false" ht="15" hidden="false" customHeight="false" outlineLevel="0" collapsed="false">
      <c r="A53" s="17" t="n">
        <f aca="false">'Acadamic Diary'!A60</f>
        <v>52</v>
      </c>
      <c r="B53" s="10" t="n">
        <v>500095186</v>
      </c>
      <c r="C53" s="10" t="s">
        <v>167</v>
      </c>
      <c r="D53" s="11" t="s">
        <v>168</v>
      </c>
      <c r="E53" s="42" t="n">
        <f aca="false">VLOOKUP(B53,Synopsis!B59:J167,9,0)</f>
        <v>11</v>
      </c>
      <c r="F53" s="42" t="n">
        <f aca="false">VLOOKUP(B53,Mid_term!B59:I167,8,0)</f>
        <v>9</v>
      </c>
      <c r="G53" s="42" t="n">
        <f aca="false">VLOOKUP(B53,'End-term'!B59:K167,10,0)</f>
        <v>42</v>
      </c>
      <c r="H53" s="42" t="n">
        <f aca="false">VLOOKUP(B53,'Mentor Marks'!B59:I167,8,0)</f>
        <v>74</v>
      </c>
      <c r="I53" s="34" t="n">
        <f aca="false">IFERROR(ROUND(SUM(E53:H53)*100/175,0),"")</f>
        <v>78</v>
      </c>
      <c r="J53" s="24" t="str">
        <f aca="false">IFERROR(VLOOKUP(B53,OtherAC!$B$1:$F$30,5,0),"")</f>
        <v/>
      </c>
      <c r="K53" s="35" t="n">
        <f aca="false">(MAX(I53:J53))</f>
        <v>78</v>
      </c>
    </row>
    <row r="54" customFormat="false" ht="15" hidden="false" customHeight="false" outlineLevel="0" collapsed="false">
      <c r="A54" s="17" t="n">
        <f aca="false">'Acadamic Diary'!A61</f>
        <v>53</v>
      </c>
      <c r="B54" s="10" t="n">
        <v>500095193</v>
      </c>
      <c r="C54" s="10" t="s">
        <v>171</v>
      </c>
      <c r="D54" s="11" t="s">
        <v>172</v>
      </c>
      <c r="E54" s="42" t="n">
        <f aca="false">VLOOKUP(B54,Synopsis!B60:J168,9,0)</f>
        <v>11</v>
      </c>
      <c r="F54" s="42" t="n">
        <f aca="false">VLOOKUP(B54,Mid_term!B60:I168,8,0)</f>
        <v>12</v>
      </c>
      <c r="G54" s="42" t="n">
        <f aca="false">VLOOKUP(B54,'End-term'!B60:K168,10,0)</f>
        <v>29</v>
      </c>
      <c r="H54" s="42" t="n">
        <f aca="false">VLOOKUP(B54,'Mentor Marks'!B60:I168,8,0)</f>
        <v>46.5</v>
      </c>
      <c r="I54" s="34" t="n">
        <f aca="false">IFERROR(ROUND(SUM(E54:H54)*100/175,0),"")</f>
        <v>56</v>
      </c>
      <c r="J54" s="24" t="str">
        <f aca="false">IFERROR(VLOOKUP(B54,OtherAC!$B$1:$F$30,5,0),"")</f>
        <v/>
      </c>
      <c r="K54" s="35" t="n">
        <f aca="false">(MAX(I54:J54))</f>
        <v>56</v>
      </c>
    </row>
    <row r="55" customFormat="false" ht="15" hidden="false" customHeight="false" outlineLevel="0" collapsed="false">
      <c r="A55" s="17" t="n">
        <f aca="false">'Acadamic Diary'!A62</f>
        <v>54</v>
      </c>
      <c r="B55" s="10" t="n">
        <v>500095291</v>
      </c>
      <c r="C55" s="10" t="s">
        <v>175</v>
      </c>
      <c r="D55" s="11" t="s">
        <v>176</v>
      </c>
      <c r="E55" s="42" t="n">
        <f aca="false">VLOOKUP(B55,Synopsis!B61:J169,9,0)</f>
        <v>15</v>
      </c>
      <c r="F55" s="42" t="n">
        <f aca="false">VLOOKUP(B55,Mid_term!B61:I169,8,0)</f>
        <v>11</v>
      </c>
      <c r="G55" s="42" t="n">
        <f aca="false">VLOOKUP(B55,'End-term'!B61:K169,10,0)</f>
        <v>22</v>
      </c>
      <c r="H55" s="42" t="n">
        <f aca="false">VLOOKUP(B55,'Mentor Marks'!B61:I169,8,0)</f>
        <v>70.5</v>
      </c>
      <c r="I55" s="34" t="n">
        <f aca="false">IFERROR(ROUND(SUM(E55:H55)*100/175,0),"")</f>
        <v>68</v>
      </c>
      <c r="J55" s="24" t="str">
        <f aca="false">IFERROR(VLOOKUP(B55,OtherAC!$B$1:$F$30,5,0),"")</f>
        <v/>
      </c>
      <c r="K55" s="35" t="n">
        <f aca="false">(MAX(I55:J55))</f>
        <v>68</v>
      </c>
    </row>
    <row r="56" customFormat="false" ht="15" hidden="false" customHeight="false" outlineLevel="0" collapsed="false">
      <c r="A56" s="17" t="n">
        <f aca="false">'Acadamic Diary'!A63</f>
        <v>55</v>
      </c>
      <c r="B56" s="10" t="n">
        <v>500095374</v>
      </c>
      <c r="C56" s="10" t="s">
        <v>177</v>
      </c>
      <c r="D56" s="11" t="s">
        <v>178</v>
      </c>
      <c r="E56" s="42" t="n">
        <f aca="false">VLOOKUP(B56,Synopsis!B62:J170,9,0)</f>
        <v>11</v>
      </c>
      <c r="F56" s="42" t="n">
        <f aca="false">VLOOKUP(B56,Mid_term!B62:I170,8,0)</f>
        <v>14</v>
      </c>
      <c r="G56" s="42" t="n">
        <f aca="false">VLOOKUP(B56,'End-term'!B62:K170,10,0)</f>
        <v>0</v>
      </c>
      <c r="H56" s="42" t="n">
        <f aca="false">VLOOKUP(B56,'Mentor Marks'!B62:I170,8,0)</f>
        <v>75</v>
      </c>
      <c r="I56" s="34" t="n">
        <f aca="false">IFERROR(ROUND(SUM(E56:H56)*100/175,0),"")</f>
        <v>57</v>
      </c>
      <c r="J56" s="24" t="n">
        <f aca="false">IFERROR(VLOOKUP(B56,OtherAC!$B$1:$F$30,5,0),"")</f>
        <v>80</v>
      </c>
      <c r="K56" s="35" t="n">
        <f aca="false">(MAX(I56:J56))</f>
        <v>80</v>
      </c>
    </row>
    <row r="57" customFormat="false" ht="15" hidden="false" customHeight="false" outlineLevel="0" collapsed="false">
      <c r="A57" s="17" t="n">
        <f aca="false">'Acadamic Diary'!A64</f>
        <v>56</v>
      </c>
      <c r="B57" s="10" t="n">
        <v>500095382</v>
      </c>
      <c r="C57" s="10" t="s">
        <v>180</v>
      </c>
      <c r="D57" s="11" t="s">
        <v>181</v>
      </c>
      <c r="E57" s="42" t="n">
        <f aca="false">VLOOKUP(B57,Synopsis!B63:J171,9,0)</f>
        <v>11</v>
      </c>
      <c r="F57" s="42" t="n">
        <f aca="false">VLOOKUP(B57,Mid_term!B63:I171,8,0)</f>
        <v>12</v>
      </c>
      <c r="G57" s="42" t="n">
        <f aca="false">VLOOKUP(B57,'End-term'!B63:K171,10,0)</f>
        <v>29</v>
      </c>
      <c r="H57" s="42" t="n">
        <f aca="false">VLOOKUP(B57,'Mentor Marks'!B63:I171,8,0)</f>
        <v>46.5</v>
      </c>
      <c r="I57" s="34" t="n">
        <f aca="false">IFERROR(ROUND(SUM(E57:H57)*100/175,0),"")</f>
        <v>56</v>
      </c>
      <c r="J57" s="24" t="str">
        <f aca="false">IFERROR(VLOOKUP(B57,OtherAC!$B$1:$F$30,5,0),"")</f>
        <v/>
      </c>
      <c r="K57" s="35" t="n">
        <f aca="false">(MAX(I57:J57))</f>
        <v>56</v>
      </c>
    </row>
    <row r="58" customFormat="false" ht="15" hidden="false" customHeight="false" outlineLevel="0" collapsed="false">
      <c r="A58" s="17" t="n">
        <f aca="false">'Acadamic Diary'!A65</f>
        <v>57</v>
      </c>
      <c r="B58" s="10" t="n">
        <v>500095429</v>
      </c>
      <c r="C58" s="10" t="s">
        <v>182</v>
      </c>
      <c r="D58" s="11" t="s">
        <v>183</v>
      </c>
      <c r="E58" s="42" t="n">
        <f aca="false">VLOOKUP(B58,Synopsis!B64:J172,9,0)</f>
        <v>18</v>
      </c>
      <c r="F58" s="42" t="n">
        <f aca="false">VLOOKUP(B58,Mid_term!B64:I172,8,0)</f>
        <v>20</v>
      </c>
      <c r="G58" s="42" t="n">
        <f aca="false">VLOOKUP(B58,'End-term'!B64:K172,10,0)</f>
        <v>46</v>
      </c>
      <c r="H58" s="42" t="n">
        <f aca="false">VLOOKUP(B58,'Mentor Marks'!B64:I172,8,0)</f>
        <v>72</v>
      </c>
      <c r="I58" s="34" t="n">
        <f aca="false">IFERROR(ROUND(SUM(E58:H58)*100/175,0),"")</f>
        <v>89</v>
      </c>
      <c r="J58" s="24" t="str">
        <f aca="false">IFERROR(VLOOKUP(B58,OtherAC!$B$1:$F$30,5,0),"")</f>
        <v/>
      </c>
      <c r="K58" s="35" t="n">
        <f aca="false">(MAX(I58:J58))</f>
        <v>89</v>
      </c>
    </row>
    <row r="59" customFormat="false" ht="15" hidden="false" customHeight="false" outlineLevel="0" collapsed="false">
      <c r="A59" s="36" t="n">
        <f aca="false">'Acadamic Diary'!A66</f>
        <v>58</v>
      </c>
      <c r="B59" s="37" t="n">
        <v>500095437</v>
      </c>
      <c r="C59" s="37" t="s">
        <v>184</v>
      </c>
      <c r="D59" s="38" t="s">
        <v>185</v>
      </c>
      <c r="E59" s="39" t="str">
        <f aca="false">VLOOKUP(B59,Synopsis!B65:J173,9,0)</f>
        <v/>
      </c>
      <c r="F59" s="39" t="str">
        <f aca="false">VLOOKUP(B59,Mid_term!B65:I173,8,0)</f>
        <v/>
      </c>
      <c r="G59" s="39" t="str">
        <f aca="false">VLOOKUP(B59,'End-term'!B65:K173,10,0)</f>
        <v/>
      </c>
      <c r="H59" s="39" t="str">
        <f aca="false">VLOOKUP(B59,'Mentor Marks'!B65:I173,8,0)</f>
        <v/>
      </c>
      <c r="I59" s="40" t="n">
        <f aca="false">IFERROR(ROUND(SUM(E59:H59)*100/175,0),"")</f>
        <v>0</v>
      </c>
      <c r="J59" s="24" t="n">
        <f aca="false">IFERROR(VLOOKUP(B59,OtherAC!$B$1:$F$30,5,0),"")</f>
        <v>0</v>
      </c>
      <c r="K59" s="41" t="n">
        <f aca="false">(MAX(I59:J59))</f>
        <v>0</v>
      </c>
    </row>
    <row r="60" customFormat="false" ht="15" hidden="false" customHeight="false" outlineLevel="0" collapsed="false">
      <c r="A60" s="17" t="n">
        <f aca="false">'Acadamic Diary'!A67</f>
        <v>59</v>
      </c>
      <c r="B60" s="10" t="n">
        <v>500095439</v>
      </c>
      <c r="C60" s="10" t="s">
        <v>186</v>
      </c>
      <c r="D60" s="11" t="s">
        <v>187</v>
      </c>
      <c r="E60" s="42" t="n">
        <f aca="false">VLOOKUP(B60,Synopsis!B66:J174,9,0)</f>
        <v>12</v>
      </c>
      <c r="F60" s="42" t="n">
        <f aca="false">VLOOKUP(B60,Mid_term!B66:I174,8,0)</f>
        <v>11</v>
      </c>
      <c r="G60" s="42" t="n">
        <f aca="false">VLOOKUP(B60,'End-term'!B66:K174,10,0)</f>
        <v>23</v>
      </c>
      <c r="H60" s="42" t="n">
        <f aca="false">VLOOKUP(B60,'Mentor Marks'!B66:I174,8,0)</f>
        <v>57</v>
      </c>
      <c r="I60" s="34" t="n">
        <f aca="false">IFERROR(ROUND(SUM(E60:H60)*100/175,0),"")</f>
        <v>59</v>
      </c>
      <c r="J60" s="24" t="str">
        <f aca="false">IFERROR(VLOOKUP(B60,OtherAC!$B$1:$F$30,5,0),"")</f>
        <v/>
      </c>
      <c r="K60" s="35" t="n">
        <f aca="false">(MAX(I60:J60))</f>
        <v>59</v>
      </c>
    </row>
    <row r="61" customFormat="false" ht="15" hidden="false" customHeight="false" outlineLevel="0" collapsed="false">
      <c r="A61" s="17" t="n">
        <f aca="false">'Acadamic Diary'!A68</f>
        <v>60</v>
      </c>
      <c r="B61" s="10" t="n">
        <v>500095440</v>
      </c>
      <c r="C61" s="10" t="s">
        <v>188</v>
      </c>
      <c r="D61" s="11" t="s">
        <v>189</v>
      </c>
      <c r="E61" s="42" t="n">
        <f aca="false">VLOOKUP(B61,Synopsis!B67:J175,9,0)</f>
        <v>15</v>
      </c>
      <c r="F61" s="42" t="n">
        <f aca="false">VLOOKUP(B61,Mid_term!B67:I175,8,0)</f>
        <v>11</v>
      </c>
      <c r="G61" s="42" t="n">
        <f aca="false">VLOOKUP(B61,'End-term'!B67:K175,10,0)</f>
        <v>24</v>
      </c>
      <c r="H61" s="42" t="n">
        <f aca="false">VLOOKUP(B61,'Mentor Marks'!B67:I175,8,0)</f>
        <v>77.5</v>
      </c>
      <c r="I61" s="34" t="n">
        <f aca="false">IFERROR(ROUND(SUM(E61:H61)*100/175,0),"")</f>
        <v>73</v>
      </c>
      <c r="J61" s="24" t="str">
        <f aca="false">IFERROR(VLOOKUP(B61,OtherAC!$B$1:$F$30,5,0),"")</f>
        <v/>
      </c>
      <c r="K61" s="35" t="n">
        <f aca="false">(MAX(I61:J61))</f>
        <v>73</v>
      </c>
    </row>
    <row r="62" customFormat="false" ht="15" hidden="false" customHeight="false" outlineLevel="0" collapsed="false">
      <c r="A62" s="17" t="n">
        <f aca="false">'Acadamic Diary'!A69</f>
        <v>61</v>
      </c>
      <c r="B62" s="10" t="n">
        <v>500095542</v>
      </c>
      <c r="C62" s="10" t="s">
        <v>190</v>
      </c>
      <c r="D62" s="11" t="s">
        <v>191</v>
      </c>
      <c r="E62" s="42" t="n">
        <f aca="false">VLOOKUP(B62,Synopsis!B68:J176,9,0)</f>
        <v>17</v>
      </c>
      <c r="F62" s="42" t="n">
        <f aca="false">VLOOKUP(B62,Mid_term!B68:I176,8,0)</f>
        <v>4</v>
      </c>
      <c r="G62" s="42" t="n">
        <f aca="false">VLOOKUP(B62,'End-term'!B68:K176,10,0)</f>
        <v>22</v>
      </c>
      <c r="H62" s="42" t="n">
        <f aca="false">VLOOKUP(B62,'Mentor Marks'!B68:I176,8,0)</f>
        <v>67.5</v>
      </c>
      <c r="I62" s="34" t="n">
        <f aca="false">IFERROR(ROUND(SUM(E62:H62)*100/175,0),"")</f>
        <v>63</v>
      </c>
      <c r="J62" s="24" t="str">
        <f aca="false">IFERROR(VLOOKUP(B62,OtherAC!$B$1:$F$30,5,0),"")</f>
        <v/>
      </c>
      <c r="K62" s="35" t="n">
        <f aca="false">(MAX(I62:J62))</f>
        <v>63</v>
      </c>
    </row>
    <row r="63" customFormat="false" ht="15" hidden="false" customHeight="false" outlineLevel="0" collapsed="false">
      <c r="A63" s="17" t="n">
        <f aca="false">'Acadamic Diary'!A70</f>
        <v>62</v>
      </c>
      <c r="B63" s="10" t="n">
        <v>500095554</v>
      </c>
      <c r="C63" s="10" t="s">
        <v>194</v>
      </c>
      <c r="D63" s="11" t="s">
        <v>195</v>
      </c>
      <c r="E63" s="42" t="n">
        <f aca="false">VLOOKUP(B63,Synopsis!B69:J177,9,0)</f>
        <v>12</v>
      </c>
      <c r="F63" s="42" t="n">
        <f aca="false">VLOOKUP(B63,Mid_term!B69:I177,8,0)</f>
        <v>14</v>
      </c>
      <c r="G63" s="42" t="n">
        <f aca="false">VLOOKUP(B63,'End-term'!B69:K177,10,0)</f>
        <v>16</v>
      </c>
      <c r="H63" s="42" t="n">
        <f aca="false">VLOOKUP(B63,'Mentor Marks'!B69:I177,8,0)</f>
        <v>80</v>
      </c>
      <c r="I63" s="34" t="n">
        <f aca="false">IFERROR(ROUND(SUM(E63:H63)*100/175,0),"")</f>
        <v>70</v>
      </c>
      <c r="J63" s="24" t="str">
        <f aca="false">IFERROR(VLOOKUP(B63,OtherAC!$B$1:$F$30,5,0),"")</f>
        <v/>
      </c>
      <c r="K63" s="35" t="n">
        <f aca="false">(MAX(I63:J63))</f>
        <v>70</v>
      </c>
    </row>
    <row r="64" customFormat="false" ht="15" hidden="false" customHeight="false" outlineLevel="0" collapsed="false">
      <c r="A64" s="17" t="n">
        <f aca="false">'Acadamic Diary'!A71</f>
        <v>63</v>
      </c>
      <c r="B64" s="10" t="n">
        <v>500095565</v>
      </c>
      <c r="C64" s="10" t="s">
        <v>198</v>
      </c>
      <c r="D64" s="11" t="s">
        <v>199</v>
      </c>
      <c r="E64" s="42" t="n">
        <f aca="false">VLOOKUP(B64,Synopsis!B70:J178,9,0)</f>
        <v>11</v>
      </c>
      <c r="F64" s="42" t="n">
        <f aca="false">VLOOKUP(B64,Mid_term!B70:I178,8,0)</f>
        <v>17</v>
      </c>
      <c r="G64" s="42" t="n">
        <f aca="false">VLOOKUP(B64,'End-term'!B70:K178,10,0)</f>
        <v>32</v>
      </c>
      <c r="H64" s="42" t="n">
        <f aca="false">VLOOKUP(B64,'Mentor Marks'!B70:I178,8,0)</f>
        <v>73</v>
      </c>
      <c r="I64" s="34" t="n">
        <f aca="false">IFERROR(ROUND(SUM(E64:H64)*100/175,0),"")</f>
        <v>76</v>
      </c>
      <c r="J64" s="24" t="str">
        <f aca="false">IFERROR(VLOOKUP(B64,OtherAC!$B$1:$F$30,5,0),"")</f>
        <v/>
      </c>
      <c r="K64" s="35" t="n">
        <f aca="false">(MAX(I64:J64))</f>
        <v>76</v>
      </c>
    </row>
    <row r="65" customFormat="false" ht="15" hidden="false" customHeight="false" outlineLevel="0" collapsed="false">
      <c r="A65" s="17" t="n">
        <f aca="false">'Acadamic Diary'!A72</f>
        <v>64</v>
      </c>
      <c r="B65" s="10" t="n">
        <v>500095574</v>
      </c>
      <c r="C65" s="10" t="s">
        <v>202</v>
      </c>
      <c r="D65" s="11" t="s">
        <v>203</v>
      </c>
      <c r="E65" s="42" t="n">
        <f aca="false">VLOOKUP(B65,Synopsis!B71:J179,9,0)</f>
        <v>12</v>
      </c>
      <c r="F65" s="42" t="n">
        <f aca="false">VLOOKUP(B65,Mid_term!B71:I179,8,0)</f>
        <v>11</v>
      </c>
      <c r="G65" s="42" t="n">
        <f aca="false">VLOOKUP(B65,'End-term'!B71:K179,10,0)</f>
        <v>16</v>
      </c>
      <c r="H65" s="42" t="n">
        <f aca="false">VLOOKUP(B65,'Mentor Marks'!B71:I179,8,0)</f>
        <v>72.5</v>
      </c>
      <c r="I65" s="34" t="n">
        <f aca="false">IFERROR(ROUND(SUM(E65:H65)*100/175,0),"")</f>
        <v>64</v>
      </c>
      <c r="J65" s="24" t="str">
        <f aca="false">IFERROR(VLOOKUP(B65,OtherAC!$B$1:$F$30,5,0),"")</f>
        <v/>
      </c>
      <c r="K65" s="35" t="n">
        <f aca="false">(MAX(I65:J65))</f>
        <v>64</v>
      </c>
    </row>
    <row r="66" customFormat="false" ht="15" hidden="false" customHeight="false" outlineLevel="0" collapsed="false">
      <c r="A66" s="17" t="n">
        <f aca="false">'Acadamic Diary'!A73</f>
        <v>65</v>
      </c>
      <c r="B66" s="10" t="n">
        <v>500095576</v>
      </c>
      <c r="C66" s="10" t="s">
        <v>206</v>
      </c>
      <c r="D66" s="11" t="s">
        <v>207</v>
      </c>
      <c r="E66" s="42" t="n">
        <f aca="false">VLOOKUP(B66,Synopsis!B72:J180,9,0)</f>
        <v>11</v>
      </c>
      <c r="F66" s="42" t="n">
        <f aca="false">VLOOKUP(B66,Mid_term!B72:I180,8,0)</f>
        <v>14</v>
      </c>
      <c r="G66" s="42" t="n">
        <f aca="false">VLOOKUP(B66,'End-term'!B72:K180,10,0)</f>
        <v>0</v>
      </c>
      <c r="H66" s="42" t="n">
        <f aca="false">VLOOKUP(B66,'Mentor Marks'!B72:I180,8,0)</f>
        <v>78</v>
      </c>
      <c r="I66" s="34" t="n">
        <f aca="false">IFERROR(ROUND(SUM(E66:H66)*100/175,0),"")</f>
        <v>59</v>
      </c>
      <c r="J66" s="24" t="n">
        <f aca="false">IFERROR(VLOOKUP(B66,OtherAC!$B$1:$F$30,5,0),"")</f>
        <v>79</v>
      </c>
      <c r="K66" s="35" t="n">
        <f aca="false">(MAX(I66:J66))</f>
        <v>79</v>
      </c>
    </row>
    <row r="67" customFormat="false" ht="15" hidden="false" customHeight="false" outlineLevel="0" collapsed="false">
      <c r="A67" s="17" t="n">
        <f aca="false">'Acadamic Diary'!A74</f>
        <v>66</v>
      </c>
      <c r="B67" s="10" t="n">
        <v>500095581</v>
      </c>
      <c r="C67" s="10" t="s">
        <v>208</v>
      </c>
      <c r="D67" s="11" t="s">
        <v>209</v>
      </c>
      <c r="E67" s="42" t="n">
        <f aca="false">VLOOKUP(B67,Synopsis!B73:J181,9,0)</f>
        <v>11</v>
      </c>
      <c r="F67" s="42" t="n">
        <f aca="false">VLOOKUP(B67,Mid_term!B73:I181,8,0)</f>
        <v>6</v>
      </c>
      <c r="G67" s="42" t="n">
        <f aca="false">VLOOKUP(B67,'End-term'!B73:K181,10,0)</f>
        <v>20</v>
      </c>
      <c r="H67" s="42" t="n">
        <f aca="false">VLOOKUP(B67,'Mentor Marks'!B73:I181,8,0)</f>
        <v>72.5</v>
      </c>
      <c r="I67" s="34" t="n">
        <f aca="false">IFERROR(ROUND(SUM(E67:H67)*100/175,0),"")</f>
        <v>63</v>
      </c>
      <c r="J67" s="24" t="str">
        <f aca="false">IFERROR(VLOOKUP(B67,OtherAC!$B$1:$F$30,5,0),"")</f>
        <v/>
      </c>
      <c r="K67" s="35" t="n">
        <f aca="false">(MAX(I67:J67))</f>
        <v>63</v>
      </c>
    </row>
    <row r="68" customFormat="false" ht="15" hidden="false" customHeight="false" outlineLevel="0" collapsed="false">
      <c r="A68" s="17" t="n">
        <f aca="false">'Acadamic Diary'!A75</f>
        <v>67</v>
      </c>
      <c r="B68" s="10" t="n">
        <v>500095594</v>
      </c>
      <c r="C68" s="10" t="s">
        <v>212</v>
      </c>
      <c r="D68" s="11" t="s">
        <v>213</v>
      </c>
      <c r="E68" s="42" t="n">
        <f aca="false">VLOOKUP(B68,Synopsis!B74:J182,9,0)</f>
        <v>15</v>
      </c>
      <c r="F68" s="42" t="n">
        <f aca="false">VLOOKUP(B68,Mid_term!B74:I182,8,0)</f>
        <v>16</v>
      </c>
      <c r="G68" s="42" t="n">
        <f aca="false">VLOOKUP(B68,'End-term'!B74:K182,10,0)</f>
        <v>41</v>
      </c>
      <c r="H68" s="42" t="n">
        <f aca="false">VLOOKUP(B68,'Mentor Marks'!B74:I182,8,0)</f>
        <v>75.5</v>
      </c>
      <c r="I68" s="34" t="n">
        <f aca="false">IFERROR(ROUND(SUM(E68:H68)*100/175,0),"")</f>
        <v>84</v>
      </c>
      <c r="J68" s="24" t="str">
        <f aca="false">IFERROR(VLOOKUP(B68,OtherAC!$B$1:$F$30,5,0),"")</f>
        <v/>
      </c>
      <c r="K68" s="35" t="n">
        <f aca="false">(MAX(I68:J68))</f>
        <v>84</v>
      </c>
    </row>
    <row r="69" customFormat="false" ht="15" hidden="false" customHeight="false" outlineLevel="0" collapsed="false">
      <c r="A69" s="17" t="n">
        <f aca="false">'Acadamic Diary'!A76</f>
        <v>68</v>
      </c>
      <c r="B69" s="10" t="n">
        <v>500095595</v>
      </c>
      <c r="C69" s="10" t="s">
        <v>214</v>
      </c>
      <c r="D69" s="11" t="s">
        <v>215</v>
      </c>
      <c r="E69" s="42" t="n">
        <f aca="false">VLOOKUP(B69,Synopsis!B75:J183,9,0)</f>
        <v>0</v>
      </c>
      <c r="F69" s="42" t="n">
        <f aca="false">VLOOKUP(B69,Mid_term!B75:I183,8,0)</f>
        <v>14</v>
      </c>
      <c r="G69" s="42" t="n">
        <f aca="false">VLOOKUP(B69,'End-term'!B75:K183,10,0)</f>
        <v>33.5</v>
      </c>
      <c r="H69" s="42" t="n">
        <f aca="false">VLOOKUP(B69,'Mentor Marks'!B75:I183,8,0)</f>
        <v>70</v>
      </c>
      <c r="I69" s="34" t="n">
        <f aca="false">IFERROR(ROUND(SUM(E69:H69)*100/175,0),"")</f>
        <v>67</v>
      </c>
      <c r="J69" s="24" t="str">
        <f aca="false">IFERROR(VLOOKUP(B69,OtherAC!$B$1:$F$30,5,0),"")</f>
        <v/>
      </c>
      <c r="K69" s="35" t="n">
        <f aca="false">(MAX(I69:J69))</f>
        <v>67</v>
      </c>
    </row>
    <row r="70" customFormat="false" ht="15" hidden="false" customHeight="false" outlineLevel="0" collapsed="false">
      <c r="A70" s="17" t="n">
        <f aca="false">'Acadamic Diary'!A77</f>
        <v>69</v>
      </c>
      <c r="B70" s="10" t="n">
        <v>500095601</v>
      </c>
      <c r="C70" s="10" t="s">
        <v>218</v>
      </c>
      <c r="D70" s="11" t="s">
        <v>219</v>
      </c>
      <c r="E70" s="42" t="n">
        <f aca="false">VLOOKUP(B70,Synopsis!B76:J184,9,0)</f>
        <v>11</v>
      </c>
      <c r="F70" s="42" t="n">
        <f aca="false">VLOOKUP(B70,Mid_term!B76:I184,8,0)</f>
        <v>6</v>
      </c>
      <c r="G70" s="42" t="n">
        <f aca="false">VLOOKUP(B70,'End-term'!B76:K184,10,0)</f>
        <v>0</v>
      </c>
      <c r="H70" s="42" t="n">
        <f aca="false">VLOOKUP(B70,'Mentor Marks'!B76:I184,8,0)</f>
        <v>76</v>
      </c>
      <c r="I70" s="34" t="n">
        <f aca="false">IFERROR(ROUND(SUM(E70:H70)*100/175,0),"")</f>
        <v>53</v>
      </c>
      <c r="J70" s="24" t="str">
        <f aca="false">IFERROR(VLOOKUP(B70,OtherAC!$B$1:$F$30,5,0),"")</f>
        <v/>
      </c>
      <c r="K70" s="35" t="n">
        <f aca="false">(MAX(I70:J70))</f>
        <v>53</v>
      </c>
    </row>
    <row r="71" customFormat="false" ht="15" hidden="false" customHeight="false" outlineLevel="0" collapsed="false">
      <c r="A71" s="17" t="n">
        <f aca="false">'Acadamic Diary'!A78</f>
        <v>70</v>
      </c>
      <c r="B71" s="10" t="n">
        <v>500095603</v>
      </c>
      <c r="C71" s="10" t="s">
        <v>221</v>
      </c>
      <c r="D71" s="11" t="s">
        <v>222</v>
      </c>
      <c r="E71" s="42" t="n">
        <f aca="false">VLOOKUP(B71,Synopsis!B77:J185,9,0)</f>
        <v>9</v>
      </c>
      <c r="F71" s="42" t="n">
        <f aca="false">VLOOKUP(B71,Mid_term!B77:I185,8,0)</f>
        <v>14</v>
      </c>
      <c r="G71" s="42" t="n">
        <f aca="false">VLOOKUP(B71,'End-term'!B77:K185,10,0)</f>
        <v>37</v>
      </c>
      <c r="H71" s="42" t="n">
        <f aca="false">VLOOKUP(B71,'Mentor Marks'!B77:I185,8,0)</f>
        <v>62</v>
      </c>
      <c r="I71" s="34" t="n">
        <f aca="false">IFERROR(ROUND(SUM(E71:H71)*100/175,0),"")</f>
        <v>70</v>
      </c>
      <c r="J71" s="24" t="str">
        <f aca="false">IFERROR(VLOOKUP(B71,OtherAC!$B$1:$F$30,5,0),"")</f>
        <v/>
      </c>
      <c r="K71" s="35" t="n">
        <f aca="false">(MAX(I71:J71))</f>
        <v>70</v>
      </c>
    </row>
    <row r="72" customFormat="false" ht="15" hidden="false" customHeight="false" outlineLevel="0" collapsed="false">
      <c r="A72" s="17" t="n">
        <f aca="false">'Acadamic Diary'!A79</f>
        <v>71</v>
      </c>
      <c r="B72" s="10" t="n">
        <v>500095616</v>
      </c>
      <c r="C72" s="10" t="s">
        <v>223</v>
      </c>
      <c r="D72" s="11" t="s">
        <v>224</v>
      </c>
      <c r="E72" s="42" t="n">
        <f aca="false">VLOOKUP(B72,Synopsis!B78:J186,9,0)</f>
        <v>15</v>
      </c>
      <c r="F72" s="42" t="n">
        <f aca="false">VLOOKUP(B72,Mid_term!B78:I186,8,0)</f>
        <v>15</v>
      </c>
      <c r="G72" s="42" t="n">
        <f aca="false">VLOOKUP(B72,'End-term'!B78:K186,10,0)</f>
        <v>41</v>
      </c>
      <c r="H72" s="42" t="n">
        <f aca="false">VLOOKUP(B72,'Mentor Marks'!B78:I186,8,0)</f>
        <v>75.5</v>
      </c>
      <c r="I72" s="34" t="n">
        <f aca="false">IFERROR(ROUND(SUM(E72:H72)*100/175,0),"")</f>
        <v>84</v>
      </c>
      <c r="J72" s="24" t="str">
        <f aca="false">IFERROR(VLOOKUP(B72,OtherAC!$B$1:$F$30,5,0),"")</f>
        <v/>
      </c>
      <c r="K72" s="35" t="n">
        <f aca="false">(MAX(I72:J72))</f>
        <v>84</v>
      </c>
    </row>
    <row r="73" customFormat="false" ht="15" hidden="false" customHeight="false" outlineLevel="0" collapsed="false">
      <c r="A73" s="17" t="n">
        <f aca="false">'Acadamic Diary'!A80</f>
        <v>72</v>
      </c>
      <c r="B73" s="10" t="n">
        <v>500095624</v>
      </c>
      <c r="C73" s="10" t="s">
        <v>225</v>
      </c>
      <c r="D73" s="11" t="s">
        <v>226</v>
      </c>
      <c r="E73" s="42" t="n">
        <f aca="false">VLOOKUP(B73,Synopsis!B79:J187,9,0)</f>
        <v>15</v>
      </c>
      <c r="F73" s="42" t="n">
        <f aca="false">VLOOKUP(B73,Mid_term!B79:I187,8,0)</f>
        <v>15</v>
      </c>
      <c r="G73" s="42" t="n">
        <f aca="false">VLOOKUP(B73,'End-term'!B79:K187,10,0)</f>
        <v>33.5</v>
      </c>
      <c r="H73" s="42" t="n">
        <f aca="false">VLOOKUP(B73,'Mentor Marks'!B79:I187,8,0)</f>
        <v>70</v>
      </c>
      <c r="I73" s="34" t="n">
        <f aca="false">IFERROR(ROUND(SUM(E73:H73)*100/175,0),"")</f>
        <v>76</v>
      </c>
      <c r="J73" s="24" t="str">
        <f aca="false">IFERROR(VLOOKUP(B73,OtherAC!$B$1:$F$30,5,0),"")</f>
        <v/>
      </c>
      <c r="K73" s="35" t="n">
        <f aca="false">(MAX(I73:J73))</f>
        <v>76</v>
      </c>
    </row>
    <row r="74" customFormat="false" ht="15" hidden="false" customHeight="false" outlineLevel="0" collapsed="false">
      <c r="A74" s="17" t="n">
        <f aca="false">'Acadamic Diary'!A81</f>
        <v>73</v>
      </c>
      <c r="B74" s="10" t="n">
        <v>500095629</v>
      </c>
      <c r="C74" s="10" t="s">
        <v>228</v>
      </c>
      <c r="D74" s="11" t="s">
        <v>229</v>
      </c>
      <c r="E74" s="42" t="n">
        <f aca="false">VLOOKUP(B74,Synopsis!B80:J188,9,0)</f>
        <v>16.5</v>
      </c>
      <c r="F74" s="42" t="n">
        <f aca="false">VLOOKUP(B74,Mid_term!B80:I188,8,0)</f>
        <v>17</v>
      </c>
      <c r="G74" s="42" t="n">
        <f aca="false">VLOOKUP(B74,'End-term'!B80:K188,10,0)</f>
        <v>40.5</v>
      </c>
      <c r="H74" s="42" t="n">
        <f aca="false">VLOOKUP(B74,'Mentor Marks'!B80:I188,8,0)</f>
        <v>76</v>
      </c>
      <c r="I74" s="34" t="n">
        <f aca="false">IFERROR(ROUND(SUM(E74:H74)*100/175,0),"")</f>
        <v>86</v>
      </c>
      <c r="J74" s="24" t="str">
        <f aca="false">IFERROR(VLOOKUP(B74,OtherAC!$B$1:$F$30,5,0),"")</f>
        <v/>
      </c>
      <c r="K74" s="35" t="n">
        <f aca="false">(MAX(I74:J74))</f>
        <v>86</v>
      </c>
    </row>
    <row r="75" customFormat="false" ht="15" hidden="false" customHeight="false" outlineLevel="0" collapsed="false">
      <c r="A75" s="17" t="n">
        <f aca="false">'Acadamic Diary'!A82</f>
        <v>74</v>
      </c>
      <c r="B75" s="10" t="n">
        <v>500095633</v>
      </c>
      <c r="C75" s="10" t="s">
        <v>230</v>
      </c>
      <c r="D75" s="11" t="s">
        <v>231</v>
      </c>
      <c r="E75" s="42" t="n">
        <f aca="false">VLOOKUP(B75,Synopsis!B81:J189,9,0)</f>
        <v>10</v>
      </c>
      <c r="F75" s="42" t="n">
        <f aca="false">VLOOKUP(B75,Mid_term!B81:I189,8,0)</f>
        <v>14</v>
      </c>
      <c r="G75" s="42" t="n">
        <f aca="false">VLOOKUP(B75,'End-term'!B81:K189,10,0)</f>
        <v>37</v>
      </c>
      <c r="H75" s="42" t="n">
        <f aca="false">VLOOKUP(B75,'Mentor Marks'!B81:I189,8,0)</f>
        <v>51</v>
      </c>
      <c r="I75" s="34" t="n">
        <f aca="false">IFERROR(ROUND(SUM(E75:H75)*100/175,0),"")</f>
        <v>64</v>
      </c>
      <c r="J75" s="24" t="str">
        <f aca="false">IFERROR(VLOOKUP(B75,OtherAC!$B$1:$F$30,5,0),"")</f>
        <v/>
      </c>
      <c r="K75" s="35" t="n">
        <f aca="false">(MAX(I75:J75))</f>
        <v>64</v>
      </c>
    </row>
    <row r="76" customFormat="false" ht="15" hidden="false" customHeight="false" outlineLevel="0" collapsed="false">
      <c r="A76" s="17" t="n">
        <f aca="false">'Acadamic Diary'!A83</f>
        <v>75</v>
      </c>
      <c r="B76" s="10" t="n">
        <v>500095651</v>
      </c>
      <c r="C76" s="10" t="s">
        <v>232</v>
      </c>
      <c r="D76" s="11" t="s">
        <v>233</v>
      </c>
      <c r="E76" s="42" t="n">
        <f aca="false">VLOOKUP(B76,Synopsis!B82:J190,9,0)</f>
        <v>11</v>
      </c>
      <c r="F76" s="42" t="n">
        <f aca="false">VLOOKUP(B76,Mid_term!B82:I190,8,0)</f>
        <v>16</v>
      </c>
      <c r="G76" s="42" t="n">
        <f aca="false">VLOOKUP(B76,'End-term'!B82:K190,10,0)</f>
        <v>42</v>
      </c>
      <c r="H76" s="42" t="n">
        <f aca="false">VLOOKUP(B76,'Mentor Marks'!B82:I190,8,0)</f>
        <v>72.5</v>
      </c>
      <c r="I76" s="34" t="n">
        <f aca="false">IFERROR(ROUND(SUM(E76:H76)*100/175,0),"")</f>
        <v>81</v>
      </c>
      <c r="J76" s="24" t="str">
        <f aca="false">IFERROR(VLOOKUP(B76,OtherAC!$B$1:$F$30,5,0),"")</f>
        <v/>
      </c>
      <c r="K76" s="35" t="n">
        <f aca="false">(MAX(I76:J76))</f>
        <v>81</v>
      </c>
    </row>
    <row r="77" customFormat="false" ht="15" hidden="false" customHeight="false" outlineLevel="0" collapsed="false">
      <c r="A77" s="17" t="n">
        <f aca="false">'Acadamic Diary'!A84</f>
        <v>76</v>
      </c>
      <c r="B77" s="10" t="n">
        <v>500095656</v>
      </c>
      <c r="C77" s="10" t="s">
        <v>236</v>
      </c>
      <c r="D77" s="11" t="s">
        <v>237</v>
      </c>
      <c r="E77" s="42" t="n">
        <f aca="false">VLOOKUP(B77,Synopsis!B83:J191,9,0)</f>
        <v>11</v>
      </c>
      <c r="F77" s="42" t="n">
        <f aca="false">VLOOKUP(B77,Mid_term!B83:I191,8,0)</f>
        <v>12</v>
      </c>
      <c r="G77" s="42" t="n">
        <f aca="false">VLOOKUP(B77,'End-term'!B83:K191,10,0)</f>
        <v>33</v>
      </c>
      <c r="H77" s="42" t="n">
        <f aca="false">VLOOKUP(B77,'Mentor Marks'!B83:I191,8,0)</f>
        <v>57.5</v>
      </c>
      <c r="I77" s="34" t="n">
        <f aca="false">IFERROR(ROUND(SUM(E77:H77)*100/175,0),"")</f>
        <v>65</v>
      </c>
      <c r="J77" s="24" t="str">
        <f aca="false">IFERROR(VLOOKUP(B77,OtherAC!$B$1:$F$30,5,0),"")</f>
        <v/>
      </c>
      <c r="K77" s="35" t="n">
        <f aca="false">(MAX(I77:J77))</f>
        <v>65</v>
      </c>
    </row>
    <row r="78" customFormat="false" ht="15" hidden="false" customHeight="false" outlineLevel="0" collapsed="false">
      <c r="A78" s="17" t="n">
        <f aca="false">'Acadamic Diary'!A85</f>
        <v>77</v>
      </c>
      <c r="B78" s="10" t="n">
        <v>500095673</v>
      </c>
      <c r="C78" s="10" t="s">
        <v>239</v>
      </c>
      <c r="D78" s="11" t="s">
        <v>240</v>
      </c>
      <c r="E78" s="42" t="n">
        <f aca="false">VLOOKUP(B78,Synopsis!B84:J192,9,0)</f>
        <v>11</v>
      </c>
      <c r="F78" s="42" t="n">
        <f aca="false">VLOOKUP(B78,Mid_term!B84:I192,8,0)</f>
        <v>9</v>
      </c>
      <c r="G78" s="42" t="n">
        <f aca="false">VLOOKUP(B78,'End-term'!B84:K192,10,0)</f>
        <v>42</v>
      </c>
      <c r="H78" s="42" t="n">
        <f aca="false">VLOOKUP(B78,'Mentor Marks'!B84:I192,8,0)</f>
        <v>74</v>
      </c>
      <c r="I78" s="34" t="n">
        <f aca="false">IFERROR(ROUND(SUM(E78:H78)*100/175,0),"")</f>
        <v>78</v>
      </c>
      <c r="J78" s="24" t="str">
        <f aca="false">IFERROR(VLOOKUP(B78,OtherAC!$B$1:$F$30,5,0),"")</f>
        <v/>
      </c>
      <c r="K78" s="35" t="n">
        <f aca="false">(MAX(I78:J78))</f>
        <v>78</v>
      </c>
    </row>
    <row r="79" customFormat="false" ht="15" hidden="false" customHeight="false" outlineLevel="0" collapsed="false">
      <c r="A79" s="36" t="n">
        <f aca="false">'Acadamic Diary'!A86</f>
        <v>78</v>
      </c>
      <c r="B79" s="37" t="n">
        <v>500095825</v>
      </c>
      <c r="C79" s="37" t="s">
        <v>241</v>
      </c>
      <c r="D79" s="38" t="s">
        <v>242</v>
      </c>
      <c r="E79" s="39" t="str">
        <f aca="false">VLOOKUP(B79,Synopsis!B85:J193,9,0)</f>
        <v/>
      </c>
      <c r="F79" s="39" t="str">
        <f aca="false">VLOOKUP(B79,Mid_term!B85:I193,8,0)</f>
        <v/>
      </c>
      <c r="G79" s="39" t="str">
        <f aca="false">VLOOKUP(B79,'End-term'!B85:K193,10,0)</f>
        <v/>
      </c>
      <c r="H79" s="39" t="str">
        <f aca="false">VLOOKUP(B79,'Mentor Marks'!B85:I193,8,0)</f>
        <v/>
      </c>
      <c r="I79" s="40" t="n">
        <f aca="false">IFERROR(ROUND(SUM(E79:H79)*100/175,0),"")</f>
        <v>0</v>
      </c>
      <c r="J79" s="24" t="n">
        <f aca="false">IFERROR(VLOOKUP(B79,OtherAC!$B$1:$F$30,5,0),"")</f>
        <v>0</v>
      </c>
      <c r="K79" s="41" t="n">
        <f aca="false">(MAX(I79:J79))</f>
        <v>0</v>
      </c>
    </row>
    <row r="80" customFormat="false" ht="15" hidden="false" customHeight="false" outlineLevel="0" collapsed="false">
      <c r="A80" s="17" t="n">
        <f aca="false">'Acadamic Diary'!A87</f>
        <v>79</v>
      </c>
      <c r="B80" s="10" t="n">
        <v>500095831</v>
      </c>
      <c r="C80" s="10" t="s">
        <v>243</v>
      </c>
      <c r="D80" s="11" t="s">
        <v>244</v>
      </c>
      <c r="E80" s="42" t="n">
        <f aca="false">VLOOKUP(B80,Synopsis!B86:J194,9,0)</f>
        <v>15</v>
      </c>
      <c r="F80" s="42" t="n">
        <f aca="false">VLOOKUP(B80,Mid_term!B86:I194,8,0)</f>
        <v>12</v>
      </c>
      <c r="G80" s="42" t="n">
        <f aca="false">VLOOKUP(B80,'End-term'!B86:K194,10,0)</f>
        <v>33</v>
      </c>
      <c r="H80" s="42" t="n">
        <f aca="false">VLOOKUP(B80,'Mentor Marks'!B86:I194,8,0)</f>
        <v>57</v>
      </c>
      <c r="I80" s="34" t="n">
        <f aca="false">IFERROR(ROUND(SUM(E80:H80)*100/175,0),"")</f>
        <v>67</v>
      </c>
      <c r="J80" s="24" t="str">
        <f aca="false">IFERROR(VLOOKUP(B80,OtherAC!$B$1:$F$30,5,0),"")</f>
        <v/>
      </c>
      <c r="K80" s="35" t="n">
        <f aca="false">(MAX(I80:J80))</f>
        <v>67</v>
      </c>
    </row>
    <row r="81" customFormat="false" ht="15" hidden="false" customHeight="false" outlineLevel="0" collapsed="false">
      <c r="A81" s="17" t="n">
        <f aca="false">'Acadamic Diary'!A88</f>
        <v>80</v>
      </c>
      <c r="B81" s="10" t="n">
        <v>500095834</v>
      </c>
      <c r="C81" s="10" t="s">
        <v>247</v>
      </c>
      <c r="D81" s="11" t="s">
        <v>248</v>
      </c>
      <c r="E81" s="42" t="n">
        <f aca="false">VLOOKUP(B81,Synopsis!B87:J195,9,0)</f>
        <v>15</v>
      </c>
      <c r="F81" s="42" t="n">
        <f aca="false">VLOOKUP(B81,Mid_term!B87:I195,8,0)</f>
        <v>12</v>
      </c>
      <c r="G81" s="42" t="n">
        <f aca="false">VLOOKUP(B81,'End-term'!B87:K195,10,0)</f>
        <v>33</v>
      </c>
      <c r="H81" s="42" t="n">
        <f aca="false">VLOOKUP(B81,'Mentor Marks'!B87:I195,8,0)</f>
        <v>57</v>
      </c>
      <c r="I81" s="34" t="n">
        <f aca="false">IFERROR(ROUND(SUM(E81:H81)*100/175,0),"")</f>
        <v>67</v>
      </c>
      <c r="J81" s="24" t="str">
        <f aca="false">IFERROR(VLOOKUP(B81,OtherAC!$B$1:$F$30,5,0),"")</f>
        <v/>
      </c>
      <c r="K81" s="35" t="n">
        <f aca="false">(MAX(I81:J81))</f>
        <v>67</v>
      </c>
    </row>
    <row r="82" customFormat="false" ht="15" hidden="false" customHeight="false" outlineLevel="0" collapsed="false">
      <c r="A82" s="36" t="n">
        <f aca="false">'Acadamic Diary'!A89</f>
        <v>81</v>
      </c>
      <c r="B82" s="37" t="n">
        <v>500095835</v>
      </c>
      <c r="C82" s="37" t="s">
        <v>249</v>
      </c>
      <c r="D82" s="38" t="s">
        <v>250</v>
      </c>
      <c r="E82" s="39" t="str">
        <f aca="false">VLOOKUP(B82,Synopsis!B88:J196,9,0)</f>
        <v/>
      </c>
      <c r="F82" s="39" t="str">
        <f aca="false">VLOOKUP(B82,Mid_term!B88:I196,8,0)</f>
        <v/>
      </c>
      <c r="G82" s="39" t="str">
        <f aca="false">VLOOKUP(B82,'End-term'!B88:K196,10,0)</f>
        <v/>
      </c>
      <c r="H82" s="39" t="str">
        <f aca="false">VLOOKUP(B82,'Mentor Marks'!B88:I196,8,0)</f>
        <v/>
      </c>
      <c r="I82" s="40" t="n">
        <f aca="false">IFERROR(ROUND(SUM(E82:H82)*100/175,0),"")</f>
        <v>0</v>
      </c>
      <c r="J82" s="24" t="n">
        <f aca="false">IFERROR(VLOOKUP(B82,OtherAC!$B$1:$F$30,5,0),"")</f>
        <v>41</v>
      </c>
      <c r="K82" s="41" t="n">
        <f aca="false">(MAX(I82:J82))</f>
        <v>41</v>
      </c>
    </row>
    <row r="83" customFormat="false" ht="15" hidden="false" customHeight="false" outlineLevel="0" collapsed="false">
      <c r="A83" s="36" t="n">
        <f aca="false">'Acadamic Diary'!A90</f>
        <v>82</v>
      </c>
      <c r="B83" s="37" t="n">
        <v>500095836</v>
      </c>
      <c r="C83" s="37" t="s">
        <v>251</v>
      </c>
      <c r="D83" s="38" t="s">
        <v>252</v>
      </c>
      <c r="E83" s="39" t="str">
        <f aca="false">VLOOKUP(B83,Synopsis!B89:J197,9,0)</f>
        <v/>
      </c>
      <c r="F83" s="39" t="str">
        <f aca="false">VLOOKUP(B83,Mid_term!B89:I197,8,0)</f>
        <v/>
      </c>
      <c r="G83" s="39" t="str">
        <f aca="false">VLOOKUP(B83,'End-term'!B89:K197,10,0)</f>
        <v/>
      </c>
      <c r="H83" s="39" t="str">
        <f aca="false">VLOOKUP(B83,'Mentor Marks'!B89:I197,8,0)</f>
        <v/>
      </c>
      <c r="I83" s="40" t="n">
        <f aca="false">IFERROR(ROUND(SUM(E83:H83)*100/175,0),"")</f>
        <v>0</v>
      </c>
      <c r="J83" s="24" t="n">
        <f aca="false">IFERROR(VLOOKUP(B83,OtherAC!$B$1:$F$30,5,0),"")</f>
        <v>0</v>
      </c>
      <c r="K83" s="41" t="n">
        <f aca="false">(MAX(I83:J83))</f>
        <v>0</v>
      </c>
    </row>
    <row r="84" customFormat="false" ht="15" hidden="false" customHeight="false" outlineLevel="0" collapsed="false">
      <c r="A84" s="17" t="n">
        <f aca="false">'Acadamic Diary'!A91</f>
        <v>83</v>
      </c>
      <c r="B84" s="10" t="n">
        <v>500095842</v>
      </c>
      <c r="C84" s="10" t="s">
        <v>253</v>
      </c>
      <c r="D84" s="11" t="s">
        <v>254</v>
      </c>
      <c r="E84" s="42" t="n">
        <f aca="false">VLOOKUP(B84,Synopsis!B90:J198,9,0)</f>
        <v>11</v>
      </c>
      <c r="F84" s="42" t="n">
        <f aca="false">VLOOKUP(B84,Mid_term!B90:I198,8,0)</f>
        <v>12</v>
      </c>
      <c r="G84" s="42" t="n">
        <f aca="false">VLOOKUP(B84,'End-term'!B90:K198,10,0)</f>
        <v>29</v>
      </c>
      <c r="H84" s="42" t="n">
        <f aca="false">VLOOKUP(B84,'Mentor Marks'!B90:I198,8,0)</f>
        <v>46.5</v>
      </c>
      <c r="I84" s="34" t="n">
        <f aca="false">IFERROR(ROUND(SUM(E84:H84)*100/175,0),"")</f>
        <v>56</v>
      </c>
      <c r="J84" s="24" t="str">
        <f aca="false">IFERROR(VLOOKUP(B84,OtherAC!$B$1:$F$30,5,0),"")</f>
        <v/>
      </c>
      <c r="K84" s="35" t="n">
        <f aca="false">(MAX(I84:J84))</f>
        <v>56</v>
      </c>
    </row>
    <row r="85" customFormat="false" ht="15" hidden="false" customHeight="false" outlineLevel="0" collapsed="false">
      <c r="A85" s="17" t="n">
        <f aca="false">'Acadamic Diary'!A92</f>
        <v>84</v>
      </c>
      <c r="B85" s="10" t="n">
        <v>500095919</v>
      </c>
      <c r="C85" s="10" t="s">
        <v>255</v>
      </c>
      <c r="D85" s="11" t="s">
        <v>256</v>
      </c>
      <c r="E85" s="42" t="n">
        <f aca="false">VLOOKUP(B85,Synopsis!B91:J199,9,0)</f>
        <v>15</v>
      </c>
      <c r="F85" s="42" t="n">
        <f aca="false">VLOOKUP(B85,Mid_term!B91:I199,8,0)</f>
        <v>12</v>
      </c>
      <c r="G85" s="42" t="n">
        <f aca="false">VLOOKUP(B85,'End-term'!B91:K199,10,0)</f>
        <v>33</v>
      </c>
      <c r="H85" s="42" t="n">
        <f aca="false">VLOOKUP(B85,'Mentor Marks'!B91:I199,8,0)</f>
        <v>57</v>
      </c>
      <c r="I85" s="34" t="n">
        <f aca="false">IFERROR(ROUND(SUM(E85:H85)*100/175,0),"")</f>
        <v>67</v>
      </c>
      <c r="J85" s="24" t="str">
        <f aca="false">IFERROR(VLOOKUP(B85,OtherAC!$B$1:$F$30,5,0),"")</f>
        <v/>
      </c>
      <c r="K85" s="35" t="n">
        <f aca="false">(MAX(I85:J85))</f>
        <v>67</v>
      </c>
    </row>
    <row r="86" customFormat="false" ht="15" hidden="false" customHeight="false" outlineLevel="0" collapsed="false">
      <c r="A86" s="36" t="n">
        <f aca="false">'Acadamic Diary'!A93</f>
        <v>85</v>
      </c>
      <c r="B86" s="37" t="n">
        <v>500095922</v>
      </c>
      <c r="C86" s="37" t="s">
        <v>257</v>
      </c>
      <c r="D86" s="38" t="s">
        <v>258</v>
      </c>
      <c r="E86" s="39" t="str">
        <f aca="false">VLOOKUP(B86,Synopsis!B92:J200,9,0)</f>
        <v/>
      </c>
      <c r="F86" s="39" t="str">
        <f aca="false">VLOOKUP(B86,Mid_term!B92:I200,8,0)</f>
        <v/>
      </c>
      <c r="G86" s="39" t="str">
        <f aca="false">VLOOKUP(B86,'End-term'!B92:K200,10,0)</f>
        <v/>
      </c>
      <c r="H86" s="39" t="str">
        <f aca="false">VLOOKUP(B86,'Mentor Marks'!B92:I200,8,0)</f>
        <v/>
      </c>
      <c r="I86" s="40" t="n">
        <f aca="false">IFERROR(ROUND(SUM(E86:H86)*100/175,0),"")</f>
        <v>0</v>
      </c>
      <c r="J86" s="24" t="n">
        <f aca="false">IFERROR(VLOOKUP(B86,OtherAC!$B$1:$F$30,5,0),"")</f>
        <v>0</v>
      </c>
      <c r="K86" s="41" t="n">
        <f aca="false">(MAX(I86:J86))</f>
        <v>0</v>
      </c>
    </row>
    <row r="87" customFormat="false" ht="15" hidden="false" customHeight="false" outlineLevel="0" collapsed="false">
      <c r="A87" s="17" t="n">
        <f aca="false">'Acadamic Diary'!A94</f>
        <v>86</v>
      </c>
      <c r="B87" s="10" t="n">
        <v>500095925</v>
      </c>
      <c r="C87" s="10" t="s">
        <v>259</v>
      </c>
      <c r="D87" s="11" t="s">
        <v>260</v>
      </c>
      <c r="E87" s="42" t="n">
        <f aca="false">VLOOKUP(B87,Synopsis!B93:J201,9,0)</f>
        <v>11</v>
      </c>
      <c r="F87" s="42" t="n">
        <f aca="false">VLOOKUP(B87,Mid_term!B93:I201,8,0)</f>
        <v>14</v>
      </c>
      <c r="G87" s="42" t="n">
        <f aca="false">VLOOKUP(B87,'End-term'!B93:K201,10,0)</f>
        <v>38</v>
      </c>
      <c r="H87" s="42" t="n">
        <f aca="false">VLOOKUP(B87,'Mentor Marks'!B93:I201,8,0)</f>
        <v>72.5</v>
      </c>
      <c r="I87" s="34" t="n">
        <f aca="false">IFERROR(ROUND(SUM(E87:H87)*100/175,0),"")</f>
        <v>77</v>
      </c>
      <c r="J87" s="24" t="str">
        <f aca="false">IFERROR(VLOOKUP(B87,OtherAC!$B$1:$F$30,5,0),"")</f>
        <v/>
      </c>
      <c r="K87" s="35" t="n">
        <f aca="false">(MAX(I87:J87))</f>
        <v>77</v>
      </c>
    </row>
    <row r="88" customFormat="false" ht="15" hidden="false" customHeight="false" outlineLevel="0" collapsed="false">
      <c r="A88" s="17" t="n">
        <f aca="false">'Acadamic Diary'!A95</f>
        <v>87</v>
      </c>
      <c r="B88" s="10" t="n">
        <v>500095932</v>
      </c>
      <c r="C88" s="10" t="s">
        <v>262</v>
      </c>
      <c r="D88" s="11" t="s">
        <v>263</v>
      </c>
      <c r="E88" s="42" t="n">
        <f aca="false">VLOOKUP(B88,Synopsis!B94:J202,9,0)</f>
        <v>17</v>
      </c>
      <c r="F88" s="42" t="n">
        <f aca="false">VLOOKUP(B88,Mid_term!B94:I202,8,0)</f>
        <v>17.5</v>
      </c>
      <c r="G88" s="42" t="n">
        <f aca="false">VLOOKUP(B88,'End-term'!B94:K202,10,0)</f>
        <v>31.5</v>
      </c>
      <c r="H88" s="42" t="n">
        <f aca="false">VLOOKUP(B88,'Mentor Marks'!B94:I202,8,0)</f>
        <v>57</v>
      </c>
      <c r="I88" s="34" t="n">
        <f aca="false">IFERROR(ROUND(SUM(E88:H88)*100/175,0),"")</f>
        <v>70</v>
      </c>
      <c r="J88" s="24" t="str">
        <f aca="false">IFERROR(VLOOKUP(B88,OtherAC!$B$1:$F$30,5,0),"")</f>
        <v/>
      </c>
      <c r="K88" s="35" t="n">
        <f aca="false">(MAX(I88:J88))</f>
        <v>70</v>
      </c>
    </row>
    <row r="89" customFormat="false" ht="15" hidden="false" customHeight="false" outlineLevel="0" collapsed="false">
      <c r="A89" s="36" t="n">
        <f aca="false">'Acadamic Diary'!A96</f>
        <v>88</v>
      </c>
      <c r="B89" s="37" t="n">
        <v>500095936</v>
      </c>
      <c r="C89" s="37" t="s">
        <v>265</v>
      </c>
      <c r="D89" s="38" t="s">
        <v>266</v>
      </c>
      <c r="E89" s="39" t="str">
        <f aca="false">VLOOKUP(B89,Synopsis!B95:J203,9,0)</f>
        <v/>
      </c>
      <c r="F89" s="39" t="str">
        <f aca="false">VLOOKUP(B89,Mid_term!B95:I203,8,0)</f>
        <v/>
      </c>
      <c r="G89" s="39" t="str">
        <f aca="false">VLOOKUP(B89,'End-term'!B95:K203,10,0)</f>
        <v/>
      </c>
      <c r="H89" s="39" t="str">
        <f aca="false">VLOOKUP(B89,'Mentor Marks'!B95:I203,8,0)</f>
        <v/>
      </c>
      <c r="I89" s="40" t="n">
        <f aca="false">IFERROR(ROUND(SUM(E89:H89)*100/175,0),"")</f>
        <v>0</v>
      </c>
      <c r="J89" s="24" t="n">
        <f aca="false">IFERROR(VLOOKUP(B89,OtherAC!$B$1:$F$30,5,0),"")</f>
        <v>0</v>
      </c>
      <c r="K89" s="41" t="n">
        <f aca="false">(MAX(I89:J89))</f>
        <v>0</v>
      </c>
    </row>
    <row r="90" customFormat="false" ht="15" hidden="false" customHeight="false" outlineLevel="0" collapsed="false">
      <c r="A90" s="17" t="n">
        <f aca="false">'Acadamic Diary'!A97</f>
        <v>89</v>
      </c>
      <c r="B90" s="10" t="n">
        <v>500095937</v>
      </c>
      <c r="C90" s="10" t="s">
        <v>267</v>
      </c>
      <c r="D90" s="11" t="s">
        <v>268</v>
      </c>
      <c r="E90" s="42" t="n">
        <f aca="false">VLOOKUP(B90,Synopsis!B96:J204,9,0)</f>
        <v>16</v>
      </c>
      <c r="F90" s="42" t="n">
        <f aca="false">VLOOKUP(B90,Mid_term!B96:I204,8,0)</f>
        <v>16.5</v>
      </c>
      <c r="G90" s="42" t="n">
        <f aca="false">VLOOKUP(B90,'End-term'!B96:K204,10,0)</f>
        <v>42.5</v>
      </c>
      <c r="H90" s="42" t="n">
        <f aca="false">VLOOKUP(B90,'Mentor Marks'!B96:I204,8,0)</f>
        <v>72.5</v>
      </c>
      <c r="I90" s="34" t="n">
        <f aca="false">IFERROR(ROUND(SUM(E90:H90)*100/175,0),"")</f>
        <v>84</v>
      </c>
      <c r="J90" s="24" t="str">
        <f aca="false">IFERROR(VLOOKUP(B90,OtherAC!$B$1:$F$30,5,0),"")</f>
        <v/>
      </c>
      <c r="K90" s="35" t="n">
        <f aca="false">(MAX(I90:J90))</f>
        <v>84</v>
      </c>
    </row>
    <row r="91" customFormat="false" ht="15" hidden="false" customHeight="false" outlineLevel="0" collapsed="false">
      <c r="A91" s="17" t="n">
        <f aca="false">'Acadamic Diary'!A98</f>
        <v>90</v>
      </c>
      <c r="B91" s="10" t="n">
        <v>500096021</v>
      </c>
      <c r="C91" s="10" t="s">
        <v>271</v>
      </c>
      <c r="D91" s="11" t="s">
        <v>272</v>
      </c>
      <c r="E91" s="42" t="n">
        <f aca="false">VLOOKUP(B91,Synopsis!B97:J205,9,0)</f>
        <v>11</v>
      </c>
      <c r="F91" s="42" t="n">
        <f aca="false">VLOOKUP(B91,Mid_term!B97:I205,8,0)</f>
        <v>12</v>
      </c>
      <c r="G91" s="42" t="n">
        <f aca="false">VLOOKUP(B91,'End-term'!B97:K205,10,0)</f>
        <v>33</v>
      </c>
      <c r="H91" s="42" t="n">
        <f aca="false">VLOOKUP(B91,'Mentor Marks'!B97:I205,8,0)</f>
        <v>57.5</v>
      </c>
      <c r="I91" s="34" t="n">
        <f aca="false">IFERROR(ROUND(SUM(E91:H91)*100/175,0),"")</f>
        <v>65</v>
      </c>
      <c r="J91" s="24" t="str">
        <f aca="false">IFERROR(VLOOKUP(B91,OtherAC!$B$1:$F$30,5,0),"")</f>
        <v/>
      </c>
      <c r="K91" s="35" t="n">
        <f aca="false">(MAX(I91:J91))</f>
        <v>65</v>
      </c>
    </row>
    <row r="92" customFormat="false" ht="15" hidden="false" customHeight="false" outlineLevel="0" collapsed="false">
      <c r="A92" s="17" t="n">
        <f aca="false">'Acadamic Diary'!A99</f>
        <v>91</v>
      </c>
      <c r="B92" s="10" t="n">
        <v>500096086</v>
      </c>
      <c r="C92" s="10" t="s">
        <v>273</v>
      </c>
      <c r="D92" s="11" t="s">
        <v>274</v>
      </c>
      <c r="E92" s="42" t="n">
        <f aca="false">VLOOKUP(B92,Synopsis!B98:J206,9,0)</f>
        <v>11</v>
      </c>
      <c r="F92" s="42" t="n">
        <f aca="false">VLOOKUP(B92,Mid_term!B98:I206,8,0)</f>
        <v>17</v>
      </c>
      <c r="G92" s="42" t="n">
        <f aca="false">VLOOKUP(B92,'End-term'!B98:K206,10,0)</f>
        <v>40</v>
      </c>
      <c r="H92" s="42" t="n">
        <f aca="false">VLOOKUP(B92,'Mentor Marks'!B98:I206,8,0)</f>
        <v>73</v>
      </c>
      <c r="I92" s="34" t="n">
        <f aca="false">IFERROR(ROUND(SUM(E92:H92)*100/175,0),"")</f>
        <v>81</v>
      </c>
      <c r="J92" s="24" t="str">
        <f aca="false">IFERROR(VLOOKUP(B92,OtherAC!$B$1:$F$30,5,0),"")</f>
        <v/>
      </c>
      <c r="K92" s="35" t="n">
        <f aca="false">(MAX(I92:J92))</f>
        <v>81</v>
      </c>
    </row>
    <row r="93" customFormat="false" ht="15" hidden="false" customHeight="false" outlineLevel="0" collapsed="false">
      <c r="A93" s="17" t="n">
        <f aca="false">'Acadamic Diary'!A100</f>
        <v>92</v>
      </c>
      <c r="B93" s="10" t="n">
        <v>500096088</v>
      </c>
      <c r="C93" s="10" t="s">
        <v>276</v>
      </c>
      <c r="D93" s="11" t="s">
        <v>277</v>
      </c>
      <c r="E93" s="42" t="n">
        <f aca="false">VLOOKUP(B93,Synopsis!B99:J207,9,0)</f>
        <v>11</v>
      </c>
      <c r="F93" s="42" t="n">
        <f aca="false">VLOOKUP(B93,Mid_term!B99:I207,8,0)</f>
        <v>16</v>
      </c>
      <c r="G93" s="42" t="n">
        <f aca="false">VLOOKUP(B93,'End-term'!B99:K207,10,0)</f>
        <v>42</v>
      </c>
      <c r="H93" s="42" t="n">
        <f aca="false">VLOOKUP(B93,'Mentor Marks'!B99:I207,8,0)</f>
        <v>72.5</v>
      </c>
      <c r="I93" s="34" t="n">
        <f aca="false">IFERROR(ROUND(SUM(E93:H93)*100/175,0),"")</f>
        <v>81</v>
      </c>
      <c r="J93" s="24" t="str">
        <f aca="false">IFERROR(VLOOKUP(B93,OtherAC!$B$1:$F$30,5,0),"")</f>
        <v/>
      </c>
      <c r="K93" s="35" t="n">
        <f aca="false">(MAX(I93:J93))</f>
        <v>81</v>
      </c>
    </row>
    <row r="94" customFormat="false" ht="15" hidden="false" customHeight="false" outlineLevel="0" collapsed="false">
      <c r="A94" s="17" t="n">
        <f aca="false">'Acadamic Diary'!A101</f>
        <v>93</v>
      </c>
      <c r="B94" s="10" t="n">
        <v>500096122</v>
      </c>
      <c r="C94" s="10" t="s">
        <v>278</v>
      </c>
      <c r="D94" s="11" t="s">
        <v>279</v>
      </c>
      <c r="E94" s="42" t="n">
        <f aca="false">VLOOKUP(B94,Synopsis!B100:J208,9,0)</f>
        <v>11</v>
      </c>
      <c r="F94" s="42" t="n">
        <f aca="false">VLOOKUP(B94,Mid_term!B100:I208,8,0)</f>
        <v>12</v>
      </c>
      <c r="G94" s="42" t="n">
        <f aca="false">VLOOKUP(B94,'End-term'!B100:K208,10,0)</f>
        <v>33</v>
      </c>
      <c r="H94" s="42" t="n">
        <f aca="false">VLOOKUP(B94,'Mentor Marks'!B100:I208,8,0)</f>
        <v>57.5</v>
      </c>
      <c r="I94" s="34" t="n">
        <f aca="false">IFERROR(ROUND(SUM(E94:H94)*100/175,0),"")</f>
        <v>65</v>
      </c>
      <c r="J94" s="24" t="str">
        <f aca="false">IFERROR(VLOOKUP(B94,OtherAC!$B$1:$F$30,5,0),"")</f>
        <v/>
      </c>
      <c r="K94" s="35" t="n">
        <f aca="false">(MAX(I94:J94))</f>
        <v>65</v>
      </c>
    </row>
    <row r="95" customFormat="false" ht="15" hidden="false" customHeight="false" outlineLevel="0" collapsed="false">
      <c r="A95" s="17" t="n">
        <f aca="false">'Acadamic Diary'!A102</f>
        <v>94</v>
      </c>
      <c r="B95" s="10" t="n">
        <v>500096132</v>
      </c>
      <c r="C95" s="10" t="s">
        <v>280</v>
      </c>
      <c r="D95" s="11" t="s">
        <v>281</v>
      </c>
      <c r="E95" s="42" t="n">
        <f aca="false">VLOOKUP(B95,Synopsis!B101:J209,9,0)</f>
        <v>11</v>
      </c>
      <c r="F95" s="42" t="n">
        <f aca="false">VLOOKUP(B95,Mid_term!B101:I209,8,0)</f>
        <v>9</v>
      </c>
      <c r="G95" s="42" t="n">
        <f aca="false">VLOOKUP(B95,'End-term'!B101:K209,10,0)</f>
        <v>42</v>
      </c>
      <c r="H95" s="42" t="n">
        <f aca="false">VLOOKUP(B95,'Mentor Marks'!B101:I209,8,0)</f>
        <v>74</v>
      </c>
      <c r="I95" s="34" t="n">
        <f aca="false">IFERROR(ROUND(SUM(E95:H95)*100/175,0),"")</f>
        <v>78</v>
      </c>
      <c r="J95" s="24" t="str">
        <f aca="false">IFERROR(VLOOKUP(B95,OtherAC!$B$1:$F$30,5,0),"")</f>
        <v/>
      </c>
      <c r="K95" s="35" t="n">
        <f aca="false">(MAX(I95:J95))</f>
        <v>78</v>
      </c>
    </row>
    <row r="96" customFormat="false" ht="15" hidden="false" customHeight="false" outlineLevel="0" collapsed="false">
      <c r="A96" s="17" t="n">
        <f aca="false">'Acadamic Diary'!A103</f>
        <v>95</v>
      </c>
      <c r="B96" s="10" t="n">
        <v>500096244</v>
      </c>
      <c r="C96" s="10" t="s">
        <v>282</v>
      </c>
      <c r="D96" s="11" t="s">
        <v>283</v>
      </c>
      <c r="E96" s="42" t="n">
        <f aca="false">VLOOKUP(B96,Synopsis!B102:J210,9,0)</f>
        <v>9</v>
      </c>
      <c r="F96" s="42" t="n">
        <f aca="false">VLOOKUP(B96,Mid_term!B102:I210,8,0)</f>
        <v>14</v>
      </c>
      <c r="G96" s="42" t="n">
        <f aca="false">VLOOKUP(B96,'End-term'!B102:K210,10,0)</f>
        <v>37</v>
      </c>
      <c r="H96" s="42" t="n">
        <f aca="false">VLOOKUP(B96,'Mentor Marks'!B102:I210,8,0)</f>
        <v>51</v>
      </c>
      <c r="I96" s="34" t="n">
        <f aca="false">IFERROR(ROUND(SUM(E96:H96)*100/175,0),"")</f>
        <v>63</v>
      </c>
      <c r="J96" s="24" t="str">
        <f aca="false">IFERROR(VLOOKUP(B96,OtherAC!$B$1:$F$30,5,0),"")</f>
        <v/>
      </c>
      <c r="K96" s="35" t="n">
        <f aca="false">(MAX(I96:J96))</f>
        <v>63</v>
      </c>
    </row>
    <row r="97" customFormat="false" ht="15" hidden="false" customHeight="false" outlineLevel="0" collapsed="false">
      <c r="A97" s="17" t="n">
        <f aca="false">'Acadamic Diary'!A104</f>
        <v>96</v>
      </c>
      <c r="B97" s="10" t="n">
        <v>500096258</v>
      </c>
      <c r="C97" s="10" t="s">
        <v>284</v>
      </c>
      <c r="D97" s="11" t="s">
        <v>285</v>
      </c>
      <c r="E97" s="42" t="n">
        <f aca="false">VLOOKUP(B97,Synopsis!B103:J211,9,0)</f>
        <v>11</v>
      </c>
      <c r="F97" s="42" t="n">
        <f aca="false">VLOOKUP(B97,Mid_term!B103:I211,8,0)</f>
        <v>17</v>
      </c>
      <c r="G97" s="42" t="n">
        <f aca="false">VLOOKUP(B97,'End-term'!B103:K211,10,0)</f>
        <v>32</v>
      </c>
      <c r="H97" s="42" t="n">
        <f aca="false">VLOOKUP(B97,'Mentor Marks'!B103:I211,8,0)</f>
        <v>73</v>
      </c>
      <c r="I97" s="34" t="n">
        <f aca="false">IFERROR(ROUND(SUM(E97:H97)*100/175,0),"")</f>
        <v>76</v>
      </c>
      <c r="J97" s="24" t="str">
        <f aca="false">IFERROR(VLOOKUP(B97,OtherAC!$B$1:$F$30,5,0),"")</f>
        <v/>
      </c>
      <c r="K97" s="35" t="n">
        <f aca="false">(MAX(I97:J97))</f>
        <v>76</v>
      </c>
    </row>
    <row r="98" customFormat="false" ht="15" hidden="false" customHeight="false" outlineLevel="0" collapsed="false">
      <c r="A98" s="17" t="n">
        <f aca="false">'Acadamic Diary'!A105</f>
        <v>97</v>
      </c>
      <c r="B98" s="10" t="n">
        <v>500096288</v>
      </c>
      <c r="C98" s="10" t="s">
        <v>286</v>
      </c>
      <c r="D98" s="11" t="s">
        <v>287</v>
      </c>
      <c r="E98" s="42" t="n">
        <f aca="false">VLOOKUP(B98,Synopsis!B104:J212,9,0)</f>
        <v>17</v>
      </c>
      <c r="F98" s="42" t="n">
        <f aca="false">VLOOKUP(B98,Mid_term!B104:I212,8,0)</f>
        <v>16</v>
      </c>
      <c r="G98" s="42" t="n">
        <f aca="false">VLOOKUP(B98,'End-term'!B104:K212,10,0)</f>
        <v>34</v>
      </c>
      <c r="H98" s="42" t="n">
        <f aca="false">VLOOKUP(B98,'Mentor Marks'!B104:I212,8,0)</f>
        <v>77</v>
      </c>
      <c r="I98" s="34" t="n">
        <f aca="false">IFERROR(ROUND(SUM(E98:H98)*100/175,0),"")</f>
        <v>82</v>
      </c>
      <c r="J98" s="24" t="str">
        <f aca="false">IFERROR(VLOOKUP(B98,OtherAC!$B$1:$F$30,5,0),"")</f>
        <v/>
      </c>
      <c r="K98" s="35" t="n">
        <f aca="false">(MAX(I98:J98))</f>
        <v>82</v>
      </c>
    </row>
    <row r="99" customFormat="false" ht="15" hidden="false" customHeight="false" outlineLevel="0" collapsed="false">
      <c r="A99" s="17" t="n">
        <f aca="false">'Acadamic Diary'!A106</f>
        <v>98</v>
      </c>
      <c r="B99" s="10" t="n">
        <v>500096302</v>
      </c>
      <c r="C99" s="10" t="s">
        <v>288</v>
      </c>
      <c r="D99" s="11" t="s">
        <v>289</v>
      </c>
      <c r="E99" s="42" t="n">
        <f aca="false">VLOOKUP(B99,Synopsis!B105:J213,9,0)</f>
        <v>11</v>
      </c>
      <c r="F99" s="42" t="n">
        <f aca="false">VLOOKUP(B99,Mid_term!B105:I213,8,0)</f>
        <v>9</v>
      </c>
      <c r="G99" s="42" t="n">
        <f aca="false">VLOOKUP(B99,'End-term'!B105:K213,10,0)</f>
        <v>42</v>
      </c>
      <c r="H99" s="42" t="n">
        <f aca="false">VLOOKUP(B99,'Mentor Marks'!B105:I213,8,0)</f>
        <v>74</v>
      </c>
      <c r="I99" s="34" t="n">
        <f aca="false">IFERROR(ROUND(SUM(E99:H99)*100/175,0),"")</f>
        <v>78</v>
      </c>
      <c r="J99" s="24" t="str">
        <f aca="false">IFERROR(VLOOKUP(B99,OtherAC!$B$1:$F$30,5,0),"")</f>
        <v/>
      </c>
      <c r="K99" s="35" t="n">
        <f aca="false">(MAX(I99:J99))</f>
        <v>78</v>
      </c>
    </row>
    <row r="100" customFormat="false" ht="15" hidden="false" customHeight="false" outlineLevel="0" collapsed="false">
      <c r="A100" s="17" t="n">
        <f aca="false">'Acadamic Diary'!A107</f>
        <v>99</v>
      </c>
      <c r="B100" s="10" t="n">
        <v>500096346</v>
      </c>
      <c r="C100" s="10" t="s">
        <v>291</v>
      </c>
      <c r="D100" s="11" t="s">
        <v>292</v>
      </c>
      <c r="E100" s="42" t="n">
        <f aca="false">VLOOKUP(B100,Synopsis!B106:J214,9,0)</f>
        <v>16</v>
      </c>
      <c r="F100" s="42" t="n">
        <f aca="false">VLOOKUP(B100,Mid_term!B106:I214,8,0)</f>
        <v>16.5</v>
      </c>
      <c r="G100" s="42" t="n">
        <f aca="false">VLOOKUP(B100,'End-term'!B106:K214,10,0)</f>
        <v>42.5</v>
      </c>
      <c r="H100" s="42" t="n">
        <f aca="false">VLOOKUP(B100,'Mentor Marks'!B106:I214,8,0)</f>
        <v>72.5</v>
      </c>
      <c r="I100" s="34" t="n">
        <f aca="false">IFERROR(ROUND(SUM(E100:H100)*100/175,0),"")</f>
        <v>84</v>
      </c>
      <c r="J100" s="24" t="str">
        <f aca="false">IFERROR(VLOOKUP(B100,OtherAC!$B$1:$F$30,5,0),"")</f>
        <v/>
      </c>
      <c r="K100" s="35" t="n">
        <f aca="false">(MAX(I100:J100))</f>
        <v>84</v>
      </c>
    </row>
    <row r="101" customFormat="false" ht="15" hidden="false" customHeight="false" outlineLevel="0" collapsed="false">
      <c r="A101" s="17" t="n">
        <f aca="false">'Acadamic Diary'!A108</f>
        <v>100</v>
      </c>
      <c r="B101" s="10" t="n">
        <v>500096351</v>
      </c>
      <c r="C101" s="10" t="s">
        <v>293</v>
      </c>
      <c r="D101" s="11" t="s">
        <v>294</v>
      </c>
      <c r="E101" s="42" t="n">
        <f aca="false">VLOOKUP(B101,Synopsis!B107:J215,9,0)</f>
        <v>15</v>
      </c>
      <c r="F101" s="42" t="n">
        <f aca="false">VLOOKUP(B101,Mid_term!B107:I215,8,0)</f>
        <v>15</v>
      </c>
      <c r="G101" s="42" t="n">
        <f aca="false">VLOOKUP(B101,'End-term'!B107:K215,10,0)</f>
        <v>37</v>
      </c>
      <c r="H101" s="42" t="n">
        <f aca="false">VLOOKUP(B101,'Mentor Marks'!B107:I215,8,0)</f>
        <v>71</v>
      </c>
      <c r="I101" s="34" t="n">
        <f aca="false">IFERROR(ROUND(SUM(E101:H101)*100/175,0),"")</f>
        <v>79</v>
      </c>
      <c r="J101" s="24" t="str">
        <f aca="false">IFERROR(VLOOKUP(B101,OtherAC!$B$1:$F$30,5,0),"")</f>
        <v/>
      </c>
      <c r="K101" s="35" t="n">
        <f aca="false">(MAX(I101:J101))</f>
        <v>79</v>
      </c>
    </row>
    <row r="102" customFormat="false" ht="15" hidden="false" customHeight="false" outlineLevel="0" collapsed="false">
      <c r="A102" s="17" t="n">
        <f aca="false">'Acadamic Diary'!A109</f>
        <v>101</v>
      </c>
      <c r="B102" s="10" t="n">
        <v>500096400</v>
      </c>
      <c r="C102" s="10" t="s">
        <v>297</v>
      </c>
      <c r="D102" s="11" t="s">
        <v>298</v>
      </c>
      <c r="E102" s="42" t="n">
        <f aca="false">VLOOKUP(B102,Synopsis!B108:J216,9,0)</f>
        <v>16</v>
      </c>
      <c r="F102" s="42" t="n">
        <f aca="false">VLOOKUP(B102,Mid_term!B108:I216,8,0)</f>
        <v>16.5</v>
      </c>
      <c r="G102" s="42" t="n">
        <f aca="false">VLOOKUP(B102,'End-term'!B108:K216,10,0)</f>
        <v>42.5</v>
      </c>
      <c r="H102" s="42" t="n">
        <f aca="false">VLOOKUP(B102,'Mentor Marks'!B108:I216,8,0)</f>
        <v>72.5</v>
      </c>
      <c r="I102" s="34" t="n">
        <f aca="false">IFERROR(ROUND(SUM(E102:H102)*100/175,0),"")</f>
        <v>84</v>
      </c>
      <c r="J102" s="24" t="str">
        <f aca="false">IFERROR(VLOOKUP(B102,OtherAC!$B$1:$F$30,5,0),"")</f>
        <v/>
      </c>
      <c r="K102" s="35" t="n">
        <f aca="false">(MAX(I102:J102))</f>
        <v>84</v>
      </c>
    </row>
    <row r="103" customFormat="false" ht="15" hidden="false" customHeight="false" outlineLevel="0" collapsed="false">
      <c r="A103" s="17" t="n">
        <f aca="false">'Acadamic Diary'!A110</f>
        <v>102</v>
      </c>
      <c r="B103" s="10" t="n">
        <v>500096412</v>
      </c>
      <c r="C103" s="10" t="s">
        <v>300</v>
      </c>
      <c r="D103" s="11" t="s">
        <v>301</v>
      </c>
      <c r="E103" s="42" t="n">
        <f aca="false">VLOOKUP(B103,Synopsis!B109:J217,9,0)</f>
        <v>12</v>
      </c>
      <c r="F103" s="42" t="n">
        <f aca="false">VLOOKUP(B103,Mid_term!B109:I217,8,0)</f>
        <v>11</v>
      </c>
      <c r="G103" s="42" t="n">
        <f aca="false">VLOOKUP(B103,'End-term'!B109:K217,10,0)</f>
        <v>24</v>
      </c>
      <c r="H103" s="42" t="n">
        <f aca="false">VLOOKUP(B103,'Mentor Marks'!B109:I217,8,0)</f>
        <v>57</v>
      </c>
      <c r="I103" s="34" t="n">
        <f aca="false">IFERROR(ROUND(SUM(E103:H103)*100/175,0),"")</f>
        <v>59</v>
      </c>
      <c r="J103" s="24" t="str">
        <f aca="false">IFERROR(VLOOKUP(B103,OtherAC!$B$1:$F$30,5,0),"")</f>
        <v/>
      </c>
      <c r="K103" s="35" t="n">
        <f aca="false">(MAX(I103:J103))</f>
        <v>59</v>
      </c>
    </row>
    <row r="104" customFormat="false" ht="15" hidden="false" customHeight="false" outlineLevel="0" collapsed="false">
      <c r="A104" s="17" t="n">
        <f aca="false">'Acadamic Diary'!A111</f>
        <v>103</v>
      </c>
      <c r="B104" s="10" t="n">
        <v>500096448</v>
      </c>
      <c r="C104" s="10" t="s">
        <v>302</v>
      </c>
      <c r="D104" s="11" t="s">
        <v>303</v>
      </c>
      <c r="E104" s="42" t="n">
        <f aca="false">VLOOKUP(B104,Synopsis!B110:J218,9,0)</f>
        <v>15</v>
      </c>
      <c r="F104" s="42" t="n">
        <f aca="false">VLOOKUP(B104,Mid_term!B110:I218,8,0)</f>
        <v>16</v>
      </c>
      <c r="G104" s="42" t="n">
        <f aca="false">VLOOKUP(B104,'End-term'!B110:K218,10,0)</f>
        <v>41</v>
      </c>
      <c r="H104" s="42" t="n">
        <f aca="false">VLOOKUP(B104,'Mentor Marks'!B110:I218,8,0)</f>
        <v>76</v>
      </c>
      <c r="I104" s="34" t="n">
        <f aca="false">IFERROR(ROUND(SUM(E104:H104)*100/175,0),"")</f>
        <v>85</v>
      </c>
      <c r="J104" s="24" t="str">
        <f aca="false">IFERROR(VLOOKUP(B104,OtherAC!$B$1:$F$30,5,0),"")</f>
        <v/>
      </c>
      <c r="K104" s="35" t="n">
        <f aca="false">(MAX(I104:J104))</f>
        <v>85</v>
      </c>
    </row>
    <row r="105" customFormat="false" ht="15" hidden="false" customHeight="false" outlineLevel="0" collapsed="false">
      <c r="A105" s="17" t="n">
        <f aca="false">'Acadamic Diary'!A112</f>
        <v>104</v>
      </c>
      <c r="B105" s="10" t="n">
        <v>500096495</v>
      </c>
      <c r="C105" s="10" t="s">
        <v>304</v>
      </c>
      <c r="D105" s="11" t="s">
        <v>305</v>
      </c>
      <c r="E105" s="42" t="n">
        <f aca="false">VLOOKUP(B105,Synopsis!B111:J219,9,0)</f>
        <v>19</v>
      </c>
      <c r="F105" s="42" t="n">
        <f aca="false">VLOOKUP(B105,Mid_term!B111:I219,8,0)</f>
        <v>17</v>
      </c>
      <c r="G105" s="42" t="n">
        <f aca="false">VLOOKUP(B105,'End-term'!B111:K219,10,0)</f>
        <v>45</v>
      </c>
      <c r="H105" s="42" t="n">
        <f aca="false">VLOOKUP(B105,'Mentor Marks'!B111:I219,8,0)</f>
        <v>76</v>
      </c>
      <c r="I105" s="34" t="n">
        <f aca="false">IFERROR(ROUND(SUM(E105:H105)*100/175,0),"")</f>
        <v>90</v>
      </c>
      <c r="J105" s="24" t="str">
        <f aca="false">IFERROR(VLOOKUP(B105,OtherAC!$B$1:$F$30,5,0),"")</f>
        <v/>
      </c>
      <c r="K105" s="35" t="n">
        <f aca="false">(MAX(I105:J105))</f>
        <v>90</v>
      </c>
    </row>
    <row r="106" customFormat="false" ht="15" hidden="false" customHeight="false" outlineLevel="0" collapsed="false">
      <c r="A106" s="17" t="n">
        <f aca="false">'Acadamic Diary'!A113</f>
        <v>105</v>
      </c>
      <c r="B106" s="10" t="n">
        <v>500096507</v>
      </c>
      <c r="C106" s="10" t="s">
        <v>307</v>
      </c>
      <c r="D106" s="11" t="s">
        <v>308</v>
      </c>
      <c r="E106" s="42" t="n">
        <f aca="false">VLOOKUP(B106,Synopsis!B112:J220,9,0)</f>
        <v>18</v>
      </c>
      <c r="F106" s="42" t="n">
        <f aca="false">VLOOKUP(B106,Mid_term!B112:I220,8,0)</f>
        <v>17</v>
      </c>
      <c r="G106" s="42" t="n">
        <f aca="false">VLOOKUP(B106,'End-term'!B112:K220,10,0)</f>
        <v>45</v>
      </c>
      <c r="H106" s="42" t="n">
        <f aca="false">VLOOKUP(B106,'Mentor Marks'!B112:I220,8,0)</f>
        <v>76</v>
      </c>
      <c r="I106" s="34" t="n">
        <f aca="false">IFERROR(ROUND(SUM(E106:H106)*100/175,0),"")</f>
        <v>89</v>
      </c>
      <c r="J106" s="24" t="str">
        <f aca="false">IFERROR(VLOOKUP(B106,OtherAC!$B$1:$F$30,5,0),"")</f>
        <v/>
      </c>
      <c r="K106" s="35" t="n">
        <f aca="false">(MAX(I106:J106))</f>
        <v>89</v>
      </c>
    </row>
    <row r="107" customFormat="false" ht="15" hidden="false" customHeight="false" outlineLevel="0" collapsed="false">
      <c r="A107" s="17" t="n">
        <f aca="false">'Acadamic Diary'!A114</f>
        <v>106</v>
      </c>
      <c r="B107" s="10" t="n">
        <v>500096554</v>
      </c>
      <c r="C107" s="10" t="s">
        <v>309</v>
      </c>
      <c r="D107" s="11" t="s">
        <v>310</v>
      </c>
      <c r="E107" s="42" t="n">
        <f aca="false">VLOOKUP(B107,Synopsis!B113:J221,9,0)</f>
        <v>15</v>
      </c>
      <c r="F107" s="42" t="n">
        <f aca="false">VLOOKUP(B107,Mid_term!B113:I221,8,0)</f>
        <v>15</v>
      </c>
      <c r="G107" s="42" t="n">
        <f aca="false">VLOOKUP(B107,'End-term'!B113:K221,10,0)</f>
        <v>37</v>
      </c>
      <c r="H107" s="42" t="n">
        <f aca="false">VLOOKUP(B107,'Mentor Marks'!B113:I221,8,0)</f>
        <v>71</v>
      </c>
      <c r="I107" s="34" t="n">
        <f aca="false">IFERROR(ROUND(SUM(E107:H107)*100/175,0),"")</f>
        <v>79</v>
      </c>
      <c r="J107" s="24" t="str">
        <f aca="false">IFERROR(VLOOKUP(B107,OtherAC!$B$1:$F$30,5,0),"")</f>
        <v/>
      </c>
      <c r="K107" s="35" t="n">
        <f aca="false">(MAX(I107:J107))</f>
        <v>79</v>
      </c>
    </row>
    <row r="108" customFormat="false" ht="15" hidden="false" customHeight="false" outlineLevel="0" collapsed="false">
      <c r="A108" s="17" t="n">
        <f aca="false">'Acadamic Diary'!A115</f>
        <v>107</v>
      </c>
      <c r="B108" s="10" t="n">
        <v>500096591</v>
      </c>
      <c r="C108" s="10" t="s">
        <v>311</v>
      </c>
      <c r="D108" s="11" t="s">
        <v>312</v>
      </c>
      <c r="E108" s="42" t="n">
        <f aca="false">VLOOKUP(B108,Synopsis!B114:J222,9,0)</f>
        <v>0</v>
      </c>
      <c r="F108" s="42" t="n">
        <f aca="false">VLOOKUP(B108,Mid_term!B114:I222,8,0)</f>
        <v>0</v>
      </c>
      <c r="G108" s="42" t="n">
        <f aca="false">VLOOKUP(B108,'End-term'!B114:K222,10,0)</f>
        <v>0</v>
      </c>
      <c r="H108" s="42" t="n">
        <f aca="false">VLOOKUP(B108,'Mentor Marks'!B114:I222,8,0)</f>
        <v>82</v>
      </c>
      <c r="I108" s="34" t="n">
        <f aca="false">IFERROR(ROUND(SUM(E108:H108)*100/175,0),"")</f>
        <v>47</v>
      </c>
      <c r="J108" s="24" t="n">
        <f aca="false">IFERROR(VLOOKUP(B108,OtherAC!$B$1:$F$30,5,0),"")</f>
        <v>80</v>
      </c>
      <c r="K108" s="35" t="n">
        <f aca="false">(MAX(I108:J108))</f>
        <v>80</v>
      </c>
    </row>
    <row r="109" customFormat="false" ht="15" hidden="false" customHeight="false" outlineLevel="0" collapsed="false">
      <c r="A109" s="17" t="n">
        <f aca="false">'Acadamic Diary'!A116</f>
        <v>108</v>
      </c>
      <c r="B109" s="10" t="n">
        <v>500096616</v>
      </c>
      <c r="C109" s="10" t="s">
        <v>314</v>
      </c>
      <c r="D109" s="11" t="s">
        <v>315</v>
      </c>
      <c r="E109" s="42" t="n">
        <f aca="false">VLOOKUP(B109,Synopsis!B115:J223,9,0)</f>
        <v>17</v>
      </c>
      <c r="F109" s="42" t="n">
        <f aca="false">VLOOKUP(B109,Mid_term!B115:I223,8,0)</f>
        <v>17.5</v>
      </c>
      <c r="G109" s="42" t="n">
        <f aca="false">VLOOKUP(B109,'End-term'!B115:K223,10,0)</f>
        <v>31.5</v>
      </c>
      <c r="H109" s="42" t="n">
        <f aca="false">VLOOKUP(B109,'Mentor Marks'!B115:I223,8,0)</f>
        <v>57</v>
      </c>
      <c r="I109" s="34" t="n">
        <f aca="false">IFERROR(ROUND(SUM(E109:H109)*100/175,0),"")</f>
        <v>70</v>
      </c>
      <c r="J109" s="24" t="str">
        <f aca="false">IFERROR(VLOOKUP(B109,OtherAC!$B$1:$F$30,5,0),"")</f>
        <v/>
      </c>
      <c r="K109" s="35" t="n">
        <f aca="false">(MAX(I109:J109))</f>
        <v>70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K109"/>
  <conditionalFormatting sqref="K1:K109">
    <cfRule type="cellIs" priority="2" operator="between" aboveAverage="0" equalAverage="0" bottom="0" percent="0" rank="0" text="" dxfId="7">
      <formula>0</formula>
      <formula>70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6" activeCellId="0" sqref="E116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10"/>
    <col collapsed="false" customWidth="true" hidden="false" outlineLevel="0" max="3" min="3" style="1" width="12.15"/>
    <col collapsed="false" customWidth="true" hidden="false" outlineLevel="0" max="4" min="4" style="1" width="23"/>
    <col collapsed="false" customWidth="true" hidden="false" outlineLevel="0" max="5" min="5" style="1" width="13.71"/>
    <col collapsed="false" customWidth="true" hidden="false" outlineLevel="0" max="8" min="8" style="1" width="12.24"/>
  </cols>
  <sheetData>
    <row r="1" customFormat="false" ht="15" hidden="false" customHeight="false" outlineLevel="0" collapsed="false">
      <c r="C1" s="2" t="s">
        <v>0</v>
      </c>
      <c r="D1" s="2"/>
      <c r="E1" s="2"/>
      <c r="F1" s="2"/>
      <c r="G1" s="2"/>
      <c r="H1" s="2"/>
    </row>
    <row r="2" customFormat="false" ht="15" hidden="false" customHeight="false" outlineLevel="0" collapsed="false">
      <c r="C2" s="2" t="s">
        <v>1</v>
      </c>
      <c r="D2" s="2"/>
      <c r="E2" s="2"/>
      <c r="F2" s="2"/>
      <c r="G2" s="2"/>
      <c r="H2" s="2"/>
    </row>
    <row r="3" customFormat="false" ht="15" hidden="false" customHeight="false" outlineLevel="0" collapsed="false">
      <c r="C3" s="2" t="s">
        <v>2</v>
      </c>
      <c r="D3" s="2"/>
      <c r="E3" s="2"/>
      <c r="F3" s="2"/>
      <c r="G3" s="2"/>
      <c r="H3" s="2"/>
    </row>
    <row r="4" customFormat="false" ht="15" hidden="false" customHeight="false" outlineLevel="0" collapsed="false">
      <c r="A4" s="3" t="s">
        <v>3</v>
      </c>
      <c r="B4" s="3"/>
      <c r="C4" s="4" t="str">
        <f aca="false">'Acadamic Diary'!C4</f>
        <v>NA</v>
      </c>
      <c r="D4" s="4"/>
      <c r="E4" s="4"/>
      <c r="F4" s="4"/>
      <c r="G4" s="4"/>
    </row>
    <row r="5" customFormat="false" ht="15" hidden="false" customHeight="false" outlineLevel="0" collapsed="false">
      <c r="A5" s="3" t="s">
        <v>5</v>
      </c>
      <c r="B5" s="3"/>
      <c r="C5" s="4" t="str">
        <f aca="false">'Acadamic Diary'!C5:G5</f>
        <v>Major Project 1</v>
      </c>
      <c r="D5" s="4"/>
      <c r="E5" s="4"/>
      <c r="F5" s="4"/>
      <c r="G5" s="4"/>
    </row>
    <row r="6" customFormat="false" ht="15" hidden="false" customHeight="false" outlineLevel="0" collapsed="false">
      <c r="A6" s="3" t="s">
        <v>7</v>
      </c>
      <c r="B6" s="3"/>
      <c r="C6" s="4" t="str">
        <f aca="false">'Acadamic Diary'!C6:G6</f>
        <v>B.Tech CS+CCVT, B4+B5+B6, VII Semester</v>
      </c>
      <c r="D6" s="4"/>
      <c r="E6" s="4"/>
      <c r="F6" s="4"/>
      <c r="G6" s="4"/>
    </row>
    <row r="8" customFormat="false" ht="13.8" hidden="false" customHeight="false" outlineLevel="0" collapsed="false">
      <c r="A8" s="31" t="s">
        <v>9</v>
      </c>
      <c r="B8" s="31" t="s">
        <v>10</v>
      </c>
      <c r="C8" s="31" t="s">
        <v>11</v>
      </c>
      <c r="D8" s="31" t="s">
        <v>12</v>
      </c>
      <c r="E8" s="33" t="s">
        <v>345</v>
      </c>
    </row>
    <row r="9" customFormat="false" ht="13.8" hidden="false" customHeight="false" outlineLevel="0" collapsed="false">
      <c r="A9" s="17" t="n">
        <f aca="false">'Acadamic Diary'!A9</f>
        <v>1</v>
      </c>
      <c r="B9" s="10" t="n">
        <v>500093418</v>
      </c>
      <c r="C9" s="10" t="s">
        <v>16</v>
      </c>
      <c r="D9" s="11" t="s">
        <v>17</v>
      </c>
      <c r="E9" s="35" t="n">
        <v>93</v>
      </c>
    </row>
    <row r="10" customFormat="false" ht="13.8" hidden="false" customHeight="false" outlineLevel="0" collapsed="false">
      <c r="A10" s="17" t="n">
        <f aca="false">'Acadamic Diary'!A10</f>
        <v>2</v>
      </c>
      <c r="B10" s="10" t="n">
        <v>500093449</v>
      </c>
      <c r="C10" s="10" t="s">
        <v>20</v>
      </c>
      <c r="D10" s="11" t="s">
        <v>21</v>
      </c>
      <c r="E10" s="35" t="n">
        <v>87</v>
      </c>
    </row>
    <row r="11" customFormat="false" ht="13.8" hidden="false" customHeight="false" outlineLevel="0" collapsed="false">
      <c r="A11" s="17" t="n">
        <f aca="false">'Acadamic Diary'!A11</f>
        <v>3</v>
      </c>
      <c r="B11" s="10" t="n">
        <v>500093617</v>
      </c>
      <c r="C11" s="10" t="s">
        <v>24</v>
      </c>
      <c r="D11" s="11" t="s">
        <v>25</v>
      </c>
      <c r="E11" s="35" t="n">
        <v>86</v>
      </c>
    </row>
    <row r="12" customFormat="false" ht="13.8" hidden="false" customHeight="false" outlineLevel="0" collapsed="false">
      <c r="A12" s="17" t="n">
        <f aca="false">'Acadamic Diary'!A12</f>
        <v>4</v>
      </c>
      <c r="B12" s="10" t="n">
        <v>500093628</v>
      </c>
      <c r="C12" s="10" t="s">
        <v>28</v>
      </c>
      <c r="D12" s="11" t="s">
        <v>29</v>
      </c>
      <c r="E12" s="35" t="n">
        <v>87</v>
      </c>
    </row>
    <row r="13" customFormat="false" ht="13.8" hidden="false" customHeight="false" outlineLevel="0" collapsed="false">
      <c r="A13" s="17" t="n">
        <f aca="false">'Acadamic Diary'!A13</f>
        <v>5</v>
      </c>
      <c r="B13" s="10" t="n">
        <v>500093629</v>
      </c>
      <c r="C13" s="10" t="s">
        <v>31</v>
      </c>
      <c r="D13" s="11" t="s">
        <v>32</v>
      </c>
      <c r="E13" s="35" t="n">
        <v>87</v>
      </c>
    </row>
    <row r="14" customFormat="false" ht="13.8" hidden="false" customHeight="false" outlineLevel="0" collapsed="false">
      <c r="A14" s="17" t="n">
        <f aca="false">'Acadamic Diary'!A14</f>
        <v>6</v>
      </c>
      <c r="B14" s="10" t="n">
        <v>500093644</v>
      </c>
      <c r="C14" s="10" t="s">
        <v>35</v>
      </c>
      <c r="D14" s="11" t="s">
        <v>36</v>
      </c>
      <c r="E14" s="35" t="n">
        <v>87</v>
      </c>
    </row>
    <row r="15" customFormat="false" ht="13.8" hidden="false" customHeight="false" outlineLevel="0" collapsed="false">
      <c r="A15" s="17" t="n">
        <f aca="false">'Acadamic Diary'!A15</f>
        <v>7</v>
      </c>
      <c r="B15" s="10" t="n">
        <v>500093651</v>
      </c>
      <c r="C15" s="10" t="s">
        <v>39</v>
      </c>
      <c r="D15" s="11" t="s">
        <v>40</v>
      </c>
      <c r="E15" s="35" t="n">
        <v>92</v>
      </c>
    </row>
    <row r="16" customFormat="false" ht="13.8" hidden="false" customHeight="false" outlineLevel="0" collapsed="false">
      <c r="A16" s="17" t="n">
        <f aca="false">'Acadamic Diary'!A16</f>
        <v>8</v>
      </c>
      <c r="B16" s="10" t="n">
        <v>500093653</v>
      </c>
      <c r="C16" s="10" t="s">
        <v>43</v>
      </c>
      <c r="D16" s="11" t="s">
        <v>44</v>
      </c>
      <c r="E16" s="35" t="n">
        <v>91</v>
      </c>
    </row>
    <row r="17" customFormat="false" ht="13.8" hidden="false" customHeight="false" outlineLevel="0" collapsed="false">
      <c r="A17" s="17" t="n">
        <f aca="false">'Acadamic Diary'!A17</f>
        <v>9</v>
      </c>
      <c r="B17" s="10" t="n">
        <v>500093656</v>
      </c>
      <c r="C17" s="10" t="s">
        <v>47</v>
      </c>
      <c r="D17" s="11" t="s">
        <v>48</v>
      </c>
      <c r="E17" s="35" t="n">
        <v>91</v>
      </c>
    </row>
    <row r="18" customFormat="false" ht="13.8" hidden="false" customHeight="false" outlineLevel="0" collapsed="false">
      <c r="A18" s="17" t="n">
        <f aca="false">'Acadamic Diary'!A18</f>
        <v>10</v>
      </c>
      <c r="B18" s="10" t="n">
        <v>500093659</v>
      </c>
      <c r="C18" s="10" t="s">
        <v>49</v>
      </c>
      <c r="D18" s="11" t="s">
        <v>50</v>
      </c>
      <c r="E18" s="35" t="n">
        <v>90</v>
      </c>
    </row>
    <row r="19" customFormat="false" ht="13.8" hidden="false" customHeight="false" outlineLevel="0" collapsed="false">
      <c r="A19" s="17" t="n">
        <f aca="false">'Acadamic Diary'!A19</f>
        <v>11</v>
      </c>
      <c r="B19" s="10" t="n">
        <v>500093677</v>
      </c>
      <c r="C19" s="10" t="s">
        <v>51</v>
      </c>
      <c r="D19" s="11" t="s">
        <v>52</v>
      </c>
      <c r="E19" s="35" t="n">
        <v>86</v>
      </c>
    </row>
    <row r="20" customFormat="false" ht="13.8" hidden="false" customHeight="false" outlineLevel="0" collapsed="false">
      <c r="A20" s="17" t="n">
        <f aca="false">'Acadamic Diary'!A20</f>
        <v>12</v>
      </c>
      <c r="B20" s="10" t="n">
        <v>500093916</v>
      </c>
      <c r="C20" s="10" t="s">
        <v>53</v>
      </c>
      <c r="D20" s="11" t="s">
        <v>54</v>
      </c>
      <c r="E20" s="35" t="n">
        <v>90</v>
      </c>
    </row>
    <row r="21" customFormat="false" ht="13.8" hidden="false" customHeight="false" outlineLevel="0" collapsed="false">
      <c r="A21" s="17" t="n">
        <f aca="false">'Acadamic Diary'!A21</f>
        <v>13</v>
      </c>
      <c r="B21" s="10" t="n">
        <v>500093923</v>
      </c>
      <c r="C21" s="10" t="s">
        <v>57</v>
      </c>
      <c r="D21" s="11" t="s">
        <v>58</v>
      </c>
      <c r="E21" s="35" t="n">
        <v>89</v>
      </c>
    </row>
    <row r="22" customFormat="false" ht="13.8" hidden="false" customHeight="false" outlineLevel="0" collapsed="false">
      <c r="A22" s="17" t="n">
        <f aca="false">'Acadamic Diary'!A22</f>
        <v>14</v>
      </c>
      <c r="B22" s="10" t="n">
        <v>500093927</v>
      </c>
      <c r="C22" s="10" t="s">
        <v>61</v>
      </c>
      <c r="D22" s="11" t="s">
        <v>62</v>
      </c>
      <c r="E22" s="35" t="n">
        <v>90</v>
      </c>
    </row>
    <row r="23" customFormat="false" ht="13.8" hidden="false" customHeight="false" outlineLevel="0" collapsed="false">
      <c r="A23" s="17" t="n">
        <f aca="false">'Acadamic Diary'!A23</f>
        <v>15</v>
      </c>
      <c r="B23" s="10" t="n">
        <v>500093948</v>
      </c>
      <c r="C23" s="10" t="s">
        <v>63</v>
      </c>
      <c r="D23" s="11" t="s">
        <v>64</v>
      </c>
      <c r="E23" s="35" t="n">
        <v>86</v>
      </c>
    </row>
    <row r="24" customFormat="false" ht="13.8" hidden="false" customHeight="false" outlineLevel="0" collapsed="false">
      <c r="A24" s="17" t="n">
        <f aca="false">'Acadamic Diary'!A24</f>
        <v>16</v>
      </c>
      <c r="B24" s="10" t="n">
        <v>500093957</v>
      </c>
      <c r="C24" s="10" t="s">
        <v>65</v>
      </c>
      <c r="D24" s="11" t="s">
        <v>66</v>
      </c>
      <c r="E24" s="35" t="n">
        <v>88</v>
      </c>
    </row>
    <row r="25" customFormat="false" ht="13.8" hidden="false" customHeight="false" outlineLevel="0" collapsed="false">
      <c r="A25" s="17" t="n">
        <f aca="false">'Acadamic Diary'!A25</f>
        <v>17</v>
      </c>
      <c r="B25" s="10" t="n">
        <v>500093984</v>
      </c>
      <c r="C25" s="10" t="s">
        <v>67</v>
      </c>
      <c r="D25" s="11" t="s">
        <v>68</v>
      </c>
      <c r="E25" s="35" t="n">
        <v>88</v>
      </c>
    </row>
    <row r="26" customFormat="false" ht="13.8" hidden="false" customHeight="false" outlineLevel="0" collapsed="false">
      <c r="A26" s="17" t="n">
        <f aca="false">'Acadamic Diary'!A26</f>
        <v>18</v>
      </c>
      <c r="B26" s="10" t="n">
        <v>500094037</v>
      </c>
      <c r="C26" s="10" t="s">
        <v>69</v>
      </c>
      <c r="D26" s="11" t="s">
        <v>70</v>
      </c>
      <c r="E26" s="35" t="n">
        <v>92</v>
      </c>
    </row>
    <row r="27" customFormat="false" ht="13.8" hidden="false" customHeight="false" outlineLevel="0" collapsed="false">
      <c r="A27" s="17" t="n">
        <f aca="false">'Acadamic Diary'!A27</f>
        <v>19</v>
      </c>
      <c r="B27" s="10" t="n">
        <v>500094046</v>
      </c>
      <c r="C27" s="10" t="s">
        <v>73</v>
      </c>
      <c r="D27" s="11" t="s">
        <v>74</v>
      </c>
      <c r="E27" s="35" t="n">
        <v>90</v>
      </c>
    </row>
    <row r="28" customFormat="false" ht="13.8" hidden="false" customHeight="false" outlineLevel="0" collapsed="false">
      <c r="A28" s="17" t="n">
        <f aca="false">'Acadamic Diary'!A28</f>
        <v>20</v>
      </c>
      <c r="B28" s="10" t="n">
        <v>500094049</v>
      </c>
      <c r="C28" s="10" t="s">
        <v>75</v>
      </c>
      <c r="D28" s="11" t="s">
        <v>76</v>
      </c>
      <c r="E28" s="35" t="n">
        <v>97</v>
      </c>
    </row>
    <row r="29" customFormat="false" ht="13.8" hidden="false" customHeight="false" outlineLevel="0" collapsed="false">
      <c r="A29" s="17" t="n">
        <f aca="false">'Acadamic Diary'!A29</f>
        <v>21</v>
      </c>
      <c r="B29" s="10" t="n">
        <v>500094053</v>
      </c>
      <c r="C29" s="10" t="s">
        <v>79</v>
      </c>
      <c r="D29" s="11" t="s">
        <v>80</v>
      </c>
      <c r="E29" s="35" t="n">
        <v>86</v>
      </c>
    </row>
    <row r="30" customFormat="false" ht="13.8" hidden="false" customHeight="false" outlineLevel="0" collapsed="false">
      <c r="A30" s="17" t="n">
        <f aca="false">'Acadamic Diary'!A30</f>
        <v>22</v>
      </c>
      <c r="B30" s="10" t="n">
        <v>500094054</v>
      </c>
      <c r="C30" s="10" t="s">
        <v>81</v>
      </c>
      <c r="D30" s="11" t="s">
        <v>82</v>
      </c>
      <c r="E30" s="35" t="n">
        <v>98</v>
      </c>
    </row>
    <row r="31" customFormat="false" ht="13.8" hidden="false" customHeight="false" outlineLevel="0" collapsed="false">
      <c r="A31" s="17" t="n">
        <f aca="false">'Acadamic Diary'!A31</f>
        <v>23</v>
      </c>
      <c r="B31" s="10" t="n">
        <v>500094065</v>
      </c>
      <c r="C31" s="10" t="s">
        <v>83</v>
      </c>
      <c r="D31" s="11" t="s">
        <v>84</v>
      </c>
      <c r="E31" s="35" t="n">
        <v>98</v>
      </c>
    </row>
    <row r="32" customFormat="false" ht="13.8" hidden="false" customHeight="false" outlineLevel="0" collapsed="false">
      <c r="A32" s="17" t="n">
        <f aca="false">'Acadamic Diary'!A32</f>
        <v>24</v>
      </c>
      <c r="B32" s="10" t="n">
        <v>500094068</v>
      </c>
      <c r="C32" s="10" t="s">
        <v>85</v>
      </c>
      <c r="D32" s="11" t="s">
        <v>86</v>
      </c>
      <c r="E32" s="35" t="n">
        <v>96</v>
      </c>
    </row>
    <row r="33" customFormat="false" ht="13.8" hidden="false" customHeight="false" outlineLevel="0" collapsed="false">
      <c r="A33" s="17" t="n">
        <f aca="false">'Acadamic Diary'!A33</f>
        <v>25</v>
      </c>
      <c r="B33" s="10" t="n">
        <v>500094083</v>
      </c>
      <c r="C33" s="10" t="s">
        <v>89</v>
      </c>
      <c r="D33" s="11" t="s">
        <v>90</v>
      </c>
      <c r="E33" s="35" t="n">
        <v>97</v>
      </c>
    </row>
    <row r="34" customFormat="false" ht="13.8" hidden="false" customHeight="false" outlineLevel="0" collapsed="false">
      <c r="A34" s="17" t="n">
        <f aca="false">'Acadamic Diary'!A34</f>
        <v>26</v>
      </c>
      <c r="B34" s="10" t="n">
        <v>500094089</v>
      </c>
      <c r="C34" s="10" t="s">
        <v>91</v>
      </c>
      <c r="D34" s="11" t="s">
        <v>92</v>
      </c>
      <c r="E34" s="35" t="n">
        <v>89</v>
      </c>
    </row>
    <row r="35" customFormat="false" ht="13.8" hidden="false" customHeight="false" outlineLevel="0" collapsed="false">
      <c r="A35" s="17" t="n">
        <f aca="false">'Acadamic Diary'!A35</f>
        <v>27</v>
      </c>
      <c r="B35" s="10" t="n">
        <v>500094103</v>
      </c>
      <c r="C35" s="10" t="s">
        <v>95</v>
      </c>
      <c r="D35" s="11" t="s">
        <v>96</v>
      </c>
      <c r="E35" s="35" t="n">
        <v>91</v>
      </c>
    </row>
    <row r="36" customFormat="false" ht="13.8" hidden="false" customHeight="false" outlineLevel="0" collapsed="false">
      <c r="A36" s="17" t="n">
        <f aca="false">'Acadamic Diary'!A36</f>
        <v>28</v>
      </c>
      <c r="B36" s="10" t="n">
        <v>500094117</v>
      </c>
      <c r="C36" s="10" t="s">
        <v>99</v>
      </c>
      <c r="D36" s="11" t="s">
        <v>100</v>
      </c>
      <c r="E36" s="35" t="n">
        <v>88</v>
      </c>
    </row>
    <row r="37" customFormat="false" ht="13.8" hidden="false" customHeight="false" outlineLevel="0" collapsed="false">
      <c r="A37" s="17" t="n">
        <f aca="false">'Acadamic Diary'!A37</f>
        <v>29</v>
      </c>
      <c r="B37" s="10" t="n">
        <v>500094118</v>
      </c>
      <c r="C37" s="10" t="s">
        <v>102</v>
      </c>
      <c r="D37" s="11" t="s">
        <v>103</v>
      </c>
      <c r="E37" s="35" t="n">
        <v>88</v>
      </c>
    </row>
    <row r="38" customFormat="false" ht="13.8" hidden="false" customHeight="false" outlineLevel="0" collapsed="false">
      <c r="A38" s="17" t="n">
        <f aca="false">'Acadamic Diary'!A38</f>
        <v>30</v>
      </c>
      <c r="B38" s="10" t="n">
        <v>500094125</v>
      </c>
      <c r="C38" s="10" t="s">
        <v>104</v>
      </c>
      <c r="D38" s="11" t="s">
        <v>105</v>
      </c>
      <c r="E38" s="35" t="n">
        <v>86</v>
      </c>
    </row>
    <row r="39" customFormat="false" ht="13.8" hidden="false" customHeight="false" outlineLevel="0" collapsed="false">
      <c r="A39" s="17" t="n">
        <f aca="false">'Acadamic Diary'!A39</f>
        <v>31</v>
      </c>
      <c r="B39" s="10" t="n">
        <v>500094135</v>
      </c>
      <c r="C39" s="10" t="s">
        <v>107</v>
      </c>
      <c r="D39" s="11" t="s">
        <v>108</v>
      </c>
      <c r="E39" s="35" t="n">
        <v>95</v>
      </c>
    </row>
    <row r="40" customFormat="false" ht="13.8" hidden="false" customHeight="false" outlineLevel="0" collapsed="false">
      <c r="A40" s="17" t="n">
        <f aca="false">'Acadamic Diary'!A40</f>
        <v>32</v>
      </c>
      <c r="B40" s="10" t="n">
        <v>500094136</v>
      </c>
      <c r="C40" s="10" t="s">
        <v>109</v>
      </c>
      <c r="D40" s="11" t="s">
        <v>110</v>
      </c>
      <c r="E40" s="35" t="n">
        <v>99</v>
      </c>
    </row>
    <row r="41" customFormat="false" ht="13.8" hidden="false" customHeight="false" outlineLevel="0" collapsed="false">
      <c r="A41" s="17" t="n">
        <f aca="false">'Acadamic Diary'!A41</f>
        <v>33</v>
      </c>
      <c r="B41" s="10" t="n">
        <v>500094151</v>
      </c>
      <c r="C41" s="10" t="s">
        <v>111</v>
      </c>
      <c r="D41" s="11" t="s">
        <v>112</v>
      </c>
      <c r="E41" s="35" t="n">
        <v>88</v>
      </c>
    </row>
    <row r="42" customFormat="false" ht="13.8" hidden="false" customHeight="false" outlineLevel="0" collapsed="false">
      <c r="A42" s="17" t="n">
        <f aca="false">'Acadamic Diary'!A42</f>
        <v>34</v>
      </c>
      <c r="B42" s="10" t="n">
        <v>500094152</v>
      </c>
      <c r="C42" s="10" t="s">
        <v>113</v>
      </c>
      <c r="D42" s="11" t="s">
        <v>114</v>
      </c>
      <c r="E42" s="35" t="n">
        <v>87</v>
      </c>
    </row>
    <row r="43" customFormat="false" ht="13.8" hidden="false" customHeight="false" outlineLevel="0" collapsed="false">
      <c r="A43" s="17" t="n">
        <f aca="false">'Acadamic Diary'!A43</f>
        <v>35</v>
      </c>
      <c r="B43" s="10" t="n">
        <v>500094170</v>
      </c>
      <c r="C43" s="10" t="s">
        <v>117</v>
      </c>
      <c r="D43" s="11" t="s">
        <v>118</v>
      </c>
      <c r="E43" s="35" t="n">
        <v>92</v>
      </c>
    </row>
    <row r="44" customFormat="false" ht="13.8" hidden="false" customHeight="false" outlineLevel="0" collapsed="false">
      <c r="A44" s="17" t="n">
        <f aca="false">'Acadamic Diary'!A44</f>
        <v>36</v>
      </c>
      <c r="B44" s="10" t="n">
        <v>500094459</v>
      </c>
      <c r="C44" s="10" t="s">
        <v>119</v>
      </c>
      <c r="D44" s="11" t="s">
        <v>120</v>
      </c>
      <c r="E44" s="35" t="n">
        <v>88</v>
      </c>
    </row>
    <row r="45" customFormat="false" ht="13.8" hidden="false" customHeight="false" outlineLevel="0" collapsed="false">
      <c r="A45" s="17" t="n">
        <f aca="false">'Acadamic Diary'!A45</f>
        <v>37</v>
      </c>
      <c r="B45" s="10" t="n">
        <v>500094565</v>
      </c>
      <c r="C45" s="10" t="s">
        <v>121</v>
      </c>
      <c r="D45" s="11" t="s">
        <v>122</v>
      </c>
      <c r="E45" s="35" t="n">
        <v>95</v>
      </c>
    </row>
    <row r="46" customFormat="false" ht="13.8" hidden="false" customHeight="false" outlineLevel="0" collapsed="false">
      <c r="A46" s="17" t="n">
        <f aca="false">'Acadamic Diary'!A46</f>
        <v>38</v>
      </c>
      <c r="B46" s="10" t="n">
        <v>500094566</v>
      </c>
      <c r="C46" s="10" t="s">
        <v>125</v>
      </c>
      <c r="D46" s="11" t="s">
        <v>126</v>
      </c>
      <c r="E46" s="35" t="n">
        <v>94</v>
      </c>
    </row>
    <row r="47" customFormat="false" ht="13.8" hidden="false" customHeight="false" outlineLevel="0" collapsed="false">
      <c r="A47" s="17" t="n">
        <f aca="false">'Acadamic Diary'!A47</f>
        <v>39</v>
      </c>
      <c r="B47" s="10" t="n">
        <v>500094571</v>
      </c>
      <c r="C47" s="10" t="s">
        <v>129</v>
      </c>
      <c r="D47" s="11" t="s">
        <v>130</v>
      </c>
      <c r="E47" s="35" t="n">
        <v>89</v>
      </c>
    </row>
    <row r="48" customFormat="false" ht="13.8" hidden="false" customHeight="false" outlineLevel="0" collapsed="false">
      <c r="A48" s="17" t="n">
        <f aca="false">'Acadamic Diary'!A48</f>
        <v>40</v>
      </c>
      <c r="B48" s="10" t="n">
        <v>500094575</v>
      </c>
      <c r="C48" s="10" t="s">
        <v>133</v>
      </c>
      <c r="D48" s="11" t="s">
        <v>134</v>
      </c>
      <c r="E48" s="35" t="n">
        <v>93</v>
      </c>
    </row>
    <row r="49" customFormat="false" ht="13.8" hidden="false" customHeight="false" outlineLevel="0" collapsed="false">
      <c r="A49" s="17" t="n">
        <f aca="false">'Acadamic Diary'!A49</f>
        <v>41</v>
      </c>
      <c r="B49" s="10" t="n">
        <v>500094583</v>
      </c>
      <c r="C49" s="10" t="s">
        <v>137</v>
      </c>
      <c r="D49" s="11" t="s">
        <v>138</v>
      </c>
      <c r="E49" s="35" t="n">
        <v>91</v>
      </c>
    </row>
    <row r="50" customFormat="false" ht="13.8" hidden="false" customHeight="false" outlineLevel="0" collapsed="false">
      <c r="A50" s="17" t="n">
        <f aca="false">'Acadamic Diary'!A50</f>
        <v>42</v>
      </c>
      <c r="B50" s="10" t="n">
        <v>500094585</v>
      </c>
      <c r="C50" s="10" t="s">
        <v>141</v>
      </c>
      <c r="D50" s="11" t="s">
        <v>142</v>
      </c>
      <c r="E50" s="35" t="n">
        <v>93</v>
      </c>
    </row>
    <row r="51" customFormat="false" ht="13.8" hidden="false" customHeight="false" outlineLevel="0" collapsed="false">
      <c r="A51" s="17" t="n">
        <f aca="false">'Acadamic Diary'!A51</f>
        <v>43</v>
      </c>
      <c r="B51" s="10" t="n">
        <v>500094657</v>
      </c>
      <c r="C51" s="10" t="s">
        <v>143</v>
      </c>
      <c r="D51" s="11" t="s">
        <v>144</v>
      </c>
      <c r="E51" s="35" t="n">
        <v>87</v>
      </c>
    </row>
    <row r="52" customFormat="false" ht="13.8" hidden="false" customHeight="false" outlineLevel="0" collapsed="false">
      <c r="A52" s="17" t="n">
        <f aca="false">'Acadamic Diary'!A52</f>
        <v>44</v>
      </c>
      <c r="B52" s="10" t="n">
        <v>500094696</v>
      </c>
      <c r="C52" s="10" t="s">
        <v>145</v>
      </c>
      <c r="D52" s="11" t="s">
        <v>146</v>
      </c>
      <c r="E52" s="35" t="n">
        <v>89</v>
      </c>
    </row>
    <row r="53" customFormat="false" ht="13.8" hidden="false" customHeight="false" outlineLevel="0" collapsed="false">
      <c r="A53" s="17" t="n">
        <f aca="false">'Acadamic Diary'!A53</f>
        <v>45</v>
      </c>
      <c r="B53" s="10" t="n">
        <v>500094702</v>
      </c>
      <c r="C53" s="10" t="s">
        <v>147</v>
      </c>
      <c r="D53" s="11" t="s">
        <v>148</v>
      </c>
      <c r="E53" s="35" t="n">
        <v>92</v>
      </c>
    </row>
    <row r="54" customFormat="false" ht="13.8" hidden="false" customHeight="false" outlineLevel="0" collapsed="false">
      <c r="A54" s="17" t="n">
        <f aca="false">'Acadamic Diary'!A54</f>
        <v>46</v>
      </c>
      <c r="B54" s="10" t="n">
        <v>500094775</v>
      </c>
      <c r="C54" s="10" t="s">
        <v>151</v>
      </c>
      <c r="D54" s="11" t="s">
        <v>152</v>
      </c>
      <c r="E54" s="35" t="n">
        <v>89</v>
      </c>
    </row>
    <row r="55" customFormat="false" ht="13.8" hidden="false" customHeight="false" outlineLevel="0" collapsed="false">
      <c r="A55" s="17" t="n">
        <f aca="false">'Acadamic Diary'!A55</f>
        <v>47</v>
      </c>
      <c r="B55" s="10" t="n">
        <v>500094799</v>
      </c>
      <c r="C55" s="10" t="s">
        <v>153</v>
      </c>
      <c r="D55" s="11" t="s">
        <v>154</v>
      </c>
      <c r="E55" s="35" t="n">
        <v>96</v>
      </c>
    </row>
    <row r="56" customFormat="false" ht="13.8" hidden="false" customHeight="false" outlineLevel="0" collapsed="false">
      <c r="A56" s="17" t="n">
        <f aca="false">'Acadamic Diary'!A56</f>
        <v>48</v>
      </c>
      <c r="B56" s="10" t="n">
        <v>500094905</v>
      </c>
      <c r="C56" s="10" t="s">
        <v>155</v>
      </c>
      <c r="D56" s="11" t="s">
        <v>156</v>
      </c>
      <c r="E56" s="35" t="n">
        <v>90</v>
      </c>
    </row>
    <row r="57" customFormat="false" ht="13.8" hidden="false" customHeight="false" outlineLevel="0" collapsed="false">
      <c r="A57" s="17" t="n">
        <f aca="false">'Acadamic Diary'!A57</f>
        <v>49</v>
      </c>
      <c r="B57" s="10" t="n">
        <v>500094922</v>
      </c>
      <c r="C57" s="10" t="s">
        <v>157</v>
      </c>
      <c r="D57" s="11" t="s">
        <v>158</v>
      </c>
      <c r="E57" s="35" t="n">
        <v>97</v>
      </c>
    </row>
    <row r="58" customFormat="false" ht="13.8" hidden="false" customHeight="false" outlineLevel="0" collapsed="false">
      <c r="A58" s="17" t="n">
        <f aca="false">'Acadamic Diary'!A58</f>
        <v>50</v>
      </c>
      <c r="B58" s="10" t="n">
        <v>500095011</v>
      </c>
      <c r="C58" s="10" t="s">
        <v>161</v>
      </c>
      <c r="D58" s="11" t="s">
        <v>162</v>
      </c>
      <c r="E58" s="35" t="n">
        <v>99</v>
      </c>
    </row>
    <row r="59" customFormat="false" ht="13.8" hidden="false" customHeight="false" outlineLevel="0" collapsed="false">
      <c r="A59" s="17" t="n">
        <f aca="false">'Acadamic Diary'!A59</f>
        <v>51</v>
      </c>
      <c r="B59" s="10" t="n">
        <v>500095057</v>
      </c>
      <c r="C59" s="10" t="s">
        <v>163</v>
      </c>
      <c r="D59" s="11" t="s">
        <v>164</v>
      </c>
      <c r="E59" s="35" t="n">
        <v>95</v>
      </c>
    </row>
    <row r="60" customFormat="false" ht="13.8" hidden="false" customHeight="false" outlineLevel="0" collapsed="false">
      <c r="A60" s="17" t="n">
        <f aca="false">'Acadamic Diary'!A60</f>
        <v>52</v>
      </c>
      <c r="B60" s="10" t="n">
        <v>500095186</v>
      </c>
      <c r="C60" s="10" t="s">
        <v>167</v>
      </c>
      <c r="D60" s="11" t="s">
        <v>168</v>
      </c>
      <c r="E60" s="35" t="n">
        <v>90</v>
      </c>
    </row>
    <row r="61" customFormat="false" ht="13.8" hidden="false" customHeight="false" outlineLevel="0" collapsed="false">
      <c r="A61" s="17" t="n">
        <f aca="false">'Acadamic Diary'!A61</f>
        <v>53</v>
      </c>
      <c r="B61" s="10" t="n">
        <v>500095193</v>
      </c>
      <c r="C61" s="10" t="s">
        <v>171</v>
      </c>
      <c r="D61" s="11" t="s">
        <v>172</v>
      </c>
      <c r="E61" s="35" t="n">
        <v>97</v>
      </c>
    </row>
    <row r="62" customFormat="false" ht="13.8" hidden="false" customHeight="false" outlineLevel="0" collapsed="false">
      <c r="A62" s="17" t="n">
        <f aca="false">'Acadamic Diary'!A62</f>
        <v>54</v>
      </c>
      <c r="B62" s="10" t="n">
        <v>500095291</v>
      </c>
      <c r="C62" s="10" t="s">
        <v>175</v>
      </c>
      <c r="D62" s="11" t="s">
        <v>176</v>
      </c>
      <c r="E62" s="35" t="n">
        <v>86</v>
      </c>
    </row>
    <row r="63" customFormat="false" ht="13.8" hidden="false" customHeight="false" outlineLevel="0" collapsed="false">
      <c r="A63" s="17" t="n">
        <f aca="false">'Acadamic Diary'!A63</f>
        <v>55</v>
      </c>
      <c r="B63" s="10" t="n">
        <v>500095374</v>
      </c>
      <c r="C63" s="10" t="s">
        <v>177</v>
      </c>
      <c r="D63" s="11" t="s">
        <v>178</v>
      </c>
      <c r="E63" s="35" t="n">
        <v>98</v>
      </c>
    </row>
    <row r="64" customFormat="false" ht="13.8" hidden="false" customHeight="false" outlineLevel="0" collapsed="false">
      <c r="A64" s="17" t="n">
        <f aca="false">'Acadamic Diary'!A64</f>
        <v>56</v>
      </c>
      <c r="B64" s="10" t="n">
        <v>500095382</v>
      </c>
      <c r="C64" s="10" t="s">
        <v>180</v>
      </c>
      <c r="D64" s="11" t="s">
        <v>181</v>
      </c>
      <c r="E64" s="35" t="n">
        <v>96</v>
      </c>
    </row>
    <row r="65" customFormat="false" ht="13.8" hidden="false" customHeight="false" outlineLevel="0" collapsed="false">
      <c r="A65" s="17" t="n">
        <f aca="false">'Acadamic Diary'!A65</f>
        <v>57</v>
      </c>
      <c r="B65" s="10" t="n">
        <v>500095429</v>
      </c>
      <c r="C65" s="10" t="s">
        <v>182</v>
      </c>
      <c r="D65" s="11" t="s">
        <v>183</v>
      </c>
      <c r="E65" s="35" t="n">
        <v>96</v>
      </c>
    </row>
    <row r="66" customFormat="false" ht="13.8" hidden="false" customHeight="false" outlineLevel="0" collapsed="false">
      <c r="A66" s="17" t="n">
        <f aca="false">'Acadamic Diary'!A66</f>
        <v>58</v>
      </c>
      <c r="B66" s="10" t="n">
        <v>500095437</v>
      </c>
      <c r="C66" s="10" t="s">
        <v>184</v>
      </c>
      <c r="D66" s="11" t="s">
        <v>185</v>
      </c>
      <c r="E66" s="35" t="n">
        <v>94</v>
      </c>
    </row>
    <row r="67" customFormat="false" ht="13.8" hidden="false" customHeight="false" outlineLevel="0" collapsed="false">
      <c r="A67" s="17" t="n">
        <f aca="false">'Acadamic Diary'!A67</f>
        <v>59</v>
      </c>
      <c r="B67" s="10" t="n">
        <v>500095439</v>
      </c>
      <c r="C67" s="10" t="s">
        <v>186</v>
      </c>
      <c r="D67" s="11" t="s">
        <v>187</v>
      </c>
      <c r="E67" s="35" t="n">
        <v>93</v>
      </c>
    </row>
    <row r="68" customFormat="false" ht="13.8" hidden="false" customHeight="false" outlineLevel="0" collapsed="false">
      <c r="A68" s="17" t="n">
        <f aca="false">'Acadamic Diary'!A68</f>
        <v>60</v>
      </c>
      <c r="B68" s="10" t="n">
        <v>500095440</v>
      </c>
      <c r="C68" s="10" t="s">
        <v>188</v>
      </c>
      <c r="D68" s="11" t="s">
        <v>189</v>
      </c>
      <c r="E68" s="35" t="n">
        <v>96</v>
      </c>
    </row>
    <row r="69" customFormat="false" ht="13.8" hidden="false" customHeight="false" outlineLevel="0" collapsed="false">
      <c r="A69" s="17" t="n">
        <f aca="false">'Acadamic Diary'!A69</f>
        <v>61</v>
      </c>
      <c r="B69" s="10" t="n">
        <v>500095542</v>
      </c>
      <c r="C69" s="10" t="s">
        <v>190</v>
      </c>
      <c r="D69" s="11" t="s">
        <v>191</v>
      </c>
      <c r="E69" s="35" t="n">
        <v>94</v>
      </c>
    </row>
    <row r="70" customFormat="false" ht="13.8" hidden="false" customHeight="false" outlineLevel="0" collapsed="false">
      <c r="A70" s="17" t="n">
        <f aca="false">'Acadamic Diary'!A70</f>
        <v>62</v>
      </c>
      <c r="B70" s="10" t="n">
        <v>500095554</v>
      </c>
      <c r="C70" s="10" t="s">
        <v>194</v>
      </c>
      <c r="D70" s="11" t="s">
        <v>195</v>
      </c>
      <c r="E70" s="35" t="n">
        <v>86</v>
      </c>
    </row>
    <row r="71" customFormat="false" ht="13.8" hidden="false" customHeight="false" outlineLevel="0" collapsed="false">
      <c r="A71" s="17" t="n">
        <f aca="false">'Acadamic Diary'!A71</f>
        <v>63</v>
      </c>
      <c r="B71" s="10" t="n">
        <v>500095565</v>
      </c>
      <c r="C71" s="10" t="s">
        <v>198</v>
      </c>
      <c r="D71" s="11" t="s">
        <v>199</v>
      </c>
      <c r="E71" s="35" t="n">
        <v>98</v>
      </c>
    </row>
    <row r="72" customFormat="false" ht="13.8" hidden="false" customHeight="false" outlineLevel="0" collapsed="false">
      <c r="A72" s="17" t="n">
        <f aca="false">'Acadamic Diary'!A72</f>
        <v>64</v>
      </c>
      <c r="B72" s="10" t="n">
        <v>500095574</v>
      </c>
      <c r="C72" s="10" t="s">
        <v>202</v>
      </c>
      <c r="D72" s="11" t="s">
        <v>203</v>
      </c>
      <c r="E72" s="35" t="n">
        <v>86</v>
      </c>
    </row>
    <row r="73" customFormat="false" ht="13.8" hidden="false" customHeight="false" outlineLevel="0" collapsed="false">
      <c r="A73" s="17" t="n">
        <f aca="false">'Acadamic Diary'!A73</f>
        <v>65</v>
      </c>
      <c r="B73" s="10" t="n">
        <v>500095576</v>
      </c>
      <c r="C73" s="10" t="s">
        <v>206</v>
      </c>
      <c r="D73" s="11" t="s">
        <v>207</v>
      </c>
      <c r="E73" s="35" t="n">
        <v>89</v>
      </c>
    </row>
    <row r="74" customFormat="false" ht="13.8" hidden="false" customHeight="false" outlineLevel="0" collapsed="false">
      <c r="A74" s="17" t="n">
        <f aca="false">'Acadamic Diary'!A74</f>
        <v>66</v>
      </c>
      <c r="B74" s="10" t="n">
        <v>500095581</v>
      </c>
      <c r="C74" s="10" t="s">
        <v>208</v>
      </c>
      <c r="D74" s="11" t="s">
        <v>209</v>
      </c>
      <c r="E74" s="35" t="n">
        <v>88</v>
      </c>
    </row>
    <row r="75" customFormat="false" ht="13.8" hidden="false" customHeight="false" outlineLevel="0" collapsed="false">
      <c r="A75" s="17" t="n">
        <f aca="false">'Acadamic Diary'!A75</f>
        <v>67</v>
      </c>
      <c r="B75" s="10" t="n">
        <v>500095594</v>
      </c>
      <c r="C75" s="10" t="s">
        <v>212</v>
      </c>
      <c r="D75" s="11" t="s">
        <v>213</v>
      </c>
      <c r="E75" s="35" t="n">
        <v>98</v>
      </c>
    </row>
    <row r="76" customFormat="false" ht="13.8" hidden="false" customHeight="false" outlineLevel="0" collapsed="false">
      <c r="A76" s="17" t="n">
        <f aca="false">'Acadamic Diary'!A76</f>
        <v>68</v>
      </c>
      <c r="B76" s="10" t="n">
        <v>500095595</v>
      </c>
      <c r="C76" s="10" t="s">
        <v>214</v>
      </c>
      <c r="D76" s="11" t="s">
        <v>215</v>
      </c>
      <c r="E76" s="35" t="n">
        <v>96</v>
      </c>
    </row>
    <row r="77" customFormat="false" ht="13.8" hidden="false" customHeight="false" outlineLevel="0" collapsed="false">
      <c r="A77" s="17" t="n">
        <f aca="false">'Acadamic Diary'!A77</f>
        <v>69</v>
      </c>
      <c r="B77" s="10" t="n">
        <v>500095601</v>
      </c>
      <c r="C77" s="10" t="s">
        <v>218</v>
      </c>
      <c r="D77" s="11" t="s">
        <v>219</v>
      </c>
      <c r="E77" s="35" t="n">
        <v>97</v>
      </c>
    </row>
    <row r="78" customFormat="false" ht="13.8" hidden="false" customHeight="false" outlineLevel="0" collapsed="false">
      <c r="A78" s="17" t="n">
        <f aca="false">'Acadamic Diary'!A78</f>
        <v>70</v>
      </c>
      <c r="B78" s="10" t="n">
        <v>500095603</v>
      </c>
      <c r="C78" s="10" t="s">
        <v>221</v>
      </c>
      <c r="D78" s="11" t="s">
        <v>222</v>
      </c>
      <c r="E78" s="35" t="n">
        <v>92</v>
      </c>
    </row>
    <row r="79" customFormat="false" ht="13.8" hidden="false" customHeight="false" outlineLevel="0" collapsed="false">
      <c r="A79" s="17" t="n">
        <f aca="false">'Acadamic Diary'!A79</f>
        <v>71</v>
      </c>
      <c r="B79" s="10" t="n">
        <v>500095616</v>
      </c>
      <c r="C79" s="10" t="s">
        <v>223</v>
      </c>
      <c r="D79" s="11" t="s">
        <v>224</v>
      </c>
      <c r="E79" s="35" t="n">
        <v>97</v>
      </c>
    </row>
    <row r="80" customFormat="false" ht="13.8" hidden="false" customHeight="false" outlineLevel="0" collapsed="false">
      <c r="A80" s="17" t="n">
        <f aca="false">'Acadamic Diary'!A80</f>
        <v>72</v>
      </c>
      <c r="B80" s="10" t="n">
        <v>500095624</v>
      </c>
      <c r="C80" s="10" t="s">
        <v>225</v>
      </c>
      <c r="D80" s="11" t="s">
        <v>226</v>
      </c>
      <c r="E80" s="35" t="n">
        <v>96</v>
      </c>
    </row>
    <row r="81" customFormat="false" ht="13.8" hidden="false" customHeight="false" outlineLevel="0" collapsed="false">
      <c r="A81" s="17" t="n">
        <f aca="false">'Acadamic Diary'!A81</f>
        <v>73</v>
      </c>
      <c r="B81" s="10" t="n">
        <v>500095629</v>
      </c>
      <c r="C81" s="10" t="s">
        <v>228</v>
      </c>
      <c r="D81" s="11" t="s">
        <v>229</v>
      </c>
      <c r="E81" s="35" t="n">
        <v>93</v>
      </c>
    </row>
    <row r="82" customFormat="false" ht="13.8" hidden="false" customHeight="false" outlineLevel="0" collapsed="false">
      <c r="A82" s="17" t="n">
        <f aca="false">'Acadamic Diary'!A82</f>
        <v>74</v>
      </c>
      <c r="B82" s="10" t="n">
        <v>500095633</v>
      </c>
      <c r="C82" s="10" t="s">
        <v>230</v>
      </c>
      <c r="D82" s="11" t="s">
        <v>231</v>
      </c>
      <c r="E82" s="35" t="n">
        <v>90</v>
      </c>
    </row>
    <row r="83" customFormat="false" ht="13.8" hidden="false" customHeight="false" outlineLevel="0" collapsed="false">
      <c r="A83" s="17" t="n">
        <f aca="false">'Acadamic Diary'!A83</f>
        <v>75</v>
      </c>
      <c r="B83" s="10" t="n">
        <v>500095651</v>
      </c>
      <c r="C83" s="10" t="s">
        <v>232</v>
      </c>
      <c r="D83" s="11" t="s">
        <v>233</v>
      </c>
      <c r="E83" s="35" t="n">
        <v>92</v>
      </c>
    </row>
    <row r="84" customFormat="false" ht="13.8" hidden="false" customHeight="false" outlineLevel="0" collapsed="false">
      <c r="A84" s="17" t="n">
        <f aca="false">'Acadamic Diary'!A84</f>
        <v>76</v>
      </c>
      <c r="B84" s="10" t="n">
        <v>500095656</v>
      </c>
      <c r="C84" s="10" t="s">
        <v>236</v>
      </c>
      <c r="D84" s="11" t="s">
        <v>237</v>
      </c>
      <c r="E84" s="35" t="n">
        <v>94</v>
      </c>
    </row>
    <row r="85" customFormat="false" ht="13.8" hidden="false" customHeight="false" outlineLevel="0" collapsed="false">
      <c r="A85" s="17" t="n">
        <f aca="false">'Acadamic Diary'!A85</f>
        <v>77</v>
      </c>
      <c r="B85" s="10" t="n">
        <v>500095673</v>
      </c>
      <c r="C85" s="10" t="s">
        <v>239</v>
      </c>
      <c r="D85" s="11" t="s">
        <v>240</v>
      </c>
      <c r="E85" s="35" t="n">
        <v>94</v>
      </c>
    </row>
    <row r="86" customFormat="false" ht="13.8" hidden="false" customHeight="false" outlineLevel="0" collapsed="false">
      <c r="A86" s="17" t="n">
        <f aca="false">'Acadamic Diary'!A86</f>
        <v>78</v>
      </c>
      <c r="B86" s="10" t="n">
        <v>500095825</v>
      </c>
      <c r="C86" s="10" t="s">
        <v>241</v>
      </c>
      <c r="D86" s="11" t="s">
        <v>242</v>
      </c>
      <c r="E86" s="35" t="n">
        <v>89</v>
      </c>
    </row>
    <row r="87" customFormat="false" ht="13.8" hidden="false" customHeight="false" outlineLevel="0" collapsed="false">
      <c r="A87" s="17" t="n">
        <f aca="false">'Acadamic Diary'!A87</f>
        <v>79</v>
      </c>
      <c r="B87" s="10" t="n">
        <v>500095831</v>
      </c>
      <c r="C87" s="10" t="s">
        <v>243</v>
      </c>
      <c r="D87" s="11" t="s">
        <v>244</v>
      </c>
      <c r="E87" s="35" t="n">
        <v>93</v>
      </c>
    </row>
    <row r="88" customFormat="false" ht="13.8" hidden="false" customHeight="false" outlineLevel="0" collapsed="false">
      <c r="A88" s="17" t="n">
        <f aca="false">'Acadamic Diary'!A88</f>
        <v>80</v>
      </c>
      <c r="B88" s="10" t="n">
        <v>500095834</v>
      </c>
      <c r="C88" s="10" t="s">
        <v>247</v>
      </c>
      <c r="D88" s="11" t="s">
        <v>248</v>
      </c>
      <c r="E88" s="35" t="n">
        <v>95</v>
      </c>
    </row>
    <row r="89" customFormat="false" ht="13.8" hidden="false" customHeight="false" outlineLevel="0" collapsed="false">
      <c r="A89" s="17" t="n">
        <f aca="false">'Acadamic Diary'!A89</f>
        <v>81</v>
      </c>
      <c r="B89" s="10" t="n">
        <v>500095835</v>
      </c>
      <c r="C89" s="10" t="s">
        <v>249</v>
      </c>
      <c r="D89" s="11" t="s">
        <v>250</v>
      </c>
      <c r="E89" s="35" t="n">
        <v>92</v>
      </c>
    </row>
    <row r="90" customFormat="false" ht="13.8" hidden="false" customHeight="false" outlineLevel="0" collapsed="false">
      <c r="A90" s="17" t="n">
        <f aca="false">'Acadamic Diary'!A90</f>
        <v>82</v>
      </c>
      <c r="B90" s="10" t="n">
        <v>500095836</v>
      </c>
      <c r="C90" s="10" t="s">
        <v>251</v>
      </c>
      <c r="D90" s="11" t="s">
        <v>252</v>
      </c>
      <c r="E90" s="35" t="n">
        <v>94</v>
      </c>
    </row>
    <row r="91" customFormat="false" ht="13.8" hidden="false" customHeight="false" outlineLevel="0" collapsed="false">
      <c r="A91" s="17" t="n">
        <f aca="false">'Acadamic Diary'!A91</f>
        <v>83</v>
      </c>
      <c r="B91" s="10" t="n">
        <v>500095842</v>
      </c>
      <c r="C91" s="10" t="s">
        <v>253</v>
      </c>
      <c r="D91" s="11" t="s">
        <v>254</v>
      </c>
      <c r="E91" s="35" t="n">
        <v>92</v>
      </c>
    </row>
    <row r="92" customFormat="false" ht="13.8" hidden="false" customHeight="false" outlineLevel="0" collapsed="false">
      <c r="A92" s="17" t="n">
        <f aca="false">'Acadamic Diary'!A92</f>
        <v>84</v>
      </c>
      <c r="B92" s="10" t="n">
        <v>500095919</v>
      </c>
      <c r="C92" s="10" t="s">
        <v>255</v>
      </c>
      <c r="D92" s="11" t="s">
        <v>256</v>
      </c>
      <c r="E92" s="35" t="n">
        <v>97</v>
      </c>
    </row>
    <row r="93" customFormat="false" ht="13.8" hidden="false" customHeight="false" outlineLevel="0" collapsed="false">
      <c r="A93" s="17" t="n">
        <f aca="false">'Acadamic Diary'!A93</f>
        <v>85</v>
      </c>
      <c r="B93" s="10" t="n">
        <v>500095922</v>
      </c>
      <c r="C93" s="10" t="s">
        <v>257</v>
      </c>
      <c r="D93" s="11" t="s">
        <v>258</v>
      </c>
      <c r="E93" s="35" t="n">
        <v>95</v>
      </c>
    </row>
    <row r="94" customFormat="false" ht="13.8" hidden="false" customHeight="false" outlineLevel="0" collapsed="false">
      <c r="A94" s="17" t="n">
        <f aca="false">'Acadamic Diary'!A94</f>
        <v>86</v>
      </c>
      <c r="B94" s="10" t="n">
        <v>500095925</v>
      </c>
      <c r="C94" s="10" t="s">
        <v>259</v>
      </c>
      <c r="D94" s="11" t="s">
        <v>260</v>
      </c>
      <c r="E94" s="35" t="n">
        <v>97</v>
      </c>
    </row>
    <row r="95" customFormat="false" ht="13.8" hidden="false" customHeight="false" outlineLevel="0" collapsed="false">
      <c r="A95" s="17" t="n">
        <f aca="false">'Acadamic Diary'!A95</f>
        <v>87</v>
      </c>
      <c r="B95" s="10" t="n">
        <v>500095932</v>
      </c>
      <c r="C95" s="10" t="s">
        <v>262</v>
      </c>
      <c r="D95" s="11" t="s">
        <v>263</v>
      </c>
      <c r="E95" s="35" t="n">
        <v>98</v>
      </c>
    </row>
    <row r="96" customFormat="false" ht="13.8" hidden="false" customHeight="false" outlineLevel="0" collapsed="false">
      <c r="A96" s="17" t="n">
        <f aca="false">'Acadamic Diary'!A96</f>
        <v>88</v>
      </c>
      <c r="B96" s="10" t="n">
        <v>500095936</v>
      </c>
      <c r="C96" s="10" t="s">
        <v>265</v>
      </c>
      <c r="D96" s="11" t="s">
        <v>266</v>
      </c>
      <c r="E96" s="35" t="n">
        <v>91</v>
      </c>
    </row>
    <row r="97" customFormat="false" ht="13.8" hidden="false" customHeight="false" outlineLevel="0" collapsed="false">
      <c r="A97" s="17" t="n">
        <f aca="false">'Acadamic Diary'!A97</f>
        <v>89</v>
      </c>
      <c r="B97" s="10" t="n">
        <v>500095937</v>
      </c>
      <c r="C97" s="10" t="s">
        <v>267</v>
      </c>
      <c r="D97" s="11" t="s">
        <v>268</v>
      </c>
      <c r="E97" s="35" t="n">
        <v>95</v>
      </c>
    </row>
    <row r="98" customFormat="false" ht="13.8" hidden="false" customHeight="false" outlineLevel="0" collapsed="false">
      <c r="A98" s="17" t="n">
        <f aca="false">'Acadamic Diary'!A98</f>
        <v>90</v>
      </c>
      <c r="B98" s="10" t="n">
        <v>500096021</v>
      </c>
      <c r="C98" s="10" t="s">
        <v>271</v>
      </c>
      <c r="D98" s="11" t="s">
        <v>272</v>
      </c>
      <c r="E98" s="35" t="n">
        <v>96</v>
      </c>
    </row>
    <row r="99" customFormat="false" ht="13.8" hidden="false" customHeight="false" outlineLevel="0" collapsed="false">
      <c r="A99" s="17" t="n">
        <f aca="false">'Acadamic Diary'!A99</f>
        <v>91</v>
      </c>
      <c r="B99" s="10" t="n">
        <v>500096086</v>
      </c>
      <c r="C99" s="10" t="s">
        <v>273</v>
      </c>
      <c r="D99" s="11" t="s">
        <v>274</v>
      </c>
      <c r="E99" s="35" t="n">
        <v>91</v>
      </c>
    </row>
    <row r="100" customFormat="false" ht="13.8" hidden="false" customHeight="false" outlineLevel="0" collapsed="false">
      <c r="A100" s="17" t="n">
        <f aca="false">'Acadamic Diary'!A100</f>
        <v>92</v>
      </c>
      <c r="B100" s="10" t="n">
        <v>500096088</v>
      </c>
      <c r="C100" s="10" t="s">
        <v>276</v>
      </c>
      <c r="D100" s="11" t="s">
        <v>277</v>
      </c>
      <c r="E100" s="35" t="n">
        <v>89</v>
      </c>
    </row>
    <row r="101" customFormat="false" ht="13.8" hidden="false" customHeight="false" outlineLevel="0" collapsed="false">
      <c r="A101" s="17" t="n">
        <f aca="false">'Acadamic Diary'!A101</f>
        <v>93</v>
      </c>
      <c r="B101" s="10" t="n">
        <v>500096122</v>
      </c>
      <c r="C101" s="10" t="s">
        <v>278</v>
      </c>
      <c r="D101" s="11" t="s">
        <v>279</v>
      </c>
      <c r="E101" s="35" t="n">
        <v>99</v>
      </c>
    </row>
    <row r="102" customFormat="false" ht="13.8" hidden="false" customHeight="false" outlineLevel="0" collapsed="false">
      <c r="A102" s="17" t="n">
        <f aca="false">'Acadamic Diary'!A102</f>
        <v>94</v>
      </c>
      <c r="B102" s="10" t="n">
        <v>500096132</v>
      </c>
      <c r="C102" s="10" t="s">
        <v>280</v>
      </c>
      <c r="D102" s="11" t="s">
        <v>281</v>
      </c>
      <c r="E102" s="35" t="n">
        <v>99</v>
      </c>
    </row>
    <row r="103" customFormat="false" ht="13.8" hidden="false" customHeight="false" outlineLevel="0" collapsed="false">
      <c r="A103" s="17" t="n">
        <f aca="false">'Acadamic Diary'!A103</f>
        <v>95</v>
      </c>
      <c r="B103" s="10" t="n">
        <v>500096244</v>
      </c>
      <c r="C103" s="10" t="s">
        <v>282</v>
      </c>
      <c r="D103" s="11" t="s">
        <v>283</v>
      </c>
      <c r="E103" s="35" t="n">
        <v>94</v>
      </c>
    </row>
    <row r="104" customFormat="false" ht="13.8" hidden="false" customHeight="false" outlineLevel="0" collapsed="false">
      <c r="A104" s="17" t="n">
        <f aca="false">'Acadamic Diary'!A104</f>
        <v>96</v>
      </c>
      <c r="B104" s="10" t="n">
        <v>500096258</v>
      </c>
      <c r="C104" s="10" t="s">
        <v>284</v>
      </c>
      <c r="D104" s="11" t="s">
        <v>285</v>
      </c>
      <c r="E104" s="35" t="n">
        <v>86</v>
      </c>
    </row>
    <row r="105" customFormat="false" ht="13.8" hidden="false" customHeight="false" outlineLevel="0" collapsed="false">
      <c r="A105" s="17" t="n">
        <f aca="false">'Acadamic Diary'!A105</f>
        <v>97</v>
      </c>
      <c r="B105" s="10" t="n">
        <v>500096288</v>
      </c>
      <c r="C105" s="10" t="s">
        <v>286</v>
      </c>
      <c r="D105" s="11" t="s">
        <v>287</v>
      </c>
      <c r="E105" s="35" t="n">
        <v>93</v>
      </c>
    </row>
    <row r="106" customFormat="false" ht="13.8" hidden="false" customHeight="false" outlineLevel="0" collapsed="false">
      <c r="A106" s="17" t="n">
        <f aca="false">'Acadamic Diary'!A106</f>
        <v>98</v>
      </c>
      <c r="B106" s="10" t="n">
        <v>500096302</v>
      </c>
      <c r="C106" s="10" t="s">
        <v>288</v>
      </c>
      <c r="D106" s="11" t="s">
        <v>289</v>
      </c>
      <c r="E106" s="35" t="n">
        <v>86</v>
      </c>
    </row>
    <row r="107" customFormat="false" ht="13.8" hidden="false" customHeight="false" outlineLevel="0" collapsed="false">
      <c r="A107" s="17" t="n">
        <f aca="false">'Acadamic Diary'!A107</f>
        <v>99</v>
      </c>
      <c r="B107" s="10" t="n">
        <v>500096346</v>
      </c>
      <c r="C107" s="10" t="s">
        <v>291</v>
      </c>
      <c r="D107" s="11" t="s">
        <v>292</v>
      </c>
      <c r="E107" s="35" t="n">
        <v>92</v>
      </c>
    </row>
    <row r="108" customFormat="false" ht="13.8" hidden="false" customHeight="false" outlineLevel="0" collapsed="false">
      <c r="A108" s="17" t="n">
        <f aca="false">'Acadamic Diary'!A108</f>
        <v>100</v>
      </c>
      <c r="B108" s="10" t="n">
        <v>500096351</v>
      </c>
      <c r="C108" s="10" t="s">
        <v>293</v>
      </c>
      <c r="D108" s="11" t="s">
        <v>294</v>
      </c>
      <c r="E108" s="35" t="n">
        <v>90</v>
      </c>
    </row>
    <row r="109" customFormat="false" ht="13.8" hidden="false" customHeight="false" outlineLevel="0" collapsed="false">
      <c r="A109" s="17" t="n">
        <f aca="false">'Acadamic Diary'!A109</f>
        <v>101</v>
      </c>
      <c r="B109" s="10" t="n">
        <v>500096400</v>
      </c>
      <c r="C109" s="10" t="s">
        <v>297</v>
      </c>
      <c r="D109" s="11" t="s">
        <v>298</v>
      </c>
      <c r="E109" s="35" t="n">
        <v>92</v>
      </c>
    </row>
    <row r="110" customFormat="false" ht="13.8" hidden="false" customHeight="false" outlineLevel="0" collapsed="false">
      <c r="A110" s="17" t="n">
        <f aca="false">'Acadamic Diary'!A110</f>
        <v>102</v>
      </c>
      <c r="B110" s="10" t="n">
        <v>500096412</v>
      </c>
      <c r="C110" s="10" t="s">
        <v>300</v>
      </c>
      <c r="D110" s="11" t="s">
        <v>301</v>
      </c>
      <c r="E110" s="35" t="n">
        <v>92</v>
      </c>
    </row>
    <row r="111" customFormat="false" ht="13.8" hidden="false" customHeight="false" outlineLevel="0" collapsed="false">
      <c r="A111" s="17" t="n">
        <f aca="false">'Acadamic Diary'!A111</f>
        <v>103</v>
      </c>
      <c r="B111" s="10" t="n">
        <v>500096448</v>
      </c>
      <c r="C111" s="10" t="s">
        <v>302</v>
      </c>
      <c r="D111" s="11" t="s">
        <v>303</v>
      </c>
      <c r="E111" s="35" t="n">
        <v>87</v>
      </c>
    </row>
    <row r="112" customFormat="false" ht="13.8" hidden="false" customHeight="false" outlineLevel="0" collapsed="false">
      <c r="A112" s="17" t="n">
        <f aca="false">'Acadamic Diary'!A112</f>
        <v>104</v>
      </c>
      <c r="B112" s="10" t="n">
        <v>500096495</v>
      </c>
      <c r="C112" s="10" t="s">
        <v>304</v>
      </c>
      <c r="D112" s="11" t="s">
        <v>305</v>
      </c>
      <c r="E112" s="35" t="n">
        <v>96</v>
      </c>
    </row>
    <row r="113" customFormat="false" ht="13.8" hidden="false" customHeight="false" outlineLevel="0" collapsed="false">
      <c r="A113" s="17" t="n">
        <f aca="false">'Acadamic Diary'!A113</f>
        <v>105</v>
      </c>
      <c r="B113" s="10" t="n">
        <v>500096507</v>
      </c>
      <c r="C113" s="10" t="s">
        <v>307</v>
      </c>
      <c r="D113" s="11" t="s">
        <v>308</v>
      </c>
      <c r="E113" s="35" t="n">
        <v>86</v>
      </c>
    </row>
    <row r="114" customFormat="false" ht="13.8" hidden="false" customHeight="false" outlineLevel="0" collapsed="false">
      <c r="A114" s="17" t="n">
        <f aca="false">'Acadamic Diary'!A114</f>
        <v>106</v>
      </c>
      <c r="B114" s="10" t="n">
        <v>500096554</v>
      </c>
      <c r="C114" s="10" t="s">
        <v>309</v>
      </c>
      <c r="D114" s="11" t="s">
        <v>310</v>
      </c>
      <c r="E114" s="35" t="n">
        <v>93</v>
      </c>
    </row>
    <row r="115" customFormat="false" ht="13.8" hidden="false" customHeight="false" outlineLevel="0" collapsed="false">
      <c r="A115" s="17" t="n">
        <f aca="false">'Acadamic Diary'!A115</f>
        <v>107</v>
      </c>
      <c r="B115" s="10" t="n">
        <v>500096591</v>
      </c>
      <c r="C115" s="10" t="s">
        <v>311</v>
      </c>
      <c r="D115" s="11" t="s">
        <v>312</v>
      </c>
      <c r="E115" s="35" t="n">
        <v>91</v>
      </c>
    </row>
    <row r="116" customFormat="false" ht="13.8" hidden="false" customHeight="false" outlineLevel="0" collapsed="false">
      <c r="A116" s="17" t="n">
        <f aca="false">'Acadamic Diary'!A116</f>
        <v>108</v>
      </c>
      <c r="B116" s="10" t="n">
        <v>500096616</v>
      </c>
      <c r="C116" s="10" t="s">
        <v>314</v>
      </c>
      <c r="D116" s="11" t="s">
        <v>315</v>
      </c>
      <c r="E116" s="35" t="n">
        <v>85</v>
      </c>
    </row>
  </sheetData>
  <autoFilter ref="A8:E116"/>
  <mergeCells count="9">
    <mergeCell ref="C1:H1"/>
    <mergeCell ref="C2:H2"/>
    <mergeCell ref="C3:H3"/>
    <mergeCell ref="A4:B4"/>
    <mergeCell ref="C4:G4"/>
    <mergeCell ref="A5:B5"/>
    <mergeCell ref="C5:G5"/>
    <mergeCell ref="A6:B6"/>
    <mergeCell ref="C6:G6"/>
  </mergeCells>
  <conditionalFormatting sqref="E8:E116">
    <cfRule type="cellIs" priority="2" operator="between" aboveAverage="0" equalAverage="0" bottom="0" percent="0" rank="0" text="" dxfId="7">
      <formula>0</formula>
      <formula>70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1.5390625" defaultRowHeight="13.8" zeroHeight="false" outlineLevelRow="0" outlineLevelCol="0"/>
  <cols>
    <col collapsed="false" customWidth="true" hidden="false" outlineLevel="0" max="1" min="1" style="1" width="7.81"/>
    <col collapsed="false" customWidth="true" hidden="false" outlineLevel="0" max="2" min="2" style="1" width="10.71"/>
    <col collapsed="false" customWidth="true" hidden="false" outlineLevel="0" max="3" min="3" style="1" width="13.73"/>
    <col collapsed="false" customWidth="true" hidden="false" outlineLevel="0" max="4" min="4" style="1" width="20.24"/>
    <col collapsed="false" customWidth="true" hidden="false" outlineLevel="0" max="5" min="5" style="1" width="28.61"/>
  </cols>
  <sheetData>
    <row r="1" customFormat="false" ht="13.8" hidden="false" customHeight="false" outlineLevel="0" collapsed="false">
      <c r="A1" s="5" t="s">
        <v>9</v>
      </c>
      <c r="B1" s="5" t="s">
        <v>10</v>
      </c>
      <c r="C1" s="5" t="s">
        <v>11</v>
      </c>
      <c r="D1" s="5" t="s">
        <v>12</v>
      </c>
      <c r="E1" s="43" t="s">
        <v>346</v>
      </c>
      <c r="F1" s="43" t="s">
        <v>347</v>
      </c>
      <c r="G1" s="9" t="s">
        <v>348</v>
      </c>
      <c r="H1" s="9" t="s">
        <v>349</v>
      </c>
      <c r="I1" s="9" t="s">
        <v>350</v>
      </c>
      <c r="J1" s="1" t="s">
        <v>351</v>
      </c>
      <c r="K1" s="1" t="s">
        <v>352</v>
      </c>
      <c r="L1" s="1" t="s">
        <v>353</v>
      </c>
    </row>
    <row r="2" customFormat="false" ht="13.8" hidden="false" customHeight="false" outlineLevel="0" collapsed="false">
      <c r="A2" s="21" t="n">
        <v>1</v>
      </c>
      <c r="B2" s="37" t="n">
        <v>500093628</v>
      </c>
      <c r="C2" s="37" t="s">
        <v>28</v>
      </c>
      <c r="D2" s="38" t="s">
        <v>29</v>
      </c>
      <c r="E2" s="17"/>
      <c r="F2" s="9" t="n">
        <f aca="false">MAX(I2,L2)</f>
        <v>0</v>
      </c>
      <c r="G2" s="9"/>
      <c r="H2" s="9"/>
      <c r="I2" s="21" t="n">
        <f aca="false">(ROUND(SUM(G2:H2)/2,0))</f>
        <v>0</v>
      </c>
      <c r="L2" s="1" t="n">
        <f aca="false">ROUND(SUM(J2:K2)/185*100,0)</f>
        <v>0</v>
      </c>
    </row>
    <row r="3" customFormat="false" ht="13.8" hidden="false" customHeight="false" outlineLevel="0" collapsed="false">
      <c r="A3" s="21" t="n">
        <v>2</v>
      </c>
      <c r="B3" s="37" t="n">
        <v>500093659</v>
      </c>
      <c r="C3" s="37" t="s">
        <v>49</v>
      </c>
      <c r="D3" s="38" t="s">
        <v>50</v>
      </c>
      <c r="E3" s="9"/>
      <c r="F3" s="9" t="n">
        <f aca="false">MAX(I3,L3)</f>
        <v>0</v>
      </c>
      <c r="G3" s="9"/>
      <c r="H3" s="9"/>
      <c r="I3" s="21" t="n">
        <f aca="false">(ROUND(SUM(G3:H3)/2,0))</f>
        <v>0</v>
      </c>
      <c r="L3" s="1" t="n">
        <f aca="false">ROUND(SUM(J3:K3)/185*100,0)</f>
        <v>0</v>
      </c>
    </row>
    <row r="4" customFormat="false" ht="13.8" hidden="false" customHeight="false" outlineLevel="0" collapsed="false">
      <c r="A4" s="21" t="n">
        <v>3</v>
      </c>
      <c r="B4" s="37" t="n">
        <v>500093677</v>
      </c>
      <c r="C4" s="37" t="s">
        <v>51</v>
      </c>
      <c r="D4" s="38" t="s">
        <v>52</v>
      </c>
      <c r="E4" s="9"/>
      <c r="F4" s="9" t="n">
        <f aca="false">MAX(I4,L4)</f>
        <v>0</v>
      </c>
      <c r="G4" s="9"/>
      <c r="H4" s="9"/>
      <c r="I4" s="21" t="n">
        <f aca="false">(ROUND(SUM(G4:H4)/2,0))</f>
        <v>0</v>
      </c>
      <c r="L4" s="1" t="n">
        <f aca="false">ROUND(SUM(J4:K4)/185*100,0)</f>
        <v>0</v>
      </c>
    </row>
    <row r="5" customFormat="false" ht="13.8" hidden="false" customHeight="false" outlineLevel="0" collapsed="false">
      <c r="A5" s="21" t="n">
        <v>4</v>
      </c>
      <c r="B5" s="37" t="n">
        <v>500093927</v>
      </c>
      <c r="C5" s="37" t="s">
        <v>61</v>
      </c>
      <c r="D5" s="38" t="s">
        <v>62</v>
      </c>
      <c r="E5" s="9"/>
      <c r="F5" s="9" t="n">
        <f aca="false">MAX(I5,L5)</f>
        <v>0</v>
      </c>
      <c r="G5" s="9"/>
      <c r="H5" s="9"/>
      <c r="I5" s="21" t="n">
        <f aca="false">(ROUND(SUM(G5:H5)/2,0))</f>
        <v>0</v>
      </c>
      <c r="L5" s="1" t="n">
        <f aca="false">ROUND(SUM(J5:K5)/185*100,0)</f>
        <v>0</v>
      </c>
    </row>
    <row r="6" customFormat="false" ht="13.8" hidden="false" customHeight="false" outlineLevel="0" collapsed="false">
      <c r="A6" s="21" t="n">
        <v>5</v>
      </c>
      <c r="B6" s="37" t="n">
        <v>500093948</v>
      </c>
      <c r="C6" s="37" t="s">
        <v>63</v>
      </c>
      <c r="D6" s="38" t="s">
        <v>64</v>
      </c>
      <c r="E6" s="9"/>
      <c r="F6" s="9" t="n">
        <f aca="false">MAX(I6,L6)</f>
        <v>0</v>
      </c>
      <c r="G6" s="9"/>
      <c r="H6" s="9"/>
      <c r="I6" s="21" t="n">
        <f aca="false">(ROUND(SUM(G6:H6)/2,0))</f>
        <v>0</v>
      </c>
      <c r="L6" s="1" t="n">
        <f aca="false">ROUND(SUM(J6:K6)/185*100,0)</f>
        <v>0</v>
      </c>
    </row>
    <row r="7" customFormat="false" ht="13.8" hidden="false" customHeight="false" outlineLevel="0" collapsed="false">
      <c r="A7" s="21" t="n">
        <v>6</v>
      </c>
      <c r="B7" s="37" t="n">
        <v>500093957</v>
      </c>
      <c r="C7" s="37" t="s">
        <v>65</v>
      </c>
      <c r="D7" s="38" t="s">
        <v>66</v>
      </c>
      <c r="E7" s="9"/>
      <c r="F7" s="9" t="n">
        <f aca="false">MAX(I7,L7)</f>
        <v>0</v>
      </c>
      <c r="G7" s="9"/>
      <c r="H7" s="9"/>
      <c r="I7" s="21" t="n">
        <f aca="false">(ROUND(SUM(G7:H7)/2,0))</f>
        <v>0</v>
      </c>
      <c r="L7" s="1" t="n">
        <f aca="false">ROUND(SUM(J7:K7)/185*100,0)</f>
        <v>0</v>
      </c>
    </row>
    <row r="8" customFormat="false" ht="13.8" hidden="false" customHeight="false" outlineLevel="0" collapsed="false">
      <c r="A8" s="21" t="n">
        <v>7</v>
      </c>
      <c r="B8" s="37" t="n">
        <v>500093984</v>
      </c>
      <c r="C8" s="37" t="s">
        <v>67</v>
      </c>
      <c r="D8" s="38" t="s">
        <v>68</v>
      </c>
      <c r="E8" s="9"/>
      <c r="F8" s="9" t="n">
        <f aca="false">MAX(I8,L8)</f>
        <v>0</v>
      </c>
      <c r="G8" s="9"/>
      <c r="H8" s="9"/>
      <c r="I8" s="21" t="n">
        <f aca="false">(ROUND(SUM(G8:H8)/2,0))</f>
        <v>0</v>
      </c>
      <c r="L8" s="1" t="n">
        <f aca="false">ROUND(SUM(J8:K8)/185*100,0)</f>
        <v>0</v>
      </c>
    </row>
    <row r="9" customFormat="false" ht="13.8" hidden="false" customHeight="false" outlineLevel="0" collapsed="false">
      <c r="A9" s="21" t="n">
        <v>8</v>
      </c>
      <c r="B9" s="37" t="n">
        <v>500094046</v>
      </c>
      <c r="C9" s="37" t="s">
        <v>73</v>
      </c>
      <c r="D9" s="38" t="s">
        <v>74</v>
      </c>
      <c r="E9" s="9"/>
      <c r="F9" s="9" t="n">
        <f aca="false">MAX(I9,L9)</f>
        <v>0</v>
      </c>
      <c r="G9" s="9"/>
      <c r="H9" s="9"/>
      <c r="I9" s="21" t="n">
        <f aca="false">(ROUND(SUM(G9:H9)/2,0))</f>
        <v>0</v>
      </c>
      <c r="L9" s="1" t="n">
        <f aca="false">ROUND(SUM(J9:K9)/185*100,0)</f>
        <v>0</v>
      </c>
    </row>
    <row r="10" customFormat="false" ht="13.8" hidden="false" customHeight="false" outlineLevel="0" collapsed="false">
      <c r="A10" s="21" t="n">
        <v>9</v>
      </c>
      <c r="B10" s="37" t="n">
        <v>500094054</v>
      </c>
      <c r="C10" s="37" t="s">
        <v>81</v>
      </c>
      <c r="D10" s="38" t="s">
        <v>82</v>
      </c>
      <c r="E10" s="9"/>
      <c r="F10" s="9" t="n">
        <f aca="false">MAX(I10,L10)</f>
        <v>0</v>
      </c>
      <c r="G10" s="9"/>
      <c r="H10" s="9"/>
      <c r="I10" s="21" t="n">
        <f aca="false">(ROUND(SUM(G10:H10)/2,0))</f>
        <v>0</v>
      </c>
      <c r="L10" s="1" t="n">
        <f aca="false">ROUND(SUM(J10:K10)/185*100,0)</f>
        <v>0</v>
      </c>
    </row>
    <row r="11" customFormat="false" ht="13.8" hidden="false" customHeight="false" outlineLevel="0" collapsed="false">
      <c r="A11" s="21" t="n">
        <v>10</v>
      </c>
      <c r="B11" s="37" t="n">
        <v>500094083</v>
      </c>
      <c r="C11" s="37" t="s">
        <v>89</v>
      </c>
      <c r="D11" s="38" t="s">
        <v>90</v>
      </c>
      <c r="E11" s="9"/>
      <c r="F11" s="9" t="n">
        <f aca="false">MAX(I11,L11)</f>
        <v>0</v>
      </c>
      <c r="G11" s="9"/>
      <c r="H11" s="9"/>
      <c r="I11" s="21" t="n">
        <f aca="false">(ROUND(SUM(G11:H11)/2,0))</f>
        <v>0</v>
      </c>
      <c r="L11" s="1" t="n">
        <f aca="false">ROUND(SUM(J11:K11)/185*100,0)</f>
        <v>0</v>
      </c>
    </row>
    <row r="12" customFormat="false" ht="13.8" hidden="false" customHeight="false" outlineLevel="0" collapsed="false">
      <c r="A12" s="21" t="n">
        <v>11</v>
      </c>
      <c r="B12" s="37" t="n">
        <v>500094566</v>
      </c>
      <c r="C12" s="37" t="s">
        <v>125</v>
      </c>
      <c r="D12" s="38" t="s">
        <v>126</v>
      </c>
      <c r="E12" s="9" t="s">
        <v>354</v>
      </c>
      <c r="F12" s="9" t="n">
        <f aca="false">MAX(I12,L12)</f>
        <v>81</v>
      </c>
      <c r="G12" s="9" t="n">
        <v>81</v>
      </c>
      <c r="H12" s="9" t="n">
        <v>81</v>
      </c>
      <c r="I12" s="21" t="n">
        <f aca="false">(ROUND(SUM(G12:H12)/2,0))</f>
        <v>81</v>
      </c>
      <c r="L12" s="1" t="n">
        <f aca="false">ROUND(SUM(J12:K12)/185*100,0)</f>
        <v>0</v>
      </c>
    </row>
    <row r="13" customFormat="false" ht="13.8" hidden="false" customHeight="false" outlineLevel="0" collapsed="false">
      <c r="A13" s="21" t="n">
        <v>12</v>
      </c>
      <c r="B13" s="37" t="n">
        <v>500094696</v>
      </c>
      <c r="C13" s="37" t="s">
        <v>145</v>
      </c>
      <c r="D13" s="38" t="s">
        <v>146</v>
      </c>
      <c r="E13" s="9"/>
      <c r="F13" s="9" t="n">
        <f aca="false">MAX(I13,L13)</f>
        <v>0</v>
      </c>
      <c r="G13" s="9"/>
      <c r="H13" s="9"/>
      <c r="I13" s="21" t="n">
        <f aca="false">(ROUND(SUM(G13:H13)/2,0))</f>
        <v>0</v>
      </c>
      <c r="L13" s="1" t="n">
        <f aca="false">ROUND(SUM(J13:K13)/185*100,0)</f>
        <v>0</v>
      </c>
    </row>
    <row r="14" customFormat="false" ht="13.8" hidden="false" customHeight="false" outlineLevel="0" collapsed="false">
      <c r="A14" s="21" t="n">
        <v>13</v>
      </c>
      <c r="B14" s="37" t="n">
        <v>500095437</v>
      </c>
      <c r="C14" s="37" t="s">
        <v>184</v>
      </c>
      <c r="D14" s="38" t="s">
        <v>185</v>
      </c>
      <c r="E14" s="9"/>
      <c r="F14" s="9" t="n">
        <f aca="false">MAX(I14,L14)</f>
        <v>0</v>
      </c>
      <c r="G14" s="9"/>
      <c r="H14" s="9"/>
      <c r="I14" s="21" t="n">
        <f aca="false">(ROUND(SUM(G14:H14)/2,0))</f>
        <v>0</v>
      </c>
      <c r="L14" s="1" t="n">
        <f aca="false">ROUND(SUM(J14:K14)/185*100,0)</f>
        <v>0</v>
      </c>
    </row>
    <row r="15" customFormat="false" ht="13.8" hidden="false" customHeight="false" outlineLevel="0" collapsed="false">
      <c r="A15" s="21" t="n">
        <v>14</v>
      </c>
      <c r="B15" s="37" t="n">
        <v>500095825</v>
      </c>
      <c r="C15" s="37" t="s">
        <v>241</v>
      </c>
      <c r="D15" s="38" t="s">
        <v>242</v>
      </c>
      <c r="E15" s="9"/>
      <c r="F15" s="9" t="n">
        <f aca="false">MAX(I15,L15)</f>
        <v>0</v>
      </c>
      <c r="G15" s="9"/>
      <c r="H15" s="9"/>
      <c r="I15" s="21" t="n">
        <f aca="false">(ROUND(SUM(G15:H15)/2,0))</f>
        <v>0</v>
      </c>
      <c r="L15" s="1" t="n">
        <f aca="false">ROUND(SUM(J15:K15)/185*100,0)</f>
        <v>0</v>
      </c>
    </row>
    <row r="16" customFormat="false" ht="13.8" hidden="false" customHeight="false" outlineLevel="0" collapsed="false">
      <c r="A16" s="21" t="n">
        <v>15</v>
      </c>
      <c r="B16" s="37" t="n">
        <v>500095835</v>
      </c>
      <c r="C16" s="37" t="s">
        <v>249</v>
      </c>
      <c r="D16" s="38" t="s">
        <v>250</v>
      </c>
      <c r="E16" s="14" t="s">
        <v>355</v>
      </c>
      <c r="F16" s="9" t="n">
        <f aca="false">MAX(I16,L16)</f>
        <v>41</v>
      </c>
      <c r="G16" s="9"/>
      <c r="H16" s="9"/>
      <c r="I16" s="21" t="n">
        <f aca="false">(ROUND(SUM(G16:H16)/2,0))</f>
        <v>0</v>
      </c>
      <c r="J16" s="1" t="n">
        <v>35</v>
      </c>
      <c r="K16" s="1" t="n">
        <v>40</v>
      </c>
      <c r="L16" s="1" t="n">
        <f aca="false">ROUND(SUM(J16:K16)/185*100,0)</f>
        <v>41</v>
      </c>
    </row>
    <row r="17" customFormat="false" ht="13.8" hidden="false" customHeight="false" outlineLevel="0" collapsed="false">
      <c r="A17" s="21" t="n">
        <v>16</v>
      </c>
      <c r="B17" s="37" t="n">
        <v>500095836</v>
      </c>
      <c r="C17" s="37" t="s">
        <v>251</v>
      </c>
      <c r="D17" s="38" t="s">
        <v>252</v>
      </c>
      <c r="E17" s="9"/>
      <c r="F17" s="9" t="n">
        <f aca="false">MAX(I17,L17)</f>
        <v>0</v>
      </c>
      <c r="G17" s="9"/>
      <c r="H17" s="9"/>
      <c r="I17" s="21" t="n">
        <f aca="false">(ROUND(SUM(G17:H17)/2,0))</f>
        <v>0</v>
      </c>
      <c r="L17" s="1" t="n">
        <f aca="false">ROUND(SUM(J17:K17)/185*100,0)</f>
        <v>0</v>
      </c>
    </row>
    <row r="18" customFormat="false" ht="13.8" hidden="false" customHeight="false" outlineLevel="0" collapsed="false">
      <c r="A18" s="21" t="n">
        <v>17</v>
      </c>
      <c r="B18" s="37" t="n">
        <v>500095922</v>
      </c>
      <c r="C18" s="37" t="s">
        <v>257</v>
      </c>
      <c r="D18" s="38" t="s">
        <v>258</v>
      </c>
      <c r="E18" s="9"/>
      <c r="F18" s="9" t="n">
        <f aca="false">MAX(I18,L18)</f>
        <v>0</v>
      </c>
      <c r="G18" s="9"/>
      <c r="H18" s="9"/>
      <c r="I18" s="21" t="n">
        <f aca="false">(ROUND(SUM(G18:H18)/2,0))</f>
        <v>0</v>
      </c>
      <c r="L18" s="1" t="n">
        <f aca="false">ROUND(SUM(J18:K18)/185*100,0)</f>
        <v>0</v>
      </c>
    </row>
    <row r="19" customFormat="false" ht="13.8" hidden="false" customHeight="false" outlineLevel="0" collapsed="false">
      <c r="A19" s="21" t="n">
        <v>18</v>
      </c>
      <c r="B19" s="37" t="n">
        <v>500095936</v>
      </c>
      <c r="C19" s="37" t="s">
        <v>265</v>
      </c>
      <c r="D19" s="38" t="s">
        <v>266</v>
      </c>
      <c r="E19" s="9"/>
      <c r="F19" s="9" t="n">
        <f aca="false">MAX(I19,L19)</f>
        <v>0</v>
      </c>
      <c r="G19" s="9"/>
      <c r="H19" s="9"/>
      <c r="I19" s="21" t="n">
        <f aca="false">(ROUND(SUM(G19:H19)/2,0))</f>
        <v>0</v>
      </c>
      <c r="L19" s="1" t="n">
        <f aca="false">ROUND(SUM(J19:K19)/185*100,0)</f>
        <v>0</v>
      </c>
    </row>
    <row r="20" customFormat="false" ht="13.8" hidden="false" customHeight="false" outlineLevel="0" collapsed="false">
      <c r="A20" s="21" t="n">
        <v>19</v>
      </c>
      <c r="B20" s="10" t="n">
        <v>500096591</v>
      </c>
      <c r="C20" s="10" t="s">
        <v>311</v>
      </c>
      <c r="D20" s="11" t="s">
        <v>312</v>
      </c>
      <c r="E20" s="14" t="s">
        <v>355</v>
      </c>
      <c r="F20" s="9" t="n">
        <f aca="false">MAX(I20,L20)</f>
        <v>80</v>
      </c>
      <c r="G20" s="9" t="n">
        <v>83</v>
      </c>
      <c r="H20" s="9" t="n">
        <v>76</v>
      </c>
      <c r="I20" s="21" t="n">
        <f aca="false">(ROUND(SUM(G20:H20)/2,0))</f>
        <v>80</v>
      </c>
      <c r="L20" s="1" t="n">
        <f aca="false">ROUND(SUM(J20:K20)/185*100,0)</f>
        <v>0</v>
      </c>
    </row>
    <row r="21" customFormat="false" ht="13.8" hidden="false" customHeight="false" outlineLevel="0" collapsed="false">
      <c r="A21" s="21" t="n">
        <v>20</v>
      </c>
      <c r="B21" s="10" t="n">
        <v>500095576</v>
      </c>
      <c r="C21" s="10" t="s">
        <v>206</v>
      </c>
      <c r="D21" s="11" t="s">
        <v>207</v>
      </c>
      <c r="E21" s="14" t="s">
        <v>355</v>
      </c>
      <c r="F21" s="9" t="n">
        <f aca="false">MAX(I21,L21)</f>
        <v>79</v>
      </c>
      <c r="G21" s="9" t="n">
        <v>84</v>
      </c>
      <c r="H21" s="9" t="n">
        <v>73</v>
      </c>
      <c r="I21" s="21" t="n">
        <f aca="false">(ROUND(SUM(G21:H21)/2,0))</f>
        <v>79</v>
      </c>
      <c r="L21" s="1" t="n">
        <f aca="false">ROUND(SUM(J21:K21)/185*100,0)</f>
        <v>0</v>
      </c>
    </row>
    <row r="22" customFormat="false" ht="13.8" hidden="false" customHeight="false" outlineLevel="0" collapsed="false">
      <c r="A22" s="21" t="n">
        <v>21</v>
      </c>
      <c r="B22" s="10" t="n">
        <v>500095374</v>
      </c>
      <c r="C22" s="10" t="s">
        <v>177</v>
      </c>
      <c r="D22" s="11" t="s">
        <v>178</v>
      </c>
      <c r="E22" s="14" t="s">
        <v>355</v>
      </c>
      <c r="F22" s="9" t="n">
        <f aca="false">MAX(I22,L22)</f>
        <v>80</v>
      </c>
      <c r="G22" s="9" t="n">
        <v>83</v>
      </c>
      <c r="H22" s="9" t="n">
        <v>76</v>
      </c>
      <c r="I22" s="21" t="n">
        <f aca="false">(ROUND(SUM(G22:H22)/2,0))</f>
        <v>80</v>
      </c>
      <c r="L22" s="1" t="n">
        <f aca="false">ROUND(SUM(J22:K22)/185*100,0)</f>
        <v>0</v>
      </c>
    </row>
  </sheetData>
  <autoFilter ref="A1:F1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en-IN</dc:language>
  <cp:lastModifiedBy/>
  <dcterms:modified xsi:type="dcterms:W3CDTF">2024-12-23T14:44:12Z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