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gusindia01-my.sharepoint.com/personal/prateek_gautam_ddn_upes_ac_in/Documents/Documents/001 UPES/2024-25 CC AC CCVT Sem7/"/>
    </mc:Choice>
  </mc:AlternateContent>
  <xr:revisionPtr revIDLastSave="58" documentId="11_7C49D5CB3B1FF6A27E2BE86DDE96343449D575BA" xr6:coauthVersionLast="47" xr6:coauthVersionMax="47" xr10:uidLastSave="{5E8FE7FE-9D52-4FEA-80CD-BA8674C21E24}"/>
  <bookViews>
    <workbookView xWindow="-120" yWindow="-120" windowWidth="20730" windowHeight="11040" tabRatio="500" firstSheet="1" activeTab="5" xr2:uid="{00000000-000D-0000-FFFF-FFFF00000000}"/>
  </bookViews>
  <sheets>
    <sheet name="Acadamic Diary" sheetId="1" r:id="rId1"/>
    <sheet name="Synopsis" sheetId="2" r:id="rId2"/>
    <sheet name="Mid_term" sheetId="3" r:id="rId3"/>
    <sheet name="End-term" sheetId="4" r:id="rId4"/>
    <sheet name="Mentor Marks" sheetId="5" r:id="rId5"/>
    <sheet name="Project Marks" sheetId="6" r:id="rId6"/>
    <sheet name="final" sheetId="7" r:id="rId7"/>
    <sheet name="Summer Internship" sheetId="8" r:id="rId8"/>
    <sheet name="OtherAC" sheetId="9" r:id="rId9"/>
  </sheets>
  <definedNames>
    <definedName name="_xlnm._FilterDatabase" localSheetId="0" hidden="1">'Acadamic Diary'!$A$8:$G$116</definedName>
    <definedName name="_xlnm._FilterDatabase" localSheetId="3" hidden="1">'End-term'!$A$8:$K$116</definedName>
    <definedName name="_xlnm._FilterDatabase" localSheetId="6" hidden="1">final!$A$1:$K$109</definedName>
    <definedName name="_xlnm._FilterDatabase" localSheetId="4" hidden="1">'Mentor Marks'!$A$8:$I$116</definedName>
    <definedName name="_xlnm._FilterDatabase" localSheetId="2" hidden="1">Mid_term!$A$8:$I$116</definedName>
    <definedName name="_xlnm._FilterDatabase" localSheetId="8" hidden="1">OtherAC!$A$1:$F$19</definedName>
    <definedName name="_xlnm._FilterDatabase" localSheetId="5" hidden="1">'Project Marks'!$A$8:$K$116</definedName>
    <definedName name="_xlnm._FilterDatabase" localSheetId="7" hidden="1">'Summer Internship'!$A$8:$E$116</definedName>
    <definedName name="_xlnm._FilterDatabase" localSheetId="1" hidden="1">Synopsis!$A$8:$J$116</definedName>
  </definedName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5" i="5" l="1"/>
  <c r="K25" i="4"/>
  <c r="I25" i="3"/>
  <c r="J25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9" i="2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9" i="3"/>
  <c r="I46" i="6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9" i="4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9" i="5"/>
  <c r="L22" i="9"/>
  <c r="I22" i="9"/>
  <c r="F22" i="9"/>
  <c r="L21" i="9"/>
  <c r="I21" i="9"/>
  <c r="F21" i="9"/>
  <c r="L20" i="9"/>
  <c r="I20" i="9"/>
  <c r="F20" i="9"/>
  <c r="L19" i="9"/>
  <c r="I19" i="9"/>
  <c r="F19" i="9"/>
  <c r="L18" i="9"/>
  <c r="I18" i="9"/>
  <c r="F18" i="9"/>
  <c r="L17" i="9"/>
  <c r="I17" i="9"/>
  <c r="F17" i="9"/>
  <c r="L16" i="9"/>
  <c r="I16" i="9"/>
  <c r="F16" i="9"/>
  <c r="L15" i="9"/>
  <c r="I15" i="9"/>
  <c r="F15" i="9"/>
  <c r="L14" i="9"/>
  <c r="I14" i="9"/>
  <c r="F14" i="9"/>
  <c r="L13" i="9"/>
  <c r="I13" i="9"/>
  <c r="F13" i="9"/>
  <c r="L12" i="9"/>
  <c r="I12" i="9"/>
  <c r="F12" i="9"/>
  <c r="L11" i="9"/>
  <c r="I11" i="9"/>
  <c r="F11" i="9"/>
  <c r="L10" i="9"/>
  <c r="I10" i="9"/>
  <c r="F10" i="9"/>
  <c r="L9" i="9"/>
  <c r="I9" i="9"/>
  <c r="F9" i="9"/>
  <c r="L8" i="9"/>
  <c r="I8" i="9"/>
  <c r="F8" i="9"/>
  <c r="L7" i="9"/>
  <c r="I7" i="9"/>
  <c r="F7" i="9"/>
  <c r="L6" i="9"/>
  <c r="I6" i="9"/>
  <c r="F6" i="9"/>
  <c r="L5" i="9"/>
  <c r="I5" i="9"/>
  <c r="F5" i="9"/>
  <c r="L4" i="9"/>
  <c r="I4" i="9"/>
  <c r="F4" i="9"/>
  <c r="L3" i="9"/>
  <c r="I3" i="9"/>
  <c r="F3" i="9"/>
  <c r="L2" i="9"/>
  <c r="I2" i="9"/>
  <c r="F2" i="9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C6" i="8"/>
  <c r="C5" i="8"/>
  <c r="C4" i="8"/>
  <c r="J109" i="7"/>
  <c r="A109" i="7"/>
  <c r="J108" i="7"/>
  <c r="A108" i="7"/>
  <c r="J107" i="7"/>
  <c r="A107" i="7"/>
  <c r="J106" i="7"/>
  <c r="A106" i="7"/>
  <c r="J105" i="7"/>
  <c r="A105" i="7"/>
  <c r="J104" i="7"/>
  <c r="A104" i="7"/>
  <c r="J103" i="7"/>
  <c r="A103" i="7"/>
  <c r="J102" i="7"/>
  <c r="A102" i="7"/>
  <c r="J101" i="7"/>
  <c r="A101" i="7"/>
  <c r="J100" i="7"/>
  <c r="A100" i="7"/>
  <c r="J99" i="7"/>
  <c r="A99" i="7"/>
  <c r="J98" i="7"/>
  <c r="A98" i="7"/>
  <c r="J97" i="7"/>
  <c r="A97" i="7"/>
  <c r="J96" i="7"/>
  <c r="A96" i="7"/>
  <c r="J95" i="7"/>
  <c r="A95" i="7"/>
  <c r="J94" i="7"/>
  <c r="A94" i="7"/>
  <c r="J93" i="7"/>
  <c r="A93" i="7"/>
  <c r="J92" i="7"/>
  <c r="A92" i="7"/>
  <c r="J91" i="7"/>
  <c r="A91" i="7"/>
  <c r="J90" i="7"/>
  <c r="A90" i="7"/>
  <c r="J89" i="7"/>
  <c r="A89" i="7"/>
  <c r="J88" i="7"/>
  <c r="A88" i="7"/>
  <c r="J87" i="7"/>
  <c r="A87" i="7"/>
  <c r="J86" i="7"/>
  <c r="A86" i="7"/>
  <c r="J85" i="7"/>
  <c r="A85" i="7"/>
  <c r="J84" i="7"/>
  <c r="A84" i="7"/>
  <c r="J83" i="7"/>
  <c r="A83" i="7"/>
  <c r="J82" i="7"/>
  <c r="A82" i="7"/>
  <c r="J81" i="7"/>
  <c r="A81" i="7"/>
  <c r="J80" i="7"/>
  <c r="A80" i="7"/>
  <c r="J79" i="7"/>
  <c r="A79" i="7"/>
  <c r="J78" i="7"/>
  <c r="A78" i="7"/>
  <c r="J77" i="7"/>
  <c r="A77" i="7"/>
  <c r="J76" i="7"/>
  <c r="A76" i="7"/>
  <c r="J75" i="7"/>
  <c r="A75" i="7"/>
  <c r="J74" i="7"/>
  <c r="A74" i="7"/>
  <c r="J73" i="7"/>
  <c r="A73" i="7"/>
  <c r="J72" i="7"/>
  <c r="A72" i="7"/>
  <c r="J71" i="7"/>
  <c r="A71" i="7"/>
  <c r="J70" i="7"/>
  <c r="A70" i="7"/>
  <c r="J69" i="7"/>
  <c r="A69" i="7"/>
  <c r="J68" i="7"/>
  <c r="A68" i="7"/>
  <c r="J67" i="7"/>
  <c r="A67" i="7"/>
  <c r="J66" i="7"/>
  <c r="A66" i="7"/>
  <c r="J65" i="7"/>
  <c r="A65" i="7"/>
  <c r="J64" i="7"/>
  <c r="A64" i="7"/>
  <c r="J63" i="7"/>
  <c r="A63" i="7"/>
  <c r="J62" i="7"/>
  <c r="A62" i="7"/>
  <c r="J61" i="7"/>
  <c r="A61" i="7"/>
  <c r="J60" i="7"/>
  <c r="A60" i="7"/>
  <c r="J59" i="7"/>
  <c r="A59" i="7"/>
  <c r="J58" i="7"/>
  <c r="A58" i="7"/>
  <c r="J57" i="7"/>
  <c r="A57" i="7"/>
  <c r="J56" i="7"/>
  <c r="A56" i="7"/>
  <c r="J55" i="7"/>
  <c r="A55" i="7"/>
  <c r="J54" i="7"/>
  <c r="A54" i="7"/>
  <c r="J53" i="7"/>
  <c r="A53" i="7"/>
  <c r="J52" i="7"/>
  <c r="A52" i="7"/>
  <c r="J51" i="7"/>
  <c r="A51" i="7"/>
  <c r="J50" i="7"/>
  <c r="A50" i="7"/>
  <c r="J49" i="7"/>
  <c r="A49" i="7"/>
  <c r="J48" i="7"/>
  <c r="A48" i="7"/>
  <c r="J47" i="7"/>
  <c r="A47" i="7"/>
  <c r="J46" i="7"/>
  <c r="A46" i="7"/>
  <c r="J45" i="7"/>
  <c r="A45" i="7"/>
  <c r="J44" i="7"/>
  <c r="A44" i="7"/>
  <c r="J43" i="7"/>
  <c r="A43" i="7"/>
  <c r="J42" i="7"/>
  <c r="A42" i="7"/>
  <c r="J41" i="7"/>
  <c r="A41" i="7"/>
  <c r="J40" i="7"/>
  <c r="A40" i="7"/>
  <c r="J39" i="7"/>
  <c r="K39" i="7" s="1"/>
  <c r="A39" i="7"/>
  <c r="J38" i="7"/>
  <c r="A38" i="7"/>
  <c r="J37" i="7"/>
  <c r="A37" i="7"/>
  <c r="J36" i="7"/>
  <c r="A36" i="7"/>
  <c r="J35" i="7"/>
  <c r="A35" i="7"/>
  <c r="J34" i="7"/>
  <c r="A34" i="7"/>
  <c r="J33" i="7"/>
  <c r="A33" i="7"/>
  <c r="J32" i="7"/>
  <c r="A32" i="7"/>
  <c r="J31" i="7"/>
  <c r="A31" i="7"/>
  <c r="J30" i="7"/>
  <c r="A30" i="7"/>
  <c r="J29" i="7"/>
  <c r="A29" i="7"/>
  <c r="J28" i="7"/>
  <c r="A28" i="7"/>
  <c r="J27" i="7"/>
  <c r="A27" i="7"/>
  <c r="J26" i="7"/>
  <c r="A26" i="7"/>
  <c r="J25" i="7"/>
  <c r="A25" i="7"/>
  <c r="J24" i="7"/>
  <c r="A24" i="7"/>
  <c r="J23" i="7"/>
  <c r="A23" i="7"/>
  <c r="J22" i="7"/>
  <c r="A22" i="7"/>
  <c r="J21" i="7"/>
  <c r="A21" i="7"/>
  <c r="J20" i="7"/>
  <c r="A20" i="7"/>
  <c r="J19" i="7"/>
  <c r="A19" i="7"/>
  <c r="J18" i="7"/>
  <c r="A18" i="7"/>
  <c r="J17" i="7"/>
  <c r="A17" i="7"/>
  <c r="J16" i="7"/>
  <c r="A16" i="7"/>
  <c r="J15" i="7"/>
  <c r="A15" i="7"/>
  <c r="J14" i="7"/>
  <c r="A14" i="7"/>
  <c r="J13" i="7"/>
  <c r="A13" i="7"/>
  <c r="J12" i="7"/>
  <c r="A12" i="7"/>
  <c r="J11" i="7"/>
  <c r="A11" i="7"/>
  <c r="J10" i="7"/>
  <c r="A10" i="7"/>
  <c r="J9" i="7"/>
  <c r="A9" i="7"/>
  <c r="J8" i="7"/>
  <c r="A8" i="7"/>
  <c r="J7" i="7"/>
  <c r="A7" i="7"/>
  <c r="J6" i="7"/>
  <c r="A6" i="7"/>
  <c r="J5" i="7"/>
  <c r="A5" i="7"/>
  <c r="J4" i="7"/>
  <c r="A4" i="7"/>
  <c r="J3" i="7"/>
  <c r="A3" i="7"/>
  <c r="J2" i="7"/>
  <c r="A2" i="7"/>
  <c r="J116" i="6"/>
  <c r="A116" i="6"/>
  <c r="J115" i="6"/>
  <c r="A115" i="6"/>
  <c r="J114" i="6"/>
  <c r="A114" i="6"/>
  <c r="J113" i="6"/>
  <c r="A113" i="6"/>
  <c r="J112" i="6"/>
  <c r="A112" i="6"/>
  <c r="J111" i="6"/>
  <c r="A111" i="6"/>
  <c r="J110" i="6"/>
  <c r="A110" i="6"/>
  <c r="J109" i="6"/>
  <c r="A109" i="6"/>
  <c r="J108" i="6"/>
  <c r="A108" i="6"/>
  <c r="J107" i="6"/>
  <c r="A107" i="6"/>
  <c r="J106" i="6"/>
  <c r="A106" i="6"/>
  <c r="J105" i="6"/>
  <c r="A105" i="6"/>
  <c r="J104" i="6"/>
  <c r="A104" i="6"/>
  <c r="J103" i="6"/>
  <c r="A103" i="6"/>
  <c r="J102" i="6"/>
  <c r="A102" i="6"/>
  <c r="J101" i="6"/>
  <c r="A101" i="6"/>
  <c r="J100" i="6"/>
  <c r="A100" i="6"/>
  <c r="J99" i="6"/>
  <c r="A99" i="6"/>
  <c r="J98" i="6"/>
  <c r="A98" i="6"/>
  <c r="J97" i="6"/>
  <c r="A97" i="6"/>
  <c r="J96" i="6"/>
  <c r="A96" i="6"/>
  <c r="J95" i="6"/>
  <c r="A95" i="6"/>
  <c r="J94" i="6"/>
  <c r="A94" i="6"/>
  <c r="J93" i="6"/>
  <c r="A93" i="6"/>
  <c r="J92" i="6"/>
  <c r="A92" i="6"/>
  <c r="J91" i="6"/>
  <c r="A91" i="6"/>
  <c r="J90" i="6"/>
  <c r="A90" i="6"/>
  <c r="J89" i="6"/>
  <c r="A89" i="6"/>
  <c r="J88" i="6"/>
  <c r="A88" i="6"/>
  <c r="J87" i="6"/>
  <c r="A87" i="6"/>
  <c r="J86" i="6"/>
  <c r="A86" i="6"/>
  <c r="J85" i="6"/>
  <c r="A85" i="6"/>
  <c r="J84" i="6"/>
  <c r="A84" i="6"/>
  <c r="J83" i="6"/>
  <c r="A83" i="6"/>
  <c r="J82" i="6"/>
  <c r="A82" i="6"/>
  <c r="J81" i="6"/>
  <c r="A81" i="6"/>
  <c r="J80" i="6"/>
  <c r="A80" i="6"/>
  <c r="J79" i="6"/>
  <c r="A79" i="6"/>
  <c r="J78" i="6"/>
  <c r="A78" i="6"/>
  <c r="J77" i="6"/>
  <c r="A77" i="6"/>
  <c r="J76" i="6"/>
  <c r="A76" i="6"/>
  <c r="J75" i="6"/>
  <c r="A75" i="6"/>
  <c r="J74" i="6"/>
  <c r="A74" i="6"/>
  <c r="J73" i="6"/>
  <c r="A73" i="6"/>
  <c r="J72" i="6"/>
  <c r="A72" i="6"/>
  <c r="J71" i="6"/>
  <c r="A71" i="6"/>
  <c r="J70" i="6"/>
  <c r="A70" i="6"/>
  <c r="J69" i="6"/>
  <c r="A69" i="6"/>
  <c r="J68" i="6"/>
  <c r="A68" i="6"/>
  <c r="J67" i="6"/>
  <c r="A67" i="6"/>
  <c r="J66" i="6"/>
  <c r="A66" i="6"/>
  <c r="J65" i="6"/>
  <c r="A65" i="6"/>
  <c r="J64" i="6"/>
  <c r="A64" i="6"/>
  <c r="J63" i="6"/>
  <c r="A63" i="6"/>
  <c r="J62" i="6"/>
  <c r="A62" i="6"/>
  <c r="J61" i="6"/>
  <c r="A61" i="6"/>
  <c r="J60" i="6"/>
  <c r="A60" i="6"/>
  <c r="J59" i="6"/>
  <c r="A59" i="6"/>
  <c r="J58" i="6"/>
  <c r="A58" i="6"/>
  <c r="J57" i="6"/>
  <c r="A57" i="6"/>
  <c r="J56" i="6"/>
  <c r="A56" i="6"/>
  <c r="J55" i="6"/>
  <c r="A55" i="6"/>
  <c r="J54" i="6"/>
  <c r="A54" i="6"/>
  <c r="J53" i="6"/>
  <c r="A53" i="6"/>
  <c r="J52" i="6"/>
  <c r="A52" i="6"/>
  <c r="J51" i="6"/>
  <c r="A51" i="6"/>
  <c r="J50" i="6"/>
  <c r="A50" i="6"/>
  <c r="J49" i="6"/>
  <c r="A49" i="6"/>
  <c r="J48" i="6"/>
  <c r="A48" i="6"/>
  <c r="J47" i="6"/>
  <c r="A47" i="6"/>
  <c r="J46" i="6"/>
  <c r="A46" i="6"/>
  <c r="J45" i="6"/>
  <c r="A45" i="6"/>
  <c r="J44" i="6"/>
  <c r="A44" i="6"/>
  <c r="J43" i="6"/>
  <c r="A43" i="6"/>
  <c r="J42" i="6"/>
  <c r="A42" i="6"/>
  <c r="J41" i="6"/>
  <c r="A41" i="6"/>
  <c r="J40" i="6"/>
  <c r="A40" i="6"/>
  <c r="J39" i="6"/>
  <c r="A39" i="6"/>
  <c r="J38" i="6"/>
  <c r="A38" i="6"/>
  <c r="J37" i="6"/>
  <c r="A37" i="6"/>
  <c r="J36" i="6"/>
  <c r="A36" i="6"/>
  <c r="J35" i="6"/>
  <c r="A35" i="6"/>
  <c r="J34" i="6"/>
  <c r="A34" i="6"/>
  <c r="J33" i="6"/>
  <c r="A33" i="6"/>
  <c r="J32" i="6"/>
  <c r="A32" i="6"/>
  <c r="J31" i="6"/>
  <c r="A31" i="6"/>
  <c r="J30" i="6"/>
  <c r="A30" i="6"/>
  <c r="J29" i="6"/>
  <c r="A29" i="6"/>
  <c r="J28" i="6"/>
  <c r="A28" i="6"/>
  <c r="J27" i="6"/>
  <c r="A27" i="6"/>
  <c r="J26" i="6"/>
  <c r="A26" i="6"/>
  <c r="J25" i="6"/>
  <c r="A25" i="6"/>
  <c r="J24" i="6"/>
  <c r="A24" i="6"/>
  <c r="J23" i="6"/>
  <c r="A23" i="6"/>
  <c r="J22" i="6"/>
  <c r="A22" i="6"/>
  <c r="J21" i="6"/>
  <c r="A21" i="6"/>
  <c r="J20" i="6"/>
  <c r="A20" i="6"/>
  <c r="J19" i="6"/>
  <c r="A19" i="6"/>
  <c r="J18" i="6"/>
  <c r="A18" i="6"/>
  <c r="J17" i="6"/>
  <c r="A17" i="6"/>
  <c r="J16" i="6"/>
  <c r="A16" i="6"/>
  <c r="J15" i="6"/>
  <c r="A15" i="6"/>
  <c r="J14" i="6"/>
  <c r="A14" i="6"/>
  <c r="J13" i="6"/>
  <c r="A13" i="6"/>
  <c r="J12" i="6"/>
  <c r="A12" i="6"/>
  <c r="J11" i="6"/>
  <c r="A11" i="6"/>
  <c r="J10" i="6"/>
  <c r="A10" i="6"/>
  <c r="J9" i="6"/>
  <c r="A9" i="6"/>
  <c r="C6" i="6"/>
  <c r="C5" i="6"/>
  <c r="C4" i="6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C6" i="5"/>
  <c r="C5" i="5"/>
  <c r="C4" i="5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C6" i="4"/>
  <c r="C5" i="4"/>
  <c r="C4" i="4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C6" i="3"/>
  <c r="C5" i="3"/>
  <c r="C4" i="3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C6" i="2"/>
  <c r="C5" i="2"/>
  <c r="C4" i="2"/>
  <c r="K46" i="6" l="1"/>
  <c r="E2" i="7"/>
  <c r="E9" i="6"/>
  <c r="E3" i="7"/>
  <c r="E10" i="6"/>
  <c r="E4" i="7"/>
  <c r="E11" i="6"/>
  <c r="E5" i="7"/>
  <c r="E12" i="6"/>
  <c r="E6" i="7"/>
  <c r="E13" i="6"/>
  <c r="E7" i="7"/>
  <c r="E14" i="6"/>
  <c r="E8" i="7"/>
  <c r="E15" i="6"/>
  <c r="E9" i="7"/>
  <c r="E16" i="6"/>
  <c r="E10" i="7"/>
  <c r="E17" i="6"/>
  <c r="E11" i="7"/>
  <c r="E18" i="6"/>
  <c r="E12" i="7"/>
  <c r="E19" i="6"/>
  <c r="E13" i="7"/>
  <c r="E20" i="6"/>
  <c r="E14" i="7"/>
  <c r="E21" i="6"/>
  <c r="E15" i="7"/>
  <c r="E22" i="6"/>
  <c r="E16" i="7"/>
  <c r="E23" i="6"/>
  <c r="E17" i="7"/>
  <c r="E24" i="6"/>
  <c r="E18" i="7"/>
  <c r="E25" i="6"/>
  <c r="E19" i="7"/>
  <c r="E26" i="6"/>
  <c r="E20" i="7"/>
  <c r="E27" i="6"/>
  <c r="E21" i="7"/>
  <c r="E28" i="6"/>
  <c r="E22" i="7"/>
  <c r="E29" i="6"/>
  <c r="E23" i="7"/>
  <c r="E30" i="6"/>
  <c r="E24" i="7"/>
  <c r="E31" i="6"/>
  <c r="E25" i="7"/>
  <c r="E32" i="6"/>
  <c r="E26" i="7"/>
  <c r="E33" i="6"/>
  <c r="E27" i="7"/>
  <c r="E34" i="6"/>
  <c r="E28" i="7"/>
  <c r="E35" i="6"/>
  <c r="E29" i="7"/>
  <c r="E36" i="6"/>
  <c r="E30" i="7"/>
  <c r="E37" i="6"/>
  <c r="E31" i="7"/>
  <c r="E38" i="6"/>
  <c r="E32" i="7"/>
  <c r="E39" i="6"/>
  <c r="E33" i="7"/>
  <c r="E40" i="6"/>
  <c r="E34" i="7"/>
  <c r="E41" i="6"/>
  <c r="E35" i="7"/>
  <c r="E42" i="6"/>
  <c r="E36" i="7"/>
  <c r="E43" i="6"/>
  <c r="E37" i="7"/>
  <c r="E44" i="6"/>
  <c r="E38" i="7"/>
  <c r="E45" i="6"/>
  <c r="E40" i="7"/>
  <c r="E47" i="6"/>
  <c r="E41" i="7"/>
  <c r="E48" i="6"/>
  <c r="E42" i="7"/>
  <c r="E49" i="6"/>
  <c r="E43" i="7"/>
  <c r="E50" i="6"/>
  <c r="E44" i="7"/>
  <c r="E51" i="6"/>
  <c r="E45" i="7"/>
  <c r="E52" i="6"/>
  <c r="E46" i="7"/>
  <c r="E53" i="6"/>
  <c r="E47" i="7"/>
  <c r="E54" i="6"/>
  <c r="E48" i="7"/>
  <c r="E55" i="6"/>
  <c r="E49" i="7"/>
  <c r="E56" i="6"/>
  <c r="E50" i="7"/>
  <c r="E57" i="6"/>
  <c r="E51" i="7"/>
  <c r="E58" i="6"/>
  <c r="E52" i="7"/>
  <c r="E59" i="6"/>
  <c r="E53" i="7"/>
  <c r="E60" i="6"/>
  <c r="E54" i="7"/>
  <c r="E61" i="6"/>
  <c r="E55" i="7"/>
  <c r="E62" i="6"/>
  <c r="E56" i="7"/>
  <c r="E63" i="6"/>
  <c r="E57" i="7"/>
  <c r="E64" i="6"/>
  <c r="E58" i="7"/>
  <c r="E65" i="6"/>
  <c r="E59" i="7"/>
  <c r="E66" i="6"/>
  <c r="E60" i="7"/>
  <c r="E67" i="6"/>
  <c r="E61" i="7"/>
  <c r="E68" i="6"/>
  <c r="E62" i="7"/>
  <c r="E69" i="6"/>
  <c r="E63" i="7"/>
  <c r="E70" i="6"/>
  <c r="E64" i="7"/>
  <c r="E71" i="6"/>
  <c r="E65" i="7"/>
  <c r="E72" i="6"/>
  <c r="E66" i="7"/>
  <c r="E73" i="6"/>
  <c r="E67" i="7"/>
  <c r="E74" i="6"/>
  <c r="E68" i="7"/>
  <c r="E75" i="6"/>
  <c r="E69" i="7"/>
  <c r="E76" i="6"/>
  <c r="E70" i="7"/>
  <c r="E77" i="6"/>
  <c r="E71" i="7"/>
  <c r="E78" i="6"/>
  <c r="E72" i="7"/>
  <c r="E79" i="6"/>
  <c r="E73" i="7"/>
  <c r="E80" i="6"/>
  <c r="E74" i="7"/>
  <c r="E81" i="6"/>
  <c r="E75" i="7"/>
  <c r="E82" i="6"/>
  <c r="E76" i="7"/>
  <c r="E83" i="6"/>
  <c r="E77" i="7"/>
  <c r="E84" i="6"/>
  <c r="E78" i="7"/>
  <c r="E85" i="6"/>
  <c r="E79" i="7"/>
  <c r="E86" i="6"/>
  <c r="E80" i="7"/>
  <c r="E87" i="6"/>
  <c r="E81" i="7"/>
  <c r="E88" i="6"/>
  <c r="E82" i="7"/>
  <c r="E89" i="6"/>
  <c r="E83" i="7"/>
  <c r="E90" i="6"/>
  <c r="E84" i="7"/>
  <c r="E91" i="6"/>
  <c r="E85" i="7"/>
  <c r="E92" i="6"/>
  <c r="E86" i="7"/>
  <c r="E93" i="6"/>
  <c r="E87" i="7"/>
  <c r="E94" i="6"/>
  <c r="E88" i="7"/>
  <c r="E95" i="6"/>
  <c r="E89" i="7"/>
  <c r="E96" i="6"/>
  <c r="E90" i="7"/>
  <c r="E97" i="6"/>
  <c r="E91" i="7"/>
  <c r="E98" i="6"/>
  <c r="E92" i="7"/>
  <c r="E99" i="6"/>
  <c r="E93" i="7"/>
  <c r="E100" i="6"/>
  <c r="E94" i="7"/>
  <c r="E101" i="6"/>
  <c r="E95" i="7"/>
  <c r="E102" i="6"/>
  <c r="E96" i="7"/>
  <c r="E103" i="6"/>
  <c r="E97" i="7"/>
  <c r="E104" i="6"/>
  <c r="E98" i="7"/>
  <c r="E105" i="6"/>
  <c r="E99" i="7"/>
  <c r="E106" i="6"/>
  <c r="E100" i="7"/>
  <c r="E107" i="6"/>
  <c r="E101" i="7"/>
  <c r="E108" i="6"/>
  <c r="E102" i="7"/>
  <c r="E109" i="6"/>
  <c r="E103" i="7"/>
  <c r="E110" i="6"/>
  <c r="E104" i="7"/>
  <c r="E111" i="6"/>
  <c r="E105" i="7"/>
  <c r="E112" i="6"/>
  <c r="E106" i="7"/>
  <c r="E113" i="6"/>
  <c r="E107" i="7"/>
  <c r="E114" i="6"/>
  <c r="E108" i="7"/>
  <c r="E115" i="6"/>
  <c r="E109" i="7"/>
  <c r="E116" i="6"/>
  <c r="F2" i="7"/>
  <c r="F9" i="6"/>
  <c r="F3" i="7"/>
  <c r="F10" i="6"/>
  <c r="F4" i="7"/>
  <c r="F11" i="6"/>
  <c r="F5" i="7"/>
  <c r="F12" i="6"/>
  <c r="F6" i="7"/>
  <c r="F13" i="6"/>
  <c r="F7" i="7"/>
  <c r="F14" i="6"/>
  <c r="F8" i="7"/>
  <c r="F15" i="6"/>
  <c r="F9" i="7"/>
  <c r="F16" i="6"/>
  <c r="F10" i="7"/>
  <c r="F17" i="6"/>
  <c r="F11" i="7"/>
  <c r="F18" i="6"/>
  <c r="F12" i="7"/>
  <c r="F19" i="6"/>
  <c r="F13" i="7"/>
  <c r="F20" i="6"/>
  <c r="F14" i="7"/>
  <c r="F21" i="6"/>
  <c r="F15" i="7"/>
  <c r="F22" i="6"/>
  <c r="F16" i="7"/>
  <c r="F23" i="6"/>
  <c r="F17" i="7"/>
  <c r="F24" i="6"/>
  <c r="F18" i="7"/>
  <c r="F25" i="6"/>
  <c r="F19" i="7"/>
  <c r="F26" i="6"/>
  <c r="F20" i="7"/>
  <c r="F27" i="6"/>
  <c r="F21" i="7"/>
  <c r="F28" i="6"/>
  <c r="F22" i="7"/>
  <c r="F29" i="6"/>
  <c r="F23" i="7"/>
  <c r="F30" i="6"/>
  <c r="F24" i="7"/>
  <c r="F31" i="6"/>
  <c r="F25" i="7"/>
  <c r="F32" i="6"/>
  <c r="F26" i="7"/>
  <c r="F33" i="6"/>
  <c r="F27" i="7"/>
  <c r="F34" i="6"/>
  <c r="F28" i="7"/>
  <c r="F35" i="6"/>
  <c r="F29" i="7"/>
  <c r="F36" i="6"/>
  <c r="F30" i="7"/>
  <c r="F37" i="6"/>
  <c r="F31" i="7"/>
  <c r="F38" i="6"/>
  <c r="F32" i="7"/>
  <c r="F39" i="6"/>
  <c r="F33" i="7"/>
  <c r="F40" i="6"/>
  <c r="F34" i="7"/>
  <c r="F41" i="6"/>
  <c r="F35" i="7"/>
  <c r="F42" i="6"/>
  <c r="F36" i="7"/>
  <c r="F43" i="6"/>
  <c r="F37" i="7"/>
  <c r="F44" i="6"/>
  <c r="F38" i="7"/>
  <c r="F45" i="6"/>
  <c r="F40" i="7"/>
  <c r="F47" i="6"/>
  <c r="F41" i="7"/>
  <c r="F48" i="6"/>
  <c r="F42" i="7"/>
  <c r="F49" i="6"/>
  <c r="F43" i="7"/>
  <c r="F50" i="6"/>
  <c r="F44" i="7"/>
  <c r="F51" i="6"/>
  <c r="F45" i="7"/>
  <c r="F52" i="6"/>
  <c r="F46" i="7"/>
  <c r="F53" i="6"/>
  <c r="F47" i="7"/>
  <c r="F54" i="6"/>
  <c r="F48" i="7"/>
  <c r="F55" i="6"/>
  <c r="F49" i="7"/>
  <c r="F56" i="6"/>
  <c r="F50" i="7"/>
  <c r="F57" i="6"/>
  <c r="F51" i="7"/>
  <c r="F58" i="6"/>
  <c r="F52" i="7"/>
  <c r="F59" i="6"/>
  <c r="F53" i="7"/>
  <c r="F60" i="6"/>
  <c r="F54" i="7"/>
  <c r="F61" i="6"/>
  <c r="F55" i="7"/>
  <c r="F62" i="6"/>
  <c r="F56" i="7"/>
  <c r="F63" i="6"/>
  <c r="F57" i="7"/>
  <c r="F64" i="6"/>
  <c r="F58" i="7"/>
  <c r="F65" i="6"/>
  <c r="F59" i="7"/>
  <c r="F66" i="6"/>
  <c r="F60" i="7"/>
  <c r="F67" i="6"/>
  <c r="F61" i="7"/>
  <c r="F68" i="6"/>
  <c r="F62" i="7"/>
  <c r="F69" i="6"/>
  <c r="F63" i="7"/>
  <c r="F70" i="6"/>
  <c r="F64" i="7"/>
  <c r="F71" i="6"/>
  <c r="F65" i="7"/>
  <c r="F72" i="6"/>
  <c r="F66" i="7"/>
  <c r="F73" i="6"/>
  <c r="F67" i="7"/>
  <c r="F74" i="6"/>
  <c r="F68" i="7"/>
  <c r="F75" i="6"/>
  <c r="F69" i="7"/>
  <c r="F76" i="6"/>
  <c r="F70" i="7"/>
  <c r="F77" i="6"/>
  <c r="F71" i="7"/>
  <c r="F78" i="6"/>
  <c r="F72" i="7"/>
  <c r="F79" i="6"/>
  <c r="F73" i="7"/>
  <c r="F80" i="6"/>
  <c r="F74" i="7"/>
  <c r="F81" i="6"/>
  <c r="F75" i="7"/>
  <c r="F82" i="6"/>
  <c r="F76" i="7"/>
  <c r="F83" i="6"/>
  <c r="F77" i="7"/>
  <c r="F84" i="6"/>
  <c r="F78" i="7"/>
  <c r="F85" i="6"/>
  <c r="F79" i="7"/>
  <c r="F86" i="6"/>
  <c r="F80" i="7"/>
  <c r="F87" i="6"/>
  <c r="F81" i="7"/>
  <c r="F88" i="6"/>
  <c r="F82" i="7"/>
  <c r="F89" i="6"/>
  <c r="F83" i="7"/>
  <c r="F90" i="6"/>
  <c r="F84" i="7"/>
  <c r="F91" i="6"/>
  <c r="F85" i="7"/>
  <c r="F92" i="6"/>
  <c r="F86" i="7"/>
  <c r="F93" i="6"/>
  <c r="F87" i="7"/>
  <c r="F94" i="6"/>
  <c r="F88" i="7"/>
  <c r="F95" i="6"/>
  <c r="F89" i="7"/>
  <c r="F96" i="6"/>
  <c r="F90" i="7"/>
  <c r="F97" i="6"/>
  <c r="F91" i="7"/>
  <c r="F98" i="6"/>
  <c r="F92" i="7"/>
  <c r="F99" i="6"/>
  <c r="F93" i="7"/>
  <c r="F100" i="6"/>
  <c r="F94" i="7"/>
  <c r="F101" i="6"/>
  <c r="F95" i="7"/>
  <c r="F102" i="6"/>
  <c r="F96" i="7"/>
  <c r="F103" i="6"/>
  <c r="F97" i="7"/>
  <c r="F104" i="6"/>
  <c r="F98" i="7"/>
  <c r="F105" i="6"/>
  <c r="F99" i="7"/>
  <c r="F106" i="6"/>
  <c r="F100" i="7"/>
  <c r="F107" i="6"/>
  <c r="F101" i="7"/>
  <c r="F108" i="6"/>
  <c r="F102" i="7"/>
  <c r="F109" i="6"/>
  <c r="F103" i="7"/>
  <c r="F110" i="6"/>
  <c r="F104" i="7"/>
  <c r="F111" i="6"/>
  <c r="F105" i="7"/>
  <c r="F112" i="6"/>
  <c r="F106" i="7"/>
  <c r="F113" i="6"/>
  <c r="F107" i="7"/>
  <c r="F114" i="6"/>
  <c r="F108" i="7"/>
  <c r="F115" i="6"/>
  <c r="F109" i="7"/>
  <c r="F116" i="6"/>
  <c r="G2" i="7"/>
  <c r="G9" i="6"/>
  <c r="G3" i="7"/>
  <c r="G10" i="6"/>
  <c r="G4" i="7"/>
  <c r="G11" i="6"/>
  <c r="G5" i="7"/>
  <c r="G12" i="6"/>
  <c r="G6" i="7"/>
  <c r="G13" i="6"/>
  <c r="G7" i="7"/>
  <c r="G14" i="6"/>
  <c r="G8" i="7"/>
  <c r="G15" i="6"/>
  <c r="G9" i="7"/>
  <c r="G16" i="6"/>
  <c r="G10" i="7"/>
  <c r="G17" i="6"/>
  <c r="G11" i="7"/>
  <c r="G18" i="6"/>
  <c r="G12" i="7"/>
  <c r="G19" i="6"/>
  <c r="G13" i="7"/>
  <c r="G20" i="6"/>
  <c r="G14" i="7"/>
  <c r="G21" i="6"/>
  <c r="G15" i="7"/>
  <c r="G22" i="6"/>
  <c r="G16" i="7"/>
  <c r="G23" i="6"/>
  <c r="G17" i="7"/>
  <c r="G24" i="6"/>
  <c r="G18" i="7"/>
  <c r="G25" i="6"/>
  <c r="G19" i="7"/>
  <c r="G26" i="6"/>
  <c r="G20" i="7"/>
  <c r="G27" i="6"/>
  <c r="G21" i="7"/>
  <c r="G28" i="6"/>
  <c r="G22" i="7"/>
  <c r="G29" i="6"/>
  <c r="G23" i="7"/>
  <c r="G30" i="6"/>
  <c r="G24" i="7"/>
  <c r="G31" i="6"/>
  <c r="G25" i="7"/>
  <c r="G32" i="6"/>
  <c r="G26" i="7"/>
  <c r="G33" i="6"/>
  <c r="G27" i="7"/>
  <c r="G34" i="6"/>
  <c r="G28" i="7"/>
  <c r="G35" i="6"/>
  <c r="G29" i="7"/>
  <c r="G36" i="6"/>
  <c r="G30" i="7"/>
  <c r="G37" i="6"/>
  <c r="G31" i="7"/>
  <c r="G38" i="6"/>
  <c r="G32" i="7"/>
  <c r="G39" i="6"/>
  <c r="G33" i="7"/>
  <c r="G40" i="6"/>
  <c r="G34" i="7"/>
  <c r="G41" i="6"/>
  <c r="G35" i="7"/>
  <c r="G42" i="6"/>
  <c r="G36" i="7"/>
  <c r="G43" i="6"/>
  <c r="G37" i="7"/>
  <c r="G44" i="6"/>
  <c r="G38" i="7"/>
  <c r="G45" i="6"/>
  <c r="G40" i="7"/>
  <c r="G47" i="6"/>
  <c r="G41" i="7"/>
  <c r="G48" i="6"/>
  <c r="G42" i="7"/>
  <c r="G49" i="6"/>
  <c r="G43" i="7"/>
  <c r="G50" i="6"/>
  <c r="G44" i="7"/>
  <c r="G51" i="6"/>
  <c r="G45" i="7"/>
  <c r="G52" i="6"/>
  <c r="G46" i="7"/>
  <c r="G53" i="6"/>
  <c r="G47" i="7"/>
  <c r="G54" i="6"/>
  <c r="G48" i="7"/>
  <c r="G55" i="6"/>
  <c r="G49" i="7"/>
  <c r="G56" i="6"/>
  <c r="G50" i="7"/>
  <c r="G57" i="6"/>
  <c r="G51" i="7"/>
  <c r="G58" i="6"/>
  <c r="G52" i="7"/>
  <c r="G59" i="6"/>
  <c r="G53" i="7"/>
  <c r="G60" i="6"/>
  <c r="G54" i="7"/>
  <c r="G61" i="6"/>
  <c r="G55" i="7"/>
  <c r="G62" i="6"/>
  <c r="G56" i="7"/>
  <c r="G63" i="6"/>
  <c r="G57" i="7"/>
  <c r="G64" i="6"/>
  <c r="G58" i="7"/>
  <c r="G65" i="6"/>
  <c r="G59" i="7"/>
  <c r="G66" i="6"/>
  <c r="G60" i="7"/>
  <c r="G67" i="6"/>
  <c r="G61" i="7"/>
  <c r="G68" i="6"/>
  <c r="G62" i="7"/>
  <c r="G69" i="6"/>
  <c r="G63" i="7"/>
  <c r="G70" i="6"/>
  <c r="G64" i="7"/>
  <c r="G71" i="6"/>
  <c r="G65" i="7"/>
  <c r="G72" i="6"/>
  <c r="G66" i="7"/>
  <c r="G73" i="6"/>
  <c r="G67" i="7"/>
  <c r="G74" i="6"/>
  <c r="G68" i="7"/>
  <c r="G75" i="6"/>
  <c r="G69" i="7"/>
  <c r="G76" i="6"/>
  <c r="G70" i="7"/>
  <c r="G77" i="6"/>
  <c r="G71" i="7"/>
  <c r="G78" i="6"/>
  <c r="G72" i="7"/>
  <c r="G79" i="6"/>
  <c r="G73" i="7"/>
  <c r="G80" i="6"/>
  <c r="G74" i="7"/>
  <c r="G81" i="6"/>
  <c r="G75" i="7"/>
  <c r="G82" i="6"/>
  <c r="G76" i="7"/>
  <c r="G83" i="6"/>
  <c r="G77" i="7"/>
  <c r="G84" i="6"/>
  <c r="G78" i="7"/>
  <c r="G85" i="6"/>
  <c r="G79" i="7"/>
  <c r="G86" i="6"/>
  <c r="G80" i="7"/>
  <c r="G87" i="6"/>
  <c r="G81" i="7"/>
  <c r="G88" i="6"/>
  <c r="G82" i="7"/>
  <c r="G89" i="6"/>
  <c r="G83" i="7"/>
  <c r="G90" i="6"/>
  <c r="G84" i="7"/>
  <c r="G91" i="6"/>
  <c r="G85" i="7"/>
  <c r="G92" i="6"/>
  <c r="G86" i="7"/>
  <c r="G93" i="6"/>
  <c r="G87" i="7"/>
  <c r="G94" i="6"/>
  <c r="G88" i="7"/>
  <c r="G95" i="6"/>
  <c r="G89" i="7"/>
  <c r="G96" i="6"/>
  <c r="G90" i="7"/>
  <c r="G97" i="6"/>
  <c r="G91" i="7"/>
  <c r="G98" i="6"/>
  <c r="G92" i="7"/>
  <c r="G99" i="6"/>
  <c r="G93" i="7"/>
  <c r="G100" i="6"/>
  <c r="G94" i="7"/>
  <c r="G101" i="6"/>
  <c r="G95" i="7"/>
  <c r="G102" i="6"/>
  <c r="G96" i="7"/>
  <c r="G103" i="6"/>
  <c r="G97" i="7"/>
  <c r="G104" i="6"/>
  <c r="G98" i="7"/>
  <c r="G105" i="6"/>
  <c r="G99" i="7"/>
  <c r="G106" i="6"/>
  <c r="G100" i="7"/>
  <c r="G107" i="6"/>
  <c r="G101" i="7"/>
  <c r="G108" i="6"/>
  <c r="G102" i="7"/>
  <c r="G109" i="6"/>
  <c r="G103" i="7"/>
  <c r="G110" i="6"/>
  <c r="G104" i="7"/>
  <c r="G111" i="6"/>
  <c r="G105" i="7"/>
  <c r="G112" i="6"/>
  <c r="G106" i="7"/>
  <c r="G113" i="6"/>
  <c r="G107" i="7"/>
  <c r="G114" i="6"/>
  <c r="G108" i="7"/>
  <c r="G115" i="6"/>
  <c r="G109" i="7"/>
  <c r="G116" i="6"/>
  <c r="H2" i="7"/>
  <c r="H9" i="6"/>
  <c r="H3" i="7"/>
  <c r="H10" i="6"/>
  <c r="H4" i="7"/>
  <c r="H11" i="6"/>
  <c r="H5" i="7"/>
  <c r="H12" i="6"/>
  <c r="H6" i="7"/>
  <c r="H13" i="6"/>
  <c r="H7" i="7"/>
  <c r="H14" i="6"/>
  <c r="H8" i="7"/>
  <c r="H15" i="6"/>
  <c r="H9" i="7"/>
  <c r="H16" i="6"/>
  <c r="H10" i="7"/>
  <c r="H17" i="6"/>
  <c r="H11" i="7"/>
  <c r="H18" i="6"/>
  <c r="H12" i="7"/>
  <c r="H19" i="6"/>
  <c r="H13" i="7"/>
  <c r="H20" i="6"/>
  <c r="H14" i="7"/>
  <c r="H21" i="6"/>
  <c r="H15" i="7"/>
  <c r="H22" i="6"/>
  <c r="H16" i="7"/>
  <c r="H23" i="6"/>
  <c r="H17" i="7"/>
  <c r="H24" i="6"/>
  <c r="H18" i="7"/>
  <c r="H25" i="6"/>
  <c r="H19" i="7"/>
  <c r="H26" i="6"/>
  <c r="H20" i="7"/>
  <c r="H27" i="6"/>
  <c r="H21" i="7"/>
  <c r="H28" i="6"/>
  <c r="H22" i="7"/>
  <c r="H29" i="6"/>
  <c r="H23" i="7"/>
  <c r="H30" i="6"/>
  <c r="H24" i="7"/>
  <c r="H31" i="6"/>
  <c r="H25" i="7"/>
  <c r="H32" i="6"/>
  <c r="H26" i="7"/>
  <c r="H33" i="6"/>
  <c r="H27" i="7"/>
  <c r="H34" i="6"/>
  <c r="H28" i="7"/>
  <c r="H35" i="6"/>
  <c r="H29" i="7"/>
  <c r="H36" i="6"/>
  <c r="H30" i="7"/>
  <c r="H37" i="6"/>
  <c r="H31" i="7"/>
  <c r="H38" i="6"/>
  <c r="H32" i="7"/>
  <c r="H39" i="6"/>
  <c r="H33" i="7"/>
  <c r="H40" i="6"/>
  <c r="H34" i="7"/>
  <c r="H41" i="6"/>
  <c r="H35" i="7"/>
  <c r="H42" i="6"/>
  <c r="H36" i="7"/>
  <c r="H43" i="6"/>
  <c r="H37" i="7"/>
  <c r="H44" i="6"/>
  <c r="H38" i="7"/>
  <c r="H45" i="6"/>
  <c r="H40" i="7"/>
  <c r="H47" i="6"/>
  <c r="H41" i="7"/>
  <c r="H48" i="6"/>
  <c r="H42" i="7"/>
  <c r="H49" i="6"/>
  <c r="H43" i="7"/>
  <c r="H50" i="6"/>
  <c r="H44" i="7"/>
  <c r="H51" i="6"/>
  <c r="H45" i="7"/>
  <c r="H52" i="6"/>
  <c r="H46" i="7"/>
  <c r="H53" i="6"/>
  <c r="H47" i="7"/>
  <c r="H54" i="6"/>
  <c r="H48" i="7"/>
  <c r="H55" i="6"/>
  <c r="H49" i="7"/>
  <c r="H56" i="6"/>
  <c r="H50" i="7"/>
  <c r="H57" i="6"/>
  <c r="H51" i="7"/>
  <c r="H58" i="6"/>
  <c r="H52" i="7"/>
  <c r="H59" i="6"/>
  <c r="H53" i="7"/>
  <c r="H60" i="6"/>
  <c r="H54" i="7"/>
  <c r="H61" i="6"/>
  <c r="H55" i="7"/>
  <c r="H62" i="6"/>
  <c r="H56" i="7"/>
  <c r="H63" i="6"/>
  <c r="H57" i="7"/>
  <c r="H64" i="6"/>
  <c r="H58" i="7"/>
  <c r="H65" i="6"/>
  <c r="H59" i="7"/>
  <c r="H66" i="6"/>
  <c r="H60" i="7"/>
  <c r="H67" i="6"/>
  <c r="H61" i="7"/>
  <c r="H68" i="6"/>
  <c r="H62" i="7"/>
  <c r="H69" i="6"/>
  <c r="H63" i="7"/>
  <c r="H70" i="6"/>
  <c r="H64" i="7"/>
  <c r="H71" i="6"/>
  <c r="H65" i="7"/>
  <c r="H72" i="6"/>
  <c r="H66" i="7"/>
  <c r="H73" i="6"/>
  <c r="H67" i="7"/>
  <c r="H74" i="6"/>
  <c r="H68" i="7"/>
  <c r="H75" i="6"/>
  <c r="H69" i="7"/>
  <c r="H76" i="6"/>
  <c r="H70" i="7"/>
  <c r="H77" i="6"/>
  <c r="H71" i="7"/>
  <c r="H78" i="6"/>
  <c r="H72" i="7"/>
  <c r="H79" i="6"/>
  <c r="H73" i="7"/>
  <c r="H80" i="6"/>
  <c r="H74" i="7"/>
  <c r="H81" i="6"/>
  <c r="H75" i="7"/>
  <c r="H82" i="6"/>
  <c r="H76" i="7"/>
  <c r="H83" i="6"/>
  <c r="H77" i="7"/>
  <c r="H84" i="6"/>
  <c r="H78" i="7"/>
  <c r="H85" i="6"/>
  <c r="H79" i="7"/>
  <c r="H86" i="6"/>
  <c r="H80" i="7"/>
  <c r="H87" i="6"/>
  <c r="H81" i="7"/>
  <c r="H88" i="6"/>
  <c r="H82" i="7"/>
  <c r="H89" i="6"/>
  <c r="H83" i="7"/>
  <c r="H90" i="6"/>
  <c r="H84" i="7"/>
  <c r="H91" i="6"/>
  <c r="H85" i="7"/>
  <c r="H92" i="6"/>
  <c r="H86" i="7"/>
  <c r="H93" i="6"/>
  <c r="H87" i="7"/>
  <c r="H94" i="6"/>
  <c r="H88" i="7"/>
  <c r="H95" i="6"/>
  <c r="H89" i="7"/>
  <c r="H96" i="6"/>
  <c r="H90" i="7"/>
  <c r="H97" i="6"/>
  <c r="H91" i="7"/>
  <c r="H98" i="6"/>
  <c r="H92" i="7"/>
  <c r="H99" i="6"/>
  <c r="H93" i="7"/>
  <c r="H100" i="6"/>
  <c r="H94" i="7"/>
  <c r="H101" i="6"/>
  <c r="H95" i="7"/>
  <c r="H102" i="6"/>
  <c r="H96" i="7"/>
  <c r="H103" i="6"/>
  <c r="H97" i="7"/>
  <c r="H104" i="6"/>
  <c r="H98" i="7"/>
  <c r="H105" i="6"/>
  <c r="H99" i="7"/>
  <c r="H106" i="6"/>
  <c r="H100" i="7"/>
  <c r="H107" i="6"/>
  <c r="H101" i="7"/>
  <c r="H108" i="6"/>
  <c r="H102" i="7"/>
  <c r="H109" i="6"/>
  <c r="H103" i="7"/>
  <c r="H110" i="6"/>
  <c r="H104" i="7"/>
  <c r="H111" i="6"/>
  <c r="H105" i="7"/>
  <c r="H112" i="6"/>
  <c r="H106" i="7"/>
  <c r="H113" i="6"/>
  <c r="H107" i="7"/>
  <c r="H114" i="6"/>
  <c r="H108" i="7"/>
  <c r="H115" i="6"/>
  <c r="H109" i="7"/>
  <c r="H116" i="6"/>
  <c r="I116" i="6" l="1"/>
  <c r="I112" i="6"/>
  <c r="K112" i="6" s="1"/>
  <c r="I108" i="6"/>
  <c r="I114" i="6"/>
  <c r="K114" i="6" s="1"/>
  <c r="I110" i="6"/>
  <c r="I104" i="6"/>
  <c r="K104" i="6" s="1"/>
  <c r="I100" i="6"/>
  <c r="K100" i="6" s="1"/>
  <c r="I96" i="6"/>
  <c r="K96" i="6" s="1"/>
  <c r="I92" i="6"/>
  <c r="K92" i="6" s="1"/>
  <c r="I88" i="6"/>
  <c r="K88" i="6" s="1"/>
  <c r="I84" i="6"/>
  <c r="K84" i="6" s="1"/>
  <c r="I80" i="6"/>
  <c r="K80" i="6" s="1"/>
  <c r="I76" i="6"/>
  <c r="K76" i="6" s="1"/>
  <c r="I72" i="6"/>
  <c r="K72" i="6" s="1"/>
  <c r="I68" i="6"/>
  <c r="I64" i="6"/>
  <c r="I60" i="6"/>
  <c r="K60" i="6" s="1"/>
  <c r="I56" i="6"/>
  <c r="K56" i="6" s="1"/>
  <c r="I52" i="6"/>
  <c r="I48" i="6"/>
  <c r="K48" i="6" s="1"/>
  <c r="I43" i="6"/>
  <c r="K43" i="6" s="1"/>
  <c r="I39" i="6"/>
  <c r="K39" i="6" s="1"/>
  <c r="I35" i="6"/>
  <c r="K35" i="6" s="1"/>
  <c r="I31" i="6"/>
  <c r="K31" i="6" s="1"/>
  <c r="I27" i="6"/>
  <c r="K27" i="6" s="1"/>
  <c r="I23" i="6"/>
  <c r="K23" i="6" s="1"/>
  <c r="I19" i="6"/>
  <c r="K19" i="6" s="1"/>
  <c r="I15" i="6"/>
  <c r="K15" i="6" s="1"/>
  <c r="I11" i="6"/>
  <c r="K11" i="6" s="1"/>
  <c r="I106" i="6"/>
  <c r="K106" i="6" s="1"/>
  <c r="I102" i="6"/>
  <c r="K102" i="6" s="1"/>
  <c r="I98" i="6"/>
  <c r="I94" i="6"/>
  <c r="K94" i="6" s="1"/>
  <c r="I90" i="6"/>
  <c r="K90" i="6" s="1"/>
  <c r="I86" i="6"/>
  <c r="I82" i="6"/>
  <c r="K82" i="6" s="1"/>
  <c r="I78" i="6"/>
  <c r="K78" i="6" s="1"/>
  <c r="I74" i="6"/>
  <c r="I70" i="6"/>
  <c r="I66" i="6"/>
  <c r="K66" i="6" s="1"/>
  <c r="I62" i="6"/>
  <c r="K62" i="6" s="1"/>
  <c r="I58" i="6"/>
  <c r="K58" i="6" s="1"/>
  <c r="I54" i="6"/>
  <c r="K54" i="6" s="1"/>
  <c r="I50" i="6"/>
  <c r="K50" i="6" s="1"/>
  <c r="I45" i="6"/>
  <c r="K45" i="6" s="1"/>
  <c r="I41" i="6"/>
  <c r="K41" i="6" s="1"/>
  <c r="I37" i="6"/>
  <c r="K37" i="6" s="1"/>
  <c r="I33" i="6"/>
  <c r="I29" i="6"/>
  <c r="K29" i="6" s="1"/>
  <c r="I25" i="6"/>
  <c r="K25" i="6" s="1"/>
  <c r="I21" i="6"/>
  <c r="K21" i="6" s="1"/>
  <c r="I17" i="6"/>
  <c r="K17" i="6" s="1"/>
  <c r="I13" i="6"/>
  <c r="K13" i="6" s="1"/>
  <c r="I9" i="6"/>
  <c r="K9" i="6" s="1"/>
  <c r="I113" i="6"/>
  <c r="K113" i="6" s="1"/>
  <c r="I109" i="6"/>
  <c r="K109" i="6" s="1"/>
  <c r="I105" i="6"/>
  <c r="K105" i="6" s="1"/>
  <c r="I101" i="6"/>
  <c r="K101" i="6" s="1"/>
  <c r="I97" i="6"/>
  <c r="K97" i="6" s="1"/>
  <c r="I93" i="6"/>
  <c r="K93" i="6" s="1"/>
  <c r="I89" i="6"/>
  <c r="K89" i="6" s="1"/>
  <c r="I85" i="6"/>
  <c r="K85" i="6" s="1"/>
  <c r="I81" i="6"/>
  <c r="K81" i="6" s="1"/>
  <c r="I77" i="6"/>
  <c r="K77" i="6" s="1"/>
  <c r="I73" i="6"/>
  <c r="K73" i="6" s="1"/>
  <c r="I69" i="6"/>
  <c r="K69" i="6" s="1"/>
  <c r="I65" i="6"/>
  <c r="K65" i="6" s="1"/>
  <c r="I61" i="6"/>
  <c r="K61" i="6" s="1"/>
  <c r="I57" i="6"/>
  <c r="K57" i="6" s="1"/>
  <c r="I53" i="6"/>
  <c r="K53" i="6" s="1"/>
  <c r="I49" i="6"/>
  <c r="K49" i="6" s="1"/>
  <c r="I44" i="6"/>
  <c r="K44" i="6" s="1"/>
  <c r="I40" i="6"/>
  <c r="K40" i="6" s="1"/>
  <c r="I36" i="6"/>
  <c r="K36" i="6" s="1"/>
  <c r="I32" i="6"/>
  <c r="I28" i="6"/>
  <c r="K28" i="6" s="1"/>
  <c r="I24" i="6"/>
  <c r="K24" i="6" s="1"/>
  <c r="I20" i="6"/>
  <c r="K20" i="6" s="1"/>
  <c r="I16" i="6"/>
  <c r="K16" i="6" s="1"/>
  <c r="I12" i="6"/>
  <c r="K12" i="6" s="1"/>
  <c r="I111" i="6"/>
  <c r="K111" i="6" s="1"/>
  <c r="I107" i="6"/>
  <c r="K107" i="6" s="1"/>
  <c r="I103" i="6"/>
  <c r="I99" i="6"/>
  <c r="K99" i="6" s="1"/>
  <c r="I95" i="6"/>
  <c r="K95" i="6" s="1"/>
  <c r="I91" i="6"/>
  <c r="K91" i="6" s="1"/>
  <c r="I87" i="6"/>
  <c r="K87" i="6" s="1"/>
  <c r="I83" i="6"/>
  <c r="K83" i="6" s="1"/>
  <c r="I75" i="6"/>
  <c r="K75" i="6" s="1"/>
  <c r="I71" i="6"/>
  <c r="K71" i="6" s="1"/>
  <c r="I67" i="6"/>
  <c r="K67" i="6" s="1"/>
  <c r="I63" i="6"/>
  <c r="K63" i="6" s="1"/>
  <c r="I59" i="6"/>
  <c r="K59" i="6" s="1"/>
  <c r="I55" i="6"/>
  <c r="K55" i="6" s="1"/>
  <c r="I51" i="6"/>
  <c r="K51" i="6" s="1"/>
  <c r="I47" i="6"/>
  <c r="K47" i="6" s="1"/>
  <c r="I42" i="6"/>
  <c r="K42" i="6" s="1"/>
  <c r="I38" i="6"/>
  <c r="K38" i="6" s="1"/>
  <c r="I34" i="6"/>
  <c r="I30" i="6"/>
  <c r="K30" i="6" s="1"/>
  <c r="I26" i="6"/>
  <c r="K26" i="6" s="1"/>
  <c r="I22" i="6"/>
  <c r="K22" i="6" s="1"/>
  <c r="I18" i="6"/>
  <c r="K18" i="6" s="1"/>
  <c r="I14" i="6"/>
  <c r="K14" i="6" s="1"/>
  <c r="I10" i="6"/>
  <c r="K10" i="6" s="1"/>
  <c r="I115" i="6"/>
  <c r="K115" i="6" s="1"/>
  <c r="I79" i="6"/>
  <c r="K79" i="6" s="1"/>
  <c r="I37" i="7"/>
  <c r="K37" i="7" s="1"/>
  <c r="I33" i="7"/>
  <c r="K33" i="7" s="1"/>
  <c r="I29" i="7"/>
  <c r="K29" i="7" s="1"/>
  <c r="I25" i="7"/>
  <c r="K25" i="7" s="1"/>
  <c r="I21" i="7"/>
  <c r="K21" i="7" s="1"/>
  <c r="I17" i="7"/>
  <c r="K17" i="7" s="1"/>
  <c r="I13" i="7"/>
  <c r="K13" i="7" s="1"/>
  <c r="I9" i="7"/>
  <c r="K9" i="7" s="1"/>
  <c r="I5" i="7"/>
  <c r="K5" i="7" s="1"/>
  <c r="I38" i="7"/>
  <c r="K38" i="7" s="1"/>
  <c r="I34" i="7"/>
  <c r="K34" i="7" s="1"/>
  <c r="I30" i="7"/>
  <c r="K30" i="7" s="1"/>
  <c r="I26" i="7"/>
  <c r="I22" i="7"/>
  <c r="K22" i="7" s="1"/>
  <c r="I18" i="7"/>
  <c r="K18" i="7" s="1"/>
  <c r="I14" i="7"/>
  <c r="K14" i="7" s="1"/>
  <c r="I10" i="7"/>
  <c r="K10" i="7" s="1"/>
  <c r="I6" i="7"/>
  <c r="K6" i="7" s="1"/>
  <c r="I12" i="7"/>
  <c r="K12" i="7" s="1"/>
  <c r="I32" i="7"/>
  <c r="K32" i="7" s="1"/>
  <c r="I24" i="7"/>
  <c r="K24" i="7" s="1"/>
  <c r="I16" i="7"/>
  <c r="K16" i="7" s="1"/>
  <c r="I4" i="7"/>
  <c r="K4" i="7" s="1"/>
  <c r="I35" i="7"/>
  <c r="K35" i="7" s="1"/>
  <c r="I23" i="7"/>
  <c r="K23" i="7" s="1"/>
  <c r="I15" i="7"/>
  <c r="K15" i="7" s="1"/>
  <c r="I7" i="7"/>
  <c r="K7" i="7" s="1"/>
  <c r="I36" i="7"/>
  <c r="K36" i="7" s="1"/>
  <c r="I28" i="7"/>
  <c r="K28" i="7" s="1"/>
  <c r="I20" i="7"/>
  <c r="K20" i="7" s="1"/>
  <c r="I8" i="7"/>
  <c r="K8" i="7" s="1"/>
  <c r="I31" i="7"/>
  <c r="K31" i="7" s="1"/>
  <c r="I27" i="7"/>
  <c r="K27" i="7" s="1"/>
  <c r="I19" i="7"/>
  <c r="K19" i="7" s="1"/>
  <c r="I11" i="7"/>
  <c r="K11" i="7" s="1"/>
  <c r="I3" i="7"/>
  <c r="K3" i="7" s="1"/>
  <c r="I2" i="7"/>
  <c r="K2" i="7" s="1"/>
  <c r="K116" i="6"/>
  <c r="I109" i="7"/>
  <c r="K109" i="7" s="1"/>
  <c r="I108" i="7"/>
  <c r="K108" i="7" s="1"/>
  <c r="I107" i="7"/>
  <c r="K107" i="7" s="1"/>
  <c r="I106" i="7"/>
  <c r="K106" i="7" s="1"/>
  <c r="I105" i="7"/>
  <c r="K105" i="7" s="1"/>
  <c r="I104" i="7"/>
  <c r="K104" i="7" s="1"/>
  <c r="K110" i="6"/>
  <c r="I103" i="7"/>
  <c r="K103" i="7" s="1"/>
  <c r="I102" i="7"/>
  <c r="K102" i="7" s="1"/>
  <c r="K108" i="6"/>
  <c r="I101" i="7"/>
  <c r="K101" i="7" s="1"/>
  <c r="I100" i="7"/>
  <c r="K100" i="7" s="1"/>
  <c r="I99" i="7"/>
  <c r="K99" i="7" s="1"/>
  <c r="I98" i="7"/>
  <c r="K98" i="7" s="1"/>
  <c r="I97" i="7"/>
  <c r="K97" i="7" s="1"/>
  <c r="K103" i="6"/>
  <c r="I96" i="7"/>
  <c r="K96" i="7" s="1"/>
  <c r="I95" i="7"/>
  <c r="K95" i="7" s="1"/>
  <c r="I94" i="7"/>
  <c r="K94" i="7" s="1"/>
  <c r="I93" i="7"/>
  <c r="K93" i="7" s="1"/>
  <c r="I92" i="7"/>
  <c r="K92" i="7" s="1"/>
  <c r="K98" i="6"/>
  <c r="I91" i="7"/>
  <c r="K91" i="7" s="1"/>
  <c r="I90" i="7"/>
  <c r="K90" i="7" s="1"/>
  <c r="I89" i="7"/>
  <c r="K89" i="7" s="1"/>
  <c r="I88" i="7"/>
  <c r="K88" i="7" s="1"/>
  <c r="I87" i="7"/>
  <c r="K87" i="7" s="1"/>
  <c r="I86" i="7"/>
  <c r="K86" i="7" s="1"/>
  <c r="I85" i="7"/>
  <c r="K85" i="7" s="1"/>
  <c r="I84" i="7"/>
  <c r="K84" i="7" s="1"/>
  <c r="I83" i="7"/>
  <c r="K83" i="7" s="1"/>
  <c r="I82" i="7"/>
  <c r="K82" i="7" s="1"/>
  <c r="I81" i="7"/>
  <c r="K81" i="7" s="1"/>
  <c r="I80" i="7"/>
  <c r="K80" i="7" s="1"/>
  <c r="K86" i="6"/>
  <c r="I79" i="7"/>
  <c r="K79" i="7" s="1"/>
  <c r="I78" i="7"/>
  <c r="K78" i="7" s="1"/>
  <c r="I77" i="7"/>
  <c r="K77" i="7" s="1"/>
  <c r="I76" i="7"/>
  <c r="K76" i="7" s="1"/>
  <c r="I75" i="7"/>
  <c r="K75" i="7" s="1"/>
  <c r="I74" i="7"/>
  <c r="K74" i="7" s="1"/>
  <c r="I73" i="7"/>
  <c r="K73" i="7" s="1"/>
  <c r="I72" i="7"/>
  <c r="K72" i="7" s="1"/>
  <c r="I71" i="7"/>
  <c r="K71" i="7" s="1"/>
  <c r="I70" i="7"/>
  <c r="K70" i="7" s="1"/>
  <c r="I69" i="7"/>
  <c r="K69" i="7" s="1"/>
  <c r="I68" i="7"/>
  <c r="K68" i="7" s="1"/>
  <c r="K74" i="6"/>
  <c r="I67" i="7"/>
  <c r="K67" i="7" s="1"/>
  <c r="I66" i="7"/>
  <c r="K66" i="7" s="1"/>
  <c r="I65" i="7"/>
  <c r="K65" i="7" s="1"/>
  <c r="I64" i="7"/>
  <c r="K64" i="7" s="1"/>
  <c r="K70" i="6"/>
  <c r="I63" i="7"/>
  <c r="K63" i="7" s="1"/>
  <c r="I62" i="7"/>
  <c r="K62" i="7" s="1"/>
  <c r="K68" i="6"/>
  <c r="I61" i="7"/>
  <c r="K61" i="7" s="1"/>
  <c r="I60" i="7"/>
  <c r="K60" i="7" s="1"/>
  <c r="I59" i="7"/>
  <c r="K59" i="7" s="1"/>
  <c r="I58" i="7"/>
  <c r="K58" i="7" s="1"/>
  <c r="K64" i="6"/>
  <c r="I57" i="7"/>
  <c r="K57" i="7" s="1"/>
  <c r="I56" i="7"/>
  <c r="K56" i="7" s="1"/>
  <c r="I55" i="7"/>
  <c r="K55" i="7" s="1"/>
  <c r="I54" i="7"/>
  <c r="K54" i="7" s="1"/>
  <c r="I53" i="7"/>
  <c r="K53" i="7" s="1"/>
  <c r="I52" i="7"/>
  <c r="K52" i="7" s="1"/>
  <c r="I51" i="7"/>
  <c r="K51" i="7" s="1"/>
  <c r="I50" i="7"/>
  <c r="K50" i="7" s="1"/>
  <c r="I49" i="7"/>
  <c r="K49" i="7" s="1"/>
  <c r="I48" i="7"/>
  <c r="K48" i="7" s="1"/>
  <c r="I47" i="7"/>
  <c r="K47" i="7" s="1"/>
  <c r="I46" i="7"/>
  <c r="K46" i="7" s="1"/>
  <c r="K52" i="6"/>
  <c r="I45" i="7"/>
  <c r="K45" i="7" s="1"/>
  <c r="I44" i="7"/>
  <c r="K44" i="7" s="1"/>
  <c r="I43" i="7"/>
  <c r="K43" i="7" s="1"/>
  <c r="I42" i="7"/>
  <c r="K42" i="7" s="1"/>
  <c r="I41" i="7"/>
  <c r="K41" i="7" s="1"/>
  <c r="I40" i="7"/>
  <c r="K40" i="7" s="1"/>
  <c r="K34" i="6"/>
  <c r="K33" i="6"/>
  <c r="K26" i="7"/>
  <c r="K32" i="6"/>
</calcChain>
</file>

<file path=xl/sharedStrings.xml><?xml version="1.0" encoding="utf-8"?>
<sst xmlns="http://schemas.openxmlformats.org/spreadsheetml/2006/main" count="2447" uniqueCount="359">
  <si>
    <t xml:space="preserve">  School Of Computer Science</t>
  </si>
  <si>
    <t>University Of Petroleum and Energy Studies</t>
  </si>
  <si>
    <t>P.O. Bidholi,  Via-Prem Nagar  DEHRADUN-248007</t>
  </si>
  <si>
    <t>Course Code:</t>
  </si>
  <si>
    <t>NA</t>
  </si>
  <si>
    <t>Course Name:</t>
  </si>
  <si>
    <t>Major Project 1</t>
  </si>
  <si>
    <t>Branch:</t>
  </si>
  <si>
    <t>B.Tech CS+CCVT, B4+B5+B6, VII Semester</t>
  </si>
  <si>
    <t>S.No</t>
  </si>
  <si>
    <t>SapID</t>
  </si>
  <si>
    <t>Rollnumber</t>
  </si>
  <si>
    <t>Name</t>
  </si>
  <si>
    <t>Group No.</t>
  </si>
  <si>
    <t>Title</t>
  </si>
  <si>
    <t>Mentor Name</t>
  </si>
  <si>
    <t>R2142210100</t>
  </si>
  <si>
    <t>Amulya Garg</t>
  </si>
  <si>
    <t>Online Judge Platform</t>
  </si>
  <si>
    <t>Dr. Kshitij Kumre</t>
  </si>
  <si>
    <t>R2142210760</t>
  </si>
  <si>
    <t>Siddhant Bhatnagar</t>
  </si>
  <si>
    <t>Task Orchestration using Microservices</t>
  </si>
  <si>
    <t xml:space="preserve">DR.Shresth Gupta </t>
  </si>
  <si>
    <t>R2142210415</t>
  </si>
  <si>
    <t>Keshav Nanda</t>
  </si>
  <si>
    <t xml:space="preserve">Beacon </t>
  </si>
  <si>
    <t>Mr. P. Sendash Singh</t>
  </si>
  <si>
    <t>R2142210685</t>
  </si>
  <si>
    <t>Samarth Sharma</t>
  </si>
  <si>
    <t>OtherAC</t>
  </si>
  <si>
    <t>R2142210173</t>
  </si>
  <si>
    <t>Aryan Mehta</t>
  </si>
  <si>
    <t>Self Healing Infrastructure</t>
  </si>
  <si>
    <t>Dr. SHRESTH GUPTA</t>
  </si>
  <si>
    <t>R2142210223</t>
  </si>
  <si>
    <t>Bharat Singh Verma</t>
  </si>
  <si>
    <t>scale safe s3 analysis</t>
  </si>
  <si>
    <t>Bhavna kaushik</t>
  </si>
  <si>
    <t>R2142210473</t>
  </si>
  <si>
    <t>Manoj Sangwan</t>
  </si>
  <si>
    <t>Advanced CAPTCHA Recognition</t>
  </si>
  <si>
    <t>MR . RITESH KUMAR</t>
  </si>
  <si>
    <t>R2142210400</t>
  </si>
  <si>
    <t>Kartik Saini</t>
  </si>
  <si>
    <t>Artisanvalley</t>
  </si>
  <si>
    <t>Mr. Shresth Gupta</t>
  </si>
  <si>
    <t>R2142210387</t>
  </si>
  <si>
    <t>Jitean Sharma</t>
  </si>
  <si>
    <t>R2142210207</t>
  </si>
  <si>
    <t>Ayaan Azam</t>
  </si>
  <si>
    <t>R2142210151</t>
  </si>
  <si>
    <t>Arpit Pandey</t>
  </si>
  <si>
    <t>R2142210776</t>
  </si>
  <si>
    <t>Soumil Kumar</t>
  </si>
  <si>
    <t xml:space="preserve">Semantic-aware Searching Over Encrypted Data </t>
  </si>
  <si>
    <t>Dr. Nayantara Kotoky</t>
  </si>
  <si>
    <t>R2142210235</t>
  </si>
  <si>
    <t>Bhoomi Tiwari</t>
  </si>
  <si>
    <t>Personalized News Website</t>
  </si>
  <si>
    <t>Dr. Akashdeep Bhardwaj</t>
  </si>
  <si>
    <t>R2142210146</t>
  </si>
  <si>
    <t>Arnesh Gupta</t>
  </si>
  <si>
    <t>R2142210818</t>
  </si>
  <si>
    <t>Tushar Tomar</t>
  </si>
  <si>
    <t>R2142210398</t>
  </si>
  <si>
    <t>Kartik Manral</t>
  </si>
  <si>
    <t>R2142210385</t>
  </si>
  <si>
    <t>Jeevika Tuli</t>
  </si>
  <si>
    <t>R2142210093</t>
  </si>
  <si>
    <t>Aman Verma</t>
  </si>
  <si>
    <t>Nation Nexus : Keep Yourself Updated</t>
  </si>
  <si>
    <t>Dr. Achala Shakya</t>
  </si>
  <si>
    <t>R2142210076</t>
  </si>
  <si>
    <t>Akshay Kumar Saini</t>
  </si>
  <si>
    <t>R2142210279</t>
  </si>
  <si>
    <t>Divay Sethi</t>
  </si>
  <si>
    <t>Athlete Edge</t>
  </si>
  <si>
    <t>Ms. Arundhati tarafdar</t>
  </si>
  <si>
    <t>R2142210864</t>
  </si>
  <si>
    <t>Vivek Patel</t>
  </si>
  <si>
    <t>R2142210126</t>
  </si>
  <si>
    <t>Anshu Raj</t>
  </si>
  <si>
    <t>R2142210861</t>
  </si>
  <si>
    <t>Vivaswan Shukla</t>
  </si>
  <si>
    <t>R2142210069</t>
  </si>
  <si>
    <t>Akarsh Gupta</t>
  </si>
  <si>
    <t>StreamNext: Discover, Share, Engage</t>
  </si>
  <si>
    <t>Mrs. Bhavana Kaushik</t>
  </si>
  <si>
    <t>R2142210552</t>
  </si>
  <si>
    <t>Pahal Kumar Verma</t>
  </si>
  <si>
    <t>R2142210843</t>
  </si>
  <si>
    <t>Vardan Kaushik</t>
  </si>
  <si>
    <t>NLP based- Meeting Summarizer</t>
  </si>
  <si>
    <t>Dr. Sachi</t>
  </si>
  <si>
    <t>R2142211008</t>
  </si>
  <si>
    <t>Anishka Sinha</t>
  </si>
  <si>
    <t>Vital Wave:Telemonitoring ECG and PPG with cloud analytics</t>
  </si>
  <si>
    <t>Dr. Shresth Gupta</t>
  </si>
  <si>
    <t>R2142210586</t>
  </si>
  <si>
    <t>Pratyush Badhani</t>
  </si>
  <si>
    <t xml:space="preserve">Advanced CAPTCHA Recognition </t>
  </si>
  <si>
    <t>R2142210819</t>
  </si>
  <si>
    <t>Tushti Kulshreshtha</t>
  </si>
  <si>
    <t>R2142210607</t>
  </si>
  <si>
    <t>Priyvrat Upadhyay</t>
  </si>
  <si>
    <t>Beacon</t>
  </si>
  <si>
    <t>R2142210856</t>
  </si>
  <si>
    <t>Vishakha Joshi</t>
  </si>
  <si>
    <t>R2142210832</t>
  </si>
  <si>
    <t>Vaibhav Goyal</t>
  </si>
  <si>
    <t>R2142210604</t>
  </si>
  <si>
    <t>Priyanshu Singh</t>
  </si>
  <si>
    <t>R2142210797</t>
  </si>
  <si>
    <t>Surya Subhey Verma</t>
  </si>
  <si>
    <t>House Price Prediction Model</t>
  </si>
  <si>
    <t>Dr. Keshav Sinha</t>
  </si>
  <si>
    <t>R2142210047</t>
  </si>
  <si>
    <t>Aditya Choudhary</t>
  </si>
  <si>
    <t>R2142210804</t>
  </si>
  <si>
    <t>Syed Safi Hasnain Naqvi</t>
  </si>
  <si>
    <t>R2142210883</t>
  </si>
  <si>
    <t>Aashika Gupta</t>
  </si>
  <si>
    <t>Cloud based E-commerce application</t>
  </si>
  <si>
    <t>Dr. Mitali Chugh</t>
  </si>
  <si>
    <t>R2142210666</t>
  </si>
  <si>
    <t>Saanvi Chaudhary</t>
  </si>
  <si>
    <t>Phishing Detection using ml</t>
  </si>
  <si>
    <t>Dr. Alok Aggarwal</t>
  </si>
  <si>
    <t>R2142210758</t>
  </si>
  <si>
    <t>Shubhi Dixit</t>
  </si>
  <si>
    <t>MultiGen AI: Your All-in-one AI content creation Hub</t>
  </si>
  <si>
    <t>Dr. Avita Katal</t>
  </si>
  <si>
    <t>R2142210290</t>
  </si>
  <si>
    <t>Divyanshu Singh</t>
  </si>
  <si>
    <t>Quill - A PDF Assistant</t>
  </si>
  <si>
    <t>Dr. Gaurav Bhardwaj</t>
  </si>
  <si>
    <t>R2142210479</t>
  </si>
  <si>
    <t>Manvi Singh</t>
  </si>
  <si>
    <t>CloudQuest: Your Gateway to Cloud &amp; DevOps</t>
  </si>
  <si>
    <t>Sandeep Pratap Singh</t>
  </si>
  <si>
    <t>R2142210144</t>
  </si>
  <si>
    <t>Arnav Sood</t>
  </si>
  <si>
    <t>R2142210108</t>
  </si>
  <si>
    <t>Anil Kumar</t>
  </si>
  <si>
    <t>R2142210598</t>
  </si>
  <si>
    <t>Priyanshu .</t>
  </si>
  <si>
    <t>R2142210767</t>
  </si>
  <si>
    <t>Siddharth Rawat</t>
  </si>
  <si>
    <t>Cloud Based Rent Management System( Title was different during presentation)</t>
  </si>
  <si>
    <t>Dr. Rohitesh Kumar</t>
  </si>
  <si>
    <t>R2142210842</t>
  </si>
  <si>
    <t>Vanshika Omer</t>
  </si>
  <si>
    <t>R2142210736</t>
  </si>
  <si>
    <t>Shivam Raj</t>
  </si>
  <si>
    <t>R2142210212</t>
  </si>
  <si>
    <t>Ayush Gurung</t>
  </si>
  <si>
    <t>R2142210327</t>
  </si>
  <si>
    <t>Hardik Singh</t>
  </si>
  <si>
    <t>Job Career Guidance System</t>
  </si>
  <si>
    <t>Dr. Pankaj Dadure</t>
  </si>
  <si>
    <t>R2142210083</t>
  </si>
  <si>
    <t>Akshita Singh</t>
  </si>
  <si>
    <t>R2142211018</t>
  </si>
  <si>
    <t>Riya Gupta</t>
  </si>
  <si>
    <t>Next basket grocery app</t>
  </si>
  <si>
    <t>Kaushilender Kumar Sinha</t>
  </si>
  <si>
    <t>R2142210099</t>
  </si>
  <si>
    <t>Amritanshu Shukla</t>
  </si>
  <si>
    <t>Cloud based text editing system with live tracking</t>
  </si>
  <si>
    <t>Dr. Alok Jhaldiyal</t>
  </si>
  <si>
    <t>R2142210970</t>
  </si>
  <si>
    <t>Adeep Kumar Dhiman</t>
  </si>
  <si>
    <t>HealthHub Connect</t>
  </si>
  <si>
    <t>Mr. Manobendra</t>
  </si>
  <si>
    <t>R2142210751</t>
  </si>
  <si>
    <t>Shruti Agrawal</t>
  </si>
  <si>
    <t>R2142210369</t>
  </si>
  <si>
    <t>Jagpreet Singh</t>
  </si>
  <si>
    <t>PrepPro</t>
  </si>
  <si>
    <t>R2142210895</t>
  </si>
  <si>
    <t>Damian Nicholas Dmello</t>
  </si>
  <si>
    <t>R2142210217</t>
  </si>
  <si>
    <t>Ayush Verma</t>
  </si>
  <si>
    <t>R2142210946</t>
  </si>
  <si>
    <t>Rachit Chauhan</t>
  </si>
  <si>
    <t>R2142210135</t>
  </si>
  <si>
    <t>Anushka Lomas</t>
  </si>
  <si>
    <t>R2142210185</t>
  </si>
  <si>
    <t>Asha Kadian</t>
  </si>
  <si>
    <t>R2142210885</t>
  </si>
  <si>
    <t>Addya Pandey</t>
  </si>
  <si>
    <t>Drowsiness Detection System</t>
  </si>
  <si>
    <t>Dr. Khushboo Jain</t>
  </si>
  <si>
    <t>R2142211151</t>
  </si>
  <si>
    <t>Shrijay Pratap Bisht</t>
  </si>
  <si>
    <t>Performance Evaluation of Various Database in Online Data Storage System</t>
  </si>
  <si>
    <t>Dr. Shauryadeep Gupta</t>
  </si>
  <si>
    <t>R2142211041</t>
  </si>
  <si>
    <t>Harsh Choudhary</t>
  </si>
  <si>
    <t>Cloud health AI</t>
  </si>
  <si>
    <t>Dr. Ram kumar</t>
  </si>
  <si>
    <t>R2142211234</t>
  </si>
  <si>
    <t>Mayank Agrawal</t>
  </si>
  <si>
    <t>Super Gear/e-commerce-yt</t>
  </si>
  <si>
    <t>Dr. Pragya Katyayan</t>
  </si>
  <si>
    <t>R2142210707</t>
  </si>
  <si>
    <t>Sarthak Gupta</t>
  </si>
  <si>
    <t>R2142211153</t>
  </si>
  <si>
    <t>Om Gupta</t>
  </si>
  <si>
    <t>Movie recommendation system</t>
  </si>
  <si>
    <t>Dr. Mentor Name</t>
  </si>
  <si>
    <t>R2142210894</t>
  </si>
  <si>
    <t>Ayushi Sinha</t>
  </si>
  <si>
    <t>R2142210948</t>
  </si>
  <si>
    <t>Aryan Ranjan</t>
  </si>
  <si>
    <t xml:space="preserve">InterviBot: Ace Every Interview </t>
  </si>
  <si>
    <t>Dr. Swati Rastogi</t>
  </si>
  <si>
    <t>R2142210263</t>
  </si>
  <si>
    <t>Deepika Sharma</t>
  </si>
  <si>
    <t>Stack wise: Predeictive analysis with stacked LSTM networks</t>
  </si>
  <si>
    <t>R2142210868</t>
  </si>
  <si>
    <t>Yash Agarwal</t>
  </si>
  <si>
    <t>R2142210896</t>
  </si>
  <si>
    <t>Drishti Sinha</t>
  </si>
  <si>
    <t>R2142210955</t>
  </si>
  <si>
    <t>Khushi Nimawat</t>
  </si>
  <si>
    <t>InterviBot: Ace Every Interview</t>
  </si>
  <si>
    <t>R2142211142</t>
  </si>
  <si>
    <t>YASH KUMAR</t>
  </si>
  <si>
    <t>R2142210957</t>
  </si>
  <si>
    <t>Deepak Rana</t>
  </si>
  <si>
    <t>R2142211162</t>
  </si>
  <si>
    <t>Shambhavi Khanna</t>
  </si>
  <si>
    <t xml:space="preserve">Kim Joy's Magic Bakery </t>
  </si>
  <si>
    <t>Dr. Sanoj Kumar</t>
  </si>
  <si>
    <t>R2142210889</t>
  </si>
  <si>
    <t>Anshika Saini</t>
  </si>
  <si>
    <t xml:space="preserve">Job Career Guidance System </t>
  </si>
  <si>
    <t>R2142211034</t>
  </si>
  <si>
    <t>Vilish Kumar</t>
  </si>
  <si>
    <t>R2142210901</t>
  </si>
  <si>
    <t>Mudit Pandey</t>
  </si>
  <si>
    <t>R2142210992</t>
  </si>
  <si>
    <t>Vinamra Shahi</t>
  </si>
  <si>
    <t>InsightInk- Intelligent flashcards, quizes and notes generator</t>
  </si>
  <si>
    <t>Dr. Roohi Sille</t>
  </si>
  <si>
    <t>R2142211027</t>
  </si>
  <si>
    <t>Ayush Rawat</t>
  </si>
  <si>
    <t>R2142210923</t>
  </si>
  <si>
    <t>Yatharth Goyal</t>
  </si>
  <si>
    <t>R2142211180</t>
  </si>
  <si>
    <t>AKSHAT ARORA</t>
  </si>
  <si>
    <t>R2142210922</t>
  </si>
  <si>
    <t>Yash Kumar</t>
  </si>
  <si>
    <t>R2142211031</t>
  </si>
  <si>
    <t>Nishant Popli</t>
  </si>
  <si>
    <t>R2142210941</t>
  </si>
  <si>
    <t>Jigyasu Mittal</t>
  </si>
  <si>
    <t>R2142211155</t>
  </si>
  <si>
    <t>Dev Sharma</t>
  </si>
  <si>
    <t>Kim Joy's Magic Bakery</t>
  </si>
  <si>
    <t>R2142210945</t>
  </si>
  <si>
    <t>Shashank Paliwal</t>
  </si>
  <si>
    <t>Web App for Heart Disease Prediction</t>
  </si>
  <si>
    <t>R2142210950</t>
  </si>
  <si>
    <t>Siddharth Kirti Gautam</t>
  </si>
  <si>
    <t>R2142211107</t>
  </si>
  <si>
    <t>Yash Gupta</t>
  </si>
  <si>
    <t>Breathe Wise</t>
  </si>
  <si>
    <t>Mr. Aryan</t>
  </si>
  <si>
    <t>R2142210933</t>
  </si>
  <si>
    <t>Natik Tyagi</t>
  </si>
  <si>
    <t>R2142211141</t>
  </si>
  <si>
    <t>Prince Rana</t>
  </si>
  <si>
    <t xml:space="preserve">Dr. Ram kumar </t>
  </si>
  <si>
    <t>R2142211387</t>
  </si>
  <si>
    <t>Manya Juneja</t>
  </si>
  <si>
    <t>R2142210997</t>
  </si>
  <si>
    <t>Lakshita Maheshwari</t>
  </si>
  <si>
    <t>R2142211009</t>
  </si>
  <si>
    <t>Ashish Kukreti</t>
  </si>
  <si>
    <t>R2142211045</t>
  </si>
  <si>
    <t>Lavanya Raj</t>
  </si>
  <si>
    <t>R2142211024</t>
  </si>
  <si>
    <t>Anuj Ramola</t>
  </si>
  <si>
    <t>R2142211120</t>
  </si>
  <si>
    <t>Chetanshi Pandey</t>
  </si>
  <si>
    <t>R2142211066</t>
  </si>
  <si>
    <t>Rohan Bakshi</t>
  </si>
  <si>
    <t xml:space="preserve">Cloud based text editing system with live tracking </t>
  </si>
  <si>
    <t>R2142211073</t>
  </si>
  <si>
    <t>Siddharth Bansal</t>
  </si>
  <si>
    <t>R2142211084</t>
  </si>
  <si>
    <t>Rudraksh Bhatnagar</t>
  </si>
  <si>
    <t>Autonomous Vehicle Simulation Using Carla</t>
  </si>
  <si>
    <t>Dr. Shahina Anwarul</t>
  </si>
  <si>
    <t>R2142211091</t>
  </si>
  <si>
    <t>Chahat Mittal</t>
  </si>
  <si>
    <t xml:space="preserve">Mr. Aryan </t>
  </si>
  <si>
    <t>R2142211087</t>
  </si>
  <si>
    <t>Shrey Gupta</t>
  </si>
  <si>
    <t>R2142211127</t>
  </si>
  <si>
    <t>Piklu De</t>
  </si>
  <si>
    <t>R2142211138</t>
  </si>
  <si>
    <t>Vamika Mahajan</t>
  </si>
  <si>
    <t>CloudEasy</t>
  </si>
  <si>
    <t>R2142211126</t>
  </si>
  <si>
    <t>Nirmol Kainth</t>
  </si>
  <si>
    <t>R2142211137</t>
  </si>
  <si>
    <t>Shubham Jaiswal</t>
  </si>
  <si>
    <t>R2142211191</t>
  </si>
  <si>
    <t>Chitra Sharma</t>
  </si>
  <si>
    <t>Profspector: AI-Powered Professor Recommendation System</t>
  </si>
  <si>
    <t>R2142211173</t>
  </si>
  <si>
    <t>Parth Singh</t>
  </si>
  <si>
    <r>
      <rPr>
        <sz val="11"/>
        <color rgb="FF000000"/>
        <rFont val="Calibri"/>
        <family val="2"/>
        <charset val="1"/>
      </rPr>
      <t xml:space="preserve">Problem Statement </t>
    </r>
    <r>
      <rPr>
        <b/>
        <sz val="11"/>
        <color rgb="FF000000"/>
        <rFont val="Calibri"/>
        <family val="2"/>
        <charset val="1"/>
      </rPr>
      <t>(4 Marks)</t>
    </r>
  </si>
  <si>
    <r>
      <rPr>
        <sz val="11"/>
        <color rgb="FF000000"/>
        <rFont val="Calibri"/>
        <family val="2"/>
        <charset val="1"/>
      </rPr>
      <t xml:space="preserve">Algorithm </t>
    </r>
    <r>
      <rPr>
        <b/>
        <sz val="11"/>
        <color rgb="FF000000"/>
        <rFont val="Calibri"/>
        <family val="2"/>
        <charset val="1"/>
      </rPr>
      <t>(4 Marks)</t>
    </r>
  </si>
  <si>
    <r>
      <rPr>
        <sz val="11"/>
        <color rgb="FF000000"/>
        <rFont val="Calibri"/>
        <family val="2"/>
        <charset val="1"/>
      </rPr>
      <t xml:space="preserve">Data/Data structure  </t>
    </r>
    <r>
      <rPr>
        <b/>
        <sz val="11"/>
        <color rgb="FF000000"/>
        <rFont val="Calibri"/>
        <family val="2"/>
        <charset val="1"/>
      </rPr>
      <t>(4 Marks)</t>
    </r>
  </si>
  <si>
    <r>
      <rPr>
        <sz val="11"/>
        <color rgb="FF000000"/>
        <rFont val="Calibri"/>
        <family val="2"/>
        <charset val="1"/>
      </rPr>
      <t xml:space="preserve">SWOT Analysis </t>
    </r>
    <r>
      <rPr>
        <b/>
        <sz val="11"/>
        <color rgb="FF000000"/>
        <rFont val="Calibri"/>
        <family val="2"/>
        <charset val="1"/>
      </rPr>
      <t>(4 Marks)</t>
    </r>
  </si>
  <si>
    <r>
      <rPr>
        <sz val="11"/>
        <color rgb="FF000000"/>
        <rFont val="Calibri"/>
        <family val="2"/>
        <charset val="1"/>
      </rPr>
      <t xml:space="preserve">Area of application </t>
    </r>
    <r>
      <rPr>
        <b/>
        <sz val="11"/>
        <color rgb="FF000000"/>
        <rFont val="Calibri"/>
        <family val="2"/>
        <charset val="1"/>
      </rPr>
      <t>(4 Marks)</t>
    </r>
  </si>
  <si>
    <t>Total  (20 Marks)</t>
  </si>
  <si>
    <r>
      <rPr>
        <sz val="11"/>
        <color rgb="FF000000"/>
        <rFont val="Calibri"/>
        <family val="2"/>
        <charset val="1"/>
      </rPr>
      <t xml:space="preserve">Technical Diagram    </t>
    </r>
    <r>
      <rPr>
        <b/>
        <sz val="11"/>
        <color rgb="FF000000"/>
        <rFont val="Calibri"/>
        <family val="2"/>
        <charset val="1"/>
      </rPr>
      <t>( 5 Marks)</t>
    </r>
  </si>
  <si>
    <r>
      <rPr>
        <sz val="11"/>
        <color rgb="FF000000"/>
        <rFont val="Calibri"/>
        <family val="2"/>
        <charset val="1"/>
      </rPr>
      <t xml:space="preserve">Programming Concepts </t>
    </r>
    <r>
      <rPr>
        <b/>
        <sz val="11"/>
        <color rgb="FF000000"/>
        <rFont val="Calibri"/>
        <family val="2"/>
        <charset val="1"/>
      </rPr>
      <t>(5 Marks)</t>
    </r>
  </si>
  <si>
    <r>
      <rPr>
        <sz val="11"/>
        <color rgb="FF000000"/>
        <rFont val="Calibri"/>
        <family val="2"/>
        <charset val="1"/>
      </rPr>
      <t xml:space="preserve">Inter Process Commuinication  </t>
    </r>
    <r>
      <rPr>
        <b/>
        <sz val="11"/>
        <color rgb="FF000000"/>
        <rFont val="Calibri"/>
        <family val="2"/>
        <charset val="1"/>
      </rPr>
      <t>(5 Marks)</t>
    </r>
  </si>
  <si>
    <r>
      <rPr>
        <sz val="11"/>
        <color rgb="FF000000"/>
        <rFont val="Calibri"/>
        <family val="2"/>
        <charset val="1"/>
      </rPr>
      <t xml:space="preserve">Libraries  </t>
    </r>
    <r>
      <rPr>
        <b/>
        <sz val="11"/>
        <color rgb="FF000000"/>
        <rFont val="Calibri"/>
        <family val="2"/>
        <charset val="1"/>
      </rPr>
      <t>(5 Marks)</t>
    </r>
  </si>
  <si>
    <r>
      <rPr>
        <sz val="11"/>
        <color rgb="FF000000"/>
        <rFont val="Calibri"/>
        <family val="2"/>
        <charset val="1"/>
      </rPr>
      <t xml:space="preserve">Theoretical Knowledge </t>
    </r>
    <r>
      <rPr>
        <b/>
        <sz val="11"/>
        <color rgb="FF000000"/>
        <rFont val="Calibri"/>
        <family val="2"/>
        <charset val="1"/>
      </rPr>
      <t>(5 Marks)</t>
    </r>
  </si>
  <si>
    <r>
      <rPr>
        <sz val="11"/>
        <color rgb="FF000000"/>
        <rFont val="Calibri"/>
        <family val="2"/>
        <charset val="1"/>
      </rPr>
      <t xml:space="preserve">Computational Knowledge      </t>
    </r>
    <r>
      <rPr>
        <b/>
        <sz val="11"/>
        <color rgb="FF000000"/>
        <rFont val="Calibri"/>
        <family val="2"/>
        <charset val="1"/>
      </rPr>
      <t>(5 Marks)</t>
    </r>
  </si>
  <si>
    <r>
      <rPr>
        <sz val="11"/>
        <color rgb="FF000000"/>
        <rFont val="Calibri"/>
        <family val="2"/>
        <charset val="1"/>
      </rPr>
      <t xml:space="preserve">Test Case  </t>
    </r>
    <r>
      <rPr>
        <b/>
        <sz val="11"/>
        <color rgb="FF000000"/>
        <rFont val="Calibri"/>
        <family val="2"/>
        <charset val="1"/>
      </rPr>
      <t>(10 Marks)</t>
    </r>
  </si>
  <si>
    <r>
      <rPr>
        <sz val="11"/>
        <color rgb="FF000000"/>
        <rFont val="Calibri"/>
        <family val="2"/>
        <charset val="1"/>
      </rPr>
      <t xml:space="preserve">Soft Skills     </t>
    </r>
    <r>
      <rPr>
        <b/>
        <sz val="11"/>
        <color rgb="FF000000"/>
        <rFont val="Calibri"/>
        <family val="2"/>
        <charset val="1"/>
      </rPr>
      <t>(10 Marks)</t>
    </r>
  </si>
  <si>
    <r>
      <rPr>
        <sz val="11"/>
        <color rgb="FF000000"/>
        <rFont val="Calibri"/>
        <family val="2"/>
        <charset val="1"/>
      </rPr>
      <t xml:space="preserve">Report </t>
    </r>
    <r>
      <rPr>
        <b/>
        <sz val="11"/>
        <color rgb="FF000000"/>
        <rFont val="Calibri"/>
        <family val="2"/>
        <charset val="1"/>
      </rPr>
      <t>(5 Marks)</t>
    </r>
  </si>
  <si>
    <r>
      <rPr>
        <sz val="11"/>
        <color rgb="FF000000"/>
        <rFont val="Calibri"/>
        <family val="2"/>
        <charset val="1"/>
      </rPr>
      <t xml:space="preserve">Core Computational Skill </t>
    </r>
    <r>
      <rPr>
        <b/>
        <sz val="11"/>
        <color rgb="FF000000"/>
        <rFont val="Calibri"/>
        <family val="2"/>
        <charset val="1"/>
      </rPr>
      <t>(15 Marks)</t>
    </r>
  </si>
  <si>
    <t>Total (50 Marks)</t>
  </si>
  <si>
    <r>
      <rPr>
        <sz val="11"/>
        <color rgb="FF000000"/>
        <rFont val="Calibri"/>
        <family val="2"/>
        <charset val="1"/>
      </rPr>
      <t xml:space="preserve">Mid Term Progress </t>
    </r>
    <r>
      <rPr>
        <b/>
        <sz val="11"/>
        <color rgb="FF000000"/>
        <rFont val="Calibri"/>
        <family val="2"/>
        <charset val="1"/>
      </rPr>
      <t>(70 Marks)</t>
    </r>
  </si>
  <si>
    <r>
      <rPr>
        <sz val="11"/>
        <color rgb="FF000000"/>
        <rFont val="Calibri"/>
        <family val="2"/>
        <charset val="1"/>
      </rPr>
      <t xml:space="preserve">Mid Term Internal </t>
    </r>
    <r>
      <rPr>
        <b/>
        <sz val="11"/>
        <color rgb="FF000000"/>
        <rFont val="Calibri"/>
        <family val="2"/>
        <charset val="1"/>
      </rPr>
      <t>(15 Marks)</t>
    </r>
  </si>
  <si>
    <r>
      <rPr>
        <sz val="11"/>
        <color rgb="FF000000"/>
        <rFont val="Calibri"/>
        <family val="2"/>
        <charset val="1"/>
      </rPr>
      <t xml:space="preserve">End term Progress </t>
    </r>
    <r>
      <rPr>
        <b/>
        <sz val="11"/>
        <color rgb="FF000000"/>
        <rFont val="Calibri"/>
        <family val="2"/>
        <charset val="1"/>
      </rPr>
      <t>(70 Marks)</t>
    </r>
  </si>
  <si>
    <r>
      <rPr>
        <sz val="11"/>
        <color rgb="FF000000"/>
        <rFont val="Calibri"/>
        <family val="2"/>
        <charset val="1"/>
      </rPr>
      <t xml:space="preserve">End term Internal </t>
    </r>
    <r>
      <rPr>
        <b/>
        <sz val="11"/>
        <color rgb="FF000000"/>
        <rFont val="Calibri"/>
        <family val="2"/>
        <charset val="1"/>
      </rPr>
      <t>(15 Marks)</t>
    </r>
  </si>
  <si>
    <t>Total (85 Marks)</t>
  </si>
  <si>
    <t>synopsis 20</t>
  </si>
  <si>
    <t>mid 20</t>
  </si>
  <si>
    <t>end 50</t>
  </si>
  <si>
    <t>Mentor 85</t>
  </si>
  <si>
    <t>Total Marks (100)</t>
  </si>
  <si>
    <t>Total Other AC (100)</t>
  </si>
  <si>
    <t>Final Total 100</t>
  </si>
  <si>
    <t>Total 100</t>
  </si>
  <si>
    <t>AC NAME</t>
  </si>
  <si>
    <t>Final From AC(100)</t>
  </si>
  <si>
    <t>A Pannel 100</t>
  </si>
  <si>
    <t>A Mentor 100</t>
  </si>
  <si>
    <t>Total A</t>
  </si>
  <si>
    <t>B Pannel 100</t>
  </si>
  <si>
    <t>Total B</t>
  </si>
  <si>
    <t>Total 00 C</t>
  </si>
  <si>
    <t>Amit Gurung</t>
  </si>
  <si>
    <t>Sandeep Pratap</t>
  </si>
  <si>
    <t>s</t>
  </si>
  <si>
    <t>Sandip Chaurasia</t>
  </si>
  <si>
    <t>B Mentor85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</si>
</sst>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44546A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D7"/>
      </patternFill>
    </fill>
    <fill>
      <patternFill patternType="solid">
        <fgColor rgb="FFFFFFD7"/>
        <bgColor rgb="FFFF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Border="0" applyProtection="0">
      <alignment vertical="center"/>
    </xf>
    <xf numFmtId="0" fontId="4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1" xfId="0" applyBorder="1"/>
    <xf numFmtId="0" fontId="4" fillId="0" borderId="1" xfId="2" applyBorder="1" applyAlignment="1">
      <alignment horizontal="center"/>
    </xf>
    <xf numFmtId="0" fontId="4" fillId="0" borderId="1" xfId="2" applyBorder="1" applyAlignment="1">
      <alignment horizontal="left"/>
    </xf>
    <xf numFmtId="0" fontId="4" fillId="0" borderId="1" xfId="2" applyBorder="1" applyAlignment="1" applyProtection="1">
      <alignment horizontal="center"/>
      <protection locked="0"/>
    </xf>
    <xf numFmtId="0" fontId="4" fillId="0" borderId="1" xfId="2" applyBorder="1" applyAlignment="1" applyProtection="1">
      <alignment horizontal="left"/>
      <protection locked="0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Protection="1"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Alignment="1">
      <alignment horizontal="center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2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right" vertical="center"/>
      <protection locked="0"/>
    </xf>
    <xf numFmtId="0" fontId="2" fillId="0" borderId="0" xfId="0" applyFont="1" applyAlignment="1">
      <alignment horizontal="left" vertical="center"/>
    </xf>
    <xf numFmtId="0" fontId="0" fillId="3" borderId="0" xfId="0" applyFill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3" borderId="1" xfId="0" applyFill="1" applyBorder="1" applyProtection="1">
      <protection locked="0"/>
    </xf>
    <xf numFmtId="0" fontId="4" fillId="3" borderId="1" xfId="2" applyFill="1" applyBorder="1" applyAlignment="1">
      <alignment horizontal="center"/>
    </xf>
    <xf numFmtId="0" fontId="4" fillId="3" borderId="1" xfId="2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5" fillId="0" borderId="1" xfId="0" applyFont="1" applyBorder="1"/>
    <xf numFmtId="0" fontId="5" fillId="3" borderId="1" xfId="2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3">
    <cellStyle name="Hyperlink 2" xfId="1" xr:uid="{00000000-0005-0000-0000-000006000000}"/>
    <cellStyle name="Normal" xfId="0" builtinId="0"/>
    <cellStyle name="Normal 3" xfId="2" xr:uid="{00000000-0005-0000-0000-000007000000}"/>
  </cellStyles>
  <dxfs count="3">
    <dxf>
      <font>
        <sz val="11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sz val="11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sz val="11"/>
        <color rgb="FFCC0000"/>
        <name val="Calibri"/>
        <family val="2"/>
        <charset val="1"/>
      </font>
      <fill>
        <patternFill>
          <bgColor rgb="FFFFCC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68760</xdr:colOff>
      <xdr:row>0</xdr:row>
      <xdr:rowOff>0</xdr:rowOff>
    </xdr:from>
    <xdr:to>
      <xdr:col>2</xdr:col>
      <xdr:colOff>64800</xdr:colOff>
      <xdr:row>2</xdr:row>
      <xdr:rowOff>24480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8760" y="0"/>
          <a:ext cx="1431000" cy="4053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68760</xdr:colOff>
      <xdr:row>0</xdr:row>
      <xdr:rowOff>0</xdr:rowOff>
    </xdr:from>
    <xdr:to>
      <xdr:col>1</xdr:col>
      <xdr:colOff>664920</xdr:colOff>
      <xdr:row>2</xdr:row>
      <xdr:rowOff>24480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8760" y="0"/>
          <a:ext cx="1232280" cy="4053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68760</xdr:colOff>
      <xdr:row>0</xdr:row>
      <xdr:rowOff>0</xdr:rowOff>
    </xdr:from>
    <xdr:to>
      <xdr:col>1</xdr:col>
      <xdr:colOff>531360</xdr:colOff>
      <xdr:row>2</xdr:row>
      <xdr:rowOff>24480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8760" y="0"/>
          <a:ext cx="1222200" cy="4053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68760</xdr:colOff>
      <xdr:row>0</xdr:row>
      <xdr:rowOff>0</xdr:rowOff>
    </xdr:from>
    <xdr:to>
      <xdr:col>1</xdr:col>
      <xdr:colOff>531360</xdr:colOff>
      <xdr:row>2</xdr:row>
      <xdr:rowOff>24480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8760" y="0"/>
          <a:ext cx="1222200" cy="4053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68760</xdr:colOff>
      <xdr:row>0</xdr:row>
      <xdr:rowOff>0</xdr:rowOff>
    </xdr:from>
    <xdr:to>
      <xdr:col>1</xdr:col>
      <xdr:colOff>531360</xdr:colOff>
      <xdr:row>2</xdr:row>
      <xdr:rowOff>24480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8760" y="0"/>
          <a:ext cx="1222200" cy="4053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68760</xdr:colOff>
      <xdr:row>0</xdr:row>
      <xdr:rowOff>0</xdr:rowOff>
    </xdr:from>
    <xdr:to>
      <xdr:col>2</xdr:col>
      <xdr:colOff>131400</xdr:colOff>
      <xdr:row>2</xdr:row>
      <xdr:rowOff>24480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8760" y="0"/>
          <a:ext cx="1408680" cy="4053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68760</xdr:colOff>
      <xdr:row>0</xdr:row>
      <xdr:rowOff>0</xdr:rowOff>
    </xdr:from>
    <xdr:to>
      <xdr:col>2</xdr:col>
      <xdr:colOff>131400</xdr:colOff>
      <xdr:row>2</xdr:row>
      <xdr:rowOff>24480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8760" y="0"/>
          <a:ext cx="1408680" cy="40536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116"/>
  <sheetViews>
    <sheetView zoomScaleNormal="100" workbookViewId="0">
      <selection activeCell="C5" sqref="C5:G5"/>
    </sheetView>
  </sheetViews>
  <sheetFormatPr defaultColWidth="8.5703125" defaultRowHeight="15" x14ac:dyDescent="0.25"/>
  <cols>
    <col min="1" max="1" width="6.140625" customWidth="1"/>
    <col min="2" max="2" width="10" customWidth="1"/>
    <col min="3" max="3" width="14.85546875" customWidth="1"/>
    <col min="4" max="4" width="22.7109375" customWidth="1"/>
    <col min="6" max="6" width="53.7109375" customWidth="1"/>
    <col min="7" max="7" width="23.42578125" customWidth="1"/>
  </cols>
  <sheetData>
    <row r="1" spans="1:10" x14ac:dyDescent="0.25">
      <c r="C1" s="39" t="s">
        <v>0</v>
      </c>
      <c r="D1" s="39"/>
      <c r="E1" s="39"/>
      <c r="F1" s="39"/>
      <c r="G1" s="39"/>
    </row>
    <row r="2" spans="1:10" x14ac:dyDescent="0.25">
      <c r="C2" s="39" t="s">
        <v>1</v>
      </c>
      <c r="D2" s="39"/>
      <c r="E2" s="39"/>
      <c r="F2" s="39"/>
      <c r="G2" s="39"/>
    </row>
    <row r="3" spans="1:10" x14ac:dyDescent="0.25">
      <c r="C3" s="39" t="s">
        <v>2</v>
      </c>
      <c r="D3" s="39"/>
      <c r="E3" s="39"/>
      <c r="F3" s="39"/>
      <c r="G3" s="39"/>
    </row>
    <row r="4" spans="1:10" x14ac:dyDescent="0.25">
      <c r="A4" s="37" t="s">
        <v>3</v>
      </c>
      <c r="B4" s="37"/>
      <c r="C4" t="s">
        <v>4</v>
      </c>
    </row>
    <row r="5" spans="1:10" x14ac:dyDescent="0.25">
      <c r="A5" s="37" t="s">
        <v>5</v>
      </c>
      <c r="B5" s="37"/>
      <c r="C5" s="38" t="s">
        <v>6</v>
      </c>
      <c r="D5" s="38"/>
      <c r="E5" s="38"/>
      <c r="F5" s="38"/>
      <c r="G5" s="38"/>
    </row>
    <row r="6" spans="1:10" x14ac:dyDescent="0.25">
      <c r="A6" s="37" t="s">
        <v>7</v>
      </c>
      <c r="B6" s="37"/>
      <c r="C6" s="38" t="s">
        <v>8</v>
      </c>
      <c r="D6" s="38"/>
      <c r="E6" s="38"/>
      <c r="F6" s="38"/>
      <c r="G6" s="38"/>
    </row>
    <row r="8" spans="1:10" ht="30" x14ac:dyDescent="0.25">
      <c r="A8" s="2" t="s">
        <v>9</v>
      </c>
      <c r="B8" s="2" t="s">
        <v>10</v>
      </c>
      <c r="C8" s="2" t="s">
        <v>11</v>
      </c>
      <c r="D8" s="2" t="s">
        <v>12</v>
      </c>
      <c r="E8" s="3" t="s">
        <v>13</v>
      </c>
      <c r="F8" s="3" t="s">
        <v>14</v>
      </c>
      <c r="G8" s="3" t="s">
        <v>15</v>
      </c>
      <c r="H8" s="4"/>
      <c r="I8" s="4"/>
      <c r="J8" s="5"/>
    </row>
    <row r="9" spans="1:10" hidden="1" x14ac:dyDescent="0.25">
      <c r="A9" s="6">
        <v>1</v>
      </c>
      <c r="B9" s="7">
        <v>500093418</v>
      </c>
      <c r="C9" s="7" t="s">
        <v>16</v>
      </c>
      <c r="D9" s="8" t="s">
        <v>17</v>
      </c>
      <c r="E9" s="9">
        <v>3</v>
      </c>
      <c r="F9" s="10" t="s">
        <v>18</v>
      </c>
      <c r="G9" s="10" t="s">
        <v>19</v>
      </c>
    </row>
    <row r="10" spans="1:10" hidden="1" x14ac:dyDescent="0.25">
      <c r="A10" s="6">
        <v>2</v>
      </c>
      <c r="B10" s="7">
        <v>500093449</v>
      </c>
      <c r="C10" s="7" t="s">
        <v>20</v>
      </c>
      <c r="D10" s="8" t="s">
        <v>21</v>
      </c>
      <c r="E10" s="9">
        <v>14</v>
      </c>
      <c r="F10" s="10" t="s">
        <v>22</v>
      </c>
      <c r="G10" s="10" t="s">
        <v>23</v>
      </c>
    </row>
    <row r="11" spans="1:10" hidden="1" x14ac:dyDescent="0.25">
      <c r="A11" s="6">
        <v>3</v>
      </c>
      <c r="B11" s="7">
        <v>500093617</v>
      </c>
      <c r="C11" s="7" t="s">
        <v>24</v>
      </c>
      <c r="D11" s="8" t="s">
        <v>25</v>
      </c>
      <c r="E11" s="9">
        <v>40</v>
      </c>
      <c r="F11" s="10" t="s">
        <v>26</v>
      </c>
      <c r="G11" s="10" t="s">
        <v>27</v>
      </c>
    </row>
    <row r="12" spans="1:10" hidden="1" x14ac:dyDescent="0.25">
      <c r="A12" s="6">
        <v>4</v>
      </c>
      <c r="B12" s="7">
        <v>500093628</v>
      </c>
      <c r="C12" s="7" t="s">
        <v>28</v>
      </c>
      <c r="D12" s="8" t="s">
        <v>29</v>
      </c>
      <c r="E12" s="9" t="s">
        <v>30</v>
      </c>
      <c r="F12" s="10" t="s">
        <v>30</v>
      </c>
      <c r="G12" s="10" t="s">
        <v>30</v>
      </c>
    </row>
    <row r="13" spans="1:10" hidden="1" x14ac:dyDescent="0.25">
      <c r="A13" s="6">
        <v>5</v>
      </c>
      <c r="B13" s="7">
        <v>500093629</v>
      </c>
      <c r="C13" s="7" t="s">
        <v>31</v>
      </c>
      <c r="D13" s="8" t="s">
        <v>32</v>
      </c>
      <c r="E13" s="9">
        <v>10</v>
      </c>
      <c r="F13" s="10" t="s">
        <v>33</v>
      </c>
      <c r="G13" s="10" t="s">
        <v>34</v>
      </c>
    </row>
    <row r="14" spans="1:10" hidden="1" x14ac:dyDescent="0.25">
      <c r="A14" s="6">
        <v>6</v>
      </c>
      <c r="B14" s="7">
        <v>500093644</v>
      </c>
      <c r="C14" s="7" t="s">
        <v>35</v>
      </c>
      <c r="D14" s="8" t="s">
        <v>36</v>
      </c>
      <c r="E14" s="9">
        <v>29</v>
      </c>
      <c r="F14" s="10" t="s">
        <v>37</v>
      </c>
      <c r="G14" s="10" t="s">
        <v>38</v>
      </c>
    </row>
    <row r="15" spans="1:10" hidden="1" x14ac:dyDescent="0.25">
      <c r="A15" s="6">
        <v>7</v>
      </c>
      <c r="B15" s="7">
        <v>500093651</v>
      </c>
      <c r="C15" s="7" t="s">
        <v>39</v>
      </c>
      <c r="D15" s="8" t="s">
        <v>40</v>
      </c>
      <c r="E15" s="9">
        <v>38</v>
      </c>
      <c r="F15" s="10" t="s">
        <v>41</v>
      </c>
      <c r="G15" s="10" t="s">
        <v>42</v>
      </c>
    </row>
    <row r="16" spans="1:10" hidden="1" x14ac:dyDescent="0.25">
      <c r="A16" s="6">
        <v>8</v>
      </c>
      <c r="B16" s="7">
        <v>500093653</v>
      </c>
      <c r="C16" s="7" t="s">
        <v>43</v>
      </c>
      <c r="D16" s="8" t="s">
        <v>44</v>
      </c>
      <c r="E16" s="9">
        <v>23</v>
      </c>
      <c r="F16" s="10" t="s">
        <v>45</v>
      </c>
      <c r="G16" s="10" t="s">
        <v>46</v>
      </c>
    </row>
    <row r="17" spans="1:7" hidden="1" x14ac:dyDescent="0.25">
      <c r="A17" s="6">
        <v>9</v>
      </c>
      <c r="B17" s="7">
        <v>500093656</v>
      </c>
      <c r="C17" s="7" t="s">
        <v>47</v>
      </c>
      <c r="D17" s="8" t="s">
        <v>48</v>
      </c>
      <c r="E17" s="9">
        <v>38</v>
      </c>
      <c r="F17" s="10" t="s">
        <v>41</v>
      </c>
      <c r="G17" s="10" t="s">
        <v>42</v>
      </c>
    </row>
    <row r="18" spans="1:7" hidden="1" x14ac:dyDescent="0.25">
      <c r="A18" s="6">
        <v>10</v>
      </c>
      <c r="B18" s="7">
        <v>500093659</v>
      </c>
      <c r="C18" s="7" t="s">
        <v>49</v>
      </c>
      <c r="D18" s="8" t="s">
        <v>50</v>
      </c>
      <c r="E18" s="9" t="s">
        <v>30</v>
      </c>
      <c r="F18" s="10" t="s">
        <v>30</v>
      </c>
      <c r="G18" s="10" t="s">
        <v>30</v>
      </c>
    </row>
    <row r="19" spans="1:7" hidden="1" x14ac:dyDescent="0.25">
      <c r="A19" s="6">
        <v>11</v>
      </c>
      <c r="B19" s="7">
        <v>500093677</v>
      </c>
      <c r="C19" s="7" t="s">
        <v>51</v>
      </c>
      <c r="D19" s="8" t="s">
        <v>52</v>
      </c>
      <c r="E19" s="9" t="s">
        <v>30</v>
      </c>
      <c r="F19" s="10" t="s">
        <v>30</v>
      </c>
      <c r="G19" s="10" t="s">
        <v>30</v>
      </c>
    </row>
    <row r="20" spans="1:7" hidden="1" x14ac:dyDescent="0.25">
      <c r="A20" s="6">
        <v>12</v>
      </c>
      <c r="B20" s="7">
        <v>500093916</v>
      </c>
      <c r="C20" s="7" t="s">
        <v>53</v>
      </c>
      <c r="D20" s="8" t="s">
        <v>54</v>
      </c>
      <c r="E20" s="9">
        <v>21</v>
      </c>
      <c r="F20" s="10" t="s">
        <v>55</v>
      </c>
      <c r="G20" s="10" t="s">
        <v>56</v>
      </c>
    </row>
    <row r="21" spans="1:7" x14ac:dyDescent="0.25">
      <c r="A21" s="6">
        <v>13</v>
      </c>
      <c r="B21" s="7">
        <v>500093923</v>
      </c>
      <c r="C21" s="7" t="s">
        <v>57</v>
      </c>
      <c r="D21" s="8" t="s">
        <v>58</v>
      </c>
      <c r="E21" s="9">
        <v>31</v>
      </c>
      <c r="F21" s="10" t="s">
        <v>59</v>
      </c>
      <c r="G21" s="10" t="s">
        <v>60</v>
      </c>
    </row>
    <row r="22" spans="1:7" hidden="1" x14ac:dyDescent="0.25">
      <c r="A22" s="6">
        <v>14</v>
      </c>
      <c r="B22" s="7">
        <v>500093927</v>
      </c>
      <c r="C22" s="7" t="s">
        <v>61</v>
      </c>
      <c r="D22" s="8" t="s">
        <v>62</v>
      </c>
      <c r="E22" s="9" t="s">
        <v>30</v>
      </c>
      <c r="F22" s="10" t="s">
        <v>30</v>
      </c>
      <c r="G22" s="10" t="s">
        <v>30</v>
      </c>
    </row>
    <row r="23" spans="1:7" hidden="1" x14ac:dyDescent="0.25">
      <c r="A23" s="6">
        <v>15</v>
      </c>
      <c r="B23" s="7">
        <v>500093948</v>
      </c>
      <c r="C23" s="7" t="s">
        <v>63</v>
      </c>
      <c r="D23" s="8" t="s">
        <v>64</v>
      </c>
      <c r="E23" s="9" t="s">
        <v>30</v>
      </c>
      <c r="F23" s="10" t="s">
        <v>30</v>
      </c>
      <c r="G23" s="10" t="s">
        <v>30</v>
      </c>
    </row>
    <row r="24" spans="1:7" hidden="1" x14ac:dyDescent="0.25">
      <c r="A24" s="6">
        <v>16</v>
      </c>
      <c r="B24" s="7">
        <v>500093957</v>
      </c>
      <c r="C24" s="7" t="s">
        <v>65</v>
      </c>
      <c r="D24" s="8" t="s">
        <v>66</v>
      </c>
      <c r="E24" s="9" t="s">
        <v>30</v>
      </c>
      <c r="F24" s="10" t="s">
        <v>30</v>
      </c>
      <c r="G24" s="10" t="s">
        <v>30</v>
      </c>
    </row>
    <row r="25" spans="1:7" hidden="1" x14ac:dyDescent="0.25">
      <c r="A25" s="6">
        <v>17</v>
      </c>
      <c r="B25" s="7">
        <v>500093984</v>
      </c>
      <c r="C25" s="7" t="s">
        <v>67</v>
      </c>
      <c r="D25" s="8" t="s">
        <v>68</v>
      </c>
      <c r="E25" s="9" t="s">
        <v>30</v>
      </c>
      <c r="F25" s="10" t="s">
        <v>30</v>
      </c>
      <c r="G25" s="10" t="s">
        <v>30</v>
      </c>
    </row>
    <row r="26" spans="1:7" hidden="1" x14ac:dyDescent="0.25">
      <c r="A26" s="6">
        <v>18</v>
      </c>
      <c r="B26" s="7">
        <v>500094037</v>
      </c>
      <c r="C26" s="7" t="s">
        <v>69</v>
      </c>
      <c r="D26" s="8" t="s">
        <v>70</v>
      </c>
      <c r="E26" s="9">
        <v>8</v>
      </c>
      <c r="F26" s="10" t="s">
        <v>71</v>
      </c>
      <c r="G26" s="10" t="s">
        <v>72</v>
      </c>
    </row>
    <row r="27" spans="1:7" hidden="1" x14ac:dyDescent="0.25">
      <c r="A27" s="6">
        <v>19</v>
      </c>
      <c r="B27" s="7">
        <v>500094046</v>
      </c>
      <c r="C27" s="7" t="s">
        <v>73</v>
      </c>
      <c r="D27" s="8" t="s">
        <v>74</v>
      </c>
      <c r="E27" s="9" t="s">
        <v>30</v>
      </c>
      <c r="F27" s="10" t="s">
        <v>30</v>
      </c>
      <c r="G27" s="10" t="s">
        <v>30</v>
      </c>
    </row>
    <row r="28" spans="1:7" hidden="1" x14ac:dyDescent="0.25">
      <c r="A28" s="6">
        <v>20</v>
      </c>
      <c r="B28" s="7">
        <v>500094049</v>
      </c>
      <c r="C28" s="7" t="s">
        <v>75</v>
      </c>
      <c r="D28" s="8" t="s">
        <v>76</v>
      </c>
      <c r="E28" s="9">
        <v>26</v>
      </c>
      <c r="F28" s="10" t="s">
        <v>77</v>
      </c>
      <c r="G28" s="10" t="s">
        <v>78</v>
      </c>
    </row>
    <row r="29" spans="1:7" hidden="1" x14ac:dyDescent="0.25">
      <c r="A29" s="6">
        <v>21</v>
      </c>
      <c r="B29" s="7">
        <v>500094053</v>
      </c>
      <c r="C29" s="7" t="s">
        <v>79</v>
      </c>
      <c r="D29" s="8" t="s">
        <v>80</v>
      </c>
      <c r="E29" s="9">
        <v>8</v>
      </c>
      <c r="F29" s="10" t="s">
        <v>71</v>
      </c>
      <c r="G29" s="10" t="s">
        <v>72</v>
      </c>
    </row>
    <row r="30" spans="1:7" hidden="1" x14ac:dyDescent="0.25">
      <c r="A30" s="6">
        <v>22</v>
      </c>
      <c r="B30" s="7">
        <v>500094054</v>
      </c>
      <c r="C30" s="7" t="s">
        <v>81</v>
      </c>
      <c r="D30" s="8" t="s">
        <v>82</v>
      </c>
      <c r="E30" s="9" t="s">
        <v>30</v>
      </c>
      <c r="F30" s="10" t="s">
        <v>30</v>
      </c>
      <c r="G30" s="10" t="s">
        <v>30</v>
      </c>
    </row>
    <row r="31" spans="1:7" x14ac:dyDescent="0.25">
      <c r="A31" s="6">
        <v>23</v>
      </c>
      <c r="B31" s="7">
        <v>500094065</v>
      </c>
      <c r="C31" s="7" t="s">
        <v>83</v>
      </c>
      <c r="D31" s="8" t="s">
        <v>84</v>
      </c>
      <c r="E31" s="9">
        <v>31</v>
      </c>
      <c r="F31" s="10" t="s">
        <v>59</v>
      </c>
      <c r="G31" s="10" t="s">
        <v>60</v>
      </c>
    </row>
    <row r="32" spans="1:7" hidden="1" x14ac:dyDescent="0.25">
      <c r="A32" s="6">
        <v>24</v>
      </c>
      <c r="B32" s="7">
        <v>500094068</v>
      </c>
      <c r="C32" s="7" t="s">
        <v>85</v>
      </c>
      <c r="D32" s="8" t="s">
        <v>86</v>
      </c>
      <c r="E32" s="9">
        <v>2</v>
      </c>
      <c r="F32" s="10" t="s">
        <v>87</v>
      </c>
      <c r="G32" s="10" t="s">
        <v>88</v>
      </c>
    </row>
    <row r="33" spans="1:7" hidden="1" x14ac:dyDescent="0.25">
      <c r="A33" s="6">
        <v>25</v>
      </c>
      <c r="B33" s="7">
        <v>500094083</v>
      </c>
      <c r="C33" s="7" t="s">
        <v>89</v>
      </c>
      <c r="D33" s="8" t="s">
        <v>90</v>
      </c>
      <c r="E33" s="9" t="s">
        <v>30</v>
      </c>
      <c r="F33" s="10" t="s">
        <v>30</v>
      </c>
      <c r="G33" s="10" t="s">
        <v>30</v>
      </c>
    </row>
    <row r="34" spans="1:7" hidden="1" x14ac:dyDescent="0.25">
      <c r="A34" s="6">
        <v>26</v>
      </c>
      <c r="B34" s="7">
        <v>500094089</v>
      </c>
      <c r="C34" s="7" t="s">
        <v>91</v>
      </c>
      <c r="D34" s="8" t="s">
        <v>92</v>
      </c>
      <c r="E34" s="9">
        <v>18</v>
      </c>
      <c r="F34" s="10" t="s">
        <v>93</v>
      </c>
      <c r="G34" s="10" t="s">
        <v>94</v>
      </c>
    </row>
    <row r="35" spans="1:7" hidden="1" x14ac:dyDescent="0.25">
      <c r="A35" s="6">
        <v>27</v>
      </c>
      <c r="B35" s="7">
        <v>500094103</v>
      </c>
      <c r="C35" s="7" t="s">
        <v>95</v>
      </c>
      <c r="D35" s="8" t="s">
        <v>96</v>
      </c>
      <c r="E35" s="9">
        <v>25</v>
      </c>
      <c r="F35" s="10" t="s">
        <v>97</v>
      </c>
      <c r="G35" s="10" t="s">
        <v>98</v>
      </c>
    </row>
    <row r="36" spans="1:7" hidden="1" x14ac:dyDescent="0.25">
      <c r="A36" s="6">
        <v>28</v>
      </c>
      <c r="B36" s="7">
        <v>500094117</v>
      </c>
      <c r="C36" s="7" t="s">
        <v>99</v>
      </c>
      <c r="D36" s="8" t="s">
        <v>100</v>
      </c>
      <c r="E36" s="9">
        <v>38</v>
      </c>
      <c r="F36" s="10" t="s">
        <v>101</v>
      </c>
      <c r="G36" s="10" t="s">
        <v>42</v>
      </c>
    </row>
    <row r="37" spans="1:7" hidden="1" x14ac:dyDescent="0.25">
      <c r="A37" s="6">
        <v>29</v>
      </c>
      <c r="B37" s="7">
        <v>500094118</v>
      </c>
      <c r="C37" s="7" t="s">
        <v>102</v>
      </c>
      <c r="D37" s="8" t="s">
        <v>103</v>
      </c>
      <c r="E37" s="9">
        <v>2</v>
      </c>
      <c r="F37" s="10" t="s">
        <v>87</v>
      </c>
      <c r="G37" s="10" t="s">
        <v>88</v>
      </c>
    </row>
    <row r="38" spans="1:7" hidden="1" x14ac:dyDescent="0.25">
      <c r="A38" s="6">
        <v>30</v>
      </c>
      <c r="B38" s="7">
        <v>500094125</v>
      </c>
      <c r="C38" s="7" t="s">
        <v>104</v>
      </c>
      <c r="D38" s="8" t="s">
        <v>105</v>
      </c>
      <c r="E38" s="9">
        <v>40</v>
      </c>
      <c r="F38" s="10" t="s">
        <v>106</v>
      </c>
      <c r="G38" s="10" t="s">
        <v>27</v>
      </c>
    </row>
    <row r="39" spans="1:7" hidden="1" x14ac:dyDescent="0.25">
      <c r="A39" s="6">
        <v>31</v>
      </c>
      <c r="B39" s="7">
        <v>500094135</v>
      </c>
      <c r="C39" s="7" t="s">
        <v>107</v>
      </c>
      <c r="D39" s="8" t="s">
        <v>108</v>
      </c>
      <c r="E39" s="9">
        <v>25</v>
      </c>
      <c r="F39" s="10" t="s">
        <v>97</v>
      </c>
      <c r="G39" s="10" t="s">
        <v>98</v>
      </c>
    </row>
    <row r="40" spans="1:7" hidden="1" x14ac:dyDescent="0.25">
      <c r="A40" s="6">
        <v>32</v>
      </c>
      <c r="B40" s="7">
        <v>500094136</v>
      </c>
      <c r="C40" s="7" t="s">
        <v>109</v>
      </c>
      <c r="D40" s="8" t="s">
        <v>110</v>
      </c>
      <c r="E40" s="9">
        <v>40</v>
      </c>
      <c r="F40" s="10" t="s">
        <v>106</v>
      </c>
      <c r="G40" s="10" t="s">
        <v>27</v>
      </c>
    </row>
    <row r="41" spans="1:7" hidden="1" x14ac:dyDescent="0.25">
      <c r="A41" s="6">
        <v>33</v>
      </c>
      <c r="B41" s="7">
        <v>500094151</v>
      </c>
      <c r="C41" s="7" t="s">
        <v>111</v>
      </c>
      <c r="D41" s="8" t="s">
        <v>112</v>
      </c>
      <c r="E41" s="9">
        <v>23</v>
      </c>
      <c r="F41" s="10" t="s">
        <v>45</v>
      </c>
      <c r="G41" s="10" t="s">
        <v>46</v>
      </c>
    </row>
    <row r="42" spans="1:7" hidden="1" x14ac:dyDescent="0.25">
      <c r="A42" s="6">
        <v>34</v>
      </c>
      <c r="B42" s="7">
        <v>500094152</v>
      </c>
      <c r="C42" s="7" t="s">
        <v>113</v>
      </c>
      <c r="D42" s="8" t="s">
        <v>114</v>
      </c>
      <c r="E42" s="9">
        <v>32</v>
      </c>
      <c r="F42" s="10" t="s">
        <v>115</v>
      </c>
      <c r="G42" s="10" t="s">
        <v>116</v>
      </c>
    </row>
    <row r="43" spans="1:7" hidden="1" x14ac:dyDescent="0.25">
      <c r="A43" s="6">
        <v>35</v>
      </c>
      <c r="B43" s="7">
        <v>500094170</v>
      </c>
      <c r="C43" s="7" t="s">
        <v>117</v>
      </c>
      <c r="D43" s="8" t="s">
        <v>118</v>
      </c>
      <c r="E43" s="9">
        <v>3</v>
      </c>
      <c r="F43" s="10" t="s">
        <v>18</v>
      </c>
      <c r="G43" s="10" t="s">
        <v>19</v>
      </c>
    </row>
    <row r="44" spans="1:7" hidden="1" x14ac:dyDescent="0.25">
      <c r="A44" s="6">
        <v>36</v>
      </c>
      <c r="B44" s="7">
        <v>500094459</v>
      </c>
      <c r="C44" s="7" t="s">
        <v>119</v>
      </c>
      <c r="D44" s="8" t="s">
        <v>120</v>
      </c>
      <c r="E44" s="9">
        <v>2</v>
      </c>
      <c r="F44" s="10" t="s">
        <v>87</v>
      </c>
      <c r="G44" s="10" t="s">
        <v>88</v>
      </c>
    </row>
    <row r="45" spans="1:7" hidden="1" x14ac:dyDescent="0.25">
      <c r="A45" s="6">
        <v>37</v>
      </c>
      <c r="B45" s="7">
        <v>500094565</v>
      </c>
      <c r="C45" s="7" t="s">
        <v>121</v>
      </c>
      <c r="D45" s="8" t="s">
        <v>122</v>
      </c>
      <c r="E45" s="9">
        <v>16</v>
      </c>
      <c r="F45" s="10" t="s">
        <v>123</v>
      </c>
      <c r="G45" s="10" t="s">
        <v>124</v>
      </c>
    </row>
    <row r="46" spans="1:7" hidden="1" x14ac:dyDescent="0.25">
      <c r="A46" s="6">
        <v>38</v>
      </c>
      <c r="B46" s="7">
        <v>500094566</v>
      </c>
      <c r="C46" s="7" t="s">
        <v>125</v>
      </c>
      <c r="D46" s="8" t="s">
        <v>126</v>
      </c>
      <c r="E46" s="9">
        <v>11</v>
      </c>
      <c r="F46" s="10" t="s">
        <v>127</v>
      </c>
      <c r="G46" s="10" t="s">
        <v>128</v>
      </c>
    </row>
    <row r="47" spans="1:7" hidden="1" x14ac:dyDescent="0.25">
      <c r="A47" s="6">
        <v>39</v>
      </c>
      <c r="B47" s="7">
        <v>500094571</v>
      </c>
      <c r="C47" s="7" t="s">
        <v>129</v>
      </c>
      <c r="D47" s="8" t="s">
        <v>130</v>
      </c>
      <c r="E47" s="9">
        <v>24</v>
      </c>
      <c r="F47" s="10" t="s">
        <v>131</v>
      </c>
      <c r="G47" s="10" t="s">
        <v>132</v>
      </c>
    </row>
    <row r="48" spans="1:7" hidden="1" x14ac:dyDescent="0.25">
      <c r="A48" s="6">
        <v>40</v>
      </c>
      <c r="B48" s="7">
        <v>500094575</v>
      </c>
      <c r="C48" s="7" t="s">
        <v>133</v>
      </c>
      <c r="D48" s="8" t="s">
        <v>134</v>
      </c>
      <c r="E48" s="9">
        <v>1</v>
      </c>
      <c r="F48" s="10" t="s">
        <v>135</v>
      </c>
      <c r="G48" s="10" t="s">
        <v>136</v>
      </c>
    </row>
    <row r="49" spans="1:7" hidden="1" x14ac:dyDescent="0.25">
      <c r="A49" s="6">
        <v>41</v>
      </c>
      <c r="B49" s="7">
        <v>500094583</v>
      </c>
      <c r="C49" s="7" t="s">
        <v>137</v>
      </c>
      <c r="D49" s="8" t="s">
        <v>138</v>
      </c>
      <c r="E49" s="9">
        <v>6</v>
      </c>
      <c r="F49" s="10" t="s">
        <v>139</v>
      </c>
      <c r="G49" s="10" t="s">
        <v>140</v>
      </c>
    </row>
    <row r="50" spans="1:7" hidden="1" x14ac:dyDescent="0.25">
      <c r="A50" s="6">
        <v>42</v>
      </c>
      <c r="B50" s="7">
        <v>500094585</v>
      </c>
      <c r="C50" s="7" t="s">
        <v>141</v>
      </c>
      <c r="D50" s="8" t="s">
        <v>142</v>
      </c>
      <c r="E50" s="9">
        <v>1</v>
      </c>
      <c r="F50" s="10" t="s">
        <v>135</v>
      </c>
      <c r="G50" s="10" t="s">
        <v>136</v>
      </c>
    </row>
    <row r="51" spans="1:7" hidden="1" x14ac:dyDescent="0.25">
      <c r="A51" s="6">
        <v>43</v>
      </c>
      <c r="B51" s="7">
        <v>500094657</v>
      </c>
      <c r="C51" s="7" t="s">
        <v>143</v>
      </c>
      <c r="D51" s="8" t="s">
        <v>144</v>
      </c>
      <c r="E51" s="9">
        <v>26</v>
      </c>
      <c r="F51" s="10" t="s">
        <v>77</v>
      </c>
      <c r="G51" s="10" t="s">
        <v>78</v>
      </c>
    </row>
    <row r="52" spans="1:7" hidden="1" x14ac:dyDescent="0.25">
      <c r="A52" s="6">
        <v>44</v>
      </c>
      <c r="B52" s="7">
        <v>500094696</v>
      </c>
      <c r="C52" s="7" t="s">
        <v>145</v>
      </c>
      <c r="D52" s="8" t="s">
        <v>146</v>
      </c>
      <c r="E52" s="9" t="s">
        <v>30</v>
      </c>
      <c r="F52" s="10" t="s">
        <v>30</v>
      </c>
      <c r="G52" s="10" t="s">
        <v>30</v>
      </c>
    </row>
    <row r="53" spans="1:7" hidden="1" x14ac:dyDescent="0.25">
      <c r="A53" s="6">
        <v>45</v>
      </c>
      <c r="B53" s="7">
        <v>500094702</v>
      </c>
      <c r="C53" s="7" t="s">
        <v>147</v>
      </c>
      <c r="D53" s="8" t="s">
        <v>148</v>
      </c>
      <c r="E53" s="9">
        <v>28</v>
      </c>
      <c r="F53" s="10" t="s">
        <v>149</v>
      </c>
      <c r="G53" s="10" t="s">
        <v>150</v>
      </c>
    </row>
    <row r="54" spans="1:7" hidden="1" x14ac:dyDescent="0.25">
      <c r="A54" s="6">
        <v>46</v>
      </c>
      <c r="B54" s="7">
        <v>500094775</v>
      </c>
      <c r="C54" s="7" t="s">
        <v>151</v>
      </c>
      <c r="D54" s="8" t="s">
        <v>152</v>
      </c>
      <c r="E54" s="9">
        <v>16</v>
      </c>
      <c r="F54" s="10" t="s">
        <v>123</v>
      </c>
      <c r="G54" s="10" t="s">
        <v>124</v>
      </c>
    </row>
    <row r="55" spans="1:7" hidden="1" x14ac:dyDescent="0.25">
      <c r="A55" s="6">
        <v>47</v>
      </c>
      <c r="B55" s="7">
        <v>500094799</v>
      </c>
      <c r="C55" s="7" t="s">
        <v>153</v>
      </c>
      <c r="D55" s="8" t="s">
        <v>154</v>
      </c>
      <c r="E55" s="9">
        <v>26</v>
      </c>
      <c r="F55" s="10" t="s">
        <v>77</v>
      </c>
      <c r="G55" s="10" t="s">
        <v>78</v>
      </c>
    </row>
    <row r="56" spans="1:7" hidden="1" x14ac:dyDescent="0.25">
      <c r="A56" s="6">
        <v>48</v>
      </c>
      <c r="B56" s="7">
        <v>500094905</v>
      </c>
      <c r="C56" s="7" t="s">
        <v>155</v>
      </c>
      <c r="D56" s="8" t="s">
        <v>156</v>
      </c>
      <c r="E56" s="9">
        <v>28</v>
      </c>
      <c r="F56" s="10" t="s">
        <v>149</v>
      </c>
      <c r="G56" s="10" t="s">
        <v>150</v>
      </c>
    </row>
    <row r="57" spans="1:7" hidden="1" x14ac:dyDescent="0.25">
      <c r="A57" s="6">
        <v>49</v>
      </c>
      <c r="B57" s="7">
        <v>500094922</v>
      </c>
      <c r="C57" s="7" t="s">
        <v>157</v>
      </c>
      <c r="D57" s="8" t="s">
        <v>158</v>
      </c>
      <c r="E57" s="9">
        <v>36</v>
      </c>
      <c r="F57" s="10" t="s">
        <v>159</v>
      </c>
      <c r="G57" s="10" t="s">
        <v>160</v>
      </c>
    </row>
    <row r="58" spans="1:7" hidden="1" x14ac:dyDescent="0.25">
      <c r="A58" s="6">
        <v>50</v>
      </c>
      <c r="B58" s="7">
        <v>500095011</v>
      </c>
      <c r="C58" s="7" t="s">
        <v>161</v>
      </c>
      <c r="D58" s="8" t="s">
        <v>162</v>
      </c>
      <c r="E58" s="9">
        <v>6</v>
      </c>
      <c r="F58" s="10" t="s">
        <v>139</v>
      </c>
      <c r="G58" s="10" t="s">
        <v>140</v>
      </c>
    </row>
    <row r="59" spans="1:7" hidden="1" x14ac:dyDescent="0.25">
      <c r="A59" s="6">
        <v>51</v>
      </c>
      <c r="B59" s="7">
        <v>500095057</v>
      </c>
      <c r="C59" s="7" t="s">
        <v>163</v>
      </c>
      <c r="D59" s="8" t="s">
        <v>164</v>
      </c>
      <c r="E59" s="9">
        <v>9</v>
      </c>
      <c r="F59" s="10" t="s">
        <v>165</v>
      </c>
      <c r="G59" s="10" t="s">
        <v>166</v>
      </c>
    </row>
    <row r="60" spans="1:7" hidden="1" x14ac:dyDescent="0.25">
      <c r="A60" s="6">
        <v>52</v>
      </c>
      <c r="B60" s="7">
        <v>500095186</v>
      </c>
      <c r="C60" s="7" t="s">
        <v>167</v>
      </c>
      <c r="D60" s="8" t="s">
        <v>168</v>
      </c>
      <c r="E60" s="9">
        <v>4</v>
      </c>
      <c r="F60" s="10" t="s">
        <v>169</v>
      </c>
      <c r="G60" s="10" t="s">
        <v>170</v>
      </c>
    </row>
    <row r="61" spans="1:7" hidden="1" x14ac:dyDescent="0.25">
      <c r="A61" s="6">
        <v>53</v>
      </c>
      <c r="B61" s="7">
        <v>500095193</v>
      </c>
      <c r="C61" s="7" t="s">
        <v>171</v>
      </c>
      <c r="D61" s="8" t="s">
        <v>172</v>
      </c>
      <c r="E61" s="9">
        <v>39</v>
      </c>
      <c r="F61" s="10" t="s">
        <v>173</v>
      </c>
      <c r="G61" s="10" t="s">
        <v>174</v>
      </c>
    </row>
    <row r="62" spans="1:7" hidden="1" x14ac:dyDescent="0.25">
      <c r="A62" s="6">
        <v>54</v>
      </c>
      <c r="B62" s="7">
        <v>500095291</v>
      </c>
      <c r="C62" s="7" t="s">
        <v>175</v>
      </c>
      <c r="D62" s="8" t="s">
        <v>176</v>
      </c>
      <c r="E62" s="9">
        <v>18</v>
      </c>
      <c r="F62" s="10" t="s">
        <v>93</v>
      </c>
      <c r="G62" s="10" t="s">
        <v>94</v>
      </c>
    </row>
    <row r="63" spans="1:7" hidden="1" x14ac:dyDescent="0.25">
      <c r="A63" s="6">
        <v>55</v>
      </c>
      <c r="B63" s="7">
        <v>500095374</v>
      </c>
      <c r="C63" s="7" t="s">
        <v>177</v>
      </c>
      <c r="D63" s="8" t="s">
        <v>178</v>
      </c>
      <c r="E63" s="9">
        <v>5</v>
      </c>
      <c r="F63" s="10" t="s">
        <v>179</v>
      </c>
      <c r="G63" s="10" t="s">
        <v>132</v>
      </c>
    </row>
    <row r="64" spans="1:7" ht="17.25" hidden="1" customHeight="1" x14ac:dyDescent="0.25">
      <c r="A64" s="6">
        <v>56</v>
      </c>
      <c r="B64" s="7">
        <v>500095382</v>
      </c>
      <c r="C64" s="7" t="s">
        <v>180</v>
      </c>
      <c r="D64" s="8" t="s">
        <v>181</v>
      </c>
      <c r="E64" s="9">
        <v>39</v>
      </c>
      <c r="F64" s="10" t="s">
        <v>173</v>
      </c>
      <c r="G64" s="10" t="s">
        <v>174</v>
      </c>
    </row>
    <row r="65" spans="1:7" hidden="1" x14ac:dyDescent="0.25">
      <c r="A65" s="6">
        <v>57</v>
      </c>
      <c r="B65" s="7">
        <v>500095429</v>
      </c>
      <c r="C65" s="7" t="s">
        <v>182</v>
      </c>
      <c r="D65" s="8" t="s">
        <v>183</v>
      </c>
      <c r="E65" s="9">
        <v>1</v>
      </c>
      <c r="F65" s="10" t="s">
        <v>135</v>
      </c>
      <c r="G65" s="10" t="s">
        <v>136</v>
      </c>
    </row>
    <row r="66" spans="1:7" hidden="1" x14ac:dyDescent="0.25">
      <c r="A66" s="6">
        <v>58</v>
      </c>
      <c r="B66" s="7">
        <v>500095437</v>
      </c>
      <c r="C66" s="7" t="s">
        <v>184</v>
      </c>
      <c r="D66" s="8" t="s">
        <v>185</v>
      </c>
      <c r="E66" s="9" t="s">
        <v>30</v>
      </c>
      <c r="F66" s="10" t="s">
        <v>30</v>
      </c>
      <c r="G66" s="10" t="s">
        <v>30</v>
      </c>
    </row>
    <row r="67" spans="1:7" hidden="1" x14ac:dyDescent="0.25">
      <c r="A67" s="6">
        <v>59</v>
      </c>
      <c r="B67" s="7">
        <v>500095439</v>
      </c>
      <c r="C67" s="7" t="s">
        <v>186</v>
      </c>
      <c r="D67" s="8" t="s">
        <v>187</v>
      </c>
      <c r="E67" s="9">
        <v>32</v>
      </c>
      <c r="F67" s="10" t="s">
        <v>115</v>
      </c>
      <c r="G67" s="10" t="s">
        <v>116</v>
      </c>
    </row>
    <row r="68" spans="1:7" hidden="1" x14ac:dyDescent="0.25">
      <c r="A68" s="6">
        <v>60</v>
      </c>
      <c r="B68" s="7">
        <v>500095440</v>
      </c>
      <c r="C68" s="7" t="s">
        <v>188</v>
      </c>
      <c r="D68" s="8" t="s">
        <v>189</v>
      </c>
      <c r="E68" s="9">
        <v>18</v>
      </c>
      <c r="F68" s="10" t="s">
        <v>93</v>
      </c>
      <c r="G68" s="10" t="s">
        <v>94</v>
      </c>
    </row>
    <row r="69" spans="1:7" hidden="1" x14ac:dyDescent="0.25">
      <c r="A69" s="6">
        <v>61</v>
      </c>
      <c r="B69" s="7">
        <v>500095542</v>
      </c>
      <c r="C69" s="7" t="s">
        <v>190</v>
      </c>
      <c r="D69" s="8" t="s">
        <v>191</v>
      </c>
      <c r="E69" s="9">
        <v>19</v>
      </c>
      <c r="F69" s="10" t="s">
        <v>192</v>
      </c>
      <c r="G69" s="10" t="s">
        <v>193</v>
      </c>
    </row>
    <row r="70" spans="1:7" hidden="1" x14ac:dyDescent="0.25">
      <c r="A70" s="6">
        <v>62</v>
      </c>
      <c r="B70" s="7">
        <v>500095554</v>
      </c>
      <c r="C70" s="7" t="s">
        <v>194</v>
      </c>
      <c r="D70" s="8" t="s">
        <v>195</v>
      </c>
      <c r="E70" s="9">
        <v>34</v>
      </c>
      <c r="F70" s="10" t="s">
        <v>196</v>
      </c>
      <c r="G70" s="10" t="s">
        <v>197</v>
      </c>
    </row>
    <row r="71" spans="1:7" hidden="1" x14ac:dyDescent="0.25">
      <c r="A71" s="6">
        <v>63</v>
      </c>
      <c r="B71" s="7">
        <v>500095565</v>
      </c>
      <c r="C71" s="7" t="s">
        <v>198</v>
      </c>
      <c r="D71" s="8" t="s">
        <v>199</v>
      </c>
      <c r="E71" s="9">
        <v>12</v>
      </c>
      <c r="F71" s="10" t="s">
        <v>200</v>
      </c>
      <c r="G71" s="10" t="s">
        <v>201</v>
      </c>
    </row>
    <row r="72" spans="1:7" hidden="1" x14ac:dyDescent="0.25">
      <c r="A72" s="6">
        <v>64</v>
      </c>
      <c r="B72" s="7">
        <v>500095574</v>
      </c>
      <c r="C72" s="7" t="s">
        <v>202</v>
      </c>
      <c r="D72" s="8" t="s">
        <v>203</v>
      </c>
      <c r="E72" s="9">
        <v>33</v>
      </c>
      <c r="F72" s="10" t="s">
        <v>204</v>
      </c>
      <c r="G72" s="10" t="s">
        <v>205</v>
      </c>
    </row>
    <row r="73" spans="1:7" hidden="1" x14ac:dyDescent="0.25">
      <c r="A73" s="6">
        <v>65</v>
      </c>
      <c r="B73" s="7">
        <v>500095576</v>
      </c>
      <c r="C73" s="7" t="s">
        <v>206</v>
      </c>
      <c r="D73" s="8" t="s">
        <v>207</v>
      </c>
      <c r="E73" s="9">
        <v>5</v>
      </c>
      <c r="F73" s="10" t="s">
        <v>179</v>
      </c>
      <c r="G73" s="10" t="s">
        <v>132</v>
      </c>
    </row>
    <row r="74" spans="1:7" hidden="1" x14ac:dyDescent="0.25">
      <c r="A74" s="6">
        <v>66</v>
      </c>
      <c r="B74" s="7">
        <v>500095581</v>
      </c>
      <c r="C74" s="7" t="s">
        <v>208</v>
      </c>
      <c r="D74" s="8" t="s">
        <v>209</v>
      </c>
      <c r="E74" s="9">
        <v>30</v>
      </c>
      <c r="F74" s="10" t="s">
        <v>210</v>
      </c>
      <c r="G74" s="10" t="s">
        <v>211</v>
      </c>
    </row>
    <row r="75" spans="1:7" hidden="1" x14ac:dyDescent="0.25">
      <c r="A75" s="6">
        <v>67</v>
      </c>
      <c r="B75" s="7">
        <v>500095594</v>
      </c>
      <c r="C75" s="7" t="s">
        <v>212</v>
      </c>
      <c r="D75" s="8" t="s">
        <v>213</v>
      </c>
      <c r="E75" s="9">
        <v>24</v>
      </c>
      <c r="F75" s="10" t="s">
        <v>131</v>
      </c>
      <c r="G75" s="10" t="s">
        <v>132</v>
      </c>
    </row>
    <row r="76" spans="1:7" hidden="1" x14ac:dyDescent="0.25">
      <c r="A76" s="6">
        <v>68</v>
      </c>
      <c r="B76" s="7">
        <v>500095595</v>
      </c>
      <c r="C76" s="7" t="s">
        <v>214</v>
      </c>
      <c r="D76" s="8" t="s">
        <v>215</v>
      </c>
      <c r="E76" s="9">
        <v>17</v>
      </c>
      <c r="F76" s="10" t="s">
        <v>216</v>
      </c>
      <c r="G76" s="10" t="s">
        <v>217</v>
      </c>
    </row>
    <row r="77" spans="1:7" hidden="1" x14ac:dyDescent="0.25">
      <c r="A77" s="6">
        <v>69</v>
      </c>
      <c r="B77" s="7">
        <v>500095601</v>
      </c>
      <c r="C77" s="7" t="s">
        <v>218</v>
      </c>
      <c r="D77" s="8" t="s">
        <v>219</v>
      </c>
      <c r="E77" s="9">
        <v>20</v>
      </c>
      <c r="F77" s="10" t="s">
        <v>220</v>
      </c>
      <c r="G77" s="10" t="s">
        <v>78</v>
      </c>
    </row>
    <row r="78" spans="1:7" hidden="1" x14ac:dyDescent="0.25">
      <c r="A78" s="6">
        <v>70</v>
      </c>
      <c r="B78" s="7">
        <v>500095603</v>
      </c>
      <c r="C78" s="7" t="s">
        <v>221</v>
      </c>
      <c r="D78" s="8" t="s">
        <v>222</v>
      </c>
      <c r="E78" s="9">
        <v>9</v>
      </c>
      <c r="F78" s="10" t="s">
        <v>165</v>
      </c>
      <c r="G78" s="10" t="s">
        <v>166</v>
      </c>
    </row>
    <row r="79" spans="1:7" hidden="1" x14ac:dyDescent="0.25">
      <c r="A79" s="6">
        <v>71</v>
      </c>
      <c r="B79" s="7">
        <v>500095616</v>
      </c>
      <c r="C79" s="7" t="s">
        <v>223</v>
      </c>
      <c r="D79" s="8" t="s">
        <v>224</v>
      </c>
      <c r="E79" s="9">
        <v>24</v>
      </c>
      <c r="F79" s="10" t="s">
        <v>131</v>
      </c>
      <c r="G79" s="10" t="s">
        <v>132</v>
      </c>
    </row>
    <row r="80" spans="1:7" hidden="1" x14ac:dyDescent="0.25">
      <c r="A80" s="6">
        <v>72</v>
      </c>
      <c r="B80" s="7">
        <v>500095624</v>
      </c>
      <c r="C80" s="7" t="s">
        <v>225</v>
      </c>
      <c r="D80" s="8" t="s">
        <v>226</v>
      </c>
      <c r="E80" s="9">
        <v>17</v>
      </c>
      <c r="F80" s="10" t="s">
        <v>227</v>
      </c>
      <c r="G80" s="10" t="s">
        <v>217</v>
      </c>
    </row>
    <row r="81" spans="1:7" hidden="1" x14ac:dyDescent="0.25">
      <c r="A81" s="6">
        <v>73</v>
      </c>
      <c r="B81" s="7">
        <v>500095629</v>
      </c>
      <c r="C81" s="7" t="s">
        <v>228</v>
      </c>
      <c r="D81" s="8" t="s">
        <v>229</v>
      </c>
      <c r="E81" s="9">
        <v>26</v>
      </c>
      <c r="F81" s="10" t="s">
        <v>77</v>
      </c>
      <c r="G81" s="10" t="s">
        <v>78</v>
      </c>
    </row>
    <row r="82" spans="1:7" hidden="1" x14ac:dyDescent="0.25">
      <c r="A82" s="6">
        <v>74</v>
      </c>
      <c r="B82" s="7">
        <v>500095633</v>
      </c>
      <c r="C82" s="7" t="s">
        <v>230</v>
      </c>
      <c r="D82" s="8" t="s">
        <v>231</v>
      </c>
      <c r="E82" s="9">
        <v>9</v>
      </c>
      <c r="F82" s="10" t="s">
        <v>165</v>
      </c>
      <c r="G82" s="10" t="s">
        <v>166</v>
      </c>
    </row>
    <row r="83" spans="1:7" hidden="1" x14ac:dyDescent="0.25">
      <c r="A83" s="6">
        <v>75</v>
      </c>
      <c r="B83" s="7">
        <v>500095651</v>
      </c>
      <c r="C83" s="7" t="s">
        <v>232</v>
      </c>
      <c r="D83" s="8" t="s">
        <v>233</v>
      </c>
      <c r="E83" s="9">
        <v>7</v>
      </c>
      <c r="F83" s="10" t="s">
        <v>234</v>
      </c>
      <c r="G83" s="10" t="s">
        <v>235</v>
      </c>
    </row>
    <row r="84" spans="1:7" hidden="1" x14ac:dyDescent="0.25">
      <c r="A84" s="6">
        <v>76</v>
      </c>
      <c r="B84" s="7">
        <v>500095656</v>
      </c>
      <c r="C84" s="7" t="s">
        <v>236</v>
      </c>
      <c r="D84" s="8" t="s">
        <v>237</v>
      </c>
      <c r="E84" s="9">
        <v>36</v>
      </c>
      <c r="F84" s="10" t="s">
        <v>238</v>
      </c>
      <c r="G84" s="10" t="s">
        <v>160</v>
      </c>
    </row>
    <row r="85" spans="1:7" hidden="1" x14ac:dyDescent="0.25">
      <c r="A85" s="6">
        <v>77</v>
      </c>
      <c r="B85" s="7">
        <v>500095673</v>
      </c>
      <c r="C85" s="7" t="s">
        <v>239</v>
      </c>
      <c r="D85" s="8" t="s">
        <v>240</v>
      </c>
      <c r="E85" s="9">
        <v>4</v>
      </c>
      <c r="F85" s="10" t="s">
        <v>169</v>
      </c>
      <c r="G85" s="10" t="s">
        <v>170</v>
      </c>
    </row>
    <row r="86" spans="1:7" hidden="1" x14ac:dyDescent="0.25">
      <c r="A86" s="6">
        <v>78</v>
      </c>
      <c r="B86" s="7">
        <v>500095825</v>
      </c>
      <c r="C86" s="7" t="s">
        <v>241</v>
      </c>
      <c r="D86" s="8" t="s">
        <v>242</v>
      </c>
      <c r="E86" s="9" t="s">
        <v>30</v>
      </c>
      <c r="F86" s="10" t="s">
        <v>30</v>
      </c>
      <c r="G86" s="10" t="s">
        <v>30</v>
      </c>
    </row>
    <row r="87" spans="1:7" hidden="1" x14ac:dyDescent="0.25">
      <c r="A87" s="6">
        <v>79</v>
      </c>
      <c r="B87" s="7">
        <v>500095831</v>
      </c>
      <c r="C87" s="7" t="s">
        <v>243</v>
      </c>
      <c r="D87" s="8" t="s">
        <v>244</v>
      </c>
      <c r="E87" s="9">
        <v>35</v>
      </c>
      <c r="F87" s="10" t="s">
        <v>245</v>
      </c>
      <c r="G87" s="10" t="s">
        <v>246</v>
      </c>
    </row>
    <row r="88" spans="1:7" hidden="1" x14ac:dyDescent="0.25">
      <c r="A88" s="6">
        <v>80</v>
      </c>
      <c r="B88" s="7">
        <v>500095834</v>
      </c>
      <c r="C88" s="7" t="s">
        <v>247</v>
      </c>
      <c r="D88" s="8" t="s">
        <v>248</v>
      </c>
      <c r="E88" s="9">
        <v>35</v>
      </c>
      <c r="F88" s="10" t="s">
        <v>245</v>
      </c>
      <c r="G88" s="10" t="s">
        <v>246</v>
      </c>
    </row>
    <row r="89" spans="1:7" hidden="1" x14ac:dyDescent="0.25">
      <c r="A89" s="6">
        <v>81</v>
      </c>
      <c r="B89" s="7">
        <v>500095835</v>
      </c>
      <c r="C89" s="7" t="s">
        <v>249</v>
      </c>
      <c r="D89" s="8" t="s">
        <v>250</v>
      </c>
      <c r="E89" s="9" t="s">
        <v>30</v>
      </c>
      <c r="F89" s="10" t="s">
        <v>30</v>
      </c>
      <c r="G89" s="10" t="s">
        <v>30</v>
      </c>
    </row>
    <row r="90" spans="1:7" hidden="1" x14ac:dyDescent="0.25">
      <c r="A90" s="6">
        <v>82</v>
      </c>
      <c r="B90" s="7">
        <v>500095836</v>
      </c>
      <c r="C90" s="7" t="s">
        <v>251</v>
      </c>
      <c r="D90" s="8" t="s">
        <v>252</v>
      </c>
      <c r="E90" s="9" t="s">
        <v>30</v>
      </c>
      <c r="F90" s="10" t="s">
        <v>30</v>
      </c>
      <c r="G90" s="10" t="s">
        <v>30</v>
      </c>
    </row>
    <row r="91" spans="1:7" hidden="1" x14ac:dyDescent="0.25">
      <c r="A91" s="6">
        <v>83</v>
      </c>
      <c r="B91" s="7">
        <v>500095842</v>
      </c>
      <c r="C91" s="7" t="s">
        <v>253</v>
      </c>
      <c r="D91" s="8" t="s">
        <v>254</v>
      </c>
      <c r="E91" s="9">
        <v>39</v>
      </c>
      <c r="F91" s="10" t="s">
        <v>173</v>
      </c>
      <c r="G91" s="10" t="s">
        <v>174</v>
      </c>
    </row>
    <row r="92" spans="1:7" hidden="1" x14ac:dyDescent="0.25">
      <c r="A92" s="6">
        <v>84</v>
      </c>
      <c r="B92" s="7">
        <v>500095919</v>
      </c>
      <c r="C92" s="7" t="s">
        <v>255</v>
      </c>
      <c r="D92" s="8" t="s">
        <v>256</v>
      </c>
      <c r="E92" s="9">
        <v>35</v>
      </c>
      <c r="F92" s="10" t="s">
        <v>245</v>
      </c>
      <c r="G92" s="10" t="s">
        <v>246</v>
      </c>
    </row>
    <row r="93" spans="1:7" hidden="1" x14ac:dyDescent="0.25">
      <c r="A93" s="6">
        <v>85</v>
      </c>
      <c r="B93" s="7">
        <v>500095922</v>
      </c>
      <c r="C93" s="7" t="s">
        <v>257</v>
      </c>
      <c r="D93" s="8" t="s">
        <v>258</v>
      </c>
      <c r="E93" s="9" t="s">
        <v>30</v>
      </c>
      <c r="F93" s="10" t="s">
        <v>30</v>
      </c>
      <c r="G93" s="10" t="s">
        <v>30</v>
      </c>
    </row>
    <row r="94" spans="1:7" hidden="1" x14ac:dyDescent="0.25">
      <c r="A94" s="6">
        <v>86</v>
      </c>
      <c r="B94" s="7">
        <v>500095925</v>
      </c>
      <c r="C94" s="7" t="s">
        <v>259</v>
      </c>
      <c r="D94" s="8" t="s">
        <v>260</v>
      </c>
      <c r="E94" s="9">
        <v>7</v>
      </c>
      <c r="F94" s="10" t="s">
        <v>261</v>
      </c>
      <c r="G94" s="10" t="s">
        <v>235</v>
      </c>
    </row>
    <row r="95" spans="1:7" hidden="1" x14ac:dyDescent="0.25">
      <c r="A95" s="6">
        <v>87</v>
      </c>
      <c r="B95" s="7">
        <v>500095932</v>
      </c>
      <c r="C95" s="7" t="s">
        <v>262</v>
      </c>
      <c r="D95" s="8" t="s">
        <v>263</v>
      </c>
      <c r="E95" s="9">
        <v>13</v>
      </c>
      <c r="F95" s="10" t="s">
        <v>264</v>
      </c>
      <c r="G95" s="10" t="s">
        <v>246</v>
      </c>
    </row>
    <row r="96" spans="1:7" hidden="1" x14ac:dyDescent="0.25">
      <c r="A96" s="6">
        <v>88</v>
      </c>
      <c r="B96" s="7">
        <v>500095936</v>
      </c>
      <c r="C96" s="7" t="s">
        <v>265</v>
      </c>
      <c r="D96" s="8" t="s">
        <v>266</v>
      </c>
      <c r="E96" s="9" t="s">
        <v>30</v>
      </c>
      <c r="F96" s="10" t="s">
        <v>30</v>
      </c>
      <c r="G96" s="10" t="s">
        <v>30</v>
      </c>
    </row>
    <row r="97" spans="1:7" hidden="1" x14ac:dyDescent="0.25">
      <c r="A97" s="6">
        <v>89</v>
      </c>
      <c r="B97" s="7">
        <v>500095937</v>
      </c>
      <c r="C97" s="7" t="s">
        <v>267</v>
      </c>
      <c r="D97" s="8" t="s">
        <v>268</v>
      </c>
      <c r="E97" s="9">
        <v>37</v>
      </c>
      <c r="F97" s="10" t="s">
        <v>269</v>
      </c>
      <c r="G97" s="10" t="s">
        <v>270</v>
      </c>
    </row>
    <row r="98" spans="1:7" hidden="1" x14ac:dyDescent="0.25">
      <c r="A98" s="6">
        <v>90</v>
      </c>
      <c r="B98" s="7">
        <v>500096021</v>
      </c>
      <c r="C98" s="7" t="s">
        <v>271</v>
      </c>
      <c r="D98" s="8" t="s">
        <v>272</v>
      </c>
      <c r="E98" s="9">
        <v>36</v>
      </c>
      <c r="F98" s="10" t="s">
        <v>159</v>
      </c>
      <c r="G98" s="10" t="s">
        <v>160</v>
      </c>
    </row>
    <row r="99" spans="1:7" hidden="1" x14ac:dyDescent="0.25">
      <c r="A99" s="6">
        <v>91</v>
      </c>
      <c r="B99" s="7">
        <v>500096086</v>
      </c>
      <c r="C99" s="7" t="s">
        <v>273</v>
      </c>
      <c r="D99" s="8" t="s">
        <v>274</v>
      </c>
      <c r="E99" s="9">
        <v>12</v>
      </c>
      <c r="F99" s="10" t="s">
        <v>200</v>
      </c>
      <c r="G99" s="10" t="s">
        <v>275</v>
      </c>
    </row>
    <row r="100" spans="1:7" hidden="1" x14ac:dyDescent="0.25">
      <c r="A100" s="6">
        <v>92</v>
      </c>
      <c r="B100" s="7">
        <v>500096088</v>
      </c>
      <c r="C100" s="7" t="s">
        <v>276</v>
      </c>
      <c r="D100" s="8" t="s">
        <v>277</v>
      </c>
      <c r="E100" s="9">
        <v>7</v>
      </c>
      <c r="F100" s="10" t="s">
        <v>261</v>
      </c>
      <c r="G100" s="10" t="s">
        <v>235</v>
      </c>
    </row>
    <row r="101" spans="1:7" hidden="1" x14ac:dyDescent="0.25">
      <c r="A101" s="6">
        <v>93</v>
      </c>
      <c r="B101" s="7">
        <v>500096122</v>
      </c>
      <c r="C101" s="7" t="s">
        <v>278</v>
      </c>
      <c r="D101" s="8" t="s">
        <v>279</v>
      </c>
      <c r="E101" s="9">
        <v>36</v>
      </c>
      <c r="F101" s="10" t="s">
        <v>159</v>
      </c>
      <c r="G101" s="10" t="s">
        <v>160</v>
      </c>
    </row>
    <row r="102" spans="1:7" hidden="1" x14ac:dyDescent="0.25">
      <c r="A102" s="6">
        <v>94</v>
      </c>
      <c r="B102" s="7">
        <v>500096132</v>
      </c>
      <c r="C102" s="7" t="s">
        <v>280</v>
      </c>
      <c r="D102" s="8" t="s">
        <v>281</v>
      </c>
      <c r="E102" s="9">
        <v>4</v>
      </c>
      <c r="F102" s="10" t="s">
        <v>169</v>
      </c>
      <c r="G102" s="10" t="s">
        <v>170</v>
      </c>
    </row>
    <row r="103" spans="1:7" hidden="1" x14ac:dyDescent="0.25">
      <c r="A103" s="6">
        <v>95</v>
      </c>
      <c r="B103" s="7">
        <v>500096244</v>
      </c>
      <c r="C103" s="7" t="s">
        <v>282</v>
      </c>
      <c r="D103" s="8" t="s">
        <v>283</v>
      </c>
      <c r="E103" s="9">
        <v>9</v>
      </c>
      <c r="F103" s="10" t="s">
        <v>165</v>
      </c>
      <c r="G103" s="10" t="s">
        <v>166</v>
      </c>
    </row>
    <row r="104" spans="1:7" hidden="1" x14ac:dyDescent="0.25">
      <c r="A104" s="6">
        <v>96</v>
      </c>
      <c r="B104" s="7">
        <v>500096258</v>
      </c>
      <c r="C104" s="7" t="s">
        <v>284</v>
      </c>
      <c r="D104" s="8" t="s">
        <v>285</v>
      </c>
      <c r="E104" s="9">
        <v>12</v>
      </c>
      <c r="F104" s="10" t="s">
        <v>200</v>
      </c>
      <c r="G104" s="10" t="s">
        <v>201</v>
      </c>
    </row>
    <row r="105" spans="1:7" hidden="1" x14ac:dyDescent="0.25">
      <c r="A105" s="6">
        <v>97</v>
      </c>
      <c r="B105" s="7">
        <v>500096288</v>
      </c>
      <c r="C105" s="7" t="s">
        <v>286</v>
      </c>
      <c r="D105" s="8" t="s">
        <v>287</v>
      </c>
      <c r="E105" s="9">
        <v>19</v>
      </c>
      <c r="F105" s="10" t="s">
        <v>192</v>
      </c>
      <c r="G105" s="10" t="s">
        <v>193</v>
      </c>
    </row>
    <row r="106" spans="1:7" hidden="1" x14ac:dyDescent="0.25">
      <c r="A106" s="6">
        <v>98</v>
      </c>
      <c r="B106" s="7">
        <v>500096302</v>
      </c>
      <c r="C106" s="7" t="s">
        <v>288</v>
      </c>
      <c r="D106" s="8" t="s">
        <v>289</v>
      </c>
      <c r="E106" s="9">
        <v>4</v>
      </c>
      <c r="F106" s="10" t="s">
        <v>290</v>
      </c>
      <c r="G106" s="10" t="s">
        <v>170</v>
      </c>
    </row>
    <row r="107" spans="1:7" hidden="1" x14ac:dyDescent="0.25">
      <c r="A107" s="6">
        <v>99</v>
      </c>
      <c r="B107" s="7">
        <v>500096346</v>
      </c>
      <c r="C107" s="7" t="s">
        <v>291</v>
      </c>
      <c r="D107" s="8" t="s">
        <v>292</v>
      </c>
      <c r="E107" s="9">
        <v>37</v>
      </c>
      <c r="F107" s="10" t="s">
        <v>269</v>
      </c>
      <c r="G107" s="10" t="s">
        <v>270</v>
      </c>
    </row>
    <row r="108" spans="1:7" hidden="1" x14ac:dyDescent="0.25">
      <c r="A108" s="6">
        <v>100</v>
      </c>
      <c r="B108" s="7">
        <v>500096351</v>
      </c>
      <c r="C108" s="7" t="s">
        <v>293</v>
      </c>
      <c r="D108" s="8" t="s">
        <v>294</v>
      </c>
      <c r="E108" s="9">
        <v>27</v>
      </c>
      <c r="F108" s="10" t="s">
        <v>295</v>
      </c>
      <c r="G108" s="10" t="s">
        <v>296</v>
      </c>
    </row>
    <row r="109" spans="1:7" hidden="1" x14ac:dyDescent="0.25">
      <c r="A109" s="6">
        <v>101</v>
      </c>
      <c r="B109" s="7">
        <v>500096400</v>
      </c>
      <c r="C109" s="7" t="s">
        <v>297</v>
      </c>
      <c r="D109" s="8" t="s">
        <v>298</v>
      </c>
      <c r="E109" s="9">
        <v>37</v>
      </c>
      <c r="F109" s="10" t="s">
        <v>269</v>
      </c>
      <c r="G109" s="10" t="s">
        <v>299</v>
      </c>
    </row>
    <row r="110" spans="1:7" hidden="1" x14ac:dyDescent="0.25">
      <c r="A110" s="6">
        <v>102</v>
      </c>
      <c r="B110" s="7">
        <v>500096412</v>
      </c>
      <c r="C110" s="7" t="s">
        <v>300</v>
      </c>
      <c r="D110" s="8" t="s">
        <v>301</v>
      </c>
      <c r="E110" s="9">
        <v>32</v>
      </c>
      <c r="F110" s="10" t="s">
        <v>115</v>
      </c>
      <c r="G110" s="10" t="s">
        <v>116</v>
      </c>
    </row>
    <row r="111" spans="1:7" hidden="1" x14ac:dyDescent="0.25">
      <c r="A111" s="6">
        <v>103</v>
      </c>
      <c r="B111" s="7">
        <v>500096448</v>
      </c>
      <c r="C111" s="7" t="s">
        <v>302</v>
      </c>
      <c r="D111" s="8" t="s">
        <v>303</v>
      </c>
      <c r="E111" s="9">
        <v>24</v>
      </c>
      <c r="F111" s="10" t="s">
        <v>131</v>
      </c>
      <c r="G111" s="10" t="s">
        <v>132</v>
      </c>
    </row>
    <row r="112" spans="1:7" hidden="1" x14ac:dyDescent="0.25">
      <c r="A112" s="6">
        <v>104</v>
      </c>
      <c r="B112" s="7">
        <v>500096495</v>
      </c>
      <c r="C112" s="7" t="s">
        <v>304</v>
      </c>
      <c r="D112" s="8" t="s">
        <v>305</v>
      </c>
      <c r="E112" s="9">
        <v>22</v>
      </c>
      <c r="F112" s="10" t="s">
        <v>306</v>
      </c>
      <c r="G112" s="10" t="s">
        <v>217</v>
      </c>
    </row>
    <row r="113" spans="1:7" hidden="1" x14ac:dyDescent="0.25">
      <c r="A113" s="6">
        <v>105</v>
      </c>
      <c r="B113" s="7">
        <v>500096507</v>
      </c>
      <c r="C113" s="7" t="s">
        <v>307</v>
      </c>
      <c r="D113" s="8" t="s">
        <v>308</v>
      </c>
      <c r="E113" s="9">
        <v>22</v>
      </c>
      <c r="F113" s="10" t="s">
        <v>306</v>
      </c>
      <c r="G113" s="10" t="s">
        <v>217</v>
      </c>
    </row>
    <row r="114" spans="1:7" hidden="1" x14ac:dyDescent="0.25">
      <c r="A114" s="6">
        <v>106</v>
      </c>
      <c r="B114" s="7">
        <v>500096554</v>
      </c>
      <c r="C114" s="7" t="s">
        <v>309</v>
      </c>
      <c r="D114" s="8" t="s">
        <v>310</v>
      </c>
      <c r="E114" s="9">
        <v>27</v>
      </c>
      <c r="F114" s="10" t="s">
        <v>295</v>
      </c>
      <c r="G114" s="10" t="s">
        <v>296</v>
      </c>
    </row>
    <row r="115" spans="1:7" hidden="1" x14ac:dyDescent="0.25">
      <c r="A115" s="6">
        <v>107</v>
      </c>
      <c r="B115" s="7">
        <v>500096591</v>
      </c>
      <c r="C115" s="7" t="s">
        <v>311</v>
      </c>
      <c r="D115" s="8" t="s">
        <v>312</v>
      </c>
      <c r="E115" s="9">
        <v>15</v>
      </c>
      <c r="F115" s="10" t="s">
        <v>313</v>
      </c>
      <c r="G115" s="10" t="s">
        <v>132</v>
      </c>
    </row>
    <row r="116" spans="1:7" hidden="1" x14ac:dyDescent="0.25">
      <c r="A116" s="6">
        <v>108</v>
      </c>
      <c r="B116" s="7">
        <v>500096616</v>
      </c>
      <c r="C116" s="7" t="s">
        <v>314</v>
      </c>
      <c r="D116" s="8" t="s">
        <v>315</v>
      </c>
      <c r="E116" s="9">
        <v>13</v>
      </c>
      <c r="F116" s="10" t="s">
        <v>264</v>
      </c>
      <c r="G116" s="10" t="s">
        <v>246</v>
      </c>
    </row>
  </sheetData>
  <autoFilter ref="A8:G116" xr:uid="{00000000-0009-0000-0000-000000000000}">
    <filterColumn colId="4">
      <filters>
        <filter val="31"/>
      </filters>
    </filterColumn>
  </autoFilter>
  <mergeCells count="8">
    <mergeCell ref="A6:B6"/>
    <mergeCell ref="C6:G6"/>
    <mergeCell ref="C1:G1"/>
    <mergeCell ref="C2:G2"/>
    <mergeCell ref="C3:G3"/>
    <mergeCell ref="A4:B4"/>
    <mergeCell ref="A5:B5"/>
    <mergeCell ref="C5:G5"/>
  </mergeCells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6"/>
  <sheetViews>
    <sheetView topLeftCell="A15" zoomScaleNormal="100" workbookViewId="0">
      <selection activeCell="E25" sqref="E25:J25"/>
    </sheetView>
  </sheetViews>
  <sheetFormatPr defaultColWidth="8.5703125" defaultRowHeight="15" x14ac:dyDescent="0.25"/>
  <cols>
    <col min="1" max="1" width="7.140625" customWidth="1"/>
    <col min="2" max="2" width="10.28515625" customWidth="1"/>
    <col min="3" max="3" width="13" customWidth="1"/>
    <col min="4" max="4" width="18" customWidth="1"/>
    <col min="5" max="5" width="10.7109375" customWidth="1"/>
    <col min="7" max="7" width="10.5703125" customWidth="1"/>
    <col min="9" max="9" width="11.28515625" customWidth="1"/>
    <col min="10" max="10" width="8.42578125" customWidth="1"/>
  </cols>
  <sheetData>
    <row r="1" spans="1:10" x14ac:dyDescent="0.25">
      <c r="C1" s="39" t="s">
        <v>0</v>
      </c>
      <c r="D1" s="39"/>
      <c r="E1" s="39"/>
      <c r="F1" s="39"/>
      <c r="G1" s="39"/>
      <c r="H1" s="39"/>
      <c r="I1" s="39"/>
    </row>
    <row r="2" spans="1:10" x14ac:dyDescent="0.25">
      <c r="C2" s="39" t="s">
        <v>1</v>
      </c>
      <c r="D2" s="39"/>
      <c r="E2" s="39"/>
      <c r="F2" s="39"/>
      <c r="G2" s="39"/>
      <c r="H2" s="39"/>
      <c r="I2" s="39"/>
    </row>
    <row r="3" spans="1:10" x14ac:dyDescent="0.25">
      <c r="C3" s="39" t="s">
        <v>2</v>
      </c>
      <c r="D3" s="39"/>
      <c r="E3" s="39"/>
      <c r="F3" s="39"/>
      <c r="G3" s="39"/>
      <c r="H3" s="39"/>
      <c r="I3" s="39"/>
    </row>
    <row r="4" spans="1:10" x14ac:dyDescent="0.25">
      <c r="A4" s="37" t="s">
        <v>3</v>
      </c>
      <c r="B4" s="37"/>
      <c r="C4" s="38" t="str">
        <f>'Acadamic Diary'!C4</f>
        <v>NA</v>
      </c>
      <c r="D4" s="38"/>
      <c r="E4" s="38"/>
      <c r="F4" s="38"/>
      <c r="G4" s="38"/>
    </row>
    <row r="5" spans="1:10" x14ac:dyDescent="0.25">
      <c r="A5" s="37" t="s">
        <v>5</v>
      </c>
      <c r="B5" s="37"/>
      <c r="C5" s="38" t="str">
        <f>'Acadamic Diary'!C5:G5</f>
        <v>Major Project 1</v>
      </c>
      <c r="D5" s="38"/>
      <c r="E5" s="38"/>
      <c r="F5" s="38"/>
      <c r="G5" s="38"/>
    </row>
    <row r="6" spans="1:10" x14ac:dyDescent="0.25">
      <c r="A6" s="37" t="s">
        <v>7</v>
      </c>
      <c r="B6" s="37"/>
      <c r="C6" s="38" t="str">
        <f>'Acadamic Diary'!C6:G6</f>
        <v>B.Tech CS+CCVT, B4+B5+B6, VII Semester</v>
      </c>
      <c r="D6" s="38"/>
      <c r="E6" s="38"/>
      <c r="F6" s="38"/>
      <c r="G6" s="38"/>
    </row>
    <row r="8" spans="1:10" ht="60" x14ac:dyDescent="0.25">
      <c r="A8" s="6" t="s">
        <v>9</v>
      </c>
      <c r="B8" s="6" t="s">
        <v>10</v>
      </c>
      <c r="C8" s="6" t="s">
        <v>11</v>
      </c>
      <c r="D8" s="6" t="s">
        <v>12</v>
      </c>
      <c r="E8" s="11" t="s">
        <v>316</v>
      </c>
      <c r="F8" s="11" t="s">
        <v>317</v>
      </c>
      <c r="G8" s="11" t="s">
        <v>318</v>
      </c>
      <c r="H8" s="11" t="s">
        <v>319</v>
      </c>
      <c r="I8" s="11" t="s">
        <v>320</v>
      </c>
      <c r="J8" s="12" t="s">
        <v>321</v>
      </c>
    </row>
    <row r="9" spans="1:10" x14ac:dyDescent="0.25">
      <c r="A9" s="13">
        <f>'Acadamic Diary'!A9</f>
        <v>1</v>
      </c>
      <c r="B9" s="7">
        <v>500093418</v>
      </c>
      <c r="C9" s="7" t="s">
        <v>16</v>
      </c>
      <c r="D9" s="8" t="s">
        <v>17</v>
      </c>
      <c r="E9" s="14">
        <v>3</v>
      </c>
      <c r="F9" s="14">
        <v>3</v>
      </c>
      <c r="G9" s="14">
        <v>3</v>
      </c>
      <c r="H9" s="14">
        <v>3</v>
      </c>
      <c r="I9" s="14">
        <v>3</v>
      </c>
      <c r="J9" s="6">
        <f>IFERROR(CEILING(E9+F9+G9+H9+I9,1),"")</f>
        <v>15</v>
      </c>
    </row>
    <row r="10" spans="1:10" x14ac:dyDescent="0.25">
      <c r="A10" s="13">
        <f>'Acadamic Diary'!A10</f>
        <v>2</v>
      </c>
      <c r="B10" s="7">
        <v>500093449</v>
      </c>
      <c r="C10" s="7" t="s">
        <v>20</v>
      </c>
      <c r="D10" s="8" t="s">
        <v>21</v>
      </c>
      <c r="E10" s="14">
        <v>3</v>
      </c>
      <c r="F10" s="14">
        <v>3</v>
      </c>
      <c r="G10" s="14">
        <v>3</v>
      </c>
      <c r="H10" s="14">
        <v>3</v>
      </c>
      <c r="I10" s="14">
        <v>3</v>
      </c>
      <c r="J10" s="6">
        <f t="shared" ref="J10:J73" si="0">IFERROR(CEILING(E10+F10+G10+H10+I10,1),"")</f>
        <v>15</v>
      </c>
    </row>
    <row r="11" spans="1:10" x14ac:dyDescent="0.25">
      <c r="A11" s="13">
        <f>'Acadamic Diary'!A11</f>
        <v>3</v>
      </c>
      <c r="B11" s="7">
        <v>500093617</v>
      </c>
      <c r="C11" s="7" t="s">
        <v>24</v>
      </c>
      <c r="D11" s="8" t="s">
        <v>25</v>
      </c>
      <c r="E11" s="14">
        <v>2</v>
      </c>
      <c r="F11" s="14">
        <v>2</v>
      </c>
      <c r="G11" s="14">
        <v>2</v>
      </c>
      <c r="H11" s="14">
        <v>2</v>
      </c>
      <c r="I11" s="14">
        <v>2</v>
      </c>
      <c r="J11" s="6">
        <f t="shared" si="0"/>
        <v>10</v>
      </c>
    </row>
    <row r="12" spans="1:10" x14ac:dyDescent="0.25">
      <c r="A12" s="13">
        <f>'Acadamic Diary'!A12</f>
        <v>4</v>
      </c>
      <c r="B12" s="7">
        <v>500093628</v>
      </c>
      <c r="C12" s="7" t="s">
        <v>28</v>
      </c>
      <c r="D12" s="8" t="s">
        <v>29</v>
      </c>
      <c r="E12" s="14" t="s">
        <v>30</v>
      </c>
      <c r="F12" s="14" t="s">
        <v>30</v>
      </c>
      <c r="G12" s="14" t="s">
        <v>30</v>
      </c>
      <c r="H12" s="14" t="s">
        <v>30</v>
      </c>
      <c r="I12" s="14" t="s">
        <v>30</v>
      </c>
      <c r="J12" s="6" t="str">
        <f t="shared" si="0"/>
        <v/>
      </c>
    </row>
    <row r="13" spans="1:10" x14ac:dyDescent="0.25">
      <c r="A13" s="13">
        <f>'Acadamic Diary'!A13</f>
        <v>5</v>
      </c>
      <c r="B13" s="7">
        <v>500093629</v>
      </c>
      <c r="C13" s="7" t="s">
        <v>31</v>
      </c>
      <c r="D13" s="8" t="s">
        <v>32</v>
      </c>
      <c r="E13" s="14">
        <v>3</v>
      </c>
      <c r="F13" s="14">
        <v>2</v>
      </c>
      <c r="G13" s="14">
        <v>2</v>
      </c>
      <c r="H13" s="14">
        <v>2</v>
      </c>
      <c r="I13" s="14">
        <v>2</v>
      </c>
      <c r="J13" s="6">
        <f t="shared" si="0"/>
        <v>11</v>
      </c>
    </row>
    <row r="14" spans="1:10" x14ac:dyDescent="0.25">
      <c r="A14" s="13">
        <f>'Acadamic Diary'!A14</f>
        <v>6</v>
      </c>
      <c r="B14" s="7">
        <v>500093644</v>
      </c>
      <c r="C14" s="7" t="s">
        <v>35</v>
      </c>
      <c r="D14" s="8" t="s">
        <v>36</v>
      </c>
      <c r="E14" s="14">
        <v>3</v>
      </c>
      <c r="F14" s="14">
        <v>2</v>
      </c>
      <c r="G14" s="14">
        <v>2</v>
      </c>
      <c r="H14" s="14">
        <v>2</v>
      </c>
      <c r="I14" s="14">
        <v>2</v>
      </c>
      <c r="J14" s="6">
        <f t="shared" si="0"/>
        <v>11</v>
      </c>
    </row>
    <row r="15" spans="1:10" x14ac:dyDescent="0.25">
      <c r="A15" s="13">
        <f>'Acadamic Diary'!A15</f>
        <v>7</v>
      </c>
      <c r="B15" s="7">
        <v>500093651</v>
      </c>
      <c r="C15" s="7" t="s">
        <v>39</v>
      </c>
      <c r="D15" s="8" t="s">
        <v>40</v>
      </c>
      <c r="E15" s="14">
        <v>3</v>
      </c>
      <c r="F15" s="14">
        <v>2</v>
      </c>
      <c r="G15" s="14">
        <v>2</v>
      </c>
      <c r="H15" s="14">
        <v>2</v>
      </c>
      <c r="I15" s="14">
        <v>2</v>
      </c>
      <c r="J15" s="6">
        <f t="shared" si="0"/>
        <v>11</v>
      </c>
    </row>
    <row r="16" spans="1:10" x14ac:dyDescent="0.25">
      <c r="A16" s="13">
        <f>'Acadamic Diary'!A16</f>
        <v>8</v>
      </c>
      <c r="B16" s="7">
        <v>500093653</v>
      </c>
      <c r="C16" s="7" t="s">
        <v>43</v>
      </c>
      <c r="D16" s="8" t="s">
        <v>44</v>
      </c>
      <c r="E16" s="14">
        <v>3</v>
      </c>
      <c r="F16" s="14">
        <v>2</v>
      </c>
      <c r="G16" s="14">
        <v>2</v>
      </c>
      <c r="H16" s="14">
        <v>2</v>
      </c>
      <c r="I16" s="14">
        <v>2</v>
      </c>
      <c r="J16" s="6">
        <f t="shared" si="0"/>
        <v>11</v>
      </c>
    </row>
    <row r="17" spans="1:10" x14ac:dyDescent="0.25">
      <c r="A17" s="13">
        <f>'Acadamic Diary'!A17</f>
        <v>9</v>
      </c>
      <c r="B17" s="7">
        <v>500093656</v>
      </c>
      <c r="C17" s="7" t="s">
        <v>47</v>
      </c>
      <c r="D17" s="8" t="s">
        <v>48</v>
      </c>
      <c r="E17" s="14">
        <v>3</v>
      </c>
      <c r="F17" s="14">
        <v>2</v>
      </c>
      <c r="G17" s="14">
        <v>2</v>
      </c>
      <c r="H17" s="14">
        <v>2</v>
      </c>
      <c r="I17" s="14">
        <v>2</v>
      </c>
      <c r="J17" s="6">
        <f t="shared" si="0"/>
        <v>11</v>
      </c>
    </row>
    <row r="18" spans="1:10" x14ac:dyDescent="0.25">
      <c r="A18" s="13">
        <f>'Acadamic Diary'!A18</f>
        <v>10</v>
      </c>
      <c r="B18" s="7">
        <v>500093659</v>
      </c>
      <c r="C18" s="7" t="s">
        <v>49</v>
      </c>
      <c r="D18" s="8" t="s">
        <v>50</v>
      </c>
      <c r="E18" s="14" t="s">
        <v>30</v>
      </c>
      <c r="F18" s="14" t="s">
        <v>30</v>
      </c>
      <c r="G18" s="14" t="s">
        <v>30</v>
      </c>
      <c r="H18" s="14" t="s">
        <v>30</v>
      </c>
      <c r="I18" s="14" t="s">
        <v>30</v>
      </c>
      <c r="J18" s="6" t="str">
        <f t="shared" si="0"/>
        <v/>
      </c>
    </row>
    <row r="19" spans="1:10" x14ac:dyDescent="0.25">
      <c r="A19" s="13">
        <f>'Acadamic Diary'!A19</f>
        <v>11</v>
      </c>
      <c r="B19" s="7">
        <v>500093677</v>
      </c>
      <c r="C19" s="7" t="s">
        <v>51</v>
      </c>
      <c r="D19" s="8" t="s">
        <v>52</v>
      </c>
      <c r="E19" s="14" t="s">
        <v>30</v>
      </c>
      <c r="F19" s="14" t="s">
        <v>30</v>
      </c>
      <c r="G19" s="14" t="s">
        <v>30</v>
      </c>
      <c r="H19" s="14" t="s">
        <v>30</v>
      </c>
      <c r="I19" s="14" t="s">
        <v>30</v>
      </c>
      <c r="J19" s="6" t="str">
        <f t="shared" si="0"/>
        <v/>
      </c>
    </row>
    <row r="20" spans="1:10" x14ac:dyDescent="0.25">
      <c r="A20" s="13">
        <f>'Acadamic Diary'!A20</f>
        <v>12</v>
      </c>
      <c r="B20" s="7">
        <v>500093916</v>
      </c>
      <c r="C20" s="7" t="s">
        <v>53</v>
      </c>
      <c r="D20" s="8" t="s">
        <v>54</v>
      </c>
      <c r="E20" s="15">
        <v>3</v>
      </c>
      <c r="F20" s="15">
        <v>2</v>
      </c>
      <c r="G20" s="15">
        <v>2</v>
      </c>
      <c r="H20" s="15">
        <v>2</v>
      </c>
      <c r="I20" s="15">
        <v>2</v>
      </c>
      <c r="J20" s="6">
        <f t="shared" si="0"/>
        <v>11</v>
      </c>
    </row>
    <row r="21" spans="1:10" x14ac:dyDescent="0.25">
      <c r="A21" s="13">
        <f>'Acadamic Diary'!A21</f>
        <v>13</v>
      </c>
      <c r="B21" s="7">
        <v>500093923</v>
      </c>
      <c r="C21" s="7" t="s">
        <v>57</v>
      </c>
      <c r="D21" s="8" t="s">
        <v>58</v>
      </c>
      <c r="E21" s="14">
        <v>3</v>
      </c>
      <c r="F21" s="14">
        <v>2</v>
      </c>
      <c r="G21" s="14">
        <v>2</v>
      </c>
      <c r="H21" s="14">
        <v>2</v>
      </c>
      <c r="I21" s="14">
        <v>4</v>
      </c>
      <c r="J21" s="6">
        <f t="shared" si="0"/>
        <v>13</v>
      </c>
    </row>
    <row r="22" spans="1:10" x14ac:dyDescent="0.25">
      <c r="A22" s="13">
        <f>'Acadamic Diary'!A22</f>
        <v>14</v>
      </c>
      <c r="B22" s="7">
        <v>500093927</v>
      </c>
      <c r="C22" s="7" t="s">
        <v>61</v>
      </c>
      <c r="D22" s="8" t="s">
        <v>62</v>
      </c>
      <c r="E22" s="14" t="s">
        <v>30</v>
      </c>
      <c r="F22" s="14" t="s">
        <v>30</v>
      </c>
      <c r="G22" s="14" t="s">
        <v>30</v>
      </c>
      <c r="H22" s="14" t="s">
        <v>30</v>
      </c>
      <c r="I22" s="14" t="s">
        <v>30</v>
      </c>
      <c r="J22" s="6" t="str">
        <f t="shared" si="0"/>
        <v/>
      </c>
    </row>
    <row r="23" spans="1:10" x14ac:dyDescent="0.25">
      <c r="A23" s="13">
        <f>'Acadamic Diary'!A23</f>
        <v>15</v>
      </c>
      <c r="B23" s="7">
        <v>500093948</v>
      </c>
      <c r="C23" s="7" t="s">
        <v>63</v>
      </c>
      <c r="D23" s="8" t="s">
        <v>64</v>
      </c>
      <c r="E23" s="14" t="s">
        <v>30</v>
      </c>
      <c r="F23" s="14" t="s">
        <v>30</v>
      </c>
      <c r="G23" s="14" t="s">
        <v>30</v>
      </c>
      <c r="H23" s="14" t="s">
        <v>30</v>
      </c>
      <c r="I23" s="14" t="s">
        <v>30</v>
      </c>
      <c r="J23" s="6" t="str">
        <f t="shared" si="0"/>
        <v/>
      </c>
    </row>
    <row r="24" spans="1:10" x14ac:dyDescent="0.25">
      <c r="A24" s="13">
        <f>'Acadamic Diary'!A24</f>
        <v>16</v>
      </c>
      <c r="B24" s="7">
        <v>500093957</v>
      </c>
      <c r="C24" s="7" t="s">
        <v>65</v>
      </c>
      <c r="D24" s="8" t="s">
        <v>66</v>
      </c>
      <c r="E24" s="14" t="s">
        <v>30</v>
      </c>
      <c r="F24" s="14" t="s">
        <v>30</v>
      </c>
      <c r="G24" s="14" t="s">
        <v>30</v>
      </c>
      <c r="H24" s="14" t="s">
        <v>30</v>
      </c>
      <c r="I24" s="14" t="s">
        <v>30</v>
      </c>
      <c r="J24" s="6" t="str">
        <f t="shared" si="0"/>
        <v/>
      </c>
    </row>
    <row r="25" spans="1:10" x14ac:dyDescent="0.25">
      <c r="A25" s="13">
        <f>'Acadamic Diary'!A25</f>
        <v>17</v>
      </c>
      <c r="B25" s="7">
        <v>500093984</v>
      </c>
      <c r="C25" s="7" t="s">
        <v>67</v>
      </c>
      <c r="D25" s="8" t="s">
        <v>68</v>
      </c>
      <c r="E25" s="14">
        <v>3</v>
      </c>
      <c r="F25" s="14">
        <v>2</v>
      </c>
      <c r="G25" s="14">
        <v>2</v>
      </c>
      <c r="H25" s="14">
        <v>2</v>
      </c>
      <c r="I25" s="14">
        <v>4</v>
      </c>
      <c r="J25" s="6">
        <f t="shared" ref="J25" si="1">IFERROR(CEILING(E25+F25+G25+H25+I25,1),"")</f>
        <v>13</v>
      </c>
    </row>
    <row r="26" spans="1:10" x14ac:dyDescent="0.25">
      <c r="A26" s="13">
        <f>'Acadamic Diary'!A26</f>
        <v>18</v>
      </c>
      <c r="B26" s="7">
        <v>500094037</v>
      </c>
      <c r="C26" s="7" t="s">
        <v>69</v>
      </c>
      <c r="D26" s="8" t="s">
        <v>70</v>
      </c>
      <c r="E26" s="14">
        <v>3</v>
      </c>
      <c r="F26" s="14">
        <v>3</v>
      </c>
      <c r="G26" s="14">
        <v>3</v>
      </c>
      <c r="H26" s="14">
        <v>3</v>
      </c>
      <c r="I26" s="14">
        <v>3</v>
      </c>
      <c r="J26" s="6">
        <f t="shared" si="0"/>
        <v>15</v>
      </c>
    </row>
    <row r="27" spans="1:10" x14ac:dyDescent="0.25">
      <c r="A27" s="13">
        <f>'Acadamic Diary'!A27</f>
        <v>19</v>
      </c>
      <c r="B27" s="7">
        <v>500094046</v>
      </c>
      <c r="C27" s="7" t="s">
        <v>73</v>
      </c>
      <c r="D27" s="8" t="s">
        <v>74</v>
      </c>
      <c r="E27" s="14" t="s">
        <v>30</v>
      </c>
      <c r="F27" s="14" t="s">
        <v>30</v>
      </c>
      <c r="G27" s="14" t="s">
        <v>30</v>
      </c>
      <c r="H27" s="14" t="s">
        <v>30</v>
      </c>
      <c r="I27" s="14" t="s">
        <v>30</v>
      </c>
      <c r="J27" s="6" t="str">
        <f t="shared" si="0"/>
        <v/>
      </c>
    </row>
    <row r="28" spans="1:10" x14ac:dyDescent="0.25">
      <c r="A28" s="13">
        <f>'Acadamic Diary'!A28</f>
        <v>20</v>
      </c>
      <c r="B28" s="7">
        <v>500094049</v>
      </c>
      <c r="C28" s="7" t="s">
        <v>75</v>
      </c>
      <c r="D28" s="8" t="s">
        <v>76</v>
      </c>
      <c r="E28" s="14">
        <v>3.5</v>
      </c>
      <c r="F28" s="14">
        <v>3.5</v>
      </c>
      <c r="G28" s="14">
        <v>3.25</v>
      </c>
      <c r="H28" s="14">
        <v>3.25</v>
      </c>
      <c r="I28" s="14">
        <v>3</v>
      </c>
      <c r="J28" s="6">
        <f t="shared" si="0"/>
        <v>17</v>
      </c>
    </row>
    <row r="29" spans="1:10" x14ac:dyDescent="0.25">
      <c r="A29" s="13">
        <f>'Acadamic Diary'!A29</f>
        <v>21</v>
      </c>
      <c r="B29" s="7">
        <v>500094053</v>
      </c>
      <c r="C29" s="7" t="s">
        <v>79</v>
      </c>
      <c r="D29" s="8" t="s">
        <v>80</v>
      </c>
      <c r="E29" s="14">
        <v>3</v>
      </c>
      <c r="F29" s="14">
        <v>3</v>
      </c>
      <c r="G29" s="14">
        <v>3</v>
      </c>
      <c r="H29" s="14">
        <v>3</v>
      </c>
      <c r="I29" s="14">
        <v>3</v>
      </c>
      <c r="J29" s="6">
        <f t="shared" si="0"/>
        <v>15</v>
      </c>
    </row>
    <row r="30" spans="1:10" x14ac:dyDescent="0.25">
      <c r="A30" s="13">
        <f>'Acadamic Diary'!A30</f>
        <v>22</v>
      </c>
      <c r="B30" s="7">
        <v>500094054</v>
      </c>
      <c r="C30" s="7" t="s">
        <v>81</v>
      </c>
      <c r="D30" s="8" t="s">
        <v>82</v>
      </c>
      <c r="E30" s="14" t="s">
        <v>30</v>
      </c>
      <c r="F30" s="14" t="s">
        <v>30</v>
      </c>
      <c r="G30" s="14" t="s">
        <v>30</v>
      </c>
      <c r="H30" s="14" t="s">
        <v>30</v>
      </c>
      <c r="I30" s="14" t="s">
        <v>30</v>
      </c>
      <c r="J30" s="6" t="str">
        <f t="shared" si="0"/>
        <v/>
      </c>
    </row>
    <row r="31" spans="1:10" x14ac:dyDescent="0.25">
      <c r="A31" s="13">
        <f>'Acadamic Diary'!A31</f>
        <v>23</v>
      </c>
      <c r="B31" s="7">
        <v>500094065</v>
      </c>
      <c r="C31" s="7" t="s">
        <v>83</v>
      </c>
      <c r="D31" s="8" t="s">
        <v>84</v>
      </c>
      <c r="E31" s="15">
        <v>3</v>
      </c>
      <c r="F31" s="15">
        <v>2</v>
      </c>
      <c r="G31" s="15">
        <v>2</v>
      </c>
      <c r="H31" s="15">
        <v>2</v>
      </c>
      <c r="I31" s="15">
        <v>4</v>
      </c>
      <c r="J31" s="6">
        <f t="shared" si="0"/>
        <v>13</v>
      </c>
    </row>
    <row r="32" spans="1:10" x14ac:dyDescent="0.25">
      <c r="A32" s="13">
        <f>'Acadamic Diary'!A32</f>
        <v>24</v>
      </c>
      <c r="B32" s="7">
        <v>500094068</v>
      </c>
      <c r="C32" s="7" t="s">
        <v>85</v>
      </c>
      <c r="D32" s="8" t="s">
        <v>86</v>
      </c>
      <c r="E32" s="14">
        <v>3</v>
      </c>
      <c r="F32" s="14">
        <v>3</v>
      </c>
      <c r="G32" s="14">
        <v>3</v>
      </c>
      <c r="H32" s="14">
        <v>3</v>
      </c>
      <c r="I32" s="14">
        <v>3</v>
      </c>
      <c r="J32" s="6">
        <f t="shared" si="0"/>
        <v>15</v>
      </c>
    </row>
    <row r="33" spans="1:10" x14ac:dyDescent="0.25">
      <c r="A33" s="13">
        <f>'Acadamic Diary'!A33</f>
        <v>25</v>
      </c>
      <c r="B33" s="7">
        <v>500094083</v>
      </c>
      <c r="C33" s="7" t="s">
        <v>89</v>
      </c>
      <c r="D33" s="8" t="s">
        <v>90</v>
      </c>
      <c r="E33" s="15" t="s">
        <v>30</v>
      </c>
      <c r="F33" s="15" t="s">
        <v>30</v>
      </c>
      <c r="G33" s="15" t="s">
        <v>30</v>
      </c>
      <c r="H33" s="15" t="s">
        <v>30</v>
      </c>
      <c r="I33" s="15" t="s">
        <v>30</v>
      </c>
      <c r="J33" s="6" t="str">
        <f t="shared" si="0"/>
        <v/>
      </c>
    </row>
    <row r="34" spans="1:10" x14ac:dyDescent="0.25">
      <c r="A34" s="13">
        <f>'Acadamic Diary'!A34</f>
        <v>26</v>
      </c>
      <c r="B34" s="7">
        <v>500094089</v>
      </c>
      <c r="C34" s="7" t="s">
        <v>91</v>
      </c>
      <c r="D34" s="8" t="s">
        <v>92</v>
      </c>
      <c r="E34" s="14">
        <v>3</v>
      </c>
      <c r="F34" s="14">
        <v>3</v>
      </c>
      <c r="G34" s="14">
        <v>3</v>
      </c>
      <c r="H34" s="14">
        <v>3</v>
      </c>
      <c r="I34" s="14">
        <v>3</v>
      </c>
      <c r="J34" s="6">
        <f t="shared" si="0"/>
        <v>15</v>
      </c>
    </row>
    <row r="35" spans="1:10" x14ac:dyDescent="0.25">
      <c r="A35" s="13">
        <f>'Acadamic Diary'!A35</f>
        <v>27</v>
      </c>
      <c r="B35" s="7">
        <v>500094103</v>
      </c>
      <c r="C35" s="7" t="s">
        <v>95</v>
      </c>
      <c r="D35" s="8" t="s">
        <v>96</v>
      </c>
      <c r="E35" s="14">
        <v>3</v>
      </c>
      <c r="F35" s="14">
        <v>2</v>
      </c>
      <c r="G35" s="14">
        <v>2</v>
      </c>
      <c r="H35" s="14">
        <v>2</v>
      </c>
      <c r="I35" s="14">
        <v>2</v>
      </c>
      <c r="J35" s="6">
        <f t="shared" si="0"/>
        <v>11</v>
      </c>
    </row>
    <row r="36" spans="1:10" x14ac:dyDescent="0.25">
      <c r="A36" s="13">
        <f>'Acadamic Diary'!A36</f>
        <v>28</v>
      </c>
      <c r="B36" s="7">
        <v>500094117</v>
      </c>
      <c r="C36" s="7" t="s">
        <v>99</v>
      </c>
      <c r="D36" s="8" t="s">
        <v>100</v>
      </c>
      <c r="E36" s="14">
        <v>3</v>
      </c>
      <c r="F36" s="14">
        <v>2</v>
      </c>
      <c r="G36" s="14">
        <v>2</v>
      </c>
      <c r="H36" s="14">
        <v>2</v>
      </c>
      <c r="I36" s="14">
        <v>2</v>
      </c>
      <c r="J36" s="6">
        <f t="shared" si="0"/>
        <v>11</v>
      </c>
    </row>
    <row r="37" spans="1:10" x14ac:dyDescent="0.25">
      <c r="A37" s="13">
        <f>'Acadamic Diary'!A37</f>
        <v>29</v>
      </c>
      <c r="B37" s="7">
        <v>500094118</v>
      </c>
      <c r="C37" s="7" t="s">
        <v>102</v>
      </c>
      <c r="D37" s="8" t="s">
        <v>103</v>
      </c>
      <c r="E37" s="14">
        <v>3</v>
      </c>
      <c r="F37" s="14">
        <v>3</v>
      </c>
      <c r="G37" s="14">
        <v>3</v>
      </c>
      <c r="H37" s="14">
        <v>3</v>
      </c>
      <c r="I37" s="14">
        <v>3</v>
      </c>
      <c r="J37" s="6">
        <f t="shared" si="0"/>
        <v>15</v>
      </c>
    </row>
    <row r="38" spans="1:10" x14ac:dyDescent="0.25">
      <c r="A38" s="13">
        <f>'Acadamic Diary'!A38</f>
        <v>30</v>
      </c>
      <c r="B38" s="7">
        <v>500094125</v>
      </c>
      <c r="C38" s="7" t="s">
        <v>104</v>
      </c>
      <c r="D38" s="8" t="s">
        <v>105</v>
      </c>
      <c r="E38" s="14">
        <v>2</v>
      </c>
      <c r="F38" s="14">
        <v>2</v>
      </c>
      <c r="G38" s="14">
        <v>2</v>
      </c>
      <c r="H38" s="14">
        <v>2</v>
      </c>
      <c r="I38" s="14">
        <v>2</v>
      </c>
      <c r="J38" s="6">
        <f t="shared" si="0"/>
        <v>10</v>
      </c>
    </row>
    <row r="39" spans="1:10" x14ac:dyDescent="0.25">
      <c r="A39" s="13">
        <f>'Acadamic Diary'!A39</f>
        <v>31</v>
      </c>
      <c r="B39" s="7">
        <v>500094135</v>
      </c>
      <c r="C39" s="7" t="s">
        <v>107</v>
      </c>
      <c r="D39" s="8" t="s">
        <v>108</v>
      </c>
      <c r="E39" s="14">
        <v>3</v>
      </c>
      <c r="F39" s="14">
        <v>2</v>
      </c>
      <c r="G39" s="14">
        <v>2</v>
      </c>
      <c r="H39" s="14">
        <v>2</v>
      </c>
      <c r="I39" s="14">
        <v>2</v>
      </c>
      <c r="J39" s="6">
        <f t="shared" si="0"/>
        <v>11</v>
      </c>
    </row>
    <row r="40" spans="1:10" x14ac:dyDescent="0.25">
      <c r="A40" s="13">
        <f>'Acadamic Diary'!A40</f>
        <v>32</v>
      </c>
      <c r="B40" s="7">
        <v>500094136</v>
      </c>
      <c r="C40" s="7" t="s">
        <v>109</v>
      </c>
      <c r="D40" s="8" t="s">
        <v>110</v>
      </c>
      <c r="E40" s="14">
        <v>2</v>
      </c>
      <c r="F40" s="14">
        <v>2</v>
      </c>
      <c r="G40" s="14">
        <v>2</v>
      </c>
      <c r="H40" s="14">
        <v>2</v>
      </c>
      <c r="I40" s="14">
        <v>2</v>
      </c>
      <c r="J40" s="6">
        <f t="shared" si="0"/>
        <v>10</v>
      </c>
    </row>
    <row r="41" spans="1:10" x14ac:dyDescent="0.25">
      <c r="A41" s="13">
        <f>'Acadamic Diary'!A41</f>
        <v>33</v>
      </c>
      <c r="B41" s="7">
        <v>500094151</v>
      </c>
      <c r="C41" s="7" t="s">
        <v>111</v>
      </c>
      <c r="D41" s="8" t="s">
        <v>112</v>
      </c>
      <c r="E41" s="15">
        <v>3</v>
      </c>
      <c r="F41" s="15">
        <v>2</v>
      </c>
      <c r="G41" s="15">
        <v>2</v>
      </c>
      <c r="H41" s="15">
        <v>2</v>
      </c>
      <c r="I41" s="15">
        <v>2</v>
      </c>
      <c r="J41" s="6">
        <f t="shared" si="0"/>
        <v>11</v>
      </c>
    </row>
    <row r="42" spans="1:10" x14ac:dyDescent="0.25">
      <c r="A42" s="13">
        <f>'Acadamic Diary'!A42</f>
        <v>34</v>
      </c>
      <c r="B42" s="7">
        <v>500094152</v>
      </c>
      <c r="C42" s="7" t="s">
        <v>113</v>
      </c>
      <c r="D42" s="8" t="s">
        <v>114</v>
      </c>
      <c r="E42" s="15">
        <v>2</v>
      </c>
      <c r="F42" s="15">
        <v>3</v>
      </c>
      <c r="G42" s="15">
        <v>2</v>
      </c>
      <c r="H42" s="15">
        <v>3</v>
      </c>
      <c r="I42" s="15">
        <v>2</v>
      </c>
      <c r="J42" s="6">
        <f t="shared" si="0"/>
        <v>12</v>
      </c>
    </row>
    <row r="43" spans="1:10" x14ac:dyDescent="0.25">
      <c r="A43" s="13">
        <f>'Acadamic Diary'!A43</f>
        <v>35</v>
      </c>
      <c r="B43" s="7">
        <v>500094170</v>
      </c>
      <c r="C43" s="7" t="s">
        <v>117</v>
      </c>
      <c r="D43" s="8" t="s">
        <v>118</v>
      </c>
      <c r="E43" s="15">
        <v>3</v>
      </c>
      <c r="F43" s="15">
        <v>3</v>
      </c>
      <c r="G43" s="15">
        <v>3</v>
      </c>
      <c r="H43" s="15">
        <v>3</v>
      </c>
      <c r="I43" s="15">
        <v>3</v>
      </c>
      <c r="J43" s="6">
        <f t="shared" si="0"/>
        <v>15</v>
      </c>
    </row>
    <row r="44" spans="1:10" x14ac:dyDescent="0.25">
      <c r="A44" s="13">
        <f>'Acadamic Diary'!A44</f>
        <v>36</v>
      </c>
      <c r="B44" s="7">
        <v>500094459</v>
      </c>
      <c r="C44" s="7" t="s">
        <v>119</v>
      </c>
      <c r="D44" s="8" t="s">
        <v>120</v>
      </c>
      <c r="E44" s="15">
        <v>3</v>
      </c>
      <c r="F44" s="15">
        <v>3</v>
      </c>
      <c r="G44" s="15">
        <v>3</v>
      </c>
      <c r="H44" s="15">
        <v>3</v>
      </c>
      <c r="I44" s="15">
        <v>3</v>
      </c>
      <c r="J44" s="6">
        <f t="shared" si="0"/>
        <v>15</v>
      </c>
    </row>
    <row r="45" spans="1:10" x14ac:dyDescent="0.25">
      <c r="A45" s="13">
        <f>'Acadamic Diary'!A45</f>
        <v>37</v>
      </c>
      <c r="B45" s="7">
        <v>500094565</v>
      </c>
      <c r="C45" s="7" t="s">
        <v>121</v>
      </c>
      <c r="D45" s="8" t="s">
        <v>122</v>
      </c>
      <c r="E45" s="15">
        <v>2.5</v>
      </c>
      <c r="F45" s="15">
        <v>2.5</v>
      </c>
      <c r="G45" s="15">
        <v>2</v>
      </c>
      <c r="H45" s="15">
        <v>0</v>
      </c>
      <c r="I45" s="15">
        <v>3</v>
      </c>
      <c r="J45" s="6">
        <f t="shared" si="0"/>
        <v>10</v>
      </c>
    </row>
    <row r="46" spans="1:10" x14ac:dyDescent="0.25">
      <c r="A46" s="13">
        <f>'Acadamic Diary'!A46</f>
        <v>38</v>
      </c>
      <c r="B46" s="7">
        <v>500094566</v>
      </c>
      <c r="C46" s="7" t="s">
        <v>125</v>
      </c>
      <c r="D46" s="8" t="s">
        <v>126</v>
      </c>
      <c r="E46" s="15">
        <v>3</v>
      </c>
      <c r="F46" s="15">
        <v>3</v>
      </c>
      <c r="G46" s="15">
        <v>3</v>
      </c>
      <c r="H46" s="15">
        <v>3</v>
      </c>
      <c r="I46" s="15">
        <v>3</v>
      </c>
      <c r="J46" s="6">
        <f t="shared" si="0"/>
        <v>15</v>
      </c>
    </row>
    <row r="47" spans="1:10" x14ac:dyDescent="0.25">
      <c r="A47" s="13">
        <f>'Acadamic Diary'!A47</f>
        <v>39</v>
      </c>
      <c r="B47" s="7">
        <v>500094571</v>
      </c>
      <c r="C47" s="7" t="s">
        <v>129</v>
      </c>
      <c r="D47" s="8" t="s">
        <v>130</v>
      </c>
      <c r="E47" s="15">
        <v>3</v>
      </c>
      <c r="F47" s="15">
        <v>3</v>
      </c>
      <c r="G47" s="15">
        <v>3</v>
      </c>
      <c r="H47" s="15">
        <v>3</v>
      </c>
      <c r="I47" s="15">
        <v>3</v>
      </c>
      <c r="J47" s="6">
        <f t="shared" si="0"/>
        <v>15</v>
      </c>
    </row>
    <row r="48" spans="1:10" x14ac:dyDescent="0.25">
      <c r="A48" s="13">
        <f>'Acadamic Diary'!A48</f>
        <v>40</v>
      </c>
      <c r="B48" s="7">
        <v>500094575</v>
      </c>
      <c r="C48" s="7" t="s">
        <v>133</v>
      </c>
      <c r="D48" s="8" t="s">
        <v>134</v>
      </c>
      <c r="E48" s="15">
        <v>3</v>
      </c>
      <c r="F48" s="15">
        <v>3</v>
      </c>
      <c r="G48" s="15">
        <v>4</v>
      </c>
      <c r="H48" s="15">
        <v>4</v>
      </c>
      <c r="I48" s="15">
        <v>4</v>
      </c>
      <c r="J48" s="6">
        <f t="shared" si="0"/>
        <v>18</v>
      </c>
    </row>
    <row r="49" spans="1:10" x14ac:dyDescent="0.25">
      <c r="A49" s="13">
        <f>'Acadamic Diary'!A49</f>
        <v>41</v>
      </c>
      <c r="B49" s="7">
        <v>500094583</v>
      </c>
      <c r="C49" s="7" t="s">
        <v>137</v>
      </c>
      <c r="D49" s="8" t="s">
        <v>138</v>
      </c>
      <c r="E49" s="15">
        <v>4</v>
      </c>
      <c r="F49" s="15">
        <v>3</v>
      </c>
      <c r="G49" s="15">
        <v>3</v>
      </c>
      <c r="H49" s="15">
        <v>3</v>
      </c>
      <c r="I49" s="15">
        <v>4</v>
      </c>
      <c r="J49" s="6">
        <f t="shared" si="0"/>
        <v>17</v>
      </c>
    </row>
    <row r="50" spans="1:10" x14ac:dyDescent="0.25">
      <c r="A50" s="13">
        <f>'Acadamic Diary'!A50</f>
        <v>42</v>
      </c>
      <c r="B50" s="7">
        <v>500094585</v>
      </c>
      <c r="C50" s="7" t="s">
        <v>141</v>
      </c>
      <c r="D50" s="8" t="s">
        <v>142</v>
      </c>
      <c r="E50" s="15">
        <v>3</v>
      </c>
      <c r="F50" s="15">
        <v>3</v>
      </c>
      <c r="G50" s="15">
        <v>4</v>
      </c>
      <c r="H50" s="15">
        <v>4</v>
      </c>
      <c r="I50" s="15">
        <v>4</v>
      </c>
      <c r="J50" s="6">
        <f t="shared" si="0"/>
        <v>18</v>
      </c>
    </row>
    <row r="51" spans="1:10" x14ac:dyDescent="0.25">
      <c r="A51" s="13">
        <f>'Acadamic Diary'!A51</f>
        <v>43</v>
      </c>
      <c r="B51" s="7">
        <v>500094657</v>
      </c>
      <c r="C51" s="7" t="s">
        <v>143</v>
      </c>
      <c r="D51" s="8" t="s">
        <v>144</v>
      </c>
      <c r="E51" s="15">
        <v>3.5</v>
      </c>
      <c r="F51" s="15">
        <v>3.5</v>
      </c>
      <c r="G51" s="15">
        <v>3.25</v>
      </c>
      <c r="H51" s="15">
        <v>3.25</v>
      </c>
      <c r="I51" s="15">
        <v>3</v>
      </c>
      <c r="J51" s="6">
        <f t="shared" si="0"/>
        <v>17</v>
      </c>
    </row>
    <row r="52" spans="1:10" x14ac:dyDescent="0.25">
      <c r="A52" s="13">
        <f>'Acadamic Diary'!A52</f>
        <v>44</v>
      </c>
      <c r="B52" s="7">
        <v>500094696</v>
      </c>
      <c r="C52" s="7" t="s">
        <v>145</v>
      </c>
      <c r="D52" s="8" t="s">
        <v>146</v>
      </c>
      <c r="E52" s="15" t="s">
        <v>30</v>
      </c>
      <c r="F52" s="15" t="s">
        <v>30</v>
      </c>
      <c r="G52" s="15" t="s">
        <v>30</v>
      </c>
      <c r="H52" s="15" t="s">
        <v>30</v>
      </c>
      <c r="I52" s="15" t="s">
        <v>30</v>
      </c>
      <c r="J52" s="6" t="str">
        <f t="shared" si="0"/>
        <v/>
      </c>
    </row>
    <row r="53" spans="1:10" x14ac:dyDescent="0.25">
      <c r="A53" s="13">
        <f>'Acadamic Diary'!A53</f>
        <v>45</v>
      </c>
      <c r="B53" s="7">
        <v>500094702</v>
      </c>
      <c r="C53" s="7" t="s">
        <v>147</v>
      </c>
      <c r="D53" s="8" t="s">
        <v>148</v>
      </c>
      <c r="E53" s="15">
        <v>3</v>
      </c>
      <c r="F53" s="15">
        <v>2</v>
      </c>
      <c r="G53" s="15">
        <v>3</v>
      </c>
      <c r="H53" s="15">
        <v>2</v>
      </c>
      <c r="I53" s="15">
        <v>3</v>
      </c>
      <c r="J53" s="6">
        <f t="shared" si="0"/>
        <v>13</v>
      </c>
    </row>
    <row r="54" spans="1:10" x14ac:dyDescent="0.25">
      <c r="A54" s="13">
        <f>'Acadamic Diary'!A54</f>
        <v>46</v>
      </c>
      <c r="B54" s="7">
        <v>500094775</v>
      </c>
      <c r="C54" s="7" t="s">
        <v>151</v>
      </c>
      <c r="D54" s="8" t="s">
        <v>152</v>
      </c>
      <c r="E54" s="15">
        <v>2.5</v>
      </c>
      <c r="F54" s="15">
        <v>2.5</v>
      </c>
      <c r="G54" s="15">
        <v>2</v>
      </c>
      <c r="H54" s="15">
        <v>0</v>
      </c>
      <c r="I54" s="15">
        <v>3</v>
      </c>
      <c r="J54" s="6">
        <f t="shared" si="0"/>
        <v>10</v>
      </c>
    </row>
    <row r="55" spans="1:10" x14ac:dyDescent="0.25">
      <c r="A55" s="13">
        <f>'Acadamic Diary'!A55</f>
        <v>47</v>
      </c>
      <c r="B55" s="7">
        <v>500094799</v>
      </c>
      <c r="C55" s="7" t="s">
        <v>153</v>
      </c>
      <c r="D55" s="8" t="s">
        <v>154</v>
      </c>
      <c r="E55" s="15">
        <v>3.5</v>
      </c>
      <c r="F55" s="15">
        <v>3.5</v>
      </c>
      <c r="G55" s="15">
        <v>3.25</v>
      </c>
      <c r="H55" s="15">
        <v>3.25</v>
      </c>
      <c r="I55" s="15">
        <v>3</v>
      </c>
      <c r="J55" s="6">
        <f t="shared" si="0"/>
        <v>17</v>
      </c>
    </row>
    <row r="56" spans="1:10" x14ac:dyDescent="0.25">
      <c r="A56" s="13">
        <f>'Acadamic Diary'!A56</f>
        <v>48</v>
      </c>
      <c r="B56" s="7">
        <v>500094905</v>
      </c>
      <c r="C56" s="7" t="s">
        <v>155</v>
      </c>
      <c r="D56" s="8" t="s">
        <v>156</v>
      </c>
      <c r="E56" s="15">
        <v>3</v>
      </c>
      <c r="F56" s="15">
        <v>2</v>
      </c>
      <c r="G56" s="15">
        <v>3</v>
      </c>
      <c r="H56" s="15">
        <v>2</v>
      </c>
      <c r="I56" s="15">
        <v>3</v>
      </c>
      <c r="J56" s="6">
        <f t="shared" si="0"/>
        <v>13</v>
      </c>
    </row>
    <row r="57" spans="1:10" x14ac:dyDescent="0.25">
      <c r="A57" s="13">
        <f>'Acadamic Diary'!A57</f>
        <v>49</v>
      </c>
      <c r="B57" s="7">
        <v>500094922</v>
      </c>
      <c r="C57" s="7" t="s">
        <v>157</v>
      </c>
      <c r="D57" s="8" t="s">
        <v>158</v>
      </c>
      <c r="E57" s="15">
        <v>2</v>
      </c>
      <c r="F57" s="15">
        <v>1</v>
      </c>
      <c r="G57" s="15">
        <v>2</v>
      </c>
      <c r="H57" s="15">
        <v>3</v>
      </c>
      <c r="I57" s="15">
        <v>3</v>
      </c>
      <c r="J57" s="6">
        <f t="shared" si="0"/>
        <v>11</v>
      </c>
    </row>
    <row r="58" spans="1:10" x14ac:dyDescent="0.25">
      <c r="A58" s="13">
        <f>'Acadamic Diary'!A58</f>
        <v>50</v>
      </c>
      <c r="B58" s="7">
        <v>500095011</v>
      </c>
      <c r="C58" s="7" t="s">
        <v>161</v>
      </c>
      <c r="D58" s="8" t="s">
        <v>162</v>
      </c>
      <c r="E58" s="15">
        <v>4</v>
      </c>
      <c r="F58" s="15">
        <v>3</v>
      </c>
      <c r="G58" s="15">
        <v>3</v>
      </c>
      <c r="H58" s="15">
        <v>3</v>
      </c>
      <c r="I58" s="15">
        <v>4</v>
      </c>
      <c r="J58" s="6">
        <f t="shared" si="0"/>
        <v>17</v>
      </c>
    </row>
    <row r="59" spans="1:10" x14ac:dyDescent="0.25">
      <c r="A59" s="13">
        <f>'Acadamic Diary'!A59</f>
        <v>51</v>
      </c>
      <c r="B59" s="7">
        <v>500095057</v>
      </c>
      <c r="C59" s="7" t="s">
        <v>163</v>
      </c>
      <c r="D59" s="8" t="s">
        <v>164</v>
      </c>
      <c r="E59" s="15">
        <v>2</v>
      </c>
      <c r="F59" s="15">
        <v>2</v>
      </c>
      <c r="G59" s="15">
        <v>2</v>
      </c>
      <c r="H59" s="15">
        <v>1</v>
      </c>
      <c r="I59" s="15">
        <v>2</v>
      </c>
      <c r="J59" s="6">
        <f t="shared" si="0"/>
        <v>9</v>
      </c>
    </row>
    <row r="60" spans="1:10" x14ac:dyDescent="0.25">
      <c r="A60" s="13">
        <f>'Acadamic Diary'!A60</f>
        <v>52</v>
      </c>
      <c r="B60" s="7">
        <v>500095186</v>
      </c>
      <c r="C60" s="7" t="s">
        <v>167</v>
      </c>
      <c r="D60" s="8" t="s">
        <v>168</v>
      </c>
      <c r="E60" s="15">
        <v>3</v>
      </c>
      <c r="F60" s="15">
        <v>2</v>
      </c>
      <c r="G60" s="15">
        <v>2</v>
      </c>
      <c r="H60" s="15">
        <v>2</v>
      </c>
      <c r="I60" s="15">
        <v>2</v>
      </c>
      <c r="J60" s="6">
        <f t="shared" si="0"/>
        <v>11</v>
      </c>
    </row>
    <row r="61" spans="1:10" x14ac:dyDescent="0.25">
      <c r="A61" s="13">
        <f>'Acadamic Diary'!A61</f>
        <v>53</v>
      </c>
      <c r="B61" s="7">
        <v>500095193</v>
      </c>
      <c r="C61" s="7" t="s">
        <v>171</v>
      </c>
      <c r="D61" s="8" t="s">
        <v>172</v>
      </c>
      <c r="E61" s="15">
        <v>3</v>
      </c>
      <c r="F61" s="15">
        <v>2</v>
      </c>
      <c r="G61" s="15">
        <v>2</v>
      </c>
      <c r="H61" s="15">
        <v>2</v>
      </c>
      <c r="I61" s="15">
        <v>2</v>
      </c>
      <c r="J61" s="6">
        <f t="shared" si="0"/>
        <v>11</v>
      </c>
    </row>
    <row r="62" spans="1:10" x14ac:dyDescent="0.25">
      <c r="A62" s="13">
        <f>'Acadamic Diary'!A62</f>
        <v>54</v>
      </c>
      <c r="B62" s="7">
        <v>500095291</v>
      </c>
      <c r="C62" s="7" t="s">
        <v>175</v>
      </c>
      <c r="D62" s="8" t="s">
        <v>176</v>
      </c>
      <c r="E62" s="15">
        <v>3</v>
      </c>
      <c r="F62" s="15">
        <v>3</v>
      </c>
      <c r="G62" s="15">
        <v>3</v>
      </c>
      <c r="H62" s="15">
        <v>3</v>
      </c>
      <c r="I62" s="15">
        <v>3</v>
      </c>
      <c r="J62" s="6">
        <f t="shared" si="0"/>
        <v>15</v>
      </c>
    </row>
    <row r="63" spans="1:10" x14ac:dyDescent="0.25">
      <c r="A63" s="13">
        <f>'Acadamic Diary'!A63</f>
        <v>55</v>
      </c>
      <c r="B63" s="7">
        <v>500095374</v>
      </c>
      <c r="C63" s="7" t="s">
        <v>177</v>
      </c>
      <c r="D63" s="8" t="s">
        <v>178</v>
      </c>
      <c r="E63" s="15">
        <v>3</v>
      </c>
      <c r="F63" s="15">
        <v>2</v>
      </c>
      <c r="G63" s="15">
        <v>2</v>
      </c>
      <c r="H63" s="15">
        <v>2</v>
      </c>
      <c r="I63" s="15">
        <v>2</v>
      </c>
      <c r="J63" s="6">
        <f t="shared" si="0"/>
        <v>11</v>
      </c>
    </row>
    <row r="64" spans="1:10" x14ac:dyDescent="0.25">
      <c r="A64" s="13">
        <f>'Acadamic Diary'!A64</f>
        <v>56</v>
      </c>
      <c r="B64" s="7">
        <v>500095382</v>
      </c>
      <c r="C64" s="7" t="s">
        <v>180</v>
      </c>
      <c r="D64" s="8" t="s">
        <v>181</v>
      </c>
      <c r="E64" s="15">
        <v>3</v>
      </c>
      <c r="F64" s="15">
        <v>2</v>
      </c>
      <c r="G64" s="15">
        <v>2</v>
      </c>
      <c r="H64" s="15">
        <v>2</v>
      </c>
      <c r="I64" s="15">
        <v>2</v>
      </c>
      <c r="J64" s="6">
        <f t="shared" si="0"/>
        <v>11</v>
      </c>
    </row>
    <row r="65" spans="1:10" x14ac:dyDescent="0.25">
      <c r="A65" s="13">
        <f>'Acadamic Diary'!A65</f>
        <v>57</v>
      </c>
      <c r="B65" s="7">
        <v>500095429</v>
      </c>
      <c r="C65" s="7" t="s">
        <v>182</v>
      </c>
      <c r="D65" s="8" t="s">
        <v>183</v>
      </c>
      <c r="E65" s="15">
        <v>3</v>
      </c>
      <c r="F65" s="15">
        <v>3</v>
      </c>
      <c r="G65" s="15">
        <v>4</v>
      </c>
      <c r="H65" s="15">
        <v>4</v>
      </c>
      <c r="I65" s="15">
        <v>4</v>
      </c>
      <c r="J65" s="6">
        <f t="shared" si="0"/>
        <v>18</v>
      </c>
    </row>
    <row r="66" spans="1:10" x14ac:dyDescent="0.25">
      <c r="A66" s="13">
        <f>'Acadamic Diary'!A66</f>
        <v>58</v>
      </c>
      <c r="B66" s="7">
        <v>500095437</v>
      </c>
      <c r="C66" s="7" t="s">
        <v>184</v>
      </c>
      <c r="D66" s="8" t="s">
        <v>185</v>
      </c>
      <c r="E66" s="15" t="s">
        <v>30</v>
      </c>
      <c r="F66" s="15" t="s">
        <v>30</v>
      </c>
      <c r="G66" s="15" t="s">
        <v>30</v>
      </c>
      <c r="H66" s="15" t="s">
        <v>30</v>
      </c>
      <c r="I66" s="15" t="s">
        <v>30</v>
      </c>
      <c r="J66" s="6" t="str">
        <f t="shared" si="0"/>
        <v/>
      </c>
    </row>
    <row r="67" spans="1:10" x14ac:dyDescent="0.25">
      <c r="A67" s="13">
        <f>'Acadamic Diary'!A67</f>
        <v>59</v>
      </c>
      <c r="B67" s="7">
        <v>500095439</v>
      </c>
      <c r="C67" s="7" t="s">
        <v>186</v>
      </c>
      <c r="D67" s="8" t="s">
        <v>187</v>
      </c>
      <c r="E67" s="15">
        <v>2</v>
      </c>
      <c r="F67" s="15">
        <v>3</v>
      </c>
      <c r="G67" s="15">
        <v>2</v>
      </c>
      <c r="H67" s="15">
        <v>3</v>
      </c>
      <c r="I67" s="15">
        <v>2</v>
      </c>
      <c r="J67" s="6">
        <f t="shared" si="0"/>
        <v>12</v>
      </c>
    </row>
    <row r="68" spans="1:10" x14ac:dyDescent="0.25">
      <c r="A68" s="13">
        <f>'Acadamic Diary'!A68</f>
        <v>60</v>
      </c>
      <c r="B68" s="7">
        <v>500095440</v>
      </c>
      <c r="C68" s="7" t="s">
        <v>188</v>
      </c>
      <c r="D68" s="8" t="s">
        <v>189</v>
      </c>
      <c r="E68" s="15">
        <v>3</v>
      </c>
      <c r="F68" s="15">
        <v>3</v>
      </c>
      <c r="G68" s="15">
        <v>3</v>
      </c>
      <c r="H68" s="15">
        <v>3</v>
      </c>
      <c r="I68" s="15">
        <v>3</v>
      </c>
      <c r="J68" s="6">
        <f t="shared" si="0"/>
        <v>15</v>
      </c>
    </row>
    <row r="69" spans="1:10" x14ac:dyDescent="0.25">
      <c r="A69" s="13">
        <f>'Acadamic Diary'!A69</f>
        <v>61</v>
      </c>
      <c r="B69" s="7">
        <v>500095542</v>
      </c>
      <c r="C69" s="7" t="s">
        <v>190</v>
      </c>
      <c r="D69" s="8" t="s">
        <v>191</v>
      </c>
      <c r="E69" s="16">
        <v>4</v>
      </c>
      <c r="F69" s="16">
        <v>3</v>
      </c>
      <c r="G69" s="16">
        <v>3</v>
      </c>
      <c r="H69" s="16">
        <v>3</v>
      </c>
      <c r="I69" s="16">
        <v>4</v>
      </c>
      <c r="J69" s="6">
        <f t="shared" si="0"/>
        <v>17</v>
      </c>
    </row>
    <row r="70" spans="1:10" x14ac:dyDescent="0.25">
      <c r="A70" s="13">
        <f>'Acadamic Diary'!A70</f>
        <v>62</v>
      </c>
      <c r="B70" s="7">
        <v>500095554</v>
      </c>
      <c r="C70" s="7" t="s">
        <v>194</v>
      </c>
      <c r="D70" s="8" t="s">
        <v>195</v>
      </c>
      <c r="E70" s="16">
        <v>3</v>
      </c>
      <c r="F70" s="16">
        <v>2</v>
      </c>
      <c r="G70" s="16">
        <v>3</v>
      </c>
      <c r="H70" s="16">
        <v>2</v>
      </c>
      <c r="I70" s="16">
        <v>2</v>
      </c>
      <c r="J70" s="6">
        <f t="shared" si="0"/>
        <v>12</v>
      </c>
    </row>
    <row r="71" spans="1:10" x14ac:dyDescent="0.25">
      <c r="A71" s="13">
        <f>'Acadamic Diary'!A71</f>
        <v>63</v>
      </c>
      <c r="B71" s="7">
        <v>500095565</v>
      </c>
      <c r="C71" s="7" t="s">
        <v>198</v>
      </c>
      <c r="D71" s="8" t="s">
        <v>199</v>
      </c>
      <c r="E71" s="16">
        <v>3</v>
      </c>
      <c r="F71" s="16">
        <v>2</v>
      </c>
      <c r="G71" s="16">
        <v>2</v>
      </c>
      <c r="H71" s="16">
        <v>2</v>
      </c>
      <c r="I71" s="16">
        <v>2</v>
      </c>
      <c r="J71" s="6">
        <f t="shared" si="0"/>
        <v>11</v>
      </c>
    </row>
    <row r="72" spans="1:10" x14ac:dyDescent="0.25">
      <c r="A72" s="13">
        <f>'Acadamic Diary'!A72</f>
        <v>64</v>
      </c>
      <c r="B72" s="7">
        <v>500095574</v>
      </c>
      <c r="C72" s="7" t="s">
        <v>202</v>
      </c>
      <c r="D72" s="8" t="s">
        <v>203</v>
      </c>
      <c r="E72" s="16">
        <v>3</v>
      </c>
      <c r="F72" s="16">
        <v>3</v>
      </c>
      <c r="G72" s="16">
        <v>2</v>
      </c>
      <c r="H72" s="16">
        <v>2</v>
      </c>
      <c r="I72" s="16">
        <v>2</v>
      </c>
      <c r="J72" s="6">
        <f t="shared" si="0"/>
        <v>12</v>
      </c>
    </row>
    <row r="73" spans="1:10" x14ac:dyDescent="0.25">
      <c r="A73" s="13">
        <f>'Acadamic Diary'!A73</f>
        <v>65</v>
      </c>
      <c r="B73" s="7">
        <v>500095576</v>
      </c>
      <c r="C73" s="7" t="s">
        <v>206</v>
      </c>
      <c r="D73" s="8" t="s">
        <v>207</v>
      </c>
      <c r="E73" s="16">
        <v>3</v>
      </c>
      <c r="F73" s="16">
        <v>2</v>
      </c>
      <c r="G73" s="16">
        <v>2</v>
      </c>
      <c r="H73" s="16">
        <v>2</v>
      </c>
      <c r="I73" s="16">
        <v>2</v>
      </c>
      <c r="J73" s="6">
        <f t="shared" si="0"/>
        <v>11</v>
      </c>
    </row>
    <row r="74" spans="1:10" x14ac:dyDescent="0.25">
      <c r="A74" s="13">
        <f>'Acadamic Diary'!A74</f>
        <v>66</v>
      </c>
      <c r="B74" s="7">
        <v>500095581</v>
      </c>
      <c r="C74" s="7" t="s">
        <v>208</v>
      </c>
      <c r="D74" s="8" t="s">
        <v>209</v>
      </c>
      <c r="E74" s="16">
        <v>3</v>
      </c>
      <c r="F74" s="16">
        <v>2</v>
      </c>
      <c r="G74" s="16">
        <v>2</v>
      </c>
      <c r="H74" s="16">
        <v>2</v>
      </c>
      <c r="I74" s="16">
        <v>2</v>
      </c>
      <c r="J74" s="6">
        <f t="shared" ref="J74:J116" si="2">IFERROR(CEILING(E74+F74+G74+H74+I74,1),"")</f>
        <v>11</v>
      </c>
    </row>
    <row r="75" spans="1:10" x14ac:dyDescent="0.25">
      <c r="A75" s="13">
        <f>'Acadamic Diary'!A75</f>
        <v>67</v>
      </c>
      <c r="B75" s="7">
        <v>500095594</v>
      </c>
      <c r="C75" s="7" t="s">
        <v>212</v>
      </c>
      <c r="D75" s="8" t="s">
        <v>213</v>
      </c>
      <c r="E75" s="16">
        <v>3</v>
      </c>
      <c r="F75" s="16">
        <v>3</v>
      </c>
      <c r="G75" s="16">
        <v>3</v>
      </c>
      <c r="H75" s="16">
        <v>3</v>
      </c>
      <c r="I75" s="16">
        <v>3</v>
      </c>
      <c r="J75" s="6">
        <f t="shared" si="2"/>
        <v>15</v>
      </c>
    </row>
    <row r="76" spans="1:10" x14ac:dyDescent="0.25">
      <c r="A76" s="13">
        <f>'Acadamic Diary'!A76</f>
        <v>68</v>
      </c>
      <c r="B76" s="7">
        <v>500095595</v>
      </c>
      <c r="C76" s="7" t="s">
        <v>214</v>
      </c>
      <c r="D76" s="8" t="s">
        <v>215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6">
        <f t="shared" si="2"/>
        <v>0</v>
      </c>
    </row>
    <row r="77" spans="1:10" x14ac:dyDescent="0.25">
      <c r="A77" s="13">
        <f>'Acadamic Diary'!A77</f>
        <v>69</v>
      </c>
      <c r="B77" s="7">
        <v>500095601</v>
      </c>
      <c r="C77" s="7" t="s">
        <v>218</v>
      </c>
      <c r="D77" s="8" t="s">
        <v>219</v>
      </c>
      <c r="E77" s="16">
        <v>3</v>
      </c>
      <c r="F77" s="16">
        <v>2</v>
      </c>
      <c r="G77" s="16">
        <v>2</v>
      </c>
      <c r="H77" s="16">
        <v>2</v>
      </c>
      <c r="I77" s="16">
        <v>2</v>
      </c>
      <c r="J77" s="6">
        <f t="shared" si="2"/>
        <v>11</v>
      </c>
    </row>
    <row r="78" spans="1:10" x14ac:dyDescent="0.25">
      <c r="A78" s="13">
        <f>'Acadamic Diary'!A78</f>
        <v>70</v>
      </c>
      <c r="B78" s="7">
        <v>500095603</v>
      </c>
      <c r="C78" s="7" t="s">
        <v>221</v>
      </c>
      <c r="D78" s="8" t="s">
        <v>222</v>
      </c>
      <c r="E78" s="16">
        <v>2</v>
      </c>
      <c r="F78" s="16">
        <v>2</v>
      </c>
      <c r="G78" s="16">
        <v>2</v>
      </c>
      <c r="H78" s="16">
        <v>1</v>
      </c>
      <c r="I78" s="16">
        <v>2</v>
      </c>
      <c r="J78" s="6">
        <f t="shared" si="2"/>
        <v>9</v>
      </c>
    </row>
    <row r="79" spans="1:10" x14ac:dyDescent="0.25">
      <c r="A79" s="13">
        <f>'Acadamic Diary'!A79</f>
        <v>71</v>
      </c>
      <c r="B79" s="7">
        <v>500095616</v>
      </c>
      <c r="C79" s="7" t="s">
        <v>223</v>
      </c>
      <c r="D79" s="8" t="s">
        <v>224</v>
      </c>
      <c r="E79" s="16">
        <v>3</v>
      </c>
      <c r="F79" s="16">
        <v>3</v>
      </c>
      <c r="G79" s="16">
        <v>3</v>
      </c>
      <c r="H79" s="16">
        <v>3</v>
      </c>
      <c r="I79" s="16">
        <v>3</v>
      </c>
      <c r="J79" s="6">
        <f t="shared" si="2"/>
        <v>15</v>
      </c>
    </row>
    <row r="80" spans="1:10" x14ac:dyDescent="0.25">
      <c r="A80" s="13">
        <f>'Acadamic Diary'!A80</f>
        <v>72</v>
      </c>
      <c r="B80" s="7">
        <v>500095624</v>
      </c>
      <c r="C80" s="7" t="s">
        <v>225</v>
      </c>
      <c r="D80" s="8" t="s">
        <v>226</v>
      </c>
      <c r="E80" s="16">
        <v>3</v>
      </c>
      <c r="F80" s="16">
        <v>3</v>
      </c>
      <c r="G80" s="16">
        <v>3</v>
      </c>
      <c r="H80" s="16">
        <v>3</v>
      </c>
      <c r="I80" s="16">
        <v>3</v>
      </c>
      <c r="J80" s="6">
        <f t="shared" si="2"/>
        <v>15</v>
      </c>
    </row>
    <row r="81" spans="1:10" x14ac:dyDescent="0.25">
      <c r="A81" s="13">
        <f>'Acadamic Diary'!A81</f>
        <v>73</v>
      </c>
      <c r="B81" s="7">
        <v>500095629</v>
      </c>
      <c r="C81" s="7" t="s">
        <v>228</v>
      </c>
      <c r="D81" s="8" t="s">
        <v>229</v>
      </c>
      <c r="E81" s="16">
        <v>3.5</v>
      </c>
      <c r="F81" s="16">
        <v>3.5</v>
      </c>
      <c r="G81" s="16">
        <v>3.25</v>
      </c>
      <c r="H81" s="16">
        <v>3.25</v>
      </c>
      <c r="I81" s="16">
        <v>3</v>
      </c>
      <c r="J81" s="6">
        <f t="shared" si="2"/>
        <v>17</v>
      </c>
    </row>
    <row r="82" spans="1:10" x14ac:dyDescent="0.25">
      <c r="A82" s="13">
        <f>'Acadamic Diary'!A82</f>
        <v>74</v>
      </c>
      <c r="B82" s="7">
        <v>500095633</v>
      </c>
      <c r="C82" s="7" t="s">
        <v>230</v>
      </c>
      <c r="D82" s="8" t="s">
        <v>231</v>
      </c>
      <c r="E82" s="16">
        <v>2</v>
      </c>
      <c r="F82" s="16">
        <v>2</v>
      </c>
      <c r="G82" s="16">
        <v>3</v>
      </c>
      <c r="H82" s="16">
        <v>1</v>
      </c>
      <c r="I82" s="16">
        <v>2</v>
      </c>
      <c r="J82" s="6">
        <f t="shared" si="2"/>
        <v>10</v>
      </c>
    </row>
    <row r="83" spans="1:10" x14ac:dyDescent="0.25">
      <c r="A83" s="13">
        <f>'Acadamic Diary'!A83</f>
        <v>75</v>
      </c>
      <c r="B83" s="7">
        <v>500095651</v>
      </c>
      <c r="C83" s="7" t="s">
        <v>232</v>
      </c>
      <c r="D83" s="8" t="s">
        <v>233</v>
      </c>
      <c r="E83" s="16">
        <v>3</v>
      </c>
      <c r="F83" s="16">
        <v>2</v>
      </c>
      <c r="G83" s="16">
        <v>2</v>
      </c>
      <c r="H83" s="16">
        <v>2</v>
      </c>
      <c r="I83" s="16">
        <v>2</v>
      </c>
      <c r="J83" s="6">
        <f t="shared" si="2"/>
        <v>11</v>
      </c>
    </row>
    <row r="84" spans="1:10" x14ac:dyDescent="0.25">
      <c r="A84" s="13">
        <f>'Acadamic Diary'!A84</f>
        <v>76</v>
      </c>
      <c r="B84" s="7">
        <v>500095656</v>
      </c>
      <c r="C84" s="7" t="s">
        <v>236</v>
      </c>
      <c r="D84" s="8" t="s">
        <v>237</v>
      </c>
      <c r="E84" s="16">
        <v>2</v>
      </c>
      <c r="F84" s="16">
        <v>1</v>
      </c>
      <c r="G84" s="16">
        <v>2</v>
      </c>
      <c r="H84" s="16">
        <v>3</v>
      </c>
      <c r="I84" s="16">
        <v>3</v>
      </c>
      <c r="J84" s="6">
        <f t="shared" si="2"/>
        <v>11</v>
      </c>
    </row>
    <row r="85" spans="1:10" x14ac:dyDescent="0.25">
      <c r="A85" s="13">
        <f>'Acadamic Diary'!A85</f>
        <v>77</v>
      </c>
      <c r="B85" s="7">
        <v>500095673</v>
      </c>
      <c r="C85" s="7" t="s">
        <v>239</v>
      </c>
      <c r="D85" s="8" t="s">
        <v>240</v>
      </c>
      <c r="E85" s="16">
        <v>3</v>
      </c>
      <c r="F85" s="16">
        <v>2</v>
      </c>
      <c r="G85" s="16">
        <v>2</v>
      </c>
      <c r="H85" s="16">
        <v>2</v>
      </c>
      <c r="I85" s="16">
        <v>2</v>
      </c>
      <c r="J85" s="6">
        <f t="shared" si="2"/>
        <v>11</v>
      </c>
    </row>
    <row r="86" spans="1:10" x14ac:dyDescent="0.25">
      <c r="A86" s="13">
        <f>'Acadamic Diary'!A86</f>
        <v>78</v>
      </c>
      <c r="B86" s="7">
        <v>500095825</v>
      </c>
      <c r="C86" s="7" t="s">
        <v>241</v>
      </c>
      <c r="D86" s="8" t="s">
        <v>242</v>
      </c>
      <c r="E86" s="16" t="s">
        <v>30</v>
      </c>
      <c r="F86" s="16" t="s">
        <v>30</v>
      </c>
      <c r="G86" s="16" t="s">
        <v>30</v>
      </c>
      <c r="H86" s="16" t="s">
        <v>30</v>
      </c>
      <c r="I86" s="16" t="s">
        <v>30</v>
      </c>
      <c r="J86" s="6" t="str">
        <f t="shared" si="2"/>
        <v/>
      </c>
    </row>
    <row r="87" spans="1:10" x14ac:dyDescent="0.25">
      <c r="A87" s="13">
        <f>'Acadamic Diary'!A87</f>
        <v>79</v>
      </c>
      <c r="B87" s="7">
        <v>500095831</v>
      </c>
      <c r="C87" s="7" t="s">
        <v>243</v>
      </c>
      <c r="D87" s="8" t="s">
        <v>244</v>
      </c>
      <c r="E87" s="16">
        <v>3</v>
      </c>
      <c r="F87" s="16">
        <v>3</v>
      </c>
      <c r="G87" s="16">
        <v>3</v>
      </c>
      <c r="H87" s="16">
        <v>3</v>
      </c>
      <c r="I87" s="16">
        <v>3</v>
      </c>
      <c r="J87" s="6">
        <f t="shared" si="2"/>
        <v>15</v>
      </c>
    </row>
    <row r="88" spans="1:10" x14ac:dyDescent="0.25">
      <c r="A88" s="13">
        <f>'Acadamic Diary'!A88</f>
        <v>80</v>
      </c>
      <c r="B88" s="7">
        <v>500095834</v>
      </c>
      <c r="C88" s="7" t="s">
        <v>247</v>
      </c>
      <c r="D88" s="8" t="s">
        <v>248</v>
      </c>
      <c r="E88" s="16">
        <v>3</v>
      </c>
      <c r="F88" s="16">
        <v>3</v>
      </c>
      <c r="G88" s="16">
        <v>3</v>
      </c>
      <c r="H88" s="16">
        <v>3</v>
      </c>
      <c r="I88" s="16">
        <v>3</v>
      </c>
      <c r="J88" s="6">
        <f t="shared" si="2"/>
        <v>15</v>
      </c>
    </row>
    <row r="89" spans="1:10" x14ac:dyDescent="0.25">
      <c r="A89" s="13">
        <f>'Acadamic Diary'!A89</f>
        <v>81</v>
      </c>
      <c r="B89" s="7">
        <v>500095835</v>
      </c>
      <c r="C89" s="7" t="s">
        <v>249</v>
      </c>
      <c r="D89" s="8" t="s">
        <v>250</v>
      </c>
      <c r="E89" s="16" t="s">
        <v>30</v>
      </c>
      <c r="F89" s="16" t="s">
        <v>30</v>
      </c>
      <c r="G89" s="16" t="s">
        <v>30</v>
      </c>
      <c r="H89" s="16" t="s">
        <v>30</v>
      </c>
      <c r="I89" s="16" t="s">
        <v>30</v>
      </c>
      <c r="J89" s="6" t="str">
        <f t="shared" si="2"/>
        <v/>
      </c>
    </row>
    <row r="90" spans="1:10" x14ac:dyDescent="0.25">
      <c r="A90" s="13">
        <f>'Acadamic Diary'!A90</f>
        <v>82</v>
      </c>
      <c r="B90" s="7">
        <v>500095836</v>
      </c>
      <c r="C90" s="7" t="s">
        <v>251</v>
      </c>
      <c r="D90" s="8" t="s">
        <v>252</v>
      </c>
      <c r="E90" s="16" t="s">
        <v>30</v>
      </c>
      <c r="F90" s="16" t="s">
        <v>30</v>
      </c>
      <c r="G90" s="16" t="s">
        <v>30</v>
      </c>
      <c r="H90" s="16" t="s">
        <v>30</v>
      </c>
      <c r="I90" s="16" t="s">
        <v>30</v>
      </c>
      <c r="J90" s="6" t="str">
        <f t="shared" si="2"/>
        <v/>
      </c>
    </row>
    <row r="91" spans="1:10" x14ac:dyDescent="0.25">
      <c r="A91" s="13">
        <f>'Acadamic Diary'!A91</f>
        <v>83</v>
      </c>
      <c r="B91" s="7">
        <v>500095842</v>
      </c>
      <c r="C91" s="7" t="s">
        <v>253</v>
      </c>
      <c r="D91" s="8" t="s">
        <v>254</v>
      </c>
      <c r="E91" s="16">
        <v>3</v>
      </c>
      <c r="F91" s="16">
        <v>2</v>
      </c>
      <c r="G91" s="16">
        <v>2</v>
      </c>
      <c r="H91" s="16">
        <v>2</v>
      </c>
      <c r="I91" s="16">
        <v>2</v>
      </c>
      <c r="J91" s="6">
        <f t="shared" si="2"/>
        <v>11</v>
      </c>
    </row>
    <row r="92" spans="1:10" x14ac:dyDescent="0.25">
      <c r="A92" s="13">
        <f>'Acadamic Diary'!A92</f>
        <v>84</v>
      </c>
      <c r="B92" s="7">
        <v>500095919</v>
      </c>
      <c r="C92" s="7" t="s">
        <v>255</v>
      </c>
      <c r="D92" s="8" t="s">
        <v>256</v>
      </c>
      <c r="E92" s="16">
        <v>3</v>
      </c>
      <c r="F92" s="16">
        <v>3</v>
      </c>
      <c r="G92" s="16">
        <v>3</v>
      </c>
      <c r="H92" s="16">
        <v>3</v>
      </c>
      <c r="I92" s="16">
        <v>3</v>
      </c>
      <c r="J92" s="6">
        <f t="shared" si="2"/>
        <v>15</v>
      </c>
    </row>
    <row r="93" spans="1:10" x14ac:dyDescent="0.25">
      <c r="A93" s="13">
        <f>'Acadamic Diary'!A93</f>
        <v>85</v>
      </c>
      <c r="B93" s="7">
        <v>500095922</v>
      </c>
      <c r="C93" s="7" t="s">
        <v>257</v>
      </c>
      <c r="D93" s="8" t="s">
        <v>258</v>
      </c>
      <c r="E93" s="16" t="s">
        <v>30</v>
      </c>
      <c r="F93" s="16" t="s">
        <v>30</v>
      </c>
      <c r="G93" s="16" t="s">
        <v>30</v>
      </c>
      <c r="H93" s="16" t="s">
        <v>30</v>
      </c>
      <c r="I93" s="16" t="s">
        <v>30</v>
      </c>
      <c r="J93" s="6" t="str">
        <f t="shared" si="2"/>
        <v/>
      </c>
    </row>
    <row r="94" spans="1:10" x14ac:dyDescent="0.25">
      <c r="A94" s="13">
        <f>'Acadamic Diary'!A94</f>
        <v>86</v>
      </c>
      <c r="B94" s="7">
        <v>500095925</v>
      </c>
      <c r="C94" s="7" t="s">
        <v>259</v>
      </c>
      <c r="D94" s="8" t="s">
        <v>260</v>
      </c>
      <c r="E94" s="16">
        <v>3</v>
      </c>
      <c r="F94" s="16">
        <v>2</v>
      </c>
      <c r="G94" s="16">
        <v>2</v>
      </c>
      <c r="H94" s="16">
        <v>2</v>
      </c>
      <c r="I94" s="16">
        <v>2</v>
      </c>
      <c r="J94" s="6">
        <f t="shared" si="2"/>
        <v>11</v>
      </c>
    </row>
    <row r="95" spans="1:10" x14ac:dyDescent="0.25">
      <c r="A95" s="13">
        <f>'Acadamic Diary'!A95</f>
        <v>87</v>
      </c>
      <c r="B95" s="7">
        <v>500095932</v>
      </c>
      <c r="C95" s="7" t="s">
        <v>262</v>
      </c>
      <c r="D95" s="8" t="s">
        <v>263</v>
      </c>
      <c r="E95" s="16">
        <v>3.5</v>
      </c>
      <c r="F95" s="16">
        <v>3.25</v>
      </c>
      <c r="G95" s="16">
        <v>3.25</v>
      </c>
      <c r="H95" s="16">
        <v>3.75</v>
      </c>
      <c r="I95" s="16">
        <v>3.25</v>
      </c>
      <c r="J95" s="6">
        <f t="shared" si="2"/>
        <v>17</v>
      </c>
    </row>
    <row r="96" spans="1:10" x14ac:dyDescent="0.25">
      <c r="A96" s="13">
        <f>'Acadamic Diary'!A96</f>
        <v>88</v>
      </c>
      <c r="B96" s="7">
        <v>500095936</v>
      </c>
      <c r="C96" s="7" t="s">
        <v>265</v>
      </c>
      <c r="D96" s="8" t="s">
        <v>266</v>
      </c>
      <c r="E96" s="16" t="s">
        <v>30</v>
      </c>
      <c r="F96" s="16" t="s">
        <v>30</v>
      </c>
      <c r="G96" s="16" t="s">
        <v>30</v>
      </c>
      <c r="H96" s="16" t="s">
        <v>30</v>
      </c>
      <c r="I96" s="16" t="s">
        <v>30</v>
      </c>
      <c r="J96" s="6" t="str">
        <f t="shared" si="2"/>
        <v/>
      </c>
    </row>
    <row r="97" spans="1:10" x14ac:dyDescent="0.25">
      <c r="A97" s="13">
        <f>'Acadamic Diary'!A97</f>
        <v>89</v>
      </c>
      <c r="B97" s="7">
        <v>500095937</v>
      </c>
      <c r="C97" s="7" t="s">
        <v>267</v>
      </c>
      <c r="D97" s="8" t="s">
        <v>268</v>
      </c>
      <c r="E97" s="16">
        <v>3.5</v>
      </c>
      <c r="F97" s="16">
        <v>3</v>
      </c>
      <c r="G97" s="16">
        <v>2.5</v>
      </c>
      <c r="H97" s="16">
        <v>3</v>
      </c>
      <c r="I97" s="16">
        <v>4</v>
      </c>
      <c r="J97" s="6">
        <f t="shared" si="2"/>
        <v>16</v>
      </c>
    </row>
    <row r="98" spans="1:10" x14ac:dyDescent="0.25">
      <c r="A98" s="13">
        <f>'Acadamic Diary'!A98</f>
        <v>90</v>
      </c>
      <c r="B98" s="7">
        <v>500096021</v>
      </c>
      <c r="C98" s="7" t="s">
        <v>271</v>
      </c>
      <c r="D98" s="8" t="s">
        <v>272</v>
      </c>
      <c r="E98" s="16">
        <v>2</v>
      </c>
      <c r="F98" s="16">
        <v>1</v>
      </c>
      <c r="G98" s="16">
        <v>2</v>
      </c>
      <c r="H98" s="16">
        <v>3</v>
      </c>
      <c r="I98" s="16">
        <v>3</v>
      </c>
      <c r="J98" s="6">
        <f t="shared" si="2"/>
        <v>11</v>
      </c>
    </row>
    <row r="99" spans="1:10" x14ac:dyDescent="0.25">
      <c r="A99" s="13">
        <f>'Acadamic Diary'!A99</f>
        <v>91</v>
      </c>
      <c r="B99" s="7">
        <v>500096086</v>
      </c>
      <c r="C99" s="7" t="s">
        <v>273</v>
      </c>
      <c r="D99" s="8" t="s">
        <v>274</v>
      </c>
      <c r="E99" s="16">
        <v>3</v>
      </c>
      <c r="F99" s="16">
        <v>2</v>
      </c>
      <c r="G99" s="16">
        <v>2</v>
      </c>
      <c r="H99" s="16">
        <v>2</v>
      </c>
      <c r="I99" s="16">
        <v>2</v>
      </c>
      <c r="J99" s="6">
        <f t="shared" si="2"/>
        <v>11</v>
      </c>
    </row>
    <row r="100" spans="1:10" x14ac:dyDescent="0.25">
      <c r="A100" s="13">
        <f>'Acadamic Diary'!A100</f>
        <v>92</v>
      </c>
      <c r="B100" s="7">
        <v>500096088</v>
      </c>
      <c r="C100" s="7" t="s">
        <v>276</v>
      </c>
      <c r="D100" s="8" t="s">
        <v>277</v>
      </c>
      <c r="E100" s="16">
        <v>3</v>
      </c>
      <c r="F100" s="16">
        <v>2</v>
      </c>
      <c r="G100" s="16">
        <v>2</v>
      </c>
      <c r="H100" s="16">
        <v>2</v>
      </c>
      <c r="I100" s="16">
        <v>2</v>
      </c>
      <c r="J100" s="6">
        <f t="shared" si="2"/>
        <v>11</v>
      </c>
    </row>
    <row r="101" spans="1:10" x14ac:dyDescent="0.25">
      <c r="A101" s="13">
        <f>'Acadamic Diary'!A101</f>
        <v>93</v>
      </c>
      <c r="B101" s="7">
        <v>500096122</v>
      </c>
      <c r="C101" s="7" t="s">
        <v>278</v>
      </c>
      <c r="D101" s="8" t="s">
        <v>279</v>
      </c>
      <c r="E101" s="16">
        <v>2</v>
      </c>
      <c r="F101" s="16">
        <v>1</v>
      </c>
      <c r="G101" s="16">
        <v>2</v>
      </c>
      <c r="H101" s="16">
        <v>3</v>
      </c>
      <c r="I101" s="16">
        <v>3</v>
      </c>
      <c r="J101" s="6">
        <f t="shared" si="2"/>
        <v>11</v>
      </c>
    </row>
    <row r="102" spans="1:10" x14ac:dyDescent="0.25">
      <c r="A102" s="13">
        <f>'Acadamic Diary'!A102</f>
        <v>94</v>
      </c>
      <c r="B102" s="7">
        <v>500096132</v>
      </c>
      <c r="C102" s="7" t="s">
        <v>280</v>
      </c>
      <c r="D102" s="8" t="s">
        <v>281</v>
      </c>
      <c r="E102" s="16">
        <v>3</v>
      </c>
      <c r="F102" s="16">
        <v>2</v>
      </c>
      <c r="G102" s="16">
        <v>2</v>
      </c>
      <c r="H102" s="16">
        <v>2</v>
      </c>
      <c r="I102" s="16">
        <v>2</v>
      </c>
      <c r="J102" s="6">
        <f t="shared" si="2"/>
        <v>11</v>
      </c>
    </row>
    <row r="103" spans="1:10" x14ac:dyDescent="0.25">
      <c r="A103" s="13">
        <f>'Acadamic Diary'!A103</f>
        <v>95</v>
      </c>
      <c r="B103" s="7">
        <v>500096244</v>
      </c>
      <c r="C103" s="7" t="s">
        <v>282</v>
      </c>
      <c r="D103" s="8" t="s">
        <v>283</v>
      </c>
      <c r="E103" s="16">
        <v>2</v>
      </c>
      <c r="F103" s="16">
        <v>2</v>
      </c>
      <c r="G103" s="16">
        <v>2</v>
      </c>
      <c r="H103" s="16">
        <v>1</v>
      </c>
      <c r="I103" s="16">
        <v>2</v>
      </c>
      <c r="J103" s="6">
        <f t="shared" si="2"/>
        <v>9</v>
      </c>
    </row>
    <row r="104" spans="1:10" x14ac:dyDescent="0.25">
      <c r="A104" s="13">
        <f>'Acadamic Diary'!A104</f>
        <v>96</v>
      </c>
      <c r="B104" s="7">
        <v>500096258</v>
      </c>
      <c r="C104" s="7" t="s">
        <v>284</v>
      </c>
      <c r="D104" s="8" t="s">
        <v>285</v>
      </c>
      <c r="E104" s="16">
        <v>3</v>
      </c>
      <c r="F104" s="16">
        <v>2</v>
      </c>
      <c r="G104" s="16">
        <v>2</v>
      </c>
      <c r="H104" s="16">
        <v>2</v>
      </c>
      <c r="I104" s="16">
        <v>2</v>
      </c>
      <c r="J104" s="6">
        <f t="shared" si="2"/>
        <v>11</v>
      </c>
    </row>
    <row r="105" spans="1:10" x14ac:dyDescent="0.25">
      <c r="A105" s="13">
        <f>'Acadamic Diary'!A105</f>
        <v>97</v>
      </c>
      <c r="B105" s="7">
        <v>500096288</v>
      </c>
      <c r="C105" s="7" t="s">
        <v>286</v>
      </c>
      <c r="D105" s="8" t="s">
        <v>287</v>
      </c>
      <c r="E105" s="16">
        <v>4</v>
      </c>
      <c r="F105" s="16">
        <v>3</v>
      </c>
      <c r="G105" s="16">
        <v>3</v>
      </c>
      <c r="H105" s="16">
        <v>3</v>
      </c>
      <c r="I105" s="16">
        <v>4</v>
      </c>
      <c r="J105" s="6">
        <f t="shared" si="2"/>
        <v>17</v>
      </c>
    </row>
    <row r="106" spans="1:10" x14ac:dyDescent="0.25">
      <c r="A106" s="13">
        <f>'Acadamic Diary'!A106</f>
        <v>98</v>
      </c>
      <c r="B106" s="7">
        <v>500096302</v>
      </c>
      <c r="C106" s="7" t="s">
        <v>288</v>
      </c>
      <c r="D106" s="8" t="s">
        <v>289</v>
      </c>
      <c r="E106" s="16">
        <v>3</v>
      </c>
      <c r="F106" s="16">
        <v>2</v>
      </c>
      <c r="G106" s="16">
        <v>2</v>
      </c>
      <c r="H106" s="16">
        <v>2</v>
      </c>
      <c r="I106" s="16">
        <v>2</v>
      </c>
      <c r="J106" s="6">
        <f t="shared" si="2"/>
        <v>11</v>
      </c>
    </row>
    <row r="107" spans="1:10" x14ac:dyDescent="0.25">
      <c r="A107" s="13">
        <f>'Acadamic Diary'!A107</f>
        <v>99</v>
      </c>
      <c r="B107" s="7">
        <v>500096346</v>
      </c>
      <c r="C107" s="7" t="s">
        <v>291</v>
      </c>
      <c r="D107" s="8" t="s">
        <v>292</v>
      </c>
      <c r="E107" s="16">
        <v>3.5</v>
      </c>
      <c r="F107" s="16">
        <v>3</v>
      </c>
      <c r="G107" s="16">
        <v>2.5</v>
      </c>
      <c r="H107" s="16">
        <v>3</v>
      </c>
      <c r="I107" s="16">
        <v>4</v>
      </c>
      <c r="J107" s="6">
        <f t="shared" si="2"/>
        <v>16</v>
      </c>
    </row>
    <row r="108" spans="1:10" x14ac:dyDescent="0.25">
      <c r="A108" s="13">
        <f>'Acadamic Diary'!A108</f>
        <v>100</v>
      </c>
      <c r="B108" s="7">
        <v>500096351</v>
      </c>
      <c r="C108" s="7" t="s">
        <v>293</v>
      </c>
      <c r="D108" s="8" t="s">
        <v>294</v>
      </c>
      <c r="E108" s="16">
        <v>3</v>
      </c>
      <c r="F108" s="16">
        <v>3</v>
      </c>
      <c r="G108" s="16">
        <v>3</v>
      </c>
      <c r="H108" s="16">
        <v>3</v>
      </c>
      <c r="I108" s="16">
        <v>3</v>
      </c>
      <c r="J108" s="6">
        <f t="shared" si="2"/>
        <v>15</v>
      </c>
    </row>
    <row r="109" spans="1:10" x14ac:dyDescent="0.25">
      <c r="A109" s="13">
        <f>'Acadamic Diary'!A109</f>
        <v>101</v>
      </c>
      <c r="B109" s="7">
        <v>500096400</v>
      </c>
      <c r="C109" s="7" t="s">
        <v>297</v>
      </c>
      <c r="D109" s="8" t="s">
        <v>298</v>
      </c>
      <c r="E109" s="16">
        <v>3.5</v>
      </c>
      <c r="F109" s="16">
        <v>3</v>
      </c>
      <c r="G109" s="16">
        <v>2.5</v>
      </c>
      <c r="H109" s="16">
        <v>3</v>
      </c>
      <c r="I109" s="16">
        <v>4</v>
      </c>
      <c r="J109" s="6">
        <f t="shared" si="2"/>
        <v>16</v>
      </c>
    </row>
    <row r="110" spans="1:10" x14ac:dyDescent="0.25">
      <c r="A110" s="13">
        <f>'Acadamic Diary'!A110</f>
        <v>102</v>
      </c>
      <c r="B110" s="7">
        <v>500096412</v>
      </c>
      <c r="C110" s="7" t="s">
        <v>300</v>
      </c>
      <c r="D110" s="8" t="s">
        <v>301</v>
      </c>
      <c r="E110" s="16">
        <v>2</v>
      </c>
      <c r="F110" s="16">
        <v>3</v>
      </c>
      <c r="G110" s="16">
        <v>2</v>
      </c>
      <c r="H110" s="16">
        <v>3</v>
      </c>
      <c r="I110" s="16">
        <v>2</v>
      </c>
      <c r="J110" s="6">
        <f t="shared" si="2"/>
        <v>12</v>
      </c>
    </row>
    <row r="111" spans="1:10" x14ac:dyDescent="0.25">
      <c r="A111" s="13">
        <f>'Acadamic Diary'!A111</f>
        <v>103</v>
      </c>
      <c r="B111" s="7">
        <v>500096448</v>
      </c>
      <c r="C111" s="7" t="s">
        <v>302</v>
      </c>
      <c r="D111" s="8" t="s">
        <v>303</v>
      </c>
      <c r="E111" s="16">
        <v>3</v>
      </c>
      <c r="F111" s="16">
        <v>3</v>
      </c>
      <c r="G111" s="16">
        <v>3</v>
      </c>
      <c r="H111" s="16">
        <v>3</v>
      </c>
      <c r="I111" s="16">
        <v>3</v>
      </c>
      <c r="J111" s="6">
        <f t="shared" si="2"/>
        <v>15</v>
      </c>
    </row>
    <row r="112" spans="1:10" x14ac:dyDescent="0.25">
      <c r="A112" s="13">
        <f>'Acadamic Diary'!A112</f>
        <v>104</v>
      </c>
      <c r="B112" s="7">
        <v>500096495</v>
      </c>
      <c r="C112" s="7" t="s">
        <v>304</v>
      </c>
      <c r="D112" s="8" t="s">
        <v>305</v>
      </c>
      <c r="E112" s="16">
        <v>4</v>
      </c>
      <c r="F112" s="16">
        <v>4</v>
      </c>
      <c r="G112" s="16">
        <v>3</v>
      </c>
      <c r="H112" s="16">
        <v>4</v>
      </c>
      <c r="I112" s="16">
        <v>4</v>
      </c>
      <c r="J112" s="6">
        <f t="shared" si="2"/>
        <v>19</v>
      </c>
    </row>
    <row r="113" spans="1:10" x14ac:dyDescent="0.25">
      <c r="A113" s="13">
        <f>'Acadamic Diary'!A113</f>
        <v>105</v>
      </c>
      <c r="B113" s="7">
        <v>500096507</v>
      </c>
      <c r="C113" s="7" t="s">
        <v>307</v>
      </c>
      <c r="D113" s="8" t="s">
        <v>308</v>
      </c>
      <c r="E113" s="16">
        <v>3</v>
      </c>
      <c r="F113" s="16">
        <v>4</v>
      </c>
      <c r="G113" s="16">
        <v>3</v>
      </c>
      <c r="H113" s="16">
        <v>4</v>
      </c>
      <c r="I113" s="16">
        <v>4</v>
      </c>
      <c r="J113" s="6">
        <f t="shared" si="2"/>
        <v>18</v>
      </c>
    </row>
    <row r="114" spans="1:10" x14ac:dyDescent="0.25">
      <c r="A114" s="13">
        <f>'Acadamic Diary'!A114</f>
        <v>106</v>
      </c>
      <c r="B114" s="7">
        <v>500096554</v>
      </c>
      <c r="C114" s="7" t="s">
        <v>309</v>
      </c>
      <c r="D114" s="8" t="s">
        <v>310</v>
      </c>
      <c r="E114" s="16">
        <v>3</v>
      </c>
      <c r="F114" s="16">
        <v>3</v>
      </c>
      <c r="G114" s="16">
        <v>3</v>
      </c>
      <c r="H114" s="16">
        <v>3</v>
      </c>
      <c r="I114" s="16">
        <v>3</v>
      </c>
      <c r="J114" s="6">
        <f t="shared" si="2"/>
        <v>15</v>
      </c>
    </row>
    <row r="115" spans="1:10" x14ac:dyDescent="0.25">
      <c r="A115" s="13">
        <f>'Acadamic Diary'!A115</f>
        <v>107</v>
      </c>
      <c r="B115" s="7">
        <v>500096591</v>
      </c>
      <c r="C115" s="7" t="s">
        <v>311</v>
      </c>
      <c r="D115" s="8" t="s">
        <v>312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6">
        <f t="shared" si="2"/>
        <v>0</v>
      </c>
    </row>
    <row r="116" spans="1:10" x14ac:dyDescent="0.25">
      <c r="A116" s="13">
        <f>'Acadamic Diary'!A116</f>
        <v>108</v>
      </c>
      <c r="B116" s="7">
        <v>500096616</v>
      </c>
      <c r="C116" s="7" t="s">
        <v>314</v>
      </c>
      <c r="D116" s="8" t="s">
        <v>315</v>
      </c>
      <c r="E116" s="16">
        <v>3.5</v>
      </c>
      <c r="F116" s="16">
        <v>3.25</v>
      </c>
      <c r="G116" s="16">
        <v>3.25</v>
      </c>
      <c r="H116" s="16">
        <v>3.75</v>
      </c>
      <c r="I116" s="16">
        <v>3.25</v>
      </c>
      <c r="J116" s="6">
        <f t="shared" si="2"/>
        <v>17</v>
      </c>
    </row>
  </sheetData>
  <autoFilter ref="A8:J116" xr:uid="{00000000-0009-0000-0000-000001000000}"/>
  <mergeCells count="9">
    <mergeCell ref="A5:B5"/>
    <mergeCell ref="C5:G5"/>
    <mergeCell ref="A6:B6"/>
    <mergeCell ref="C6:G6"/>
    <mergeCell ref="C1:I1"/>
    <mergeCell ref="C2:I2"/>
    <mergeCell ref="C3:I3"/>
    <mergeCell ref="A4:B4"/>
    <mergeCell ref="C4:G4"/>
  </mergeCells>
  <pageMargins left="0.7" right="0.7" top="0.75" bottom="0.75" header="0.511811023622047" footer="0.511811023622047"/>
  <pageSetup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16"/>
  <sheetViews>
    <sheetView topLeftCell="A11" zoomScaleNormal="100" workbookViewId="0">
      <selection activeCell="E25" sqref="E25:I25"/>
    </sheetView>
  </sheetViews>
  <sheetFormatPr defaultColWidth="8.5703125" defaultRowHeight="15" x14ac:dyDescent="0.25"/>
  <cols>
    <col min="2" max="2" width="12.5703125" customWidth="1"/>
    <col min="3" max="3" width="13.5703125" customWidth="1"/>
    <col min="4" max="4" width="16" customWidth="1"/>
    <col min="5" max="5" width="10" customWidth="1"/>
    <col min="6" max="6" width="12.7109375" customWidth="1"/>
    <col min="7" max="7" width="16.7109375" customWidth="1"/>
    <col min="8" max="8" width="10.42578125" customWidth="1"/>
  </cols>
  <sheetData>
    <row r="1" spans="1:10" x14ac:dyDescent="0.25">
      <c r="C1" s="39" t="s">
        <v>0</v>
      </c>
      <c r="D1" s="39"/>
      <c r="E1" s="39"/>
      <c r="F1" s="39"/>
      <c r="G1" s="39"/>
      <c r="H1" s="39"/>
    </row>
    <row r="2" spans="1:10" x14ac:dyDescent="0.25">
      <c r="C2" s="39" t="s">
        <v>1</v>
      </c>
      <c r="D2" s="39"/>
      <c r="E2" s="39"/>
      <c r="F2" s="39"/>
      <c r="G2" s="39"/>
      <c r="H2" s="39"/>
    </row>
    <row r="3" spans="1:10" x14ac:dyDescent="0.25">
      <c r="C3" s="39" t="s">
        <v>2</v>
      </c>
      <c r="D3" s="39"/>
      <c r="E3" s="39"/>
      <c r="F3" s="39"/>
      <c r="G3" s="39"/>
      <c r="H3" s="39"/>
    </row>
    <row r="4" spans="1:10" x14ac:dyDescent="0.25">
      <c r="A4" s="37" t="s">
        <v>3</v>
      </c>
      <c r="B4" s="37"/>
      <c r="C4" s="38" t="str">
        <f>'Acadamic Diary'!C4</f>
        <v>NA</v>
      </c>
      <c r="D4" s="38"/>
      <c r="E4" s="38"/>
      <c r="F4" s="38"/>
      <c r="G4" s="38"/>
    </row>
    <row r="5" spans="1:10" x14ac:dyDescent="0.25">
      <c r="A5" s="37" t="s">
        <v>5</v>
      </c>
      <c r="B5" s="37"/>
      <c r="C5" s="38" t="str">
        <f>'Acadamic Diary'!C5:G5</f>
        <v>Major Project 1</v>
      </c>
      <c r="D5" s="38"/>
      <c r="E5" s="38"/>
      <c r="F5" s="38"/>
      <c r="G5" s="38"/>
    </row>
    <row r="6" spans="1:10" x14ac:dyDescent="0.25">
      <c r="A6" s="37" t="s">
        <v>7</v>
      </c>
      <c r="B6" s="37"/>
      <c r="C6" s="38" t="str">
        <f>'Acadamic Diary'!C6:G6</f>
        <v>B.Tech CS+CCVT, B4+B5+B6, VII Semester</v>
      </c>
      <c r="D6" s="38"/>
      <c r="E6" s="38"/>
      <c r="F6" s="38"/>
      <c r="G6" s="38"/>
    </row>
    <row r="8" spans="1:10" ht="45" x14ac:dyDescent="0.25">
      <c r="A8" s="6" t="s">
        <v>9</v>
      </c>
      <c r="B8" s="6" t="s">
        <v>10</v>
      </c>
      <c r="C8" s="6" t="s">
        <v>11</v>
      </c>
      <c r="D8" s="6" t="s">
        <v>12</v>
      </c>
      <c r="E8" s="11" t="s">
        <v>322</v>
      </c>
      <c r="F8" s="11" t="s">
        <v>323</v>
      </c>
      <c r="G8" s="11" t="s">
        <v>324</v>
      </c>
      <c r="H8" s="11" t="s">
        <v>325</v>
      </c>
      <c r="I8" s="12" t="s">
        <v>321</v>
      </c>
      <c r="J8" s="4"/>
    </row>
    <row r="9" spans="1:10" x14ac:dyDescent="0.25">
      <c r="A9" s="13">
        <f>'Acadamic Diary'!A9</f>
        <v>1</v>
      </c>
      <c r="B9" s="7">
        <v>500093418</v>
      </c>
      <c r="C9" s="7" t="s">
        <v>16</v>
      </c>
      <c r="D9" s="8" t="s">
        <v>17</v>
      </c>
      <c r="E9" s="17">
        <v>3</v>
      </c>
      <c r="F9" s="17">
        <v>3</v>
      </c>
      <c r="G9" s="17">
        <v>3</v>
      </c>
      <c r="H9" s="17">
        <v>3</v>
      </c>
      <c r="I9" s="18">
        <f>IFERROR(CEILING(E9+F9+G9+H9,1),"")</f>
        <v>12</v>
      </c>
    </row>
    <row r="10" spans="1:10" x14ac:dyDescent="0.25">
      <c r="A10" s="13">
        <f>'Acadamic Diary'!A10</f>
        <v>2</v>
      </c>
      <c r="B10" s="7">
        <v>500093449</v>
      </c>
      <c r="C10" s="7" t="s">
        <v>20</v>
      </c>
      <c r="D10" s="8" t="s">
        <v>21</v>
      </c>
      <c r="E10" s="17">
        <v>3</v>
      </c>
      <c r="F10" s="17">
        <v>3</v>
      </c>
      <c r="G10" s="17">
        <v>3</v>
      </c>
      <c r="H10" s="17">
        <v>3</v>
      </c>
      <c r="I10" s="18">
        <f t="shared" ref="I10:I73" si="0">IFERROR(CEILING(E10+F10+G10+H10,1),"")</f>
        <v>12</v>
      </c>
    </row>
    <row r="11" spans="1:10" x14ac:dyDescent="0.25">
      <c r="A11" s="13">
        <f>'Acadamic Diary'!A11</f>
        <v>3</v>
      </c>
      <c r="B11" s="7">
        <v>500093617</v>
      </c>
      <c r="C11" s="7" t="s">
        <v>24</v>
      </c>
      <c r="D11" s="8" t="s">
        <v>25</v>
      </c>
      <c r="E11" s="17">
        <v>2</v>
      </c>
      <c r="F11" s="17">
        <v>2</v>
      </c>
      <c r="G11" s="17">
        <v>2</v>
      </c>
      <c r="H11" s="17">
        <v>2</v>
      </c>
      <c r="I11" s="18">
        <f t="shared" si="0"/>
        <v>8</v>
      </c>
    </row>
    <row r="12" spans="1:10" x14ac:dyDescent="0.25">
      <c r="A12" s="13">
        <f>'Acadamic Diary'!A12</f>
        <v>4</v>
      </c>
      <c r="B12" s="7">
        <v>500093628</v>
      </c>
      <c r="C12" s="7" t="s">
        <v>28</v>
      </c>
      <c r="D12" s="8" t="s">
        <v>29</v>
      </c>
      <c r="E12" s="17" t="s">
        <v>30</v>
      </c>
      <c r="F12" s="17" t="s">
        <v>30</v>
      </c>
      <c r="G12" s="17" t="s">
        <v>30</v>
      </c>
      <c r="H12" s="17" t="s">
        <v>30</v>
      </c>
      <c r="I12" s="18" t="str">
        <f t="shared" si="0"/>
        <v/>
      </c>
    </row>
    <row r="13" spans="1:10" x14ac:dyDescent="0.25">
      <c r="A13" s="13">
        <f>'Acadamic Diary'!A13</f>
        <v>5</v>
      </c>
      <c r="B13" s="7">
        <v>500093629</v>
      </c>
      <c r="C13" s="7" t="s">
        <v>31</v>
      </c>
      <c r="D13" s="8" t="s">
        <v>32</v>
      </c>
      <c r="E13" s="17">
        <v>3</v>
      </c>
      <c r="F13" s="17">
        <v>4</v>
      </c>
      <c r="G13" s="17">
        <v>4</v>
      </c>
      <c r="H13" s="17">
        <v>3</v>
      </c>
      <c r="I13" s="18">
        <f t="shared" si="0"/>
        <v>14</v>
      </c>
    </row>
    <row r="14" spans="1:10" x14ac:dyDescent="0.25">
      <c r="A14" s="13">
        <f>'Acadamic Diary'!A14</f>
        <v>6</v>
      </c>
      <c r="B14" s="7">
        <v>500093644</v>
      </c>
      <c r="C14" s="7" t="s">
        <v>35</v>
      </c>
      <c r="D14" s="8" t="s">
        <v>36</v>
      </c>
      <c r="E14" s="19">
        <v>3</v>
      </c>
      <c r="F14" s="19">
        <v>4</v>
      </c>
      <c r="G14" s="19">
        <v>3</v>
      </c>
      <c r="H14" s="19">
        <v>4</v>
      </c>
      <c r="I14" s="18">
        <f t="shared" si="0"/>
        <v>14</v>
      </c>
    </row>
    <row r="15" spans="1:10" x14ac:dyDescent="0.25">
      <c r="A15" s="13">
        <f>'Acadamic Diary'!A15</f>
        <v>7</v>
      </c>
      <c r="B15" s="7">
        <v>500093651</v>
      </c>
      <c r="C15" s="7" t="s">
        <v>39</v>
      </c>
      <c r="D15" s="8" t="s">
        <v>40</v>
      </c>
      <c r="E15" s="17">
        <v>4</v>
      </c>
      <c r="F15" s="17">
        <v>4</v>
      </c>
      <c r="G15" s="17">
        <v>4</v>
      </c>
      <c r="H15" s="17">
        <v>4.5</v>
      </c>
      <c r="I15" s="18">
        <f t="shared" si="0"/>
        <v>17</v>
      </c>
    </row>
    <row r="16" spans="1:10" x14ac:dyDescent="0.25">
      <c r="A16" s="13">
        <f>'Acadamic Diary'!A16</f>
        <v>8</v>
      </c>
      <c r="B16" s="7">
        <v>500093653</v>
      </c>
      <c r="C16" s="7" t="s">
        <v>43</v>
      </c>
      <c r="D16" s="8" t="s">
        <v>44</v>
      </c>
      <c r="E16" s="17">
        <v>2</v>
      </c>
      <c r="F16" s="17">
        <v>2</v>
      </c>
      <c r="G16" s="17">
        <v>1</v>
      </c>
      <c r="H16" s="17">
        <v>1</v>
      </c>
      <c r="I16" s="18">
        <f t="shared" si="0"/>
        <v>6</v>
      </c>
    </row>
    <row r="17" spans="1:9" x14ac:dyDescent="0.25">
      <c r="A17" s="13">
        <f>'Acadamic Diary'!A17</f>
        <v>9</v>
      </c>
      <c r="B17" s="7">
        <v>500093656</v>
      </c>
      <c r="C17" s="7" t="s">
        <v>47</v>
      </c>
      <c r="D17" s="8" t="s">
        <v>48</v>
      </c>
      <c r="E17" s="17">
        <v>4</v>
      </c>
      <c r="F17" s="17">
        <v>4</v>
      </c>
      <c r="G17" s="17">
        <v>4</v>
      </c>
      <c r="H17" s="17">
        <v>4.5</v>
      </c>
      <c r="I17" s="18">
        <f t="shared" si="0"/>
        <v>17</v>
      </c>
    </row>
    <row r="18" spans="1:9" x14ac:dyDescent="0.25">
      <c r="A18" s="13">
        <f>'Acadamic Diary'!A18</f>
        <v>10</v>
      </c>
      <c r="B18" s="7">
        <v>500093659</v>
      </c>
      <c r="C18" s="7" t="s">
        <v>49</v>
      </c>
      <c r="D18" s="8" t="s">
        <v>50</v>
      </c>
      <c r="E18" s="17" t="s">
        <v>30</v>
      </c>
      <c r="F18" s="17" t="s">
        <v>30</v>
      </c>
      <c r="G18" s="17" t="s">
        <v>30</v>
      </c>
      <c r="H18" s="17" t="s">
        <v>30</v>
      </c>
      <c r="I18" s="18" t="str">
        <f t="shared" si="0"/>
        <v/>
      </c>
    </row>
    <row r="19" spans="1:9" x14ac:dyDescent="0.25">
      <c r="A19" s="13">
        <f>'Acadamic Diary'!A19</f>
        <v>11</v>
      </c>
      <c r="B19" s="7">
        <v>500093677</v>
      </c>
      <c r="C19" s="7" t="s">
        <v>51</v>
      </c>
      <c r="D19" s="8" t="s">
        <v>52</v>
      </c>
      <c r="E19" s="17" t="s">
        <v>30</v>
      </c>
      <c r="F19" s="17" t="s">
        <v>30</v>
      </c>
      <c r="G19" s="17" t="s">
        <v>30</v>
      </c>
      <c r="H19" s="17" t="s">
        <v>30</v>
      </c>
      <c r="I19" s="18" t="str">
        <f t="shared" si="0"/>
        <v/>
      </c>
    </row>
    <row r="20" spans="1:9" x14ac:dyDescent="0.25">
      <c r="A20" s="13">
        <f>'Acadamic Diary'!A20</f>
        <v>12</v>
      </c>
      <c r="B20" s="7">
        <v>500093916</v>
      </c>
      <c r="C20" s="7" t="s">
        <v>53</v>
      </c>
      <c r="D20" s="8" t="s">
        <v>54</v>
      </c>
      <c r="E20" s="20">
        <v>2</v>
      </c>
      <c r="F20" s="20">
        <v>2</v>
      </c>
      <c r="G20" s="20">
        <v>1</v>
      </c>
      <c r="H20" s="20">
        <v>1</v>
      </c>
      <c r="I20" s="18">
        <f t="shared" si="0"/>
        <v>6</v>
      </c>
    </row>
    <row r="21" spans="1:9" x14ac:dyDescent="0.25">
      <c r="A21" s="13">
        <f>'Acadamic Diary'!A21</f>
        <v>13</v>
      </c>
      <c r="B21" s="7">
        <v>500093923</v>
      </c>
      <c r="C21" s="7" t="s">
        <v>57</v>
      </c>
      <c r="D21" s="8" t="s">
        <v>58</v>
      </c>
      <c r="E21" s="17">
        <v>4</v>
      </c>
      <c r="F21" s="17">
        <v>5</v>
      </c>
      <c r="G21" s="17">
        <v>5</v>
      </c>
      <c r="H21" s="17">
        <v>5</v>
      </c>
      <c r="I21" s="18">
        <f t="shared" si="0"/>
        <v>19</v>
      </c>
    </row>
    <row r="22" spans="1:9" x14ac:dyDescent="0.25">
      <c r="A22" s="13">
        <f>'Acadamic Diary'!A22</f>
        <v>14</v>
      </c>
      <c r="B22" s="7">
        <v>500093927</v>
      </c>
      <c r="C22" s="7" t="s">
        <v>61</v>
      </c>
      <c r="D22" s="8" t="s">
        <v>62</v>
      </c>
      <c r="E22" s="17" t="s">
        <v>30</v>
      </c>
      <c r="F22" s="17" t="s">
        <v>30</v>
      </c>
      <c r="G22" s="17" t="s">
        <v>30</v>
      </c>
      <c r="H22" s="17" t="s">
        <v>30</v>
      </c>
      <c r="I22" s="18" t="str">
        <f t="shared" si="0"/>
        <v/>
      </c>
    </row>
    <row r="23" spans="1:9" x14ac:dyDescent="0.25">
      <c r="A23" s="13">
        <f>'Acadamic Diary'!A23</f>
        <v>15</v>
      </c>
      <c r="B23" s="7">
        <v>500093948</v>
      </c>
      <c r="C23" s="7" t="s">
        <v>63</v>
      </c>
      <c r="D23" s="8" t="s">
        <v>64</v>
      </c>
      <c r="E23" s="17" t="s">
        <v>30</v>
      </c>
      <c r="F23" s="17" t="s">
        <v>30</v>
      </c>
      <c r="G23" s="17" t="s">
        <v>30</v>
      </c>
      <c r="H23" s="17" t="s">
        <v>30</v>
      </c>
      <c r="I23" s="18" t="str">
        <f t="shared" si="0"/>
        <v/>
      </c>
    </row>
    <row r="24" spans="1:9" x14ac:dyDescent="0.25">
      <c r="A24" s="13">
        <f>'Acadamic Diary'!A24</f>
        <v>16</v>
      </c>
      <c r="B24" s="7">
        <v>500093957</v>
      </c>
      <c r="C24" s="7" t="s">
        <v>65</v>
      </c>
      <c r="D24" s="8" t="s">
        <v>66</v>
      </c>
      <c r="E24" s="17" t="s">
        <v>30</v>
      </c>
      <c r="F24" s="17" t="s">
        <v>30</v>
      </c>
      <c r="G24" s="17" t="s">
        <v>30</v>
      </c>
      <c r="H24" s="17" t="s">
        <v>30</v>
      </c>
      <c r="I24" s="18" t="str">
        <f t="shared" si="0"/>
        <v/>
      </c>
    </row>
    <row r="25" spans="1:9" x14ac:dyDescent="0.25">
      <c r="A25" s="13">
        <f>'Acadamic Diary'!A25</f>
        <v>17</v>
      </c>
      <c r="B25" s="7">
        <v>500093984</v>
      </c>
      <c r="C25" s="7" t="s">
        <v>67</v>
      </c>
      <c r="D25" s="8" t="s">
        <v>68</v>
      </c>
      <c r="E25" s="17">
        <v>4</v>
      </c>
      <c r="F25" s="17">
        <v>5</v>
      </c>
      <c r="G25" s="17">
        <v>5</v>
      </c>
      <c r="H25" s="17">
        <v>5</v>
      </c>
      <c r="I25" s="18">
        <f t="shared" ref="I25" si="1">IFERROR(CEILING(E25+F25+G25+H25,1),"")</f>
        <v>19</v>
      </c>
    </row>
    <row r="26" spans="1:9" x14ac:dyDescent="0.25">
      <c r="A26" s="13">
        <f>'Acadamic Diary'!A26</f>
        <v>18</v>
      </c>
      <c r="B26" s="7">
        <v>500094037</v>
      </c>
      <c r="C26" s="7" t="s">
        <v>69</v>
      </c>
      <c r="D26" s="8" t="s">
        <v>70</v>
      </c>
      <c r="E26" s="17">
        <v>3</v>
      </c>
      <c r="F26" s="17">
        <v>3</v>
      </c>
      <c r="G26" s="17">
        <v>3</v>
      </c>
      <c r="H26" s="17">
        <v>3</v>
      </c>
      <c r="I26" s="18">
        <f t="shared" si="0"/>
        <v>12</v>
      </c>
    </row>
    <row r="27" spans="1:9" x14ac:dyDescent="0.25">
      <c r="A27" s="13">
        <f>'Acadamic Diary'!A27</f>
        <v>19</v>
      </c>
      <c r="B27" s="7">
        <v>500094046</v>
      </c>
      <c r="C27" s="7" t="s">
        <v>73</v>
      </c>
      <c r="D27" s="8" t="s">
        <v>74</v>
      </c>
      <c r="E27" s="17" t="s">
        <v>30</v>
      </c>
      <c r="F27" s="17" t="s">
        <v>30</v>
      </c>
      <c r="G27" s="17" t="s">
        <v>30</v>
      </c>
      <c r="H27" s="17" t="s">
        <v>30</v>
      </c>
      <c r="I27" s="18" t="str">
        <f t="shared" si="0"/>
        <v/>
      </c>
    </row>
    <row r="28" spans="1:9" x14ac:dyDescent="0.25">
      <c r="A28" s="13">
        <f>'Acadamic Diary'!A28</f>
        <v>20</v>
      </c>
      <c r="B28" s="7">
        <v>500094049</v>
      </c>
      <c r="C28" s="7" t="s">
        <v>75</v>
      </c>
      <c r="D28" s="8" t="s">
        <v>76</v>
      </c>
      <c r="E28" s="17">
        <v>4</v>
      </c>
      <c r="F28" s="17">
        <v>4.5</v>
      </c>
      <c r="G28" s="17">
        <v>4.5</v>
      </c>
      <c r="H28" s="17">
        <v>4</v>
      </c>
      <c r="I28" s="18">
        <f t="shared" si="0"/>
        <v>17</v>
      </c>
    </row>
    <row r="29" spans="1:9" x14ac:dyDescent="0.25">
      <c r="A29" s="13">
        <f>'Acadamic Diary'!A29</f>
        <v>21</v>
      </c>
      <c r="B29" s="7">
        <v>500094053</v>
      </c>
      <c r="C29" s="7" t="s">
        <v>79</v>
      </c>
      <c r="D29" s="8" t="s">
        <v>80</v>
      </c>
      <c r="E29" s="17">
        <v>3</v>
      </c>
      <c r="F29" s="17">
        <v>3</v>
      </c>
      <c r="G29" s="17">
        <v>3</v>
      </c>
      <c r="H29" s="17">
        <v>3</v>
      </c>
      <c r="I29" s="18">
        <f t="shared" si="0"/>
        <v>12</v>
      </c>
    </row>
    <row r="30" spans="1:9" x14ac:dyDescent="0.25">
      <c r="A30" s="13">
        <f>'Acadamic Diary'!A30</f>
        <v>22</v>
      </c>
      <c r="B30" s="7">
        <v>500094054</v>
      </c>
      <c r="C30" s="7" t="s">
        <v>81</v>
      </c>
      <c r="D30" s="8" t="s">
        <v>82</v>
      </c>
      <c r="E30" s="17" t="s">
        <v>30</v>
      </c>
      <c r="F30" s="17" t="s">
        <v>30</v>
      </c>
      <c r="G30" s="17" t="s">
        <v>30</v>
      </c>
      <c r="H30" s="17" t="s">
        <v>30</v>
      </c>
      <c r="I30" s="18" t="str">
        <f t="shared" si="0"/>
        <v/>
      </c>
    </row>
    <row r="31" spans="1:9" x14ac:dyDescent="0.25">
      <c r="A31" s="13">
        <f>'Acadamic Diary'!A31</f>
        <v>23</v>
      </c>
      <c r="B31" s="7">
        <v>500094065</v>
      </c>
      <c r="C31" s="7" t="s">
        <v>83</v>
      </c>
      <c r="D31" s="8" t="s">
        <v>84</v>
      </c>
      <c r="E31" s="20">
        <v>4</v>
      </c>
      <c r="F31" s="20">
        <v>5</v>
      </c>
      <c r="G31" s="20">
        <v>5</v>
      </c>
      <c r="H31" s="20">
        <v>5</v>
      </c>
      <c r="I31" s="18">
        <f t="shared" si="0"/>
        <v>19</v>
      </c>
    </row>
    <row r="32" spans="1:9" x14ac:dyDescent="0.25">
      <c r="A32" s="13">
        <f>'Acadamic Diary'!A32</f>
        <v>24</v>
      </c>
      <c r="B32" s="7">
        <v>500094068</v>
      </c>
      <c r="C32" s="7" t="s">
        <v>85</v>
      </c>
      <c r="D32" s="8" t="s">
        <v>86</v>
      </c>
      <c r="E32" s="17">
        <v>3</v>
      </c>
      <c r="F32" s="17">
        <v>3</v>
      </c>
      <c r="G32" s="17">
        <v>3</v>
      </c>
      <c r="H32" s="17">
        <v>3</v>
      </c>
      <c r="I32" s="18">
        <f t="shared" si="0"/>
        <v>12</v>
      </c>
    </row>
    <row r="33" spans="1:9" x14ac:dyDescent="0.25">
      <c r="A33" s="13">
        <f>'Acadamic Diary'!A33</f>
        <v>25</v>
      </c>
      <c r="B33" s="7">
        <v>500094083</v>
      </c>
      <c r="C33" s="7" t="s">
        <v>89</v>
      </c>
      <c r="D33" s="8" t="s">
        <v>90</v>
      </c>
      <c r="E33" s="20" t="s">
        <v>30</v>
      </c>
      <c r="F33" s="20" t="s">
        <v>30</v>
      </c>
      <c r="G33" s="20" t="s">
        <v>30</v>
      </c>
      <c r="H33" s="20" t="s">
        <v>30</v>
      </c>
      <c r="I33" s="18" t="str">
        <f t="shared" si="0"/>
        <v/>
      </c>
    </row>
    <row r="34" spans="1:9" x14ac:dyDescent="0.25">
      <c r="A34" s="13">
        <f>'Acadamic Diary'!A34</f>
        <v>26</v>
      </c>
      <c r="B34" s="7">
        <v>500094089</v>
      </c>
      <c r="C34" s="7" t="s">
        <v>91</v>
      </c>
      <c r="D34" s="8" t="s">
        <v>92</v>
      </c>
      <c r="E34" s="17">
        <v>3</v>
      </c>
      <c r="F34" s="17">
        <v>3</v>
      </c>
      <c r="G34" s="17">
        <v>2</v>
      </c>
      <c r="H34" s="17">
        <v>3</v>
      </c>
      <c r="I34" s="18">
        <f t="shared" si="0"/>
        <v>11</v>
      </c>
    </row>
    <row r="35" spans="1:9" x14ac:dyDescent="0.25">
      <c r="A35" s="13">
        <f>'Acadamic Diary'!A35</f>
        <v>27</v>
      </c>
      <c r="B35" s="7">
        <v>500094103</v>
      </c>
      <c r="C35" s="7" t="s">
        <v>95</v>
      </c>
      <c r="D35" s="8" t="s">
        <v>96</v>
      </c>
      <c r="E35" s="17">
        <v>5</v>
      </c>
      <c r="F35" s="17">
        <v>5</v>
      </c>
      <c r="G35" s="17">
        <v>4</v>
      </c>
      <c r="H35" s="17">
        <v>5</v>
      </c>
      <c r="I35" s="18">
        <f t="shared" si="0"/>
        <v>19</v>
      </c>
    </row>
    <row r="36" spans="1:9" x14ac:dyDescent="0.25">
      <c r="A36" s="13">
        <f>'Acadamic Diary'!A36</f>
        <v>28</v>
      </c>
      <c r="B36" s="7">
        <v>500094117</v>
      </c>
      <c r="C36" s="7" t="s">
        <v>99</v>
      </c>
      <c r="D36" s="8" t="s">
        <v>100</v>
      </c>
      <c r="E36" s="17">
        <v>4</v>
      </c>
      <c r="F36" s="17">
        <v>4</v>
      </c>
      <c r="G36" s="17">
        <v>4</v>
      </c>
      <c r="H36" s="17">
        <v>4.5</v>
      </c>
      <c r="I36" s="18">
        <f t="shared" si="0"/>
        <v>17</v>
      </c>
    </row>
    <row r="37" spans="1:9" x14ac:dyDescent="0.25">
      <c r="A37" s="13">
        <f>'Acadamic Diary'!A37</f>
        <v>29</v>
      </c>
      <c r="B37" s="7">
        <v>500094118</v>
      </c>
      <c r="C37" s="7" t="s">
        <v>102</v>
      </c>
      <c r="D37" s="8" t="s">
        <v>103</v>
      </c>
      <c r="E37" s="17">
        <v>3</v>
      </c>
      <c r="F37" s="17">
        <v>3</v>
      </c>
      <c r="G37" s="17">
        <v>3</v>
      </c>
      <c r="H37" s="17">
        <v>3</v>
      </c>
      <c r="I37" s="18">
        <f t="shared" si="0"/>
        <v>12</v>
      </c>
    </row>
    <row r="38" spans="1:9" x14ac:dyDescent="0.25">
      <c r="A38" s="13">
        <f>'Acadamic Diary'!A38</f>
        <v>30</v>
      </c>
      <c r="B38" s="7">
        <v>500094125</v>
      </c>
      <c r="C38" s="7" t="s">
        <v>104</v>
      </c>
      <c r="D38" s="8" t="s">
        <v>105</v>
      </c>
      <c r="E38" s="17">
        <v>2</v>
      </c>
      <c r="F38" s="17">
        <v>2</v>
      </c>
      <c r="G38" s="17">
        <v>2</v>
      </c>
      <c r="H38" s="17">
        <v>2</v>
      </c>
      <c r="I38" s="18">
        <f t="shared" si="0"/>
        <v>8</v>
      </c>
    </row>
    <row r="39" spans="1:9" x14ac:dyDescent="0.25">
      <c r="A39" s="13">
        <f>'Acadamic Diary'!A39</f>
        <v>31</v>
      </c>
      <c r="B39" s="7">
        <v>500094135</v>
      </c>
      <c r="C39" s="7" t="s">
        <v>107</v>
      </c>
      <c r="D39" s="8" t="s">
        <v>108</v>
      </c>
      <c r="E39" s="17">
        <v>5</v>
      </c>
      <c r="F39" s="17">
        <v>5</v>
      </c>
      <c r="G39" s="17">
        <v>4</v>
      </c>
      <c r="H39" s="17">
        <v>5</v>
      </c>
      <c r="I39" s="18">
        <f t="shared" si="0"/>
        <v>19</v>
      </c>
    </row>
    <row r="40" spans="1:9" x14ac:dyDescent="0.25">
      <c r="A40" s="13">
        <f>'Acadamic Diary'!A40</f>
        <v>32</v>
      </c>
      <c r="B40" s="7">
        <v>500094136</v>
      </c>
      <c r="C40" s="7" t="s">
        <v>109</v>
      </c>
      <c r="D40" s="8" t="s">
        <v>110</v>
      </c>
      <c r="E40" s="17">
        <v>2</v>
      </c>
      <c r="F40" s="17">
        <v>2</v>
      </c>
      <c r="G40" s="17">
        <v>2</v>
      </c>
      <c r="H40" s="17">
        <v>2</v>
      </c>
      <c r="I40" s="18">
        <f t="shared" si="0"/>
        <v>8</v>
      </c>
    </row>
    <row r="41" spans="1:9" x14ac:dyDescent="0.25">
      <c r="A41" s="13">
        <f>'Acadamic Diary'!A41</f>
        <v>33</v>
      </c>
      <c r="B41" s="7">
        <v>500094151</v>
      </c>
      <c r="C41" s="7" t="s">
        <v>111</v>
      </c>
      <c r="D41" s="8" t="s">
        <v>112</v>
      </c>
      <c r="E41" s="20">
        <v>2</v>
      </c>
      <c r="F41" s="20">
        <v>2</v>
      </c>
      <c r="G41" s="20">
        <v>1</v>
      </c>
      <c r="H41" s="20">
        <v>1</v>
      </c>
      <c r="I41" s="18">
        <f t="shared" si="0"/>
        <v>6</v>
      </c>
    </row>
    <row r="42" spans="1:9" x14ac:dyDescent="0.25">
      <c r="A42" s="13">
        <f>'Acadamic Diary'!A42</f>
        <v>34</v>
      </c>
      <c r="B42" s="7">
        <v>500094152</v>
      </c>
      <c r="C42" s="7" t="s">
        <v>113</v>
      </c>
      <c r="D42" s="8" t="s">
        <v>114</v>
      </c>
      <c r="E42" s="20">
        <v>3</v>
      </c>
      <c r="F42" s="20">
        <v>3</v>
      </c>
      <c r="G42" s="20">
        <v>2</v>
      </c>
      <c r="H42" s="20">
        <v>3</v>
      </c>
      <c r="I42" s="18">
        <f t="shared" si="0"/>
        <v>11</v>
      </c>
    </row>
    <row r="43" spans="1:9" x14ac:dyDescent="0.25">
      <c r="A43" s="13">
        <f>'Acadamic Diary'!A43</f>
        <v>35</v>
      </c>
      <c r="B43" s="7">
        <v>500094170</v>
      </c>
      <c r="C43" s="7" t="s">
        <v>117</v>
      </c>
      <c r="D43" s="8" t="s">
        <v>118</v>
      </c>
      <c r="E43" s="20">
        <v>3</v>
      </c>
      <c r="F43" s="20">
        <v>3</v>
      </c>
      <c r="G43" s="20">
        <v>3</v>
      </c>
      <c r="H43" s="20">
        <v>3</v>
      </c>
      <c r="I43" s="18">
        <f t="shared" si="0"/>
        <v>12</v>
      </c>
    </row>
    <row r="44" spans="1:9" x14ac:dyDescent="0.25">
      <c r="A44" s="13">
        <f>'Acadamic Diary'!A44</f>
        <v>36</v>
      </c>
      <c r="B44" s="7">
        <v>500094459</v>
      </c>
      <c r="C44" s="7" t="s">
        <v>119</v>
      </c>
      <c r="D44" s="8" t="s">
        <v>120</v>
      </c>
      <c r="E44" s="20">
        <v>3</v>
      </c>
      <c r="F44" s="20">
        <v>3</v>
      </c>
      <c r="G44" s="20">
        <v>3</v>
      </c>
      <c r="H44" s="20">
        <v>3</v>
      </c>
      <c r="I44" s="18">
        <f t="shared" si="0"/>
        <v>12</v>
      </c>
    </row>
    <row r="45" spans="1:9" x14ac:dyDescent="0.25">
      <c r="A45" s="13">
        <f>'Acadamic Diary'!A45</f>
        <v>37</v>
      </c>
      <c r="B45" s="7">
        <v>500094565</v>
      </c>
      <c r="C45" s="7" t="s">
        <v>121</v>
      </c>
      <c r="D45" s="8" t="s">
        <v>122</v>
      </c>
      <c r="E45" s="20">
        <v>2</v>
      </c>
      <c r="F45" s="20">
        <v>2</v>
      </c>
      <c r="G45" s="20">
        <v>2</v>
      </c>
      <c r="H45" s="20">
        <v>2</v>
      </c>
      <c r="I45" s="18">
        <f t="shared" si="0"/>
        <v>8</v>
      </c>
    </row>
    <row r="46" spans="1:9" x14ac:dyDescent="0.25">
      <c r="A46" s="13">
        <f>'Acadamic Diary'!A46</f>
        <v>38</v>
      </c>
      <c r="B46" s="7">
        <v>500094566</v>
      </c>
      <c r="C46" s="7" t="s">
        <v>125</v>
      </c>
      <c r="D46" s="8" t="s">
        <v>126</v>
      </c>
      <c r="E46" s="19"/>
      <c r="F46" s="19"/>
      <c r="G46" s="19"/>
      <c r="H46" s="19"/>
      <c r="I46" s="18">
        <f t="shared" si="0"/>
        <v>0</v>
      </c>
    </row>
    <row r="47" spans="1:9" x14ac:dyDescent="0.25">
      <c r="A47" s="13">
        <f>'Acadamic Diary'!A47</f>
        <v>39</v>
      </c>
      <c r="B47" s="7">
        <v>500094571</v>
      </c>
      <c r="C47" s="7" t="s">
        <v>129</v>
      </c>
      <c r="D47" s="8" t="s">
        <v>130</v>
      </c>
      <c r="E47" s="20">
        <v>4</v>
      </c>
      <c r="F47" s="20">
        <v>4</v>
      </c>
      <c r="G47" s="20">
        <v>3</v>
      </c>
      <c r="H47" s="20">
        <v>4</v>
      </c>
      <c r="I47" s="18">
        <f t="shared" si="0"/>
        <v>15</v>
      </c>
    </row>
    <row r="48" spans="1:9" x14ac:dyDescent="0.25">
      <c r="A48" s="13">
        <f>'Acadamic Diary'!A48</f>
        <v>40</v>
      </c>
      <c r="B48" s="7">
        <v>500094575</v>
      </c>
      <c r="C48" s="7" t="s">
        <v>133</v>
      </c>
      <c r="D48" s="8" t="s">
        <v>134</v>
      </c>
      <c r="E48" s="20">
        <v>5</v>
      </c>
      <c r="F48" s="20">
        <v>5</v>
      </c>
      <c r="G48" s="20">
        <v>5</v>
      </c>
      <c r="H48" s="20">
        <v>5</v>
      </c>
      <c r="I48" s="18">
        <f t="shared" si="0"/>
        <v>20</v>
      </c>
    </row>
    <row r="49" spans="1:9" x14ac:dyDescent="0.25">
      <c r="A49" s="13">
        <f>'Acadamic Diary'!A49</f>
        <v>41</v>
      </c>
      <c r="B49" s="7">
        <v>500094583</v>
      </c>
      <c r="C49" s="7" t="s">
        <v>137</v>
      </c>
      <c r="D49" s="8" t="s">
        <v>138</v>
      </c>
      <c r="E49" s="20">
        <v>4</v>
      </c>
      <c r="F49" s="20">
        <v>3</v>
      </c>
      <c r="G49" s="20">
        <v>3</v>
      </c>
      <c r="H49" s="20">
        <v>2</v>
      </c>
      <c r="I49" s="18">
        <f t="shared" si="0"/>
        <v>12</v>
      </c>
    </row>
    <row r="50" spans="1:9" x14ac:dyDescent="0.25">
      <c r="A50" s="13">
        <f>'Acadamic Diary'!A50</f>
        <v>42</v>
      </c>
      <c r="B50" s="7">
        <v>500094585</v>
      </c>
      <c r="C50" s="7" t="s">
        <v>141</v>
      </c>
      <c r="D50" s="8" t="s">
        <v>142</v>
      </c>
      <c r="E50" s="20">
        <v>5</v>
      </c>
      <c r="F50" s="20">
        <v>5</v>
      </c>
      <c r="G50" s="20">
        <v>5</v>
      </c>
      <c r="H50" s="20">
        <v>5</v>
      </c>
      <c r="I50" s="18">
        <f t="shared" si="0"/>
        <v>20</v>
      </c>
    </row>
    <row r="51" spans="1:9" x14ac:dyDescent="0.25">
      <c r="A51" s="13">
        <f>'Acadamic Diary'!A51</f>
        <v>43</v>
      </c>
      <c r="B51" s="7">
        <v>500094657</v>
      </c>
      <c r="C51" s="7" t="s">
        <v>143</v>
      </c>
      <c r="D51" s="8" t="s">
        <v>144</v>
      </c>
      <c r="E51" s="20">
        <v>4</v>
      </c>
      <c r="F51" s="20">
        <v>4.5</v>
      </c>
      <c r="G51" s="20">
        <v>4.5</v>
      </c>
      <c r="H51" s="20">
        <v>4</v>
      </c>
      <c r="I51" s="18">
        <f t="shared" si="0"/>
        <v>17</v>
      </c>
    </row>
    <row r="52" spans="1:9" x14ac:dyDescent="0.25">
      <c r="A52" s="13">
        <f>'Acadamic Diary'!A52</f>
        <v>44</v>
      </c>
      <c r="B52" s="7">
        <v>500094696</v>
      </c>
      <c r="C52" s="7" t="s">
        <v>145</v>
      </c>
      <c r="D52" s="8" t="s">
        <v>146</v>
      </c>
      <c r="E52" s="20" t="s">
        <v>30</v>
      </c>
      <c r="F52" s="20" t="s">
        <v>30</v>
      </c>
      <c r="G52" s="20" t="s">
        <v>30</v>
      </c>
      <c r="H52" s="20" t="s">
        <v>30</v>
      </c>
      <c r="I52" s="18" t="str">
        <f t="shared" si="0"/>
        <v/>
      </c>
    </row>
    <row r="53" spans="1:9" x14ac:dyDescent="0.25">
      <c r="A53" s="13">
        <f>'Acadamic Diary'!A53</f>
        <v>45</v>
      </c>
      <c r="B53" s="7">
        <v>500094702</v>
      </c>
      <c r="C53" s="7" t="s">
        <v>147</v>
      </c>
      <c r="D53" s="8" t="s">
        <v>148</v>
      </c>
      <c r="E53" s="20">
        <v>4</v>
      </c>
      <c r="F53" s="20">
        <v>4</v>
      </c>
      <c r="G53" s="20">
        <v>3</v>
      </c>
      <c r="H53" s="20">
        <v>3</v>
      </c>
      <c r="I53" s="18">
        <f t="shared" si="0"/>
        <v>14</v>
      </c>
    </row>
    <row r="54" spans="1:9" x14ac:dyDescent="0.25">
      <c r="A54" s="13">
        <f>'Acadamic Diary'!A54</f>
        <v>46</v>
      </c>
      <c r="B54" s="7">
        <v>500094775</v>
      </c>
      <c r="C54" s="7" t="s">
        <v>151</v>
      </c>
      <c r="D54" s="8" t="s">
        <v>152</v>
      </c>
      <c r="E54" s="20">
        <v>4</v>
      </c>
      <c r="F54" s="20">
        <v>4</v>
      </c>
      <c r="G54" s="20">
        <v>3</v>
      </c>
      <c r="H54" s="20">
        <v>4</v>
      </c>
      <c r="I54" s="18">
        <f t="shared" si="0"/>
        <v>15</v>
      </c>
    </row>
    <row r="55" spans="1:9" x14ac:dyDescent="0.25">
      <c r="A55" s="13">
        <f>'Acadamic Diary'!A55</f>
        <v>47</v>
      </c>
      <c r="B55" s="7">
        <v>500094799</v>
      </c>
      <c r="C55" s="7" t="s">
        <v>153</v>
      </c>
      <c r="D55" s="8" t="s">
        <v>154</v>
      </c>
      <c r="E55" s="20">
        <v>4</v>
      </c>
      <c r="F55" s="20">
        <v>4.5</v>
      </c>
      <c r="G55" s="20">
        <v>4.5</v>
      </c>
      <c r="H55" s="20">
        <v>4</v>
      </c>
      <c r="I55" s="18">
        <f t="shared" si="0"/>
        <v>17</v>
      </c>
    </row>
    <row r="56" spans="1:9" x14ac:dyDescent="0.25">
      <c r="A56" s="13">
        <f>'Acadamic Diary'!A56</f>
        <v>48</v>
      </c>
      <c r="B56" s="7">
        <v>500094905</v>
      </c>
      <c r="C56" s="7" t="s">
        <v>155</v>
      </c>
      <c r="D56" s="8" t="s">
        <v>156</v>
      </c>
      <c r="E56" s="20">
        <v>2</v>
      </c>
      <c r="F56" s="20">
        <v>2</v>
      </c>
      <c r="G56" s="20">
        <v>2</v>
      </c>
      <c r="H56" s="20">
        <v>2</v>
      </c>
      <c r="I56" s="18">
        <f t="shared" si="0"/>
        <v>8</v>
      </c>
    </row>
    <row r="57" spans="1:9" x14ac:dyDescent="0.25">
      <c r="A57" s="13">
        <f>'Acadamic Diary'!A57</f>
        <v>49</v>
      </c>
      <c r="B57" s="7">
        <v>500094922</v>
      </c>
      <c r="C57" s="7" t="s">
        <v>157</v>
      </c>
      <c r="D57" s="8" t="s">
        <v>158</v>
      </c>
      <c r="E57" s="19">
        <v>3</v>
      </c>
      <c r="F57" s="19">
        <v>3</v>
      </c>
      <c r="G57" s="19">
        <v>3</v>
      </c>
      <c r="H57" s="19">
        <v>3</v>
      </c>
      <c r="I57" s="18">
        <f t="shared" si="0"/>
        <v>12</v>
      </c>
    </row>
    <row r="58" spans="1:9" x14ac:dyDescent="0.25">
      <c r="A58" s="13">
        <f>'Acadamic Diary'!A58</f>
        <v>50</v>
      </c>
      <c r="B58" s="7">
        <v>500095011</v>
      </c>
      <c r="C58" s="7" t="s">
        <v>161</v>
      </c>
      <c r="D58" s="8" t="s">
        <v>162</v>
      </c>
      <c r="E58" s="20">
        <v>4</v>
      </c>
      <c r="F58" s="20">
        <v>3</v>
      </c>
      <c r="G58" s="20">
        <v>3</v>
      </c>
      <c r="H58" s="20">
        <v>2</v>
      </c>
      <c r="I58" s="18">
        <f t="shared" si="0"/>
        <v>12</v>
      </c>
    </row>
    <row r="59" spans="1:9" x14ac:dyDescent="0.25">
      <c r="A59" s="13">
        <f>'Acadamic Diary'!A59</f>
        <v>51</v>
      </c>
      <c r="B59" s="7">
        <v>500095057</v>
      </c>
      <c r="C59" s="7" t="s">
        <v>163</v>
      </c>
      <c r="D59" s="8" t="s">
        <v>164</v>
      </c>
      <c r="E59" s="20">
        <v>3</v>
      </c>
      <c r="F59" s="20">
        <v>4</v>
      </c>
      <c r="G59" s="20">
        <v>3</v>
      </c>
      <c r="H59" s="20">
        <v>4</v>
      </c>
      <c r="I59" s="18">
        <f t="shared" si="0"/>
        <v>14</v>
      </c>
    </row>
    <row r="60" spans="1:9" x14ac:dyDescent="0.25">
      <c r="A60" s="13">
        <f>'Acadamic Diary'!A60</f>
        <v>52</v>
      </c>
      <c r="B60" s="7">
        <v>500095186</v>
      </c>
      <c r="C60" s="7" t="s">
        <v>167</v>
      </c>
      <c r="D60" s="8" t="s">
        <v>168</v>
      </c>
      <c r="E60" s="20">
        <v>1</v>
      </c>
      <c r="F60" s="20">
        <v>2</v>
      </c>
      <c r="G60" s="20">
        <v>2</v>
      </c>
      <c r="H60" s="20">
        <v>4</v>
      </c>
      <c r="I60" s="18">
        <f t="shared" si="0"/>
        <v>9</v>
      </c>
    </row>
    <row r="61" spans="1:9" x14ac:dyDescent="0.25">
      <c r="A61" s="13">
        <f>'Acadamic Diary'!A61</f>
        <v>53</v>
      </c>
      <c r="B61" s="7">
        <v>500095193</v>
      </c>
      <c r="C61" s="7" t="s">
        <v>171</v>
      </c>
      <c r="D61" s="8" t="s">
        <v>172</v>
      </c>
      <c r="E61" s="19">
        <v>3</v>
      </c>
      <c r="F61" s="19">
        <v>3</v>
      </c>
      <c r="G61" s="19">
        <v>3</v>
      </c>
      <c r="H61" s="19">
        <v>3</v>
      </c>
      <c r="I61" s="18">
        <f t="shared" si="0"/>
        <v>12</v>
      </c>
    </row>
    <row r="62" spans="1:9" x14ac:dyDescent="0.25">
      <c r="A62" s="13">
        <f>'Acadamic Diary'!A62</f>
        <v>54</v>
      </c>
      <c r="B62" s="7">
        <v>500095291</v>
      </c>
      <c r="C62" s="7" t="s">
        <v>175</v>
      </c>
      <c r="D62" s="8" t="s">
        <v>176</v>
      </c>
      <c r="E62" s="20">
        <v>3</v>
      </c>
      <c r="F62" s="20">
        <v>3</v>
      </c>
      <c r="G62" s="20">
        <v>2</v>
      </c>
      <c r="H62" s="20">
        <v>3</v>
      </c>
      <c r="I62" s="18">
        <f t="shared" si="0"/>
        <v>11</v>
      </c>
    </row>
    <row r="63" spans="1:9" x14ac:dyDescent="0.25">
      <c r="A63" s="13">
        <f>'Acadamic Diary'!A63</f>
        <v>55</v>
      </c>
      <c r="B63" s="7">
        <v>500095374</v>
      </c>
      <c r="C63" s="7" t="s">
        <v>177</v>
      </c>
      <c r="D63" s="8" t="s">
        <v>178</v>
      </c>
      <c r="E63" s="19">
        <v>3</v>
      </c>
      <c r="F63" s="19">
        <v>4</v>
      </c>
      <c r="G63" s="19">
        <v>3</v>
      </c>
      <c r="H63" s="19">
        <v>4</v>
      </c>
      <c r="I63" s="18">
        <f t="shared" si="0"/>
        <v>14</v>
      </c>
    </row>
    <row r="64" spans="1:9" x14ac:dyDescent="0.25">
      <c r="A64" s="13">
        <f>'Acadamic Diary'!A64</f>
        <v>56</v>
      </c>
      <c r="B64" s="7">
        <v>500095382</v>
      </c>
      <c r="C64" s="7" t="s">
        <v>180</v>
      </c>
      <c r="D64" s="8" t="s">
        <v>181</v>
      </c>
      <c r="E64" s="19">
        <v>3</v>
      </c>
      <c r="F64" s="19">
        <v>3</v>
      </c>
      <c r="G64" s="19">
        <v>3</v>
      </c>
      <c r="H64" s="19">
        <v>3</v>
      </c>
      <c r="I64" s="18">
        <f t="shared" si="0"/>
        <v>12</v>
      </c>
    </row>
    <row r="65" spans="1:9" x14ac:dyDescent="0.25">
      <c r="A65" s="13">
        <f>'Acadamic Diary'!A65</f>
        <v>57</v>
      </c>
      <c r="B65" s="7">
        <v>500095429</v>
      </c>
      <c r="C65" s="7" t="s">
        <v>182</v>
      </c>
      <c r="D65" s="8" t="s">
        <v>183</v>
      </c>
      <c r="E65" s="20">
        <v>5</v>
      </c>
      <c r="F65" s="20">
        <v>5</v>
      </c>
      <c r="G65" s="20">
        <v>5</v>
      </c>
      <c r="H65" s="20">
        <v>5</v>
      </c>
      <c r="I65" s="18">
        <f t="shared" si="0"/>
        <v>20</v>
      </c>
    </row>
    <row r="66" spans="1:9" x14ac:dyDescent="0.25">
      <c r="A66" s="13">
        <f>'Acadamic Diary'!A66</f>
        <v>58</v>
      </c>
      <c r="B66" s="7">
        <v>500095437</v>
      </c>
      <c r="C66" s="7" t="s">
        <v>184</v>
      </c>
      <c r="D66" s="8" t="s">
        <v>185</v>
      </c>
      <c r="E66" s="20" t="s">
        <v>30</v>
      </c>
      <c r="F66" s="20" t="s">
        <v>30</v>
      </c>
      <c r="G66" s="20" t="s">
        <v>30</v>
      </c>
      <c r="H66" s="20" t="s">
        <v>30</v>
      </c>
      <c r="I66" s="18" t="str">
        <f t="shared" si="0"/>
        <v/>
      </c>
    </row>
    <row r="67" spans="1:9" x14ac:dyDescent="0.25">
      <c r="A67" s="13">
        <f>'Acadamic Diary'!A67</f>
        <v>59</v>
      </c>
      <c r="B67" s="7">
        <v>500095439</v>
      </c>
      <c r="C67" s="7" t="s">
        <v>186</v>
      </c>
      <c r="D67" s="8" t="s">
        <v>187</v>
      </c>
      <c r="E67" s="20">
        <v>3</v>
      </c>
      <c r="F67" s="20">
        <v>3</v>
      </c>
      <c r="G67" s="20">
        <v>2</v>
      </c>
      <c r="H67" s="20">
        <v>3</v>
      </c>
      <c r="I67" s="18">
        <f t="shared" si="0"/>
        <v>11</v>
      </c>
    </row>
    <row r="68" spans="1:9" x14ac:dyDescent="0.25">
      <c r="A68" s="13">
        <f>'Acadamic Diary'!A68</f>
        <v>60</v>
      </c>
      <c r="B68" s="7">
        <v>500095440</v>
      </c>
      <c r="C68" s="7" t="s">
        <v>188</v>
      </c>
      <c r="D68" s="8" t="s">
        <v>189</v>
      </c>
      <c r="E68" s="20">
        <v>3</v>
      </c>
      <c r="F68" s="20">
        <v>3</v>
      </c>
      <c r="G68" s="20">
        <v>2</v>
      </c>
      <c r="H68" s="20">
        <v>3</v>
      </c>
      <c r="I68" s="18">
        <f t="shared" si="0"/>
        <v>11</v>
      </c>
    </row>
    <row r="69" spans="1:9" x14ac:dyDescent="0.25">
      <c r="A69" s="13">
        <f>'Acadamic Diary'!A69</f>
        <v>61</v>
      </c>
      <c r="B69" s="7">
        <v>500095542</v>
      </c>
      <c r="C69" s="7" t="s">
        <v>190</v>
      </c>
      <c r="D69" s="8" t="s">
        <v>191</v>
      </c>
      <c r="E69" s="19">
        <v>1</v>
      </c>
      <c r="F69" s="19">
        <v>1</v>
      </c>
      <c r="G69" s="19">
        <v>1</v>
      </c>
      <c r="H69" s="19">
        <v>1</v>
      </c>
      <c r="I69" s="18">
        <f t="shared" si="0"/>
        <v>4</v>
      </c>
    </row>
    <row r="70" spans="1:9" x14ac:dyDescent="0.25">
      <c r="A70" s="13">
        <f>'Acadamic Diary'!A70</f>
        <v>62</v>
      </c>
      <c r="B70" s="7">
        <v>500095554</v>
      </c>
      <c r="C70" s="7" t="s">
        <v>194</v>
      </c>
      <c r="D70" s="8" t="s">
        <v>195</v>
      </c>
      <c r="E70" s="19">
        <v>4</v>
      </c>
      <c r="F70" s="19">
        <v>3</v>
      </c>
      <c r="G70" s="19">
        <v>3</v>
      </c>
      <c r="H70" s="19">
        <v>4</v>
      </c>
      <c r="I70" s="18">
        <f t="shared" si="0"/>
        <v>14</v>
      </c>
    </row>
    <row r="71" spans="1:9" x14ac:dyDescent="0.25">
      <c r="A71" s="13">
        <f>'Acadamic Diary'!A71</f>
        <v>63</v>
      </c>
      <c r="B71" s="7">
        <v>500095565</v>
      </c>
      <c r="C71" s="7" t="s">
        <v>198</v>
      </c>
      <c r="D71" s="8" t="s">
        <v>199</v>
      </c>
      <c r="E71" s="19">
        <v>4</v>
      </c>
      <c r="F71" s="19">
        <v>4</v>
      </c>
      <c r="G71" s="19">
        <v>5</v>
      </c>
      <c r="H71" s="19">
        <v>4</v>
      </c>
      <c r="I71" s="18">
        <f t="shared" si="0"/>
        <v>17</v>
      </c>
    </row>
    <row r="72" spans="1:9" x14ac:dyDescent="0.25">
      <c r="A72" s="13">
        <f>'Acadamic Diary'!A72</f>
        <v>64</v>
      </c>
      <c r="B72" s="7">
        <v>500095574</v>
      </c>
      <c r="C72" s="7" t="s">
        <v>202</v>
      </c>
      <c r="D72" s="8" t="s">
        <v>203</v>
      </c>
      <c r="E72" s="19">
        <v>3</v>
      </c>
      <c r="F72" s="19">
        <v>3</v>
      </c>
      <c r="G72" s="19">
        <v>2</v>
      </c>
      <c r="H72" s="19">
        <v>3</v>
      </c>
      <c r="I72" s="18">
        <f t="shared" si="0"/>
        <v>11</v>
      </c>
    </row>
    <row r="73" spans="1:9" x14ac:dyDescent="0.25">
      <c r="A73" s="13">
        <f>'Acadamic Diary'!A73</f>
        <v>65</v>
      </c>
      <c r="B73" s="7">
        <v>500095576</v>
      </c>
      <c r="C73" s="7" t="s">
        <v>206</v>
      </c>
      <c r="D73" s="8" t="s">
        <v>207</v>
      </c>
      <c r="E73" s="19">
        <v>3</v>
      </c>
      <c r="F73" s="19">
        <v>4</v>
      </c>
      <c r="G73" s="19">
        <v>3</v>
      </c>
      <c r="H73" s="19">
        <v>4</v>
      </c>
      <c r="I73" s="18">
        <f t="shared" si="0"/>
        <v>14</v>
      </c>
    </row>
    <row r="74" spans="1:9" x14ac:dyDescent="0.25">
      <c r="A74" s="13">
        <f>'Acadamic Diary'!A74</f>
        <v>66</v>
      </c>
      <c r="B74" s="7">
        <v>500095581</v>
      </c>
      <c r="C74" s="7" t="s">
        <v>208</v>
      </c>
      <c r="D74" s="8" t="s">
        <v>209</v>
      </c>
      <c r="E74" s="19">
        <v>2</v>
      </c>
      <c r="F74" s="19">
        <v>2</v>
      </c>
      <c r="G74" s="19">
        <v>1</v>
      </c>
      <c r="H74" s="19">
        <v>1</v>
      </c>
      <c r="I74" s="18">
        <f t="shared" ref="I74:I116" si="2">IFERROR(CEILING(E74+F74+G74+H74,1),"")</f>
        <v>6</v>
      </c>
    </row>
    <row r="75" spans="1:9" x14ac:dyDescent="0.25">
      <c r="A75" s="13">
        <f>'Acadamic Diary'!A75</f>
        <v>67</v>
      </c>
      <c r="B75" s="7">
        <v>500095594</v>
      </c>
      <c r="C75" s="7" t="s">
        <v>212</v>
      </c>
      <c r="D75" s="8" t="s">
        <v>213</v>
      </c>
      <c r="E75" s="19">
        <v>4</v>
      </c>
      <c r="F75" s="19">
        <v>4</v>
      </c>
      <c r="G75" s="19">
        <v>4</v>
      </c>
      <c r="H75" s="19">
        <v>4</v>
      </c>
      <c r="I75" s="18">
        <f t="shared" si="2"/>
        <v>16</v>
      </c>
    </row>
    <row r="76" spans="1:9" x14ac:dyDescent="0.25">
      <c r="A76" s="13">
        <f>'Acadamic Diary'!A76</f>
        <v>68</v>
      </c>
      <c r="B76" s="7">
        <v>500095595</v>
      </c>
      <c r="C76" s="7" t="s">
        <v>214</v>
      </c>
      <c r="D76" s="8" t="s">
        <v>215</v>
      </c>
      <c r="E76" s="19">
        <v>3</v>
      </c>
      <c r="F76" s="19">
        <v>4</v>
      </c>
      <c r="G76" s="19">
        <v>3</v>
      </c>
      <c r="H76" s="19">
        <v>4</v>
      </c>
      <c r="I76" s="18">
        <f t="shared" si="2"/>
        <v>14</v>
      </c>
    </row>
    <row r="77" spans="1:9" x14ac:dyDescent="0.25">
      <c r="A77" s="13">
        <f>'Acadamic Diary'!A77</f>
        <v>69</v>
      </c>
      <c r="B77" s="7">
        <v>500095601</v>
      </c>
      <c r="C77" s="7" t="s">
        <v>218</v>
      </c>
      <c r="D77" s="8" t="s">
        <v>219</v>
      </c>
      <c r="E77" s="19">
        <v>2</v>
      </c>
      <c r="F77" s="19">
        <v>2</v>
      </c>
      <c r="G77" s="19">
        <v>1</v>
      </c>
      <c r="H77" s="19">
        <v>1</v>
      </c>
      <c r="I77" s="18">
        <f t="shared" si="2"/>
        <v>6</v>
      </c>
    </row>
    <row r="78" spans="1:9" x14ac:dyDescent="0.25">
      <c r="A78" s="13">
        <f>'Acadamic Diary'!A78</f>
        <v>70</v>
      </c>
      <c r="B78" s="7">
        <v>500095603</v>
      </c>
      <c r="C78" s="7" t="s">
        <v>221</v>
      </c>
      <c r="D78" s="8" t="s">
        <v>222</v>
      </c>
      <c r="E78" s="19">
        <v>3</v>
      </c>
      <c r="F78" s="19">
        <v>4</v>
      </c>
      <c r="G78" s="19">
        <v>3</v>
      </c>
      <c r="H78" s="19">
        <v>4</v>
      </c>
      <c r="I78" s="18">
        <f t="shared" si="2"/>
        <v>14</v>
      </c>
    </row>
    <row r="79" spans="1:9" x14ac:dyDescent="0.25">
      <c r="A79" s="13">
        <f>'Acadamic Diary'!A79</f>
        <v>71</v>
      </c>
      <c r="B79" s="7">
        <v>500095616</v>
      </c>
      <c r="C79" s="7" t="s">
        <v>223</v>
      </c>
      <c r="D79" s="8" t="s">
        <v>224</v>
      </c>
      <c r="E79" s="19">
        <v>4</v>
      </c>
      <c r="F79" s="19">
        <v>4</v>
      </c>
      <c r="G79" s="19">
        <v>3</v>
      </c>
      <c r="H79" s="19">
        <v>4</v>
      </c>
      <c r="I79" s="18">
        <f t="shared" si="2"/>
        <v>15</v>
      </c>
    </row>
    <row r="80" spans="1:9" x14ac:dyDescent="0.25">
      <c r="A80" s="13">
        <f>'Acadamic Diary'!A80</f>
        <v>72</v>
      </c>
      <c r="B80" s="7">
        <v>500095624</v>
      </c>
      <c r="C80" s="7" t="s">
        <v>225</v>
      </c>
      <c r="D80" s="8" t="s">
        <v>226</v>
      </c>
      <c r="E80" s="19">
        <v>4</v>
      </c>
      <c r="F80" s="19">
        <v>4</v>
      </c>
      <c r="G80" s="19">
        <v>3</v>
      </c>
      <c r="H80" s="19">
        <v>4</v>
      </c>
      <c r="I80" s="18">
        <f t="shared" si="2"/>
        <v>15</v>
      </c>
    </row>
    <row r="81" spans="1:9" x14ac:dyDescent="0.25">
      <c r="A81" s="13">
        <f>'Acadamic Diary'!A81</f>
        <v>73</v>
      </c>
      <c r="B81" s="7">
        <v>500095629</v>
      </c>
      <c r="C81" s="7" t="s">
        <v>228</v>
      </c>
      <c r="D81" s="8" t="s">
        <v>229</v>
      </c>
      <c r="E81" s="19">
        <v>4</v>
      </c>
      <c r="F81" s="19">
        <v>4.5</v>
      </c>
      <c r="G81" s="19">
        <v>4.5</v>
      </c>
      <c r="H81" s="19">
        <v>4</v>
      </c>
      <c r="I81" s="18">
        <f t="shared" si="2"/>
        <v>17</v>
      </c>
    </row>
    <row r="82" spans="1:9" x14ac:dyDescent="0.25">
      <c r="A82" s="13">
        <f>'Acadamic Diary'!A82</f>
        <v>74</v>
      </c>
      <c r="B82" s="7">
        <v>500095633</v>
      </c>
      <c r="C82" s="7" t="s">
        <v>230</v>
      </c>
      <c r="D82" s="8" t="s">
        <v>231</v>
      </c>
      <c r="E82" s="19">
        <v>3</v>
      </c>
      <c r="F82" s="19">
        <v>4</v>
      </c>
      <c r="G82" s="19">
        <v>3</v>
      </c>
      <c r="H82" s="19">
        <v>4</v>
      </c>
      <c r="I82" s="18">
        <f t="shared" si="2"/>
        <v>14</v>
      </c>
    </row>
    <row r="83" spans="1:9" x14ac:dyDescent="0.25">
      <c r="A83" s="13">
        <f>'Acadamic Diary'!A83</f>
        <v>75</v>
      </c>
      <c r="B83" s="7">
        <v>500095651</v>
      </c>
      <c r="C83" s="7" t="s">
        <v>232</v>
      </c>
      <c r="D83" s="8" t="s">
        <v>233</v>
      </c>
      <c r="E83" s="19">
        <v>4</v>
      </c>
      <c r="F83" s="19">
        <v>4</v>
      </c>
      <c r="G83" s="19">
        <v>4</v>
      </c>
      <c r="H83" s="19">
        <v>4</v>
      </c>
      <c r="I83" s="18">
        <f t="shared" si="2"/>
        <v>16</v>
      </c>
    </row>
    <row r="84" spans="1:9" x14ac:dyDescent="0.25">
      <c r="A84" s="13">
        <f>'Acadamic Diary'!A84</f>
        <v>76</v>
      </c>
      <c r="B84" s="7">
        <v>500095656</v>
      </c>
      <c r="C84" s="7" t="s">
        <v>236</v>
      </c>
      <c r="D84" s="8" t="s">
        <v>237</v>
      </c>
      <c r="E84" s="19">
        <v>3</v>
      </c>
      <c r="F84" s="19">
        <v>3</v>
      </c>
      <c r="G84" s="19">
        <v>3</v>
      </c>
      <c r="H84" s="19">
        <v>3</v>
      </c>
      <c r="I84" s="18">
        <f t="shared" si="2"/>
        <v>12</v>
      </c>
    </row>
    <row r="85" spans="1:9" x14ac:dyDescent="0.25">
      <c r="A85" s="13">
        <f>'Acadamic Diary'!A85</f>
        <v>77</v>
      </c>
      <c r="B85" s="7">
        <v>500095673</v>
      </c>
      <c r="C85" s="7" t="s">
        <v>239</v>
      </c>
      <c r="D85" s="8" t="s">
        <v>240</v>
      </c>
      <c r="E85" s="19">
        <v>1</v>
      </c>
      <c r="F85" s="19">
        <v>2</v>
      </c>
      <c r="G85" s="19">
        <v>2</v>
      </c>
      <c r="H85" s="19">
        <v>4</v>
      </c>
      <c r="I85" s="18">
        <f t="shared" si="2"/>
        <v>9</v>
      </c>
    </row>
    <row r="86" spans="1:9" x14ac:dyDescent="0.25">
      <c r="A86" s="13">
        <f>'Acadamic Diary'!A86</f>
        <v>78</v>
      </c>
      <c r="B86" s="7">
        <v>500095825</v>
      </c>
      <c r="C86" s="7" t="s">
        <v>241</v>
      </c>
      <c r="D86" s="8" t="s">
        <v>242</v>
      </c>
      <c r="E86" s="19" t="s">
        <v>30</v>
      </c>
      <c r="F86" s="19" t="s">
        <v>30</v>
      </c>
      <c r="G86" s="19" t="s">
        <v>30</v>
      </c>
      <c r="H86" s="19" t="s">
        <v>30</v>
      </c>
      <c r="I86" s="18" t="str">
        <f t="shared" si="2"/>
        <v/>
      </c>
    </row>
    <row r="87" spans="1:9" x14ac:dyDescent="0.25">
      <c r="A87" s="13">
        <f>'Acadamic Diary'!A87</f>
        <v>79</v>
      </c>
      <c r="B87" s="7">
        <v>500095831</v>
      </c>
      <c r="C87" s="7" t="s">
        <v>243</v>
      </c>
      <c r="D87" s="8" t="s">
        <v>244</v>
      </c>
      <c r="E87" s="19">
        <v>3</v>
      </c>
      <c r="F87" s="19">
        <v>3</v>
      </c>
      <c r="G87" s="19">
        <v>3</v>
      </c>
      <c r="H87" s="19">
        <v>3</v>
      </c>
      <c r="I87" s="18">
        <f t="shared" si="2"/>
        <v>12</v>
      </c>
    </row>
    <row r="88" spans="1:9" x14ac:dyDescent="0.25">
      <c r="A88" s="13">
        <f>'Acadamic Diary'!A88</f>
        <v>80</v>
      </c>
      <c r="B88" s="7">
        <v>500095834</v>
      </c>
      <c r="C88" s="7" t="s">
        <v>247</v>
      </c>
      <c r="D88" s="8" t="s">
        <v>248</v>
      </c>
      <c r="E88" s="19">
        <v>3</v>
      </c>
      <c r="F88" s="19">
        <v>3</v>
      </c>
      <c r="G88" s="19">
        <v>3</v>
      </c>
      <c r="H88" s="19">
        <v>3</v>
      </c>
      <c r="I88" s="18">
        <f t="shared" si="2"/>
        <v>12</v>
      </c>
    </row>
    <row r="89" spans="1:9" x14ac:dyDescent="0.25">
      <c r="A89" s="13">
        <f>'Acadamic Diary'!A89</f>
        <v>81</v>
      </c>
      <c r="B89" s="7">
        <v>500095835</v>
      </c>
      <c r="C89" s="7" t="s">
        <v>249</v>
      </c>
      <c r="D89" s="8" t="s">
        <v>250</v>
      </c>
      <c r="E89" s="19" t="s">
        <v>30</v>
      </c>
      <c r="F89" s="19" t="s">
        <v>30</v>
      </c>
      <c r="G89" s="19" t="s">
        <v>30</v>
      </c>
      <c r="H89" s="19" t="s">
        <v>30</v>
      </c>
      <c r="I89" s="18" t="str">
        <f t="shared" si="2"/>
        <v/>
      </c>
    </row>
    <row r="90" spans="1:9" x14ac:dyDescent="0.25">
      <c r="A90" s="13">
        <f>'Acadamic Diary'!A90</f>
        <v>82</v>
      </c>
      <c r="B90" s="7">
        <v>500095836</v>
      </c>
      <c r="C90" s="7" t="s">
        <v>251</v>
      </c>
      <c r="D90" s="8" t="s">
        <v>252</v>
      </c>
      <c r="E90" s="19" t="s">
        <v>30</v>
      </c>
      <c r="F90" s="19" t="s">
        <v>30</v>
      </c>
      <c r="G90" s="19" t="s">
        <v>30</v>
      </c>
      <c r="H90" s="19" t="s">
        <v>30</v>
      </c>
      <c r="I90" s="18" t="str">
        <f t="shared" si="2"/>
        <v/>
      </c>
    </row>
    <row r="91" spans="1:9" x14ac:dyDescent="0.25">
      <c r="A91" s="13">
        <f>'Acadamic Diary'!A91</f>
        <v>83</v>
      </c>
      <c r="B91" s="7">
        <v>500095842</v>
      </c>
      <c r="C91" s="7" t="s">
        <v>253</v>
      </c>
      <c r="D91" s="8" t="s">
        <v>254</v>
      </c>
      <c r="E91" s="19">
        <v>3</v>
      </c>
      <c r="F91" s="19">
        <v>3</v>
      </c>
      <c r="G91" s="19">
        <v>3</v>
      </c>
      <c r="H91" s="19">
        <v>3</v>
      </c>
      <c r="I91" s="18">
        <f t="shared" si="2"/>
        <v>12</v>
      </c>
    </row>
    <row r="92" spans="1:9" x14ac:dyDescent="0.25">
      <c r="A92" s="13">
        <f>'Acadamic Diary'!A92</f>
        <v>84</v>
      </c>
      <c r="B92" s="7">
        <v>500095919</v>
      </c>
      <c r="C92" s="7" t="s">
        <v>255</v>
      </c>
      <c r="D92" s="8" t="s">
        <v>256</v>
      </c>
      <c r="E92" s="19">
        <v>3</v>
      </c>
      <c r="F92" s="19">
        <v>3</v>
      </c>
      <c r="G92" s="19">
        <v>3</v>
      </c>
      <c r="H92" s="19">
        <v>3</v>
      </c>
      <c r="I92" s="18">
        <f t="shared" si="2"/>
        <v>12</v>
      </c>
    </row>
    <row r="93" spans="1:9" x14ac:dyDescent="0.25">
      <c r="A93" s="13">
        <f>'Acadamic Diary'!A93</f>
        <v>85</v>
      </c>
      <c r="B93" s="7">
        <v>500095922</v>
      </c>
      <c r="C93" s="7" t="s">
        <v>257</v>
      </c>
      <c r="D93" s="8" t="s">
        <v>258</v>
      </c>
      <c r="E93" s="19" t="s">
        <v>30</v>
      </c>
      <c r="F93" s="19" t="s">
        <v>30</v>
      </c>
      <c r="G93" s="19" t="s">
        <v>30</v>
      </c>
      <c r="H93" s="19" t="s">
        <v>30</v>
      </c>
      <c r="I93" s="18" t="str">
        <f t="shared" si="2"/>
        <v/>
      </c>
    </row>
    <row r="94" spans="1:9" x14ac:dyDescent="0.25">
      <c r="A94" s="13">
        <f>'Acadamic Diary'!A94</f>
        <v>86</v>
      </c>
      <c r="B94" s="7">
        <v>500095925</v>
      </c>
      <c r="C94" s="7" t="s">
        <v>259</v>
      </c>
      <c r="D94" s="8" t="s">
        <v>260</v>
      </c>
      <c r="E94" s="19">
        <v>3</v>
      </c>
      <c r="F94" s="19">
        <v>4</v>
      </c>
      <c r="G94" s="19">
        <v>4</v>
      </c>
      <c r="H94" s="19">
        <v>3</v>
      </c>
      <c r="I94" s="18">
        <f t="shared" si="2"/>
        <v>14</v>
      </c>
    </row>
    <row r="95" spans="1:9" x14ac:dyDescent="0.25">
      <c r="A95" s="13">
        <f>'Acadamic Diary'!A95</f>
        <v>87</v>
      </c>
      <c r="B95" s="7">
        <v>500095932</v>
      </c>
      <c r="C95" s="7" t="s">
        <v>262</v>
      </c>
      <c r="D95" s="8" t="s">
        <v>263</v>
      </c>
      <c r="E95" s="19">
        <v>4.5</v>
      </c>
      <c r="F95" s="19">
        <v>4.25</v>
      </c>
      <c r="G95" s="19">
        <v>4.5</v>
      </c>
      <c r="H95" s="19">
        <v>4.25</v>
      </c>
      <c r="I95" s="18">
        <f t="shared" si="2"/>
        <v>18</v>
      </c>
    </row>
    <row r="96" spans="1:9" x14ac:dyDescent="0.25">
      <c r="A96" s="13">
        <f>'Acadamic Diary'!A96</f>
        <v>88</v>
      </c>
      <c r="B96" s="7">
        <v>500095936</v>
      </c>
      <c r="C96" s="7" t="s">
        <v>265</v>
      </c>
      <c r="D96" s="8" t="s">
        <v>266</v>
      </c>
      <c r="E96" s="19" t="s">
        <v>30</v>
      </c>
      <c r="F96" s="19" t="s">
        <v>30</v>
      </c>
      <c r="G96" s="19" t="s">
        <v>30</v>
      </c>
      <c r="H96" s="19" t="s">
        <v>30</v>
      </c>
      <c r="I96" s="18" t="str">
        <f t="shared" si="2"/>
        <v/>
      </c>
    </row>
    <row r="97" spans="1:9" x14ac:dyDescent="0.25">
      <c r="A97" s="13">
        <f>'Acadamic Diary'!A97</f>
        <v>89</v>
      </c>
      <c r="B97" s="7">
        <v>500095937</v>
      </c>
      <c r="C97" s="7" t="s">
        <v>267</v>
      </c>
      <c r="D97" s="8" t="s">
        <v>268</v>
      </c>
      <c r="E97" s="19">
        <v>4</v>
      </c>
      <c r="F97" s="19">
        <v>4</v>
      </c>
      <c r="G97" s="19">
        <v>4</v>
      </c>
      <c r="H97" s="19">
        <v>4.5</v>
      </c>
      <c r="I97" s="18">
        <f t="shared" si="2"/>
        <v>17</v>
      </c>
    </row>
    <row r="98" spans="1:9" x14ac:dyDescent="0.25">
      <c r="A98" s="13">
        <f>'Acadamic Diary'!A98</f>
        <v>90</v>
      </c>
      <c r="B98" s="7">
        <v>500096021</v>
      </c>
      <c r="C98" s="7" t="s">
        <v>271</v>
      </c>
      <c r="D98" s="8" t="s">
        <v>272</v>
      </c>
      <c r="E98" s="19">
        <v>3</v>
      </c>
      <c r="F98" s="19">
        <v>3</v>
      </c>
      <c r="G98" s="19">
        <v>3</v>
      </c>
      <c r="H98" s="19">
        <v>3</v>
      </c>
      <c r="I98" s="18">
        <f t="shared" si="2"/>
        <v>12</v>
      </c>
    </row>
    <row r="99" spans="1:9" x14ac:dyDescent="0.25">
      <c r="A99" s="13">
        <f>'Acadamic Diary'!A99</f>
        <v>91</v>
      </c>
      <c r="B99" s="7">
        <v>500096086</v>
      </c>
      <c r="C99" s="7" t="s">
        <v>273</v>
      </c>
      <c r="D99" s="8" t="s">
        <v>274</v>
      </c>
      <c r="E99" s="19">
        <v>4</v>
      </c>
      <c r="F99" s="19">
        <v>4</v>
      </c>
      <c r="G99" s="19">
        <v>5</v>
      </c>
      <c r="H99" s="19">
        <v>4</v>
      </c>
      <c r="I99" s="18">
        <f t="shared" si="2"/>
        <v>17</v>
      </c>
    </row>
    <row r="100" spans="1:9" x14ac:dyDescent="0.25">
      <c r="A100" s="13">
        <f>'Acadamic Diary'!A100</f>
        <v>92</v>
      </c>
      <c r="B100" s="7">
        <v>500096088</v>
      </c>
      <c r="C100" s="7" t="s">
        <v>276</v>
      </c>
      <c r="D100" s="8" t="s">
        <v>277</v>
      </c>
      <c r="E100" s="19">
        <v>4</v>
      </c>
      <c r="F100" s="19">
        <v>4</v>
      </c>
      <c r="G100" s="19">
        <v>4</v>
      </c>
      <c r="H100" s="19">
        <v>4</v>
      </c>
      <c r="I100" s="18">
        <f t="shared" si="2"/>
        <v>16</v>
      </c>
    </row>
    <row r="101" spans="1:9" x14ac:dyDescent="0.25">
      <c r="A101" s="13">
        <f>'Acadamic Diary'!A101</f>
        <v>93</v>
      </c>
      <c r="B101" s="7">
        <v>500096122</v>
      </c>
      <c r="C101" s="7" t="s">
        <v>278</v>
      </c>
      <c r="D101" s="8" t="s">
        <v>279</v>
      </c>
      <c r="E101" s="19">
        <v>3</v>
      </c>
      <c r="F101" s="19">
        <v>3</v>
      </c>
      <c r="G101" s="19">
        <v>3</v>
      </c>
      <c r="H101" s="19">
        <v>3</v>
      </c>
      <c r="I101" s="18">
        <f t="shared" si="2"/>
        <v>12</v>
      </c>
    </row>
    <row r="102" spans="1:9" x14ac:dyDescent="0.25">
      <c r="A102" s="13">
        <f>'Acadamic Diary'!A102</f>
        <v>94</v>
      </c>
      <c r="B102" s="7">
        <v>500096132</v>
      </c>
      <c r="C102" s="7" t="s">
        <v>280</v>
      </c>
      <c r="D102" s="8" t="s">
        <v>281</v>
      </c>
      <c r="E102" s="19">
        <v>1</v>
      </c>
      <c r="F102" s="19">
        <v>2</v>
      </c>
      <c r="G102" s="19">
        <v>2</v>
      </c>
      <c r="H102" s="19">
        <v>4</v>
      </c>
      <c r="I102" s="18">
        <f t="shared" si="2"/>
        <v>9</v>
      </c>
    </row>
    <row r="103" spans="1:9" x14ac:dyDescent="0.25">
      <c r="A103" s="13">
        <f>'Acadamic Diary'!A103</f>
        <v>95</v>
      </c>
      <c r="B103" s="7">
        <v>500096244</v>
      </c>
      <c r="C103" s="7" t="s">
        <v>282</v>
      </c>
      <c r="D103" s="8" t="s">
        <v>283</v>
      </c>
      <c r="E103" s="19">
        <v>3</v>
      </c>
      <c r="F103" s="19">
        <v>4</v>
      </c>
      <c r="G103" s="19">
        <v>3</v>
      </c>
      <c r="H103" s="19">
        <v>4</v>
      </c>
      <c r="I103" s="18">
        <f t="shared" si="2"/>
        <v>14</v>
      </c>
    </row>
    <row r="104" spans="1:9" x14ac:dyDescent="0.25">
      <c r="A104" s="13">
        <f>'Acadamic Diary'!A104</f>
        <v>96</v>
      </c>
      <c r="B104" s="7">
        <v>500096258</v>
      </c>
      <c r="C104" s="7" t="s">
        <v>284</v>
      </c>
      <c r="D104" s="8" t="s">
        <v>285</v>
      </c>
      <c r="E104" s="19">
        <v>4</v>
      </c>
      <c r="F104" s="19">
        <v>4</v>
      </c>
      <c r="G104" s="19">
        <v>5</v>
      </c>
      <c r="H104" s="19">
        <v>4</v>
      </c>
      <c r="I104" s="18">
        <f t="shared" si="2"/>
        <v>17</v>
      </c>
    </row>
    <row r="105" spans="1:9" x14ac:dyDescent="0.25">
      <c r="A105" s="13">
        <f>'Acadamic Diary'!A105</f>
        <v>97</v>
      </c>
      <c r="B105" s="7">
        <v>500096288</v>
      </c>
      <c r="C105" s="7" t="s">
        <v>286</v>
      </c>
      <c r="D105" s="8" t="s">
        <v>287</v>
      </c>
      <c r="E105" s="19">
        <v>4</v>
      </c>
      <c r="F105" s="19">
        <v>4</v>
      </c>
      <c r="G105" s="19">
        <v>4</v>
      </c>
      <c r="H105" s="19">
        <v>4</v>
      </c>
      <c r="I105" s="18">
        <f t="shared" si="2"/>
        <v>16</v>
      </c>
    </row>
    <row r="106" spans="1:9" x14ac:dyDescent="0.25">
      <c r="A106" s="13">
        <f>'Acadamic Diary'!A106</f>
        <v>98</v>
      </c>
      <c r="B106" s="7">
        <v>500096302</v>
      </c>
      <c r="C106" s="7" t="s">
        <v>288</v>
      </c>
      <c r="D106" s="8" t="s">
        <v>289</v>
      </c>
      <c r="E106" s="19">
        <v>3</v>
      </c>
      <c r="F106" s="19">
        <v>2</v>
      </c>
      <c r="G106" s="19">
        <v>2</v>
      </c>
      <c r="H106" s="19">
        <v>4</v>
      </c>
      <c r="I106" s="18">
        <f t="shared" si="2"/>
        <v>11</v>
      </c>
    </row>
    <row r="107" spans="1:9" x14ac:dyDescent="0.25">
      <c r="A107" s="13">
        <f>'Acadamic Diary'!A107</f>
        <v>99</v>
      </c>
      <c r="B107" s="7">
        <v>500096346</v>
      </c>
      <c r="C107" s="7" t="s">
        <v>291</v>
      </c>
      <c r="D107" s="8" t="s">
        <v>292</v>
      </c>
      <c r="E107" s="19">
        <v>4</v>
      </c>
      <c r="F107" s="19">
        <v>4</v>
      </c>
      <c r="G107" s="19">
        <v>4</v>
      </c>
      <c r="H107" s="19">
        <v>4.5</v>
      </c>
      <c r="I107" s="18">
        <f t="shared" si="2"/>
        <v>17</v>
      </c>
    </row>
    <row r="108" spans="1:9" x14ac:dyDescent="0.25">
      <c r="A108" s="13">
        <f>'Acadamic Diary'!A108</f>
        <v>100</v>
      </c>
      <c r="B108" s="7">
        <v>500096351</v>
      </c>
      <c r="C108" s="7" t="s">
        <v>293</v>
      </c>
      <c r="D108" s="8" t="s">
        <v>294</v>
      </c>
      <c r="E108" s="19">
        <v>4</v>
      </c>
      <c r="F108" s="19">
        <v>4</v>
      </c>
      <c r="G108" s="19">
        <v>3</v>
      </c>
      <c r="H108" s="19">
        <v>4</v>
      </c>
      <c r="I108" s="18">
        <f t="shared" si="2"/>
        <v>15</v>
      </c>
    </row>
    <row r="109" spans="1:9" x14ac:dyDescent="0.25">
      <c r="A109" s="13">
        <f>'Acadamic Diary'!A109</f>
        <v>101</v>
      </c>
      <c r="B109" s="7">
        <v>500096400</v>
      </c>
      <c r="C109" s="7" t="s">
        <v>297</v>
      </c>
      <c r="D109" s="8" t="s">
        <v>298</v>
      </c>
      <c r="E109" s="19">
        <v>4</v>
      </c>
      <c r="F109" s="19">
        <v>4</v>
      </c>
      <c r="G109" s="19">
        <v>4</v>
      </c>
      <c r="H109" s="19">
        <v>4.5</v>
      </c>
      <c r="I109" s="18">
        <f t="shared" si="2"/>
        <v>17</v>
      </c>
    </row>
    <row r="110" spans="1:9" x14ac:dyDescent="0.25">
      <c r="A110" s="13">
        <f>'Acadamic Diary'!A110</f>
        <v>102</v>
      </c>
      <c r="B110" s="7">
        <v>500096412</v>
      </c>
      <c r="C110" s="7" t="s">
        <v>300</v>
      </c>
      <c r="D110" s="8" t="s">
        <v>301</v>
      </c>
      <c r="E110" s="19">
        <v>3</v>
      </c>
      <c r="F110" s="19">
        <v>3</v>
      </c>
      <c r="G110" s="19">
        <v>2</v>
      </c>
      <c r="H110" s="19">
        <v>3</v>
      </c>
      <c r="I110" s="18">
        <f t="shared" si="2"/>
        <v>11</v>
      </c>
    </row>
    <row r="111" spans="1:9" x14ac:dyDescent="0.25">
      <c r="A111" s="13">
        <f>'Acadamic Diary'!A111</f>
        <v>103</v>
      </c>
      <c r="B111" s="7">
        <v>500096448</v>
      </c>
      <c r="C111" s="7" t="s">
        <v>302</v>
      </c>
      <c r="D111" s="8" t="s">
        <v>303</v>
      </c>
      <c r="E111" s="19">
        <v>4</v>
      </c>
      <c r="F111" s="19">
        <v>4</v>
      </c>
      <c r="G111" s="19">
        <v>4</v>
      </c>
      <c r="H111" s="19">
        <v>4</v>
      </c>
      <c r="I111" s="18">
        <f t="shared" si="2"/>
        <v>16</v>
      </c>
    </row>
    <row r="112" spans="1:9" x14ac:dyDescent="0.25">
      <c r="A112" s="13">
        <f>'Acadamic Diary'!A112</f>
        <v>104</v>
      </c>
      <c r="B112" s="7">
        <v>500096495</v>
      </c>
      <c r="C112" s="7" t="s">
        <v>304</v>
      </c>
      <c r="D112" s="8" t="s">
        <v>305</v>
      </c>
      <c r="E112" s="19">
        <v>4</v>
      </c>
      <c r="F112" s="19">
        <v>5</v>
      </c>
      <c r="G112" s="19">
        <v>4</v>
      </c>
      <c r="H112" s="19">
        <v>4</v>
      </c>
      <c r="I112" s="18">
        <f t="shared" si="2"/>
        <v>17</v>
      </c>
    </row>
    <row r="113" spans="1:9" x14ac:dyDescent="0.25">
      <c r="A113" s="13">
        <f>'Acadamic Diary'!A113</f>
        <v>105</v>
      </c>
      <c r="B113" s="7">
        <v>500096507</v>
      </c>
      <c r="C113" s="7" t="s">
        <v>307</v>
      </c>
      <c r="D113" s="8" t="s">
        <v>308</v>
      </c>
      <c r="E113" s="19">
        <v>4</v>
      </c>
      <c r="F113" s="19">
        <v>5</v>
      </c>
      <c r="G113" s="19">
        <v>4</v>
      </c>
      <c r="H113" s="19">
        <v>4</v>
      </c>
      <c r="I113" s="18">
        <f t="shared" si="2"/>
        <v>17</v>
      </c>
    </row>
    <row r="114" spans="1:9" x14ac:dyDescent="0.25">
      <c r="A114" s="13">
        <f>'Acadamic Diary'!A114</f>
        <v>106</v>
      </c>
      <c r="B114" s="7">
        <v>500096554</v>
      </c>
      <c r="C114" s="7" t="s">
        <v>309</v>
      </c>
      <c r="D114" s="8" t="s">
        <v>310</v>
      </c>
      <c r="E114" s="19">
        <v>4</v>
      </c>
      <c r="F114" s="19">
        <v>4</v>
      </c>
      <c r="G114" s="19">
        <v>3</v>
      </c>
      <c r="H114" s="19">
        <v>4</v>
      </c>
      <c r="I114" s="18">
        <f t="shared" si="2"/>
        <v>15</v>
      </c>
    </row>
    <row r="115" spans="1:9" x14ac:dyDescent="0.25">
      <c r="A115" s="13">
        <f>'Acadamic Diary'!A115</f>
        <v>107</v>
      </c>
      <c r="B115" s="7">
        <v>500096591</v>
      </c>
      <c r="C115" s="7" t="s">
        <v>311</v>
      </c>
      <c r="D115" s="8" t="s">
        <v>312</v>
      </c>
      <c r="E115" s="19"/>
      <c r="F115" s="19"/>
      <c r="G115" s="19"/>
      <c r="H115" s="19"/>
      <c r="I115" s="18">
        <f t="shared" si="2"/>
        <v>0</v>
      </c>
    </row>
    <row r="116" spans="1:9" x14ac:dyDescent="0.25">
      <c r="A116" s="13">
        <f>'Acadamic Diary'!A116</f>
        <v>108</v>
      </c>
      <c r="B116" s="7">
        <v>500096616</v>
      </c>
      <c r="C116" s="7" t="s">
        <v>314</v>
      </c>
      <c r="D116" s="8" t="s">
        <v>315</v>
      </c>
      <c r="E116" s="19">
        <v>4.5</v>
      </c>
      <c r="F116" s="19">
        <v>4.25</v>
      </c>
      <c r="G116" s="19">
        <v>4.5</v>
      </c>
      <c r="H116" s="19">
        <v>4.25</v>
      </c>
      <c r="I116" s="18">
        <f t="shared" si="2"/>
        <v>18</v>
      </c>
    </row>
  </sheetData>
  <autoFilter ref="A8:I116" xr:uid="{00000000-0009-0000-0000-000002000000}"/>
  <mergeCells count="9">
    <mergeCell ref="A5:B5"/>
    <mergeCell ref="C5:G5"/>
    <mergeCell ref="A6:B6"/>
    <mergeCell ref="C6:G6"/>
    <mergeCell ref="C1:H1"/>
    <mergeCell ref="C2:H2"/>
    <mergeCell ref="C3:H3"/>
    <mergeCell ref="A4:B4"/>
    <mergeCell ref="C4:G4"/>
  </mergeCells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16"/>
  <sheetViews>
    <sheetView zoomScaleNormal="100" workbookViewId="0">
      <pane xSplit="4" ySplit="8" topLeftCell="E17" activePane="bottomRight" state="frozen"/>
      <selection pane="topRight" activeCell="E1" sqref="E1"/>
      <selection pane="bottomLeft" activeCell="A9" sqref="A9"/>
      <selection pane="bottomRight" activeCell="E25" sqref="E25:K25"/>
    </sheetView>
  </sheetViews>
  <sheetFormatPr defaultColWidth="8.5703125" defaultRowHeight="15" x14ac:dyDescent="0.25"/>
  <cols>
    <col min="2" max="2" width="10" customWidth="1"/>
    <col min="3" max="3" width="12.140625" customWidth="1"/>
    <col min="4" max="4" width="18.7109375" customWidth="1"/>
    <col min="5" max="5" width="11.28515625" customWidth="1"/>
    <col min="6" max="6" width="14.5703125" customWidth="1"/>
    <col min="8" max="8" width="7.85546875" customWidth="1"/>
    <col min="10" max="10" width="14.140625" customWidth="1"/>
  </cols>
  <sheetData>
    <row r="1" spans="1:11" x14ac:dyDescent="0.25">
      <c r="C1" s="39" t="s">
        <v>0</v>
      </c>
      <c r="D1" s="39"/>
      <c r="E1" s="39"/>
      <c r="F1" s="39"/>
      <c r="G1" s="39"/>
      <c r="H1" s="39"/>
      <c r="I1" s="39"/>
      <c r="J1" s="1"/>
    </row>
    <row r="2" spans="1:11" x14ac:dyDescent="0.25">
      <c r="C2" s="39" t="s">
        <v>1</v>
      </c>
      <c r="D2" s="39"/>
      <c r="E2" s="39"/>
      <c r="F2" s="39"/>
      <c r="G2" s="39"/>
      <c r="H2" s="39"/>
      <c r="I2" s="39"/>
      <c r="J2" s="1"/>
    </row>
    <row r="3" spans="1:11" x14ac:dyDescent="0.25">
      <c r="C3" s="39" t="s">
        <v>2</v>
      </c>
      <c r="D3" s="39"/>
      <c r="E3" s="39"/>
      <c r="F3" s="39"/>
      <c r="G3" s="39"/>
      <c r="H3" s="39"/>
      <c r="I3" s="39"/>
      <c r="J3" s="1"/>
    </row>
    <row r="4" spans="1:11" x14ac:dyDescent="0.25">
      <c r="A4" s="37" t="s">
        <v>3</v>
      </c>
      <c r="B4" s="37"/>
      <c r="C4" s="38" t="str">
        <f>'Acadamic Diary'!C4</f>
        <v>NA</v>
      </c>
      <c r="D4" s="38"/>
      <c r="E4" s="38"/>
      <c r="F4" s="38"/>
      <c r="G4" s="38"/>
    </row>
    <row r="5" spans="1:11" x14ac:dyDescent="0.25">
      <c r="A5" s="37" t="s">
        <v>5</v>
      </c>
      <c r="B5" s="37"/>
      <c r="C5" s="38" t="str">
        <f>'Acadamic Diary'!C5:G5</f>
        <v>Major Project 1</v>
      </c>
      <c r="D5" s="38"/>
      <c r="E5" s="38"/>
      <c r="F5" s="38"/>
      <c r="G5" s="38"/>
    </row>
    <row r="6" spans="1:11" x14ac:dyDescent="0.25">
      <c r="A6" s="37" t="s">
        <v>7</v>
      </c>
      <c r="B6" s="37"/>
      <c r="C6" s="38" t="str">
        <f>'Acadamic Diary'!C6:G6</f>
        <v>B.Tech CS+CCVT, B4+B5+B6, VII Semester</v>
      </c>
      <c r="D6" s="38"/>
      <c r="E6" s="38"/>
      <c r="F6" s="38"/>
      <c r="G6" s="38"/>
    </row>
    <row r="8" spans="1:11" ht="60" x14ac:dyDescent="0.25">
      <c r="A8" s="6" t="s">
        <v>9</v>
      </c>
      <c r="B8" s="6" t="s">
        <v>10</v>
      </c>
      <c r="C8" s="6" t="s">
        <v>11</v>
      </c>
      <c r="D8" s="6" t="s">
        <v>12</v>
      </c>
      <c r="E8" s="11" t="s">
        <v>326</v>
      </c>
      <c r="F8" s="11" t="s">
        <v>327</v>
      </c>
      <c r="G8" s="11" t="s">
        <v>328</v>
      </c>
      <c r="H8" s="11" t="s">
        <v>329</v>
      </c>
      <c r="I8" s="11" t="s">
        <v>330</v>
      </c>
      <c r="J8" s="11" t="s">
        <v>331</v>
      </c>
      <c r="K8" s="12" t="s">
        <v>332</v>
      </c>
    </row>
    <row r="9" spans="1:11" x14ac:dyDescent="0.25">
      <c r="A9" s="13">
        <f>'Acadamic Diary'!A9</f>
        <v>1</v>
      </c>
      <c r="B9" s="7">
        <v>500093418</v>
      </c>
      <c r="C9" s="7" t="s">
        <v>16</v>
      </c>
      <c r="D9" s="8" t="s">
        <v>17</v>
      </c>
      <c r="E9" s="13">
        <v>3</v>
      </c>
      <c r="F9" s="13">
        <v>3</v>
      </c>
      <c r="G9" s="13">
        <v>6</v>
      </c>
      <c r="H9" s="13">
        <v>7</v>
      </c>
      <c r="I9" s="13">
        <v>5</v>
      </c>
      <c r="J9" s="13">
        <v>11</v>
      </c>
      <c r="K9" s="6">
        <f>IFERROR(CEILING(E9+F9+G9+H9+I9+J9,1),"")</f>
        <v>35</v>
      </c>
    </row>
    <row r="10" spans="1:11" x14ac:dyDescent="0.25">
      <c r="A10" s="13">
        <f>'Acadamic Diary'!A10</f>
        <v>2</v>
      </c>
      <c r="B10" s="7">
        <v>500093449</v>
      </c>
      <c r="C10" s="7" t="s">
        <v>20</v>
      </c>
      <c r="D10" s="8" t="s">
        <v>21</v>
      </c>
      <c r="E10" s="13">
        <v>4</v>
      </c>
      <c r="F10" s="13">
        <v>4</v>
      </c>
      <c r="G10" s="13">
        <v>4</v>
      </c>
      <c r="H10" s="13">
        <v>4</v>
      </c>
      <c r="I10" s="13">
        <v>4</v>
      </c>
      <c r="J10" s="13">
        <v>10</v>
      </c>
      <c r="K10" s="6">
        <f t="shared" ref="K10:K73" si="0">IFERROR(CEILING(E10+F10+G10+H10+I10+J10,1),"")</f>
        <v>30</v>
      </c>
    </row>
    <row r="11" spans="1:11" x14ac:dyDescent="0.25">
      <c r="A11" s="13">
        <f>'Acadamic Diary'!A11</f>
        <v>3</v>
      </c>
      <c r="B11" s="7">
        <v>500093617</v>
      </c>
      <c r="C11" s="7" t="s">
        <v>24</v>
      </c>
      <c r="D11" s="8" t="s">
        <v>25</v>
      </c>
      <c r="E11" s="13">
        <v>3</v>
      </c>
      <c r="F11" s="13">
        <v>3</v>
      </c>
      <c r="G11" s="13">
        <v>6</v>
      </c>
      <c r="H11" s="13">
        <v>6</v>
      </c>
      <c r="I11" s="13">
        <v>3</v>
      </c>
      <c r="J11" s="13">
        <v>8</v>
      </c>
      <c r="K11" s="6">
        <f t="shared" si="0"/>
        <v>29</v>
      </c>
    </row>
    <row r="12" spans="1:11" x14ac:dyDescent="0.25">
      <c r="A12" s="13">
        <f>'Acadamic Diary'!A12</f>
        <v>4</v>
      </c>
      <c r="B12" s="7">
        <v>500093628</v>
      </c>
      <c r="C12" s="7" t="s">
        <v>28</v>
      </c>
      <c r="D12" s="8" t="s">
        <v>29</v>
      </c>
      <c r="E12" s="13" t="s">
        <v>30</v>
      </c>
      <c r="F12" s="13" t="s">
        <v>30</v>
      </c>
      <c r="G12" s="13" t="s">
        <v>30</v>
      </c>
      <c r="H12" s="13" t="s">
        <v>30</v>
      </c>
      <c r="I12" s="13" t="s">
        <v>30</v>
      </c>
      <c r="J12" s="13" t="s">
        <v>30</v>
      </c>
      <c r="K12" s="6" t="str">
        <f t="shared" si="0"/>
        <v/>
      </c>
    </row>
    <row r="13" spans="1:11" x14ac:dyDescent="0.25">
      <c r="A13" s="13">
        <f>'Acadamic Diary'!A13</f>
        <v>5</v>
      </c>
      <c r="B13" s="7">
        <v>500093629</v>
      </c>
      <c r="C13" s="7" t="s">
        <v>31</v>
      </c>
      <c r="D13" s="8" t="s">
        <v>32</v>
      </c>
      <c r="E13" s="13">
        <v>3</v>
      </c>
      <c r="F13" s="13">
        <v>3</v>
      </c>
      <c r="G13" s="13">
        <v>7.5</v>
      </c>
      <c r="H13" s="13">
        <v>9</v>
      </c>
      <c r="I13" s="13">
        <v>5</v>
      </c>
      <c r="J13" s="13">
        <v>13</v>
      </c>
      <c r="K13" s="6">
        <f t="shared" si="0"/>
        <v>41</v>
      </c>
    </row>
    <row r="14" spans="1:11" x14ac:dyDescent="0.25">
      <c r="A14" s="13">
        <f>'Acadamic Diary'!A14</f>
        <v>6</v>
      </c>
      <c r="B14" s="7">
        <v>500093644</v>
      </c>
      <c r="C14" s="7" t="s">
        <v>35</v>
      </c>
      <c r="D14" s="8" t="s">
        <v>36</v>
      </c>
      <c r="E14" s="13">
        <v>4.5</v>
      </c>
      <c r="F14" s="13">
        <v>4.5</v>
      </c>
      <c r="G14" s="13">
        <v>8</v>
      </c>
      <c r="H14" s="13">
        <v>9</v>
      </c>
      <c r="I14" s="13">
        <v>4.5</v>
      </c>
      <c r="J14" s="13">
        <v>12</v>
      </c>
      <c r="K14" s="6">
        <f t="shared" si="0"/>
        <v>43</v>
      </c>
    </row>
    <row r="15" spans="1:11" x14ac:dyDescent="0.25">
      <c r="A15" s="13">
        <f>'Acadamic Diary'!A15</f>
        <v>7</v>
      </c>
      <c r="B15" s="7">
        <v>500093651</v>
      </c>
      <c r="C15" s="7" t="s">
        <v>39</v>
      </c>
      <c r="D15" s="8" t="s">
        <v>40</v>
      </c>
      <c r="E15" s="13">
        <v>4.5</v>
      </c>
      <c r="F15" s="13">
        <v>4.5</v>
      </c>
      <c r="G15" s="13">
        <v>8</v>
      </c>
      <c r="H15" s="13">
        <v>9</v>
      </c>
      <c r="I15" s="13">
        <v>4.5</v>
      </c>
      <c r="J15" s="13">
        <v>12</v>
      </c>
      <c r="K15" s="6">
        <f t="shared" si="0"/>
        <v>43</v>
      </c>
    </row>
    <row r="16" spans="1:11" x14ac:dyDescent="0.25">
      <c r="A16" s="13">
        <f>'Acadamic Diary'!A16</f>
        <v>8</v>
      </c>
      <c r="B16" s="7">
        <v>500093653</v>
      </c>
      <c r="C16" s="7" t="s">
        <v>43</v>
      </c>
      <c r="D16" s="8" t="s">
        <v>44</v>
      </c>
      <c r="E16" s="13">
        <v>4.5</v>
      </c>
      <c r="F16" s="13">
        <v>4.5</v>
      </c>
      <c r="G16" s="13">
        <v>8</v>
      </c>
      <c r="H16" s="13">
        <v>9</v>
      </c>
      <c r="I16" s="13">
        <v>4.5</v>
      </c>
      <c r="J16" s="13">
        <v>12</v>
      </c>
      <c r="K16" s="6">
        <f t="shared" si="0"/>
        <v>43</v>
      </c>
    </row>
    <row r="17" spans="1:11" x14ac:dyDescent="0.25">
      <c r="A17" s="13">
        <f>'Acadamic Diary'!A17</f>
        <v>9</v>
      </c>
      <c r="B17" s="7">
        <v>500093656</v>
      </c>
      <c r="C17" s="7" t="s">
        <v>47</v>
      </c>
      <c r="D17" s="8" t="s">
        <v>48</v>
      </c>
      <c r="E17" s="13">
        <v>4.5</v>
      </c>
      <c r="F17" s="13">
        <v>4.5</v>
      </c>
      <c r="G17" s="13">
        <v>8</v>
      </c>
      <c r="H17" s="13">
        <v>9</v>
      </c>
      <c r="I17" s="13">
        <v>4.5</v>
      </c>
      <c r="J17" s="13">
        <v>12</v>
      </c>
      <c r="K17" s="6">
        <f t="shared" si="0"/>
        <v>43</v>
      </c>
    </row>
    <row r="18" spans="1:11" x14ac:dyDescent="0.25">
      <c r="A18" s="13">
        <f>'Acadamic Diary'!A18</f>
        <v>10</v>
      </c>
      <c r="B18" s="7">
        <v>500093659</v>
      </c>
      <c r="C18" s="7" t="s">
        <v>49</v>
      </c>
      <c r="D18" s="8" t="s">
        <v>50</v>
      </c>
      <c r="E18" s="13" t="s">
        <v>30</v>
      </c>
      <c r="F18" s="13" t="s">
        <v>30</v>
      </c>
      <c r="G18" s="13" t="s">
        <v>30</v>
      </c>
      <c r="H18" s="13" t="s">
        <v>30</v>
      </c>
      <c r="I18" s="13" t="s">
        <v>30</v>
      </c>
      <c r="J18" s="13" t="s">
        <v>30</v>
      </c>
      <c r="K18" s="6" t="str">
        <f t="shared" si="0"/>
        <v/>
      </c>
    </row>
    <row r="19" spans="1:11" x14ac:dyDescent="0.25">
      <c r="A19" s="13">
        <f>'Acadamic Diary'!A19</f>
        <v>11</v>
      </c>
      <c r="B19" s="7">
        <v>500093677</v>
      </c>
      <c r="C19" s="7" t="s">
        <v>51</v>
      </c>
      <c r="D19" s="8" t="s">
        <v>52</v>
      </c>
      <c r="E19" s="13" t="s">
        <v>30</v>
      </c>
      <c r="F19" s="13" t="s">
        <v>30</v>
      </c>
      <c r="G19" s="13" t="s">
        <v>30</v>
      </c>
      <c r="H19" s="13" t="s">
        <v>30</v>
      </c>
      <c r="I19" s="13" t="s">
        <v>30</v>
      </c>
      <c r="J19" s="13" t="s">
        <v>30</v>
      </c>
      <c r="K19" s="6" t="str">
        <f t="shared" si="0"/>
        <v/>
      </c>
    </row>
    <row r="20" spans="1:11" x14ac:dyDescent="0.25">
      <c r="A20" s="13">
        <f>'Acadamic Diary'!A20</f>
        <v>12</v>
      </c>
      <c r="B20" s="7">
        <v>500093916</v>
      </c>
      <c r="C20" s="7" t="s">
        <v>53</v>
      </c>
      <c r="D20" s="8" t="s">
        <v>54</v>
      </c>
      <c r="E20" s="13">
        <v>3</v>
      </c>
      <c r="F20" s="13">
        <v>3</v>
      </c>
      <c r="G20" s="13">
        <v>7</v>
      </c>
      <c r="H20" s="13">
        <v>7</v>
      </c>
      <c r="I20" s="13">
        <v>1</v>
      </c>
      <c r="J20" s="13">
        <v>10</v>
      </c>
      <c r="K20" s="6">
        <f t="shared" si="0"/>
        <v>31</v>
      </c>
    </row>
    <row r="21" spans="1:11" x14ac:dyDescent="0.25">
      <c r="A21" s="13">
        <f>'Acadamic Diary'!A21</f>
        <v>13</v>
      </c>
      <c r="B21" s="7">
        <v>500093923</v>
      </c>
      <c r="C21" s="7" t="s">
        <v>57</v>
      </c>
      <c r="D21" s="8" t="s">
        <v>58</v>
      </c>
      <c r="E21" s="13">
        <v>3</v>
      </c>
      <c r="F21" s="13">
        <v>3</v>
      </c>
      <c r="G21" s="13">
        <v>7</v>
      </c>
      <c r="H21" s="13">
        <v>7</v>
      </c>
      <c r="I21" s="13">
        <v>1</v>
      </c>
      <c r="J21" s="13">
        <v>10</v>
      </c>
      <c r="K21" s="6">
        <f t="shared" si="0"/>
        <v>31</v>
      </c>
    </row>
    <row r="22" spans="1:11" x14ac:dyDescent="0.25">
      <c r="A22" s="13">
        <f>'Acadamic Diary'!A22</f>
        <v>14</v>
      </c>
      <c r="B22" s="7">
        <v>500093927</v>
      </c>
      <c r="C22" s="7" t="s">
        <v>61</v>
      </c>
      <c r="D22" s="8" t="s">
        <v>62</v>
      </c>
      <c r="E22" s="13" t="s">
        <v>30</v>
      </c>
      <c r="F22" s="13" t="s">
        <v>30</v>
      </c>
      <c r="G22" s="13" t="s">
        <v>30</v>
      </c>
      <c r="H22" s="13" t="s">
        <v>30</v>
      </c>
      <c r="I22" s="13" t="s">
        <v>30</v>
      </c>
      <c r="J22" s="13" t="s">
        <v>30</v>
      </c>
      <c r="K22" s="6" t="str">
        <f t="shared" si="0"/>
        <v/>
      </c>
    </row>
    <row r="23" spans="1:11" x14ac:dyDescent="0.25">
      <c r="A23" s="13">
        <f>'Acadamic Diary'!A23</f>
        <v>15</v>
      </c>
      <c r="B23" s="7">
        <v>500093948</v>
      </c>
      <c r="C23" s="7" t="s">
        <v>63</v>
      </c>
      <c r="D23" s="8" t="s">
        <v>64</v>
      </c>
      <c r="E23" s="13" t="s">
        <v>30</v>
      </c>
      <c r="F23" s="13" t="s">
        <v>30</v>
      </c>
      <c r="G23" s="13" t="s">
        <v>30</v>
      </c>
      <c r="H23" s="13" t="s">
        <v>30</v>
      </c>
      <c r="I23" s="13" t="s">
        <v>30</v>
      </c>
      <c r="J23" s="13" t="s">
        <v>30</v>
      </c>
      <c r="K23" s="6" t="str">
        <f t="shared" si="0"/>
        <v/>
      </c>
    </row>
    <row r="24" spans="1:11" x14ac:dyDescent="0.25">
      <c r="A24" s="13">
        <f>'Acadamic Diary'!A24</f>
        <v>16</v>
      </c>
      <c r="B24" s="7">
        <v>500093957</v>
      </c>
      <c r="C24" s="7" t="s">
        <v>65</v>
      </c>
      <c r="D24" s="8" t="s">
        <v>66</v>
      </c>
      <c r="E24" s="13" t="s">
        <v>30</v>
      </c>
      <c r="F24" s="13" t="s">
        <v>30</v>
      </c>
      <c r="G24" s="13" t="s">
        <v>30</v>
      </c>
      <c r="H24" s="13" t="s">
        <v>30</v>
      </c>
      <c r="I24" s="13" t="s">
        <v>30</v>
      </c>
      <c r="J24" s="13" t="s">
        <v>30</v>
      </c>
      <c r="K24" s="6" t="str">
        <f t="shared" si="0"/>
        <v/>
      </c>
    </row>
    <row r="25" spans="1:11" x14ac:dyDescent="0.25">
      <c r="A25" s="13">
        <f>'Acadamic Diary'!A25</f>
        <v>17</v>
      </c>
      <c r="B25" s="7">
        <v>500093984</v>
      </c>
      <c r="C25" s="7" t="s">
        <v>67</v>
      </c>
      <c r="D25" s="8" t="s">
        <v>68</v>
      </c>
      <c r="E25" s="13">
        <v>3</v>
      </c>
      <c r="F25" s="13">
        <v>3</v>
      </c>
      <c r="G25" s="13">
        <v>7</v>
      </c>
      <c r="H25" s="13">
        <v>7</v>
      </c>
      <c r="I25" s="13">
        <v>1</v>
      </c>
      <c r="J25" s="13">
        <v>10</v>
      </c>
      <c r="K25" s="6">
        <f t="shared" ref="K25" si="1">IFERROR(CEILING(E25+F25+G25+H25+I25+J25,1),"")</f>
        <v>31</v>
      </c>
    </row>
    <row r="26" spans="1:11" x14ac:dyDescent="0.25">
      <c r="A26" s="13">
        <f>'Acadamic Diary'!A26</f>
        <v>18</v>
      </c>
      <c r="B26" s="7">
        <v>500094037</v>
      </c>
      <c r="C26" s="7" t="s">
        <v>69</v>
      </c>
      <c r="D26" s="8" t="s">
        <v>70</v>
      </c>
      <c r="E26" s="13">
        <v>6</v>
      </c>
      <c r="F26" s="13">
        <v>3</v>
      </c>
      <c r="G26" s="13">
        <v>6</v>
      </c>
      <c r="H26" s="13">
        <v>7</v>
      </c>
      <c r="I26" s="13">
        <v>5</v>
      </c>
      <c r="J26" s="13">
        <v>13</v>
      </c>
      <c r="K26" s="6">
        <f t="shared" si="0"/>
        <v>40</v>
      </c>
    </row>
    <row r="27" spans="1:11" x14ac:dyDescent="0.25">
      <c r="A27" s="13">
        <f>'Acadamic Diary'!A27</f>
        <v>19</v>
      </c>
      <c r="B27" s="7">
        <v>500094046</v>
      </c>
      <c r="C27" s="7" t="s">
        <v>73</v>
      </c>
      <c r="D27" s="8" t="s">
        <v>74</v>
      </c>
      <c r="E27" s="13" t="s">
        <v>30</v>
      </c>
      <c r="F27" s="13" t="s">
        <v>30</v>
      </c>
      <c r="G27" s="13" t="s">
        <v>30</v>
      </c>
      <c r="H27" s="13" t="s">
        <v>30</v>
      </c>
      <c r="I27" s="13" t="s">
        <v>30</v>
      </c>
      <c r="J27" s="13" t="s">
        <v>30</v>
      </c>
      <c r="K27" s="6" t="str">
        <f t="shared" si="0"/>
        <v/>
      </c>
    </row>
    <row r="28" spans="1:11" x14ac:dyDescent="0.25">
      <c r="A28" s="13">
        <f>'Acadamic Diary'!A28</f>
        <v>20</v>
      </c>
      <c r="B28" s="7">
        <v>500094049</v>
      </c>
      <c r="C28" s="7" t="s">
        <v>75</v>
      </c>
      <c r="D28" s="8" t="s">
        <v>76</v>
      </c>
      <c r="E28" s="13">
        <v>4</v>
      </c>
      <c r="F28" s="13">
        <v>4.5</v>
      </c>
      <c r="G28" s="13">
        <v>8</v>
      </c>
      <c r="H28" s="13">
        <v>8</v>
      </c>
      <c r="I28" s="13">
        <v>4</v>
      </c>
      <c r="J28" s="13">
        <v>12</v>
      </c>
      <c r="K28" s="6">
        <f t="shared" si="0"/>
        <v>41</v>
      </c>
    </row>
    <row r="29" spans="1:11" x14ac:dyDescent="0.25">
      <c r="A29" s="13">
        <f>'Acadamic Diary'!A29</f>
        <v>21</v>
      </c>
      <c r="B29" s="7">
        <v>500094053</v>
      </c>
      <c r="C29" s="7" t="s">
        <v>79</v>
      </c>
      <c r="D29" s="8" t="s">
        <v>80</v>
      </c>
      <c r="E29" s="13">
        <v>6</v>
      </c>
      <c r="F29" s="13">
        <v>3</v>
      </c>
      <c r="G29" s="13">
        <v>6</v>
      </c>
      <c r="H29" s="13">
        <v>7</v>
      </c>
      <c r="I29" s="13">
        <v>5</v>
      </c>
      <c r="J29" s="13">
        <v>13</v>
      </c>
      <c r="K29" s="6">
        <f t="shared" si="0"/>
        <v>40</v>
      </c>
    </row>
    <row r="30" spans="1:11" x14ac:dyDescent="0.25">
      <c r="A30" s="13">
        <f>'Acadamic Diary'!A30</f>
        <v>22</v>
      </c>
      <c r="B30" s="7">
        <v>500094054</v>
      </c>
      <c r="C30" s="7" t="s">
        <v>81</v>
      </c>
      <c r="D30" s="8" t="s">
        <v>82</v>
      </c>
      <c r="E30" s="13" t="s">
        <v>30</v>
      </c>
      <c r="F30" s="13" t="s">
        <v>30</v>
      </c>
      <c r="G30" s="13" t="s">
        <v>30</v>
      </c>
      <c r="H30" s="13" t="s">
        <v>30</v>
      </c>
      <c r="I30" s="13" t="s">
        <v>30</v>
      </c>
      <c r="J30" s="13" t="s">
        <v>30</v>
      </c>
      <c r="K30" s="6" t="str">
        <f t="shared" si="0"/>
        <v/>
      </c>
    </row>
    <row r="31" spans="1:11" x14ac:dyDescent="0.25">
      <c r="A31" s="13">
        <f>'Acadamic Diary'!A31</f>
        <v>23</v>
      </c>
      <c r="B31" s="7">
        <v>500094065</v>
      </c>
      <c r="C31" s="7" t="s">
        <v>83</v>
      </c>
      <c r="D31" s="8" t="s">
        <v>84</v>
      </c>
      <c r="E31" s="21">
        <v>3</v>
      </c>
      <c r="F31" s="21">
        <v>3</v>
      </c>
      <c r="G31" s="21">
        <v>7</v>
      </c>
      <c r="H31" s="21">
        <v>7</v>
      </c>
      <c r="I31" s="21">
        <v>1</v>
      </c>
      <c r="J31" s="21">
        <v>10</v>
      </c>
      <c r="K31" s="6">
        <f t="shared" si="0"/>
        <v>31</v>
      </c>
    </row>
    <row r="32" spans="1:11" x14ac:dyDescent="0.25">
      <c r="A32" s="13">
        <f>'Acadamic Diary'!A32</f>
        <v>24</v>
      </c>
      <c r="B32" s="7">
        <v>500094068</v>
      </c>
      <c r="C32" s="7" t="s">
        <v>85</v>
      </c>
      <c r="D32" s="8" t="s">
        <v>86</v>
      </c>
      <c r="E32" s="13">
        <v>3</v>
      </c>
      <c r="F32" s="13">
        <v>4</v>
      </c>
      <c r="G32" s="13">
        <v>8</v>
      </c>
      <c r="H32" s="13">
        <v>8</v>
      </c>
      <c r="I32" s="13">
        <v>4</v>
      </c>
      <c r="J32" s="13">
        <v>14</v>
      </c>
      <c r="K32" s="6">
        <f t="shared" si="0"/>
        <v>41</v>
      </c>
    </row>
    <row r="33" spans="1:11" x14ac:dyDescent="0.25">
      <c r="A33" s="13">
        <f>'Acadamic Diary'!A33</f>
        <v>25</v>
      </c>
      <c r="B33" s="7">
        <v>500094083</v>
      </c>
      <c r="C33" s="7" t="s">
        <v>89</v>
      </c>
      <c r="D33" s="8" t="s">
        <v>90</v>
      </c>
      <c r="E33" s="21" t="s">
        <v>30</v>
      </c>
      <c r="F33" s="21" t="s">
        <v>30</v>
      </c>
      <c r="G33" s="21" t="s">
        <v>30</v>
      </c>
      <c r="H33" s="21" t="s">
        <v>30</v>
      </c>
      <c r="I33" s="21" t="s">
        <v>30</v>
      </c>
      <c r="J33" s="21" t="s">
        <v>30</v>
      </c>
      <c r="K33" s="6" t="str">
        <f t="shared" si="0"/>
        <v/>
      </c>
    </row>
    <row r="34" spans="1:11" x14ac:dyDescent="0.25">
      <c r="A34" s="13">
        <f>'Acadamic Diary'!A34</f>
        <v>26</v>
      </c>
      <c r="B34" s="7">
        <v>500094089</v>
      </c>
      <c r="C34" s="7" t="s">
        <v>91</v>
      </c>
      <c r="D34" s="8" t="s">
        <v>92</v>
      </c>
      <c r="E34" s="13">
        <v>2</v>
      </c>
      <c r="F34" s="13">
        <v>3</v>
      </c>
      <c r="G34" s="13">
        <v>2</v>
      </c>
      <c r="H34" s="13">
        <v>3</v>
      </c>
      <c r="I34" s="13">
        <v>3</v>
      </c>
      <c r="J34" s="13">
        <v>9</v>
      </c>
      <c r="K34" s="6">
        <f t="shared" si="0"/>
        <v>22</v>
      </c>
    </row>
    <row r="35" spans="1:11" x14ac:dyDescent="0.25">
      <c r="A35" s="13">
        <f>'Acadamic Diary'!A35</f>
        <v>27</v>
      </c>
      <c r="B35" s="7">
        <v>500094103</v>
      </c>
      <c r="C35" s="7" t="s">
        <v>95</v>
      </c>
      <c r="D35" s="8" t="s">
        <v>96</v>
      </c>
      <c r="E35" s="13">
        <v>5</v>
      </c>
      <c r="F35" s="13">
        <v>5</v>
      </c>
      <c r="G35" s="13">
        <v>9</v>
      </c>
      <c r="H35" s="13">
        <v>9</v>
      </c>
      <c r="I35" s="13">
        <v>5</v>
      </c>
      <c r="J35" s="13">
        <v>14</v>
      </c>
      <c r="K35" s="6">
        <f t="shared" si="0"/>
        <v>47</v>
      </c>
    </row>
    <row r="36" spans="1:11" x14ac:dyDescent="0.25">
      <c r="A36" s="13">
        <f>'Acadamic Diary'!A36</f>
        <v>28</v>
      </c>
      <c r="B36" s="7">
        <v>500094117</v>
      </c>
      <c r="C36" s="7" t="s">
        <v>99</v>
      </c>
      <c r="D36" s="8" t="s">
        <v>100</v>
      </c>
      <c r="E36" s="13">
        <v>4.5</v>
      </c>
      <c r="F36" s="13">
        <v>4.5</v>
      </c>
      <c r="G36" s="13">
        <v>8</v>
      </c>
      <c r="H36" s="13">
        <v>9</v>
      </c>
      <c r="I36" s="13">
        <v>4.5</v>
      </c>
      <c r="J36" s="13">
        <v>12</v>
      </c>
      <c r="K36" s="6">
        <f t="shared" si="0"/>
        <v>43</v>
      </c>
    </row>
    <row r="37" spans="1:11" x14ac:dyDescent="0.25">
      <c r="A37" s="13">
        <f>'Acadamic Diary'!A37</f>
        <v>29</v>
      </c>
      <c r="B37" s="7">
        <v>500094118</v>
      </c>
      <c r="C37" s="7" t="s">
        <v>102</v>
      </c>
      <c r="D37" s="8" t="s">
        <v>103</v>
      </c>
      <c r="E37" s="13">
        <v>3</v>
      </c>
      <c r="F37" s="13">
        <v>4</v>
      </c>
      <c r="G37" s="13">
        <v>8</v>
      </c>
      <c r="H37" s="13">
        <v>8</v>
      </c>
      <c r="I37" s="13">
        <v>4</v>
      </c>
      <c r="J37" s="13">
        <v>14</v>
      </c>
      <c r="K37" s="6">
        <f t="shared" si="0"/>
        <v>41</v>
      </c>
    </row>
    <row r="38" spans="1:11" x14ac:dyDescent="0.25">
      <c r="A38" s="13">
        <f>'Acadamic Diary'!A38</f>
        <v>30</v>
      </c>
      <c r="B38" s="7">
        <v>500094125</v>
      </c>
      <c r="C38" s="7" t="s">
        <v>104</v>
      </c>
      <c r="D38" s="8" t="s">
        <v>105</v>
      </c>
      <c r="E38" s="13">
        <v>3</v>
      </c>
      <c r="F38" s="13">
        <v>3</v>
      </c>
      <c r="G38" s="13">
        <v>6</v>
      </c>
      <c r="H38" s="13">
        <v>6</v>
      </c>
      <c r="I38" s="13">
        <v>3</v>
      </c>
      <c r="J38" s="13">
        <v>8</v>
      </c>
      <c r="K38" s="6">
        <f t="shared" si="0"/>
        <v>29</v>
      </c>
    </row>
    <row r="39" spans="1:11" x14ac:dyDescent="0.25">
      <c r="A39" s="13">
        <f>'Acadamic Diary'!A39</f>
        <v>31</v>
      </c>
      <c r="B39" s="7">
        <v>500094135</v>
      </c>
      <c r="C39" s="7" t="s">
        <v>107</v>
      </c>
      <c r="D39" s="8" t="s">
        <v>108</v>
      </c>
      <c r="E39" s="13">
        <v>5</v>
      </c>
      <c r="F39" s="13">
        <v>5</v>
      </c>
      <c r="G39" s="13">
        <v>9</v>
      </c>
      <c r="H39" s="13">
        <v>9</v>
      </c>
      <c r="I39" s="13">
        <v>5</v>
      </c>
      <c r="J39" s="13">
        <v>14</v>
      </c>
      <c r="K39" s="6">
        <f t="shared" si="0"/>
        <v>47</v>
      </c>
    </row>
    <row r="40" spans="1:11" x14ac:dyDescent="0.25">
      <c r="A40" s="13">
        <f>'Acadamic Diary'!A40</f>
        <v>32</v>
      </c>
      <c r="B40" s="7">
        <v>500094136</v>
      </c>
      <c r="C40" s="7" t="s">
        <v>109</v>
      </c>
      <c r="D40" s="8" t="s">
        <v>110</v>
      </c>
      <c r="E40" s="13">
        <v>3</v>
      </c>
      <c r="F40" s="13">
        <v>3</v>
      </c>
      <c r="G40" s="13">
        <v>6</v>
      </c>
      <c r="H40" s="13">
        <v>6</v>
      </c>
      <c r="I40" s="13">
        <v>3</v>
      </c>
      <c r="J40" s="13">
        <v>8</v>
      </c>
      <c r="K40" s="6">
        <f t="shared" si="0"/>
        <v>29</v>
      </c>
    </row>
    <row r="41" spans="1:11" x14ac:dyDescent="0.25">
      <c r="A41" s="13">
        <f>'Acadamic Diary'!A41</f>
        <v>33</v>
      </c>
      <c r="B41" s="7">
        <v>500094151</v>
      </c>
      <c r="C41" s="7" t="s">
        <v>111</v>
      </c>
      <c r="D41" s="8" t="s">
        <v>112</v>
      </c>
      <c r="E41" s="13">
        <v>3</v>
      </c>
      <c r="F41" s="13">
        <v>3</v>
      </c>
      <c r="G41" s="13">
        <v>6</v>
      </c>
      <c r="H41" s="13">
        <v>6</v>
      </c>
      <c r="I41" s="13">
        <v>3</v>
      </c>
      <c r="J41" s="13">
        <v>8</v>
      </c>
      <c r="K41" s="6">
        <f t="shared" si="0"/>
        <v>29</v>
      </c>
    </row>
    <row r="42" spans="1:11" x14ac:dyDescent="0.25">
      <c r="A42" s="13">
        <f>'Acadamic Diary'!A42</f>
        <v>34</v>
      </c>
      <c r="B42" s="7">
        <v>500094152</v>
      </c>
      <c r="C42" s="7" t="s">
        <v>113</v>
      </c>
      <c r="D42" s="8" t="s">
        <v>114</v>
      </c>
      <c r="E42" s="13">
        <v>2</v>
      </c>
      <c r="F42" s="13">
        <v>3</v>
      </c>
      <c r="G42" s="13">
        <v>3</v>
      </c>
      <c r="H42" s="13">
        <v>3</v>
      </c>
      <c r="I42" s="13">
        <v>5</v>
      </c>
      <c r="J42" s="13">
        <v>7</v>
      </c>
      <c r="K42" s="6">
        <f t="shared" si="0"/>
        <v>23</v>
      </c>
    </row>
    <row r="43" spans="1:11" x14ac:dyDescent="0.25">
      <c r="A43" s="13">
        <f>'Acadamic Diary'!A43</f>
        <v>35</v>
      </c>
      <c r="B43" s="7">
        <v>500094170</v>
      </c>
      <c r="C43" s="7" t="s">
        <v>117</v>
      </c>
      <c r="D43" s="8" t="s">
        <v>118</v>
      </c>
      <c r="E43" s="13">
        <v>3</v>
      </c>
      <c r="F43" s="13">
        <v>3</v>
      </c>
      <c r="G43" s="13">
        <v>6</v>
      </c>
      <c r="H43" s="13">
        <v>7</v>
      </c>
      <c r="I43" s="13">
        <v>5</v>
      </c>
      <c r="J43" s="13">
        <v>11</v>
      </c>
      <c r="K43" s="6">
        <f t="shared" si="0"/>
        <v>35</v>
      </c>
    </row>
    <row r="44" spans="1:11" x14ac:dyDescent="0.25">
      <c r="A44" s="13">
        <f>'Acadamic Diary'!A44</f>
        <v>36</v>
      </c>
      <c r="B44" s="7">
        <v>500094459</v>
      </c>
      <c r="C44" s="7" t="s">
        <v>119</v>
      </c>
      <c r="D44" s="8" t="s">
        <v>120</v>
      </c>
      <c r="E44" s="13">
        <v>3</v>
      </c>
      <c r="F44" s="13">
        <v>4</v>
      </c>
      <c r="G44" s="13">
        <v>7</v>
      </c>
      <c r="H44" s="13">
        <v>8</v>
      </c>
      <c r="I44" s="13">
        <v>4</v>
      </c>
      <c r="J44" s="13">
        <v>12</v>
      </c>
      <c r="K44" s="6">
        <f t="shared" si="0"/>
        <v>38</v>
      </c>
    </row>
    <row r="45" spans="1:11" x14ac:dyDescent="0.25">
      <c r="A45" s="13">
        <f>'Acadamic Diary'!A45</f>
        <v>37</v>
      </c>
      <c r="B45" s="7">
        <v>500094565</v>
      </c>
      <c r="C45" s="7" t="s">
        <v>121</v>
      </c>
      <c r="D45" s="8" t="s">
        <v>122</v>
      </c>
      <c r="E45" s="13">
        <v>4</v>
      </c>
      <c r="F45" s="13">
        <v>5</v>
      </c>
      <c r="G45" s="13">
        <v>8</v>
      </c>
      <c r="H45" s="13">
        <v>9</v>
      </c>
      <c r="I45" s="13">
        <v>4</v>
      </c>
      <c r="J45" s="13">
        <v>13</v>
      </c>
      <c r="K45" s="6">
        <f t="shared" si="0"/>
        <v>43</v>
      </c>
    </row>
    <row r="46" spans="1:11" x14ac:dyDescent="0.25">
      <c r="A46" s="13">
        <f>'Acadamic Diary'!A46</f>
        <v>38</v>
      </c>
      <c r="B46" s="7">
        <v>500094566</v>
      </c>
      <c r="C46" s="7" t="s">
        <v>125</v>
      </c>
      <c r="D46" s="8" t="s">
        <v>126</v>
      </c>
      <c r="E46" s="13"/>
      <c r="F46" s="13"/>
      <c r="G46" s="13"/>
      <c r="H46" s="13"/>
      <c r="I46" s="13"/>
      <c r="J46" s="13"/>
      <c r="K46" s="6">
        <f t="shared" si="0"/>
        <v>0</v>
      </c>
    </row>
    <row r="47" spans="1:11" x14ac:dyDescent="0.25">
      <c r="A47" s="13">
        <f>'Acadamic Diary'!A47</f>
        <v>39</v>
      </c>
      <c r="B47" s="7">
        <v>500094571</v>
      </c>
      <c r="C47" s="7" t="s">
        <v>129</v>
      </c>
      <c r="D47" s="8" t="s">
        <v>130</v>
      </c>
      <c r="E47" s="13">
        <v>4</v>
      </c>
      <c r="F47" s="13">
        <v>4</v>
      </c>
      <c r="G47" s="13">
        <v>9</v>
      </c>
      <c r="H47" s="13">
        <v>8</v>
      </c>
      <c r="I47" s="13">
        <v>4</v>
      </c>
      <c r="J47" s="13">
        <v>12</v>
      </c>
      <c r="K47" s="6">
        <f t="shared" si="0"/>
        <v>41</v>
      </c>
    </row>
    <row r="48" spans="1:11" x14ac:dyDescent="0.25">
      <c r="A48" s="13">
        <f>'Acadamic Diary'!A48</f>
        <v>40</v>
      </c>
      <c r="B48" s="7">
        <v>500094575</v>
      </c>
      <c r="C48" s="7" t="s">
        <v>133</v>
      </c>
      <c r="D48" s="8" t="s">
        <v>134</v>
      </c>
      <c r="E48" s="13">
        <v>5</v>
      </c>
      <c r="F48" s="13">
        <v>5</v>
      </c>
      <c r="G48" s="13">
        <v>9</v>
      </c>
      <c r="H48" s="13">
        <v>8</v>
      </c>
      <c r="I48" s="13">
        <v>4</v>
      </c>
      <c r="J48" s="13">
        <v>15</v>
      </c>
      <c r="K48" s="6">
        <f t="shared" si="0"/>
        <v>46</v>
      </c>
    </row>
    <row r="49" spans="1:11" x14ac:dyDescent="0.25">
      <c r="A49" s="13">
        <f>'Acadamic Diary'!A49</f>
        <v>41</v>
      </c>
      <c r="B49" s="7">
        <v>500094583</v>
      </c>
      <c r="C49" s="7" t="s">
        <v>137</v>
      </c>
      <c r="D49" s="8" t="s">
        <v>138</v>
      </c>
      <c r="E49" s="13">
        <v>5</v>
      </c>
      <c r="F49" s="13">
        <v>5</v>
      </c>
      <c r="G49" s="13">
        <v>10</v>
      </c>
      <c r="H49" s="13">
        <v>10</v>
      </c>
      <c r="I49" s="13">
        <v>4</v>
      </c>
      <c r="J49" s="13">
        <v>15</v>
      </c>
      <c r="K49" s="6">
        <f t="shared" si="0"/>
        <v>49</v>
      </c>
    </row>
    <row r="50" spans="1:11" x14ac:dyDescent="0.25">
      <c r="A50" s="13">
        <f>'Acadamic Diary'!A50</f>
        <v>42</v>
      </c>
      <c r="B50" s="7">
        <v>500094585</v>
      </c>
      <c r="C50" s="7" t="s">
        <v>141</v>
      </c>
      <c r="D50" s="8" t="s">
        <v>142</v>
      </c>
      <c r="E50" s="13">
        <v>5</v>
      </c>
      <c r="F50" s="13">
        <v>5</v>
      </c>
      <c r="G50" s="13">
        <v>9</v>
      </c>
      <c r="H50" s="13">
        <v>8</v>
      </c>
      <c r="I50" s="13">
        <v>4</v>
      </c>
      <c r="J50" s="13">
        <v>15</v>
      </c>
      <c r="K50" s="6">
        <f t="shared" si="0"/>
        <v>46</v>
      </c>
    </row>
    <row r="51" spans="1:11" x14ac:dyDescent="0.25">
      <c r="A51" s="13">
        <f>'Acadamic Diary'!A51</f>
        <v>43</v>
      </c>
      <c r="B51" s="7">
        <v>500094657</v>
      </c>
      <c r="C51" s="7" t="s">
        <v>143</v>
      </c>
      <c r="D51" s="8" t="s">
        <v>144</v>
      </c>
      <c r="E51" s="13">
        <v>4</v>
      </c>
      <c r="F51" s="13">
        <v>4.5</v>
      </c>
      <c r="G51" s="13">
        <v>8</v>
      </c>
      <c r="H51" s="13">
        <v>8</v>
      </c>
      <c r="I51" s="13">
        <v>4</v>
      </c>
      <c r="J51" s="13">
        <v>12</v>
      </c>
      <c r="K51" s="6">
        <f t="shared" si="0"/>
        <v>41</v>
      </c>
    </row>
    <row r="52" spans="1:11" x14ac:dyDescent="0.25">
      <c r="A52" s="13">
        <f>'Acadamic Diary'!A52</f>
        <v>44</v>
      </c>
      <c r="B52" s="7">
        <v>500094696</v>
      </c>
      <c r="C52" s="7" t="s">
        <v>145</v>
      </c>
      <c r="D52" s="8" t="s">
        <v>146</v>
      </c>
      <c r="E52" s="13" t="s">
        <v>30</v>
      </c>
      <c r="F52" s="13" t="s">
        <v>30</v>
      </c>
      <c r="G52" s="13" t="s">
        <v>30</v>
      </c>
      <c r="H52" s="13" t="s">
        <v>30</v>
      </c>
      <c r="I52" s="13" t="s">
        <v>30</v>
      </c>
      <c r="J52" s="13" t="s">
        <v>30</v>
      </c>
      <c r="K52" s="6" t="str">
        <f t="shared" si="0"/>
        <v/>
      </c>
    </row>
    <row r="53" spans="1:11" x14ac:dyDescent="0.25">
      <c r="A53" s="13">
        <f>'Acadamic Diary'!A53</f>
        <v>45</v>
      </c>
      <c r="B53" s="7">
        <v>500094702</v>
      </c>
      <c r="C53" s="7" t="s">
        <v>147</v>
      </c>
      <c r="D53" s="8" t="s">
        <v>148</v>
      </c>
      <c r="E53" s="13">
        <v>4</v>
      </c>
      <c r="F53" s="13">
        <v>4</v>
      </c>
      <c r="G53" s="13">
        <v>3</v>
      </c>
      <c r="H53" s="13">
        <v>4</v>
      </c>
      <c r="I53" s="13">
        <v>4</v>
      </c>
      <c r="J53" s="13">
        <v>13</v>
      </c>
      <c r="K53" s="6">
        <f t="shared" si="0"/>
        <v>32</v>
      </c>
    </row>
    <row r="54" spans="1:11" x14ac:dyDescent="0.25">
      <c r="A54" s="13">
        <f>'Acadamic Diary'!A54</f>
        <v>46</v>
      </c>
      <c r="B54" s="7">
        <v>500094775</v>
      </c>
      <c r="C54" s="7" t="s">
        <v>151</v>
      </c>
      <c r="D54" s="8" t="s">
        <v>152</v>
      </c>
      <c r="E54" s="13">
        <v>4</v>
      </c>
      <c r="F54" s="13">
        <v>5</v>
      </c>
      <c r="G54" s="13">
        <v>8</v>
      </c>
      <c r="H54" s="13">
        <v>9</v>
      </c>
      <c r="I54" s="13">
        <v>4</v>
      </c>
      <c r="J54" s="13">
        <v>13</v>
      </c>
      <c r="K54" s="6">
        <f t="shared" si="0"/>
        <v>43</v>
      </c>
    </row>
    <row r="55" spans="1:11" x14ac:dyDescent="0.25">
      <c r="A55" s="13">
        <f>'Acadamic Diary'!A55</f>
        <v>47</v>
      </c>
      <c r="B55" s="7">
        <v>500094799</v>
      </c>
      <c r="C55" s="7" t="s">
        <v>153</v>
      </c>
      <c r="D55" s="8" t="s">
        <v>154</v>
      </c>
      <c r="E55" s="13">
        <v>4</v>
      </c>
      <c r="F55" s="13">
        <v>4.5</v>
      </c>
      <c r="G55" s="13">
        <v>8</v>
      </c>
      <c r="H55" s="13">
        <v>8</v>
      </c>
      <c r="I55" s="13">
        <v>4</v>
      </c>
      <c r="J55" s="13">
        <v>12</v>
      </c>
      <c r="K55" s="6">
        <f t="shared" si="0"/>
        <v>41</v>
      </c>
    </row>
    <row r="56" spans="1:11" x14ac:dyDescent="0.25">
      <c r="A56" s="13">
        <f>'Acadamic Diary'!A56</f>
        <v>48</v>
      </c>
      <c r="B56" s="7">
        <v>500094905</v>
      </c>
      <c r="C56" s="7" t="s">
        <v>155</v>
      </c>
      <c r="D56" s="8" t="s">
        <v>156</v>
      </c>
      <c r="E56" s="13">
        <v>3</v>
      </c>
      <c r="F56" s="13">
        <v>3</v>
      </c>
      <c r="G56" s="13">
        <v>3</v>
      </c>
      <c r="H56" s="13">
        <v>4</v>
      </c>
      <c r="I56" s="13">
        <v>4</v>
      </c>
      <c r="J56" s="13">
        <v>10</v>
      </c>
      <c r="K56" s="6">
        <f t="shared" si="0"/>
        <v>27</v>
      </c>
    </row>
    <row r="57" spans="1:11" x14ac:dyDescent="0.25">
      <c r="A57" s="13">
        <f>'Acadamic Diary'!A57</f>
        <v>49</v>
      </c>
      <c r="B57" s="7">
        <v>500094922</v>
      </c>
      <c r="C57" s="7" t="s">
        <v>157</v>
      </c>
      <c r="D57" s="8" t="s">
        <v>158</v>
      </c>
      <c r="E57" s="13">
        <v>3</v>
      </c>
      <c r="F57" s="13">
        <v>3</v>
      </c>
      <c r="G57" s="13">
        <v>7</v>
      </c>
      <c r="H57" s="13">
        <v>7</v>
      </c>
      <c r="I57" s="13">
        <v>3</v>
      </c>
      <c r="J57" s="13">
        <v>10</v>
      </c>
      <c r="K57" s="6">
        <f t="shared" si="0"/>
        <v>33</v>
      </c>
    </row>
    <row r="58" spans="1:11" x14ac:dyDescent="0.25">
      <c r="A58" s="13">
        <f>'Acadamic Diary'!A58</f>
        <v>50</v>
      </c>
      <c r="B58" s="7">
        <v>500095011</v>
      </c>
      <c r="C58" s="7" t="s">
        <v>161</v>
      </c>
      <c r="D58" s="8" t="s">
        <v>162</v>
      </c>
      <c r="E58" s="13">
        <v>5</v>
      </c>
      <c r="F58" s="13">
        <v>5</v>
      </c>
      <c r="G58" s="13">
        <v>10</v>
      </c>
      <c r="H58" s="13">
        <v>10</v>
      </c>
      <c r="I58" s="13">
        <v>4</v>
      </c>
      <c r="J58" s="13">
        <v>15</v>
      </c>
      <c r="K58" s="6">
        <f t="shared" si="0"/>
        <v>49</v>
      </c>
    </row>
    <row r="59" spans="1:11" x14ac:dyDescent="0.25">
      <c r="A59" s="13">
        <f>'Acadamic Diary'!A59</f>
        <v>51</v>
      </c>
      <c r="B59" s="7">
        <v>500095057</v>
      </c>
      <c r="C59" s="7" t="s">
        <v>163</v>
      </c>
      <c r="D59" s="8" t="s">
        <v>164</v>
      </c>
      <c r="E59" s="13">
        <v>4</v>
      </c>
      <c r="F59" s="13">
        <v>3</v>
      </c>
      <c r="G59" s="13">
        <v>8</v>
      </c>
      <c r="H59" s="13">
        <v>7</v>
      </c>
      <c r="I59" s="13">
        <v>4</v>
      </c>
      <c r="J59" s="13">
        <v>11</v>
      </c>
      <c r="K59" s="6">
        <f t="shared" si="0"/>
        <v>37</v>
      </c>
    </row>
    <row r="60" spans="1:11" x14ac:dyDescent="0.25">
      <c r="A60" s="13">
        <f>'Acadamic Diary'!A60</f>
        <v>52</v>
      </c>
      <c r="B60" s="7">
        <v>500095186</v>
      </c>
      <c r="C60" s="7" t="s">
        <v>167</v>
      </c>
      <c r="D60" s="8" t="s">
        <v>168</v>
      </c>
      <c r="E60" s="13">
        <v>4</v>
      </c>
      <c r="F60" s="13">
        <v>4</v>
      </c>
      <c r="G60" s="13">
        <v>7</v>
      </c>
      <c r="H60" s="13">
        <v>7</v>
      </c>
      <c r="I60" s="13">
        <v>5</v>
      </c>
      <c r="J60" s="13">
        <v>15</v>
      </c>
      <c r="K60" s="6">
        <f t="shared" si="0"/>
        <v>42</v>
      </c>
    </row>
    <row r="61" spans="1:11" x14ac:dyDescent="0.25">
      <c r="A61" s="13">
        <f>'Acadamic Diary'!A61</f>
        <v>53</v>
      </c>
      <c r="B61" s="7">
        <v>500095193</v>
      </c>
      <c r="C61" s="7" t="s">
        <v>171</v>
      </c>
      <c r="D61" s="8" t="s">
        <v>172</v>
      </c>
      <c r="E61" s="13">
        <v>3</v>
      </c>
      <c r="F61" s="13">
        <v>3</v>
      </c>
      <c r="G61" s="13">
        <v>6</v>
      </c>
      <c r="H61" s="13">
        <v>6</v>
      </c>
      <c r="I61" s="13">
        <v>3</v>
      </c>
      <c r="J61" s="13">
        <v>8</v>
      </c>
      <c r="K61" s="6">
        <f t="shared" si="0"/>
        <v>29</v>
      </c>
    </row>
    <row r="62" spans="1:11" x14ac:dyDescent="0.25">
      <c r="A62" s="13">
        <f>'Acadamic Diary'!A62</f>
        <v>54</v>
      </c>
      <c r="B62" s="7">
        <v>500095291</v>
      </c>
      <c r="C62" s="7" t="s">
        <v>175</v>
      </c>
      <c r="D62" s="8" t="s">
        <v>176</v>
      </c>
      <c r="E62" s="13">
        <v>2</v>
      </c>
      <c r="F62" s="13">
        <v>3</v>
      </c>
      <c r="G62" s="13">
        <v>2</v>
      </c>
      <c r="H62" s="13">
        <v>3</v>
      </c>
      <c r="I62" s="13">
        <v>3</v>
      </c>
      <c r="J62" s="13">
        <v>9</v>
      </c>
      <c r="K62" s="6">
        <f t="shared" si="0"/>
        <v>22</v>
      </c>
    </row>
    <row r="63" spans="1:11" x14ac:dyDescent="0.25">
      <c r="A63" s="13">
        <f>'Acadamic Diary'!A63</f>
        <v>55</v>
      </c>
      <c r="B63" s="7">
        <v>500095374</v>
      </c>
      <c r="C63" s="7" t="s">
        <v>177</v>
      </c>
      <c r="D63" s="8" t="s">
        <v>178</v>
      </c>
      <c r="E63" s="13"/>
      <c r="F63" s="13"/>
      <c r="G63" s="13"/>
      <c r="H63" s="13"/>
      <c r="I63" s="13"/>
      <c r="J63" s="13"/>
      <c r="K63" s="6">
        <f t="shared" si="0"/>
        <v>0</v>
      </c>
    </row>
    <row r="64" spans="1:11" x14ac:dyDescent="0.25">
      <c r="A64" s="13">
        <f>'Acadamic Diary'!A64</f>
        <v>56</v>
      </c>
      <c r="B64" s="7">
        <v>500095382</v>
      </c>
      <c r="C64" s="7" t="s">
        <v>180</v>
      </c>
      <c r="D64" s="8" t="s">
        <v>181</v>
      </c>
      <c r="E64" s="13">
        <v>3</v>
      </c>
      <c r="F64" s="13">
        <v>3</v>
      </c>
      <c r="G64" s="13">
        <v>6</v>
      </c>
      <c r="H64" s="13">
        <v>6</v>
      </c>
      <c r="I64" s="13">
        <v>3</v>
      </c>
      <c r="J64" s="13">
        <v>8</v>
      </c>
      <c r="K64" s="6">
        <f t="shared" si="0"/>
        <v>29</v>
      </c>
    </row>
    <row r="65" spans="1:11" x14ac:dyDescent="0.25">
      <c r="A65" s="13">
        <f>'Acadamic Diary'!A65</f>
        <v>57</v>
      </c>
      <c r="B65" s="7">
        <v>500095429</v>
      </c>
      <c r="C65" s="7" t="s">
        <v>182</v>
      </c>
      <c r="D65" s="8" t="s">
        <v>183</v>
      </c>
      <c r="E65" s="13">
        <v>5</v>
      </c>
      <c r="F65" s="13">
        <v>5</v>
      </c>
      <c r="G65" s="13">
        <v>9</v>
      </c>
      <c r="H65" s="13">
        <v>8</v>
      </c>
      <c r="I65" s="13">
        <v>4</v>
      </c>
      <c r="J65" s="13">
        <v>15</v>
      </c>
      <c r="K65" s="6">
        <f t="shared" si="0"/>
        <v>46</v>
      </c>
    </row>
    <row r="66" spans="1:11" x14ac:dyDescent="0.25">
      <c r="A66" s="13">
        <f>'Acadamic Diary'!A66</f>
        <v>58</v>
      </c>
      <c r="B66" s="7">
        <v>500095437</v>
      </c>
      <c r="C66" s="7" t="s">
        <v>184</v>
      </c>
      <c r="D66" s="8" t="s">
        <v>185</v>
      </c>
      <c r="E66" s="13" t="s">
        <v>30</v>
      </c>
      <c r="F66" s="13" t="s">
        <v>30</v>
      </c>
      <c r="G66" s="13" t="s">
        <v>30</v>
      </c>
      <c r="H66" s="13" t="s">
        <v>30</v>
      </c>
      <c r="I66" s="13" t="s">
        <v>30</v>
      </c>
      <c r="J66" s="13" t="s">
        <v>30</v>
      </c>
      <c r="K66" s="6" t="str">
        <f t="shared" si="0"/>
        <v/>
      </c>
    </row>
    <row r="67" spans="1:11" x14ac:dyDescent="0.25">
      <c r="A67" s="13">
        <f>'Acadamic Diary'!A67</f>
        <v>59</v>
      </c>
      <c r="B67" s="7">
        <v>500095439</v>
      </c>
      <c r="C67" s="7" t="s">
        <v>186</v>
      </c>
      <c r="D67" s="8" t="s">
        <v>187</v>
      </c>
      <c r="E67" s="13">
        <v>2</v>
      </c>
      <c r="F67" s="13">
        <v>3</v>
      </c>
      <c r="G67" s="13">
        <v>3</v>
      </c>
      <c r="H67" s="13">
        <v>3</v>
      </c>
      <c r="I67" s="13">
        <v>5</v>
      </c>
      <c r="J67" s="13">
        <v>7</v>
      </c>
      <c r="K67" s="6">
        <f t="shared" si="0"/>
        <v>23</v>
      </c>
    </row>
    <row r="68" spans="1:11" x14ac:dyDescent="0.25">
      <c r="A68" s="13">
        <f>'Acadamic Diary'!A68</f>
        <v>60</v>
      </c>
      <c r="B68" s="7">
        <v>500095440</v>
      </c>
      <c r="C68" s="7" t="s">
        <v>188</v>
      </c>
      <c r="D68" s="8" t="s">
        <v>189</v>
      </c>
      <c r="E68" s="13">
        <v>2</v>
      </c>
      <c r="F68" s="13">
        <v>4</v>
      </c>
      <c r="G68" s="13">
        <v>2</v>
      </c>
      <c r="H68" s="13">
        <v>4</v>
      </c>
      <c r="I68" s="13">
        <v>3</v>
      </c>
      <c r="J68" s="13">
        <v>9</v>
      </c>
      <c r="K68" s="6">
        <f t="shared" si="0"/>
        <v>24</v>
      </c>
    </row>
    <row r="69" spans="1:11" x14ac:dyDescent="0.25">
      <c r="A69" s="13">
        <f>'Acadamic Diary'!A69</f>
        <v>61</v>
      </c>
      <c r="B69" s="7">
        <v>500095542</v>
      </c>
      <c r="C69" s="7" t="s">
        <v>190</v>
      </c>
      <c r="D69" s="8" t="s">
        <v>191</v>
      </c>
      <c r="E69" s="6">
        <v>3</v>
      </c>
      <c r="F69" s="6">
        <v>3</v>
      </c>
      <c r="G69" s="6">
        <v>3</v>
      </c>
      <c r="H69" s="6">
        <v>3</v>
      </c>
      <c r="I69" s="6">
        <v>3</v>
      </c>
      <c r="J69" s="6">
        <v>7</v>
      </c>
      <c r="K69" s="6">
        <f t="shared" si="0"/>
        <v>22</v>
      </c>
    </row>
    <row r="70" spans="1:11" x14ac:dyDescent="0.25">
      <c r="A70" s="13">
        <f>'Acadamic Diary'!A70</f>
        <v>62</v>
      </c>
      <c r="B70" s="7">
        <v>500095554</v>
      </c>
      <c r="C70" s="7" t="s">
        <v>194</v>
      </c>
      <c r="D70" s="8" t="s">
        <v>195</v>
      </c>
      <c r="E70" s="6">
        <v>2</v>
      </c>
      <c r="F70" s="6">
        <v>2</v>
      </c>
      <c r="G70" s="6">
        <v>3</v>
      </c>
      <c r="H70" s="6">
        <v>3</v>
      </c>
      <c r="I70" s="6">
        <v>1</v>
      </c>
      <c r="J70" s="6">
        <v>5</v>
      </c>
      <c r="K70" s="6">
        <f t="shared" si="0"/>
        <v>16</v>
      </c>
    </row>
    <row r="71" spans="1:11" x14ac:dyDescent="0.25">
      <c r="A71" s="13">
        <f>'Acadamic Diary'!A71</f>
        <v>63</v>
      </c>
      <c r="B71" s="7">
        <v>500095565</v>
      </c>
      <c r="C71" s="7" t="s">
        <v>198</v>
      </c>
      <c r="D71" s="8" t="s">
        <v>199</v>
      </c>
      <c r="E71" s="6">
        <v>3</v>
      </c>
      <c r="F71" s="6">
        <v>3</v>
      </c>
      <c r="G71" s="6">
        <v>5</v>
      </c>
      <c r="H71" s="6">
        <v>5</v>
      </c>
      <c r="I71" s="6">
        <v>6</v>
      </c>
      <c r="J71" s="6">
        <v>10</v>
      </c>
      <c r="K71" s="6">
        <f t="shared" si="0"/>
        <v>32</v>
      </c>
    </row>
    <row r="72" spans="1:11" x14ac:dyDescent="0.25">
      <c r="A72" s="13">
        <f>'Acadamic Diary'!A72</f>
        <v>64</v>
      </c>
      <c r="B72" s="7">
        <v>500095574</v>
      </c>
      <c r="C72" s="7" t="s">
        <v>202</v>
      </c>
      <c r="D72" s="8" t="s">
        <v>203</v>
      </c>
      <c r="E72" s="6">
        <v>1</v>
      </c>
      <c r="F72" s="6">
        <v>3</v>
      </c>
      <c r="G72" s="6">
        <v>3</v>
      </c>
      <c r="H72" s="6">
        <v>2</v>
      </c>
      <c r="I72" s="6">
        <v>1</v>
      </c>
      <c r="J72" s="6">
        <v>6</v>
      </c>
      <c r="K72" s="6">
        <f t="shared" si="0"/>
        <v>16</v>
      </c>
    </row>
    <row r="73" spans="1:11" x14ac:dyDescent="0.25">
      <c r="A73" s="13">
        <f>'Acadamic Diary'!A73</f>
        <v>65</v>
      </c>
      <c r="B73" s="7">
        <v>500095576</v>
      </c>
      <c r="C73" s="7" t="s">
        <v>206</v>
      </c>
      <c r="D73" s="8" t="s">
        <v>207</v>
      </c>
      <c r="E73" s="6"/>
      <c r="F73" s="6"/>
      <c r="G73" s="6"/>
      <c r="H73" s="6"/>
      <c r="I73" s="6"/>
      <c r="J73" s="6"/>
      <c r="K73" s="6">
        <f t="shared" si="0"/>
        <v>0</v>
      </c>
    </row>
    <row r="74" spans="1:11" x14ac:dyDescent="0.25">
      <c r="A74" s="13">
        <f>'Acadamic Diary'!A74</f>
        <v>66</v>
      </c>
      <c r="B74" s="7">
        <v>500095581</v>
      </c>
      <c r="C74" s="7" t="s">
        <v>208</v>
      </c>
      <c r="D74" s="8" t="s">
        <v>209</v>
      </c>
      <c r="E74" s="6">
        <v>2</v>
      </c>
      <c r="F74" s="6">
        <v>2</v>
      </c>
      <c r="G74" s="6">
        <v>4</v>
      </c>
      <c r="H74" s="6">
        <v>4</v>
      </c>
      <c r="I74" s="6">
        <v>3</v>
      </c>
      <c r="J74" s="6">
        <v>5</v>
      </c>
      <c r="K74" s="6">
        <f t="shared" ref="K74:K116" si="2">IFERROR(CEILING(E74+F74+G74+H74+I74+J74,1),"")</f>
        <v>20</v>
      </c>
    </row>
    <row r="75" spans="1:11" x14ac:dyDescent="0.25">
      <c r="A75" s="13">
        <f>'Acadamic Diary'!A75</f>
        <v>67</v>
      </c>
      <c r="B75" s="7">
        <v>500095594</v>
      </c>
      <c r="C75" s="7" t="s">
        <v>212</v>
      </c>
      <c r="D75" s="8" t="s">
        <v>213</v>
      </c>
      <c r="E75" s="6">
        <v>4</v>
      </c>
      <c r="F75" s="6">
        <v>4</v>
      </c>
      <c r="G75" s="6">
        <v>9</v>
      </c>
      <c r="H75" s="6">
        <v>8</v>
      </c>
      <c r="I75" s="6">
        <v>4</v>
      </c>
      <c r="J75" s="6">
        <v>12</v>
      </c>
      <c r="K75" s="6">
        <f t="shared" si="2"/>
        <v>41</v>
      </c>
    </row>
    <row r="76" spans="1:11" x14ac:dyDescent="0.25">
      <c r="A76" s="13">
        <f>'Acadamic Diary'!A76</f>
        <v>68</v>
      </c>
      <c r="B76" s="7">
        <v>500095595</v>
      </c>
      <c r="C76" s="7" t="s">
        <v>214</v>
      </c>
      <c r="D76" s="8" t="s">
        <v>215</v>
      </c>
      <c r="E76" s="6">
        <v>3.5</v>
      </c>
      <c r="F76" s="6">
        <v>3.5</v>
      </c>
      <c r="G76" s="6">
        <v>6</v>
      </c>
      <c r="H76" s="6">
        <v>6</v>
      </c>
      <c r="I76" s="6">
        <v>5</v>
      </c>
      <c r="J76" s="6">
        <v>9.5</v>
      </c>
      <c r="K76" s="6">
        <f t="shared" si="2"/>
        <v>34</v>
      </c>
    </row>
    <row r="77" spans="1:11" x14ac:dyDescent="0.25">
      <c r="A77" s="13">
        <f>'Acadamic Diary'!A77</f>
        <v>69</v>
      </c>
      <c r="B77" s="7">
        <v>500095601</v>
      </c>
      <c r="C77" s="7" t="s">
        <v>218</v>
      </c>
      <c r="D77" s="8" t="s">
        <v>219</v>
      </c>
      <c r="E77" s="6"/>
      <c r="F77" s="6"/>
      <c r="G77" s="6"/>
      <c r="H77" s="6"/>
      <c r="I77" s="6"/>
      <c r="J77" s="6"/>
      <c r="K77" s="6">
        <f t="shared" si="2"/>
        <v>0</v>
      </c>
    </row>
    <row r="78" spans="1:11" x14ac:dyDescent="0.25">
      <c r="A78" s="13">
        <f>'Acadamic Diary'!A78</f>
        <v>70</v>
      </c>
      <c r="B78" s="7">
        <v>500095603</v>
      </c>
      <c r="C78" s="7" t="s">
        <v>221</v>
      </c>
      <c r="D78" s="8" t="s">
        <v>222</v>
      </c>
      <c r="E78" s="6">
        <v>4</v>
      </c>
      <c r="F78" s="6">
        <v>3</v>
      </c>
      <c r="G78" s="6">
        <v>8</v>
      </c>
      <c r="H78" s="6">
        <v>7</v>
      </c>
      <c r="I78" s="6">
        <v>4</v>
      </c>
      <c r="J78" s="6">
        <v>11</v>
      </c>
      <c r="K78" s="6">
        <f t="shared" si="2"/>
        <v>37</v>
      </c>
    </row>
    <row r="79" spans="1:11" x14ac:dyDescent="0.25">
      <c r="A79" s="13">
        <f>'Acadamic Diary'!A79</f>
        <v>71</v>
      </c>
      <c r="B79" s="7">
        <v>500095616</v>
      </c>
      <c r="C79" s="7" t="s">
        <v>223</v>
      </c>
      <c r="D79" s="8" t="s">
        <v>224</v>
      </c>
      <c r="E79" s="6">
        <v>4</v>
      </c>
      <c r="F79" s="6">
        <v>4</v>
      </c>
      <c r="G79" s="6">
        <v>9</v>
      </c>
      <c r="H79" s="6">
        <v>8</v>
      </c>
      <c r="I79" s="6">
        <v>4</v>
      </c>
      <c r="J79" s="6">
        <v>12</v>
      </c>
      <c r="K79" s="6">
        <f t="shared" si="2"/>
        <v>41</v>
      </c>
    </row>
    <row r="80" spans="1:11" x14ac:dyDescent="0.25">
      <c r="A80" s="13">
        <f>'Acadamic Diary'!A80</f>
        <v>72</v>
      </c>
      <c r="B80" s="7">
        <v>500095624</v>
      </c>
      <c r="C80" s="7" t="s">
        <v>225</v>
      </c>
      <c r="D80" s="8" t="s">
        <v>226</v>
      </c>
      <c r="E80" s="6">
        <v>3.5</v>
      </c>
      <c r="F80" s="6">
        <v>3.5</v>
      </c>
      <c r="G80" s="6">
        <v>6</v>
      </c>
      <c r="H80" s="6">
        <v>6</v>
      </c>
      <c r="I80" s="6">
        <v>5</v>
      </c>
      <c r="J80" s="6">
        <v>9.5</v>
      </c>
      <c r="K80" s="6">
        <f t="shared" si="2"/>
        <v>34</v>
      </c>
    </row>
    <row r="81" spans="1:11" x14ac:dyDescent="0.25">
      <c r="A81" s="13">
        <f>'Acadamic Diary'!A81</f>
        <v>73</v>
      </c>
      <c r="B81" s="7">
        <v>500095629</v>
      </c>
      <c r="C81" s="7" t="s">
        <v>228</v>
      </c>
      <c r="D81" s="8" t="s">
        <v>229</v>
      </c>
      <c r="E81" s="6">
        <v>4</v>
      </c>
      <c r="F81" s="6">
        <v>4.5</v>
      </c>
      <c r="G81" s="6">
        <v>8</v>
      </c>
      <c r="H81" s="6">
        <v>8</v>
      </c>
      <c r="I81" s="6">
        <v>4</v>
      </c>
      <c r="J81" s="6">
        <v>12</v>
      </c>
      <c r="K81" s="6">
        <f t="shared" si="2"/>
        <v>41</v>
      </c>
    </row>
    <row r="82" spans="1:11" x14ac:dyDescent="0.25">
      <c r="A82" s="13">
        <f>'Acadamic Diary'!A82</f>
        <v>74</v>
      </c>
      <c r="B82" s="7">
        <v>500095633</v>
      </c>
      <c r="C82" s="7" t="s">
        <v>230</v>
      </c>
      <c r="D82" s="8" t="s">
        <v>231</v>
      </c>
      <c r="E82" s="6">
        <v>4</v>
      </c>
      <c r="F82" s="6">
        <v>3</v>
      </c>
      <c r="G82" s="6">
        <v>8</v>
      </c>
      <c r="H82" s="6">
        <v>7</v>
      </c>
      <c r="I82" s="6">
        <v>4</v>
      </c>
      <c r="J82" s="6">
        <v>11</v>
      </c>
      <c r="K82" s="6">
        <f t="shared" si="2"/>
        <v>37</v>
      </c>
    </row>
    <row r="83" spans="1:11" x14ac:dyDescent="0.25">
      <c r="A83" s="13">
        <f>'Acadamic Diary'!A83</f>
        <v>75</v>
      </c>
      <c r="B83" s="7">
        <v>500095651</v>
      </c>
      <c r="C83" s="7" t="s">
        <v>232</v>
      </c>
      <c r="D83" s="8" t="s">
        <v>233</v>
      </c>
      <c r="E83" s="6">
        <v>5</v>
      </c>
      <c r="F83" s="6">
        <v>4</v>
      </c>
      <c r="G83" s="6">
        <v>6</v>
      </c>
      <c r="H83" s="6">
        <v>9</v>
      </c>
      <c r="I83" s="6">
        <v>5</v>
      </c>
      <c r="J83" s="6">
        <v>13</v>
      </c>
      <c r="K83" s="6">
        <f t="shared" si="2"/>
        <v>42</v>
      </c>
    </row>
    <row r="84" spans="1:11" x14ac:dyDescent="0.25">
      <c r="A84" s="13">
        <f>'Acadamic Diary'!A84</f>
        <v>76</v>
      </c>
      <c r="B84" s="7">
        <v>500095656</v>
      </c>
      <c r="C84" s="7" t="s">
        <v>236</v>
      </c>
      <c r="D84" s="8" t="s">
        <v>237</v>
      </c>
      <c r="E84" s="6">
        <v>3</v>
      </c>
      <c r="F84" s="6">
        <v>3</v>
      </c>
      <c r="G84" s="6">
        <v>7</v>
      </c>
      <c r="H84" s="6">
        <v>7</v>
      </c>
      <c r="I84" s="6">
        <v>3</v>
      </c>
      <c r="J84" s="6">
        <v>10</v>
      </c>
      <c r="K84" s="6">
        <f t="shared" si="2"/>
        <v>33</v>
      </c>
    </row>
    <row r="85" spans="1:11" x14ac:dyDescent="0.25">
      <c r="A85" s="13">
        <f>'Acadamic Diary'!A85</f>
        <v>77</v>
      </c>
      <c r="B85" s="7">
        <v>500095673</v>
      </c>
      <c r="C85" s="7" t="s">
        <v>239</v>
      </c>
      <c r="D85" s="8" t="s">
        <v>240</v>
      </c>
      <c r="E85" s="6">
        <v>4</v>
      </c>
      <c r="F85" s="6">
        <v>4</v>
      </c>
      <c r="G85" s="6">
        <v>7</v>
      </c>
      <c r="H85" s="6">
        <v>7</v>
      </c>
      <c r="I85" s="6">
        <v>5</v>
      </c>
      <c r="J85" s="6">
        <v>15</v>
      </c>
      <c r="K85" s="6">
        <f t="shared" si="2"/>
        <v>42</v>
      </c>
    </row>
    <row r="86" spans="1:11" x14ac:dyDescent="0.25">
      <c r="A86" s="13">
        <f>'Acadamic Diary'!A86</f>
        <v>78</v>
      </c>
      <c r="B86" s="7">
        <v>500095825</v>
      </c>
      <c r="C86" s="7" t="s">
        <v>241</v>
      </c>
      <c r="D86" s="8" t="s">
        <v>242</v>
      </c>
      <c r="E86" s="6" t="s">
        <v>30</v>
      </c>
      <c r="F86" s="6" t="s">
        <v>30</v>
      </c>
      <c r="G86" s="6" t="s">
        <v>30</v>
      </c>
      <c r="H86" s="6" t="s">
        <v>30</v>
      </c>
      <c r="I86" s="6" t="s">
        <v>30</v>
      </c>
      <c r="J86" s="6" t="s">
        <v>30</v>
      </c>
      <c r="K86" s="6" t="str">
        <f t="shared" si="2"/>
        <v/>
      </c>
    </row>
    <row r="87" spans="1:11" x14ac:dyDescent="0.25">
      <c r="A87" s="13">
        <f>'Acadamic Diary'!A87</f>
        <v>79</v>
      </c>
      <c r="B87" s="7">
        <v>500095831</v>
      </c>
      <c r="C87" s="7" t="s">
        <v>243</v>
      </c>
      <c r="D87" s="8" t="s">
        <v>244</v>
      </c>
      <c r="E87" s="6">
        <v>3</v>
      </c>
      <c r="F87" s="6">
        <v>3</v>
      </c>
      <c r="G87" s="6">
        <v>7</v>
      </c>
      <c r="H87" s="6">
        <v>7</v>
      </c>
      <c r="I87" s="6">
        <v>3</v>
      </c>
      <c r="J87" s="6">
        <v>10</v>
      </c>
      <c r="K87" s="6">
        <f t="shared" si="2"/>
        <v>33</v>
      </c>
    </row>
    <row r="88" spans="1:11" x14ac:dyDescent="0.25">
      <c r="A88" s="13">
        <f>'Acadamic Diary'!A88</f>
        <v>80</v>
      </c>
      <c r="B88" s="7">
        <v>500095834</v>
      </c>
      <c r="C88" s="7" t="s">
        <v>247</v>
      </c>
      <c r="D88" s="8" t="s">
        <v>248</v>
      </c>
      <c r="E88" s="6">
        <v>3</v>
      </c>
      <c r="F88" s="6">
        <v>3</v>
      </c>
      <c r="G88" s="6">
        <v>7</v>
      </c>
      <c r="H88" s="6">
        <v>7</v>
      </c>
      <c r="I88" s="6">
        <v>3</v>
      </c>
      <c r="J88" s="6">
        <v>10</v>
      </c>
      <c r="K88" s="6">
        <f t="shared" si="2"/>
        <v>33</v>
      </c>
    </row>
    <row r="89" spans="1:11" x14ac:dyDescent="0.25">
      <c r="A89" s="13">
        <f>'Acadamic Diary'!A89</f>
        <v>81</v>
      </c>
      <c r="B89" s="7">
        <v>500095835</v>
      </c>
      <c r="C89" s="7" t="s">
        <v>249</v>
      </c>
      <c r="D89" s="8" t="s">
        <v>250</v>
      </c>
      <c r="E89" s="6" t="s">
        <v>30</v>
      </c>
      <c r="F89" s="6" t="s">
        <v>30</v>
      </c>
      <c r="G89" s="6" t="s">
        <v>30</v>
      </c>
      <c r="H89" s="6" t="s">
        <v>30</v>
      </c>
      <c r="I89" s="6" t="s">
        <v>30</v>
      </c>
      <c r="J89" s="6" t="s">
        <v>30</v>
      </c>
      <c r="K89" s="6" t="str">
        <f t="shared" si="2"/>
        <v/>
      </c>
    </row>
    <row r="90" spans="1:11" x14ac:dyDescent="0.25">
      <c r="A90" s="13">
        <f>'Acadamic Diary'!A90</f>
        <v>82</v>
      </c>
      <c r="B90" s="7">
        <v>500095836</v>
      </c>
      <c r="C90" s="7" t="s">
        <v>251</v>
      </c>
      <c r="D90" s="8" t="s">
        <v>252</v>
      </c>
      <c r="E90" s="6" t="s">
        <v>30</v>
      </c>
      <c r="F90" s="6" t="s">
        <v>30</v>
      </c>
      <c r="G90" s="6" t="s">
        <v>30</v>
      </c>
      <c r="H90" s="6" t="s">
        <v>30</v>
      </c>
      <c r="I90" s="6" t="s">
        <v>30</v>
      </c>
      <c r="J90" s="6" t="s">
        <v>30</v>
      </c>
      <c r="K90" s="6" t="str">
        <f t="shared" si="2"/>
        <v/>
      </c>
    </row>
    <row r="91" spans="1:11" x14ac:dyDescent="0.25">
      <c r="A91" s="13">
        <f>'Acadamic Diary'!A91</f>
        <v>83</v>
      </c>
      <c r="B91" s="7">
        <v>500095842</v>
      </c>
      <c r="C91" s="7" t="s">
        <v>253</v>
      </c>
      <c r="D91" s="8" t="s">
        <v>254</v>
      </c>
      <c r="E91" s="6">
        <v>3</v>
      </c>
      <c r="F91" s="6">
        <v>3</v>
      </c>
      <c r="G91" s="6">
        <v>6</v>
      </c>
      <c r="H91" s="6">
        <v>6</v>
      </c>
      <c r="I91" s="6">
        <v>3</v>
      </c>
      <c r="J91" s="6">
        <v>8</v>
      </c>
      <c r="K91" s="6">
        <f t="shared" si="2"/>
        <v>29</v>
      </c>
    </row>
    <row r="92" spans="1:11" x14ac:dyDescent="0.25">
      <c r="A92" s="13">
        <f>'Acadamic Diary'!A92</f>
        <v>84</v>
      </c>
      <c r="B92" s="7">
        <v>500095919</v>
      </c>
      <c r="C92" s="7" t="s">
        <v>255</v>
      </c>
      <c r="D92" s="8" t="s">
        <v>256</v>
      </c>
      <c r="E92" s="6">
        <v>3</v>
      </c>
      <c r="F92" s="6">
        <v>3</v>
      </c>
      <c r="G92" s="6">
        <v>7</v>
      </c>
      <c r="H92" s="6">
        <v>7</v>
      </c>
      <c r="I92" s="6">
        <v>3</v>
      </c>
      <c r="J92" s="6">
        <v>10</v>
      </c>
      <c r="K92" s="6">
        <f t="shared" si="2"/>
        <v>33</v>
      </c>
    </row>
    <row r="93" spans="1:11" x14ac:dyDescent="0.25">
      <c r="A93" s="13">
        <f>'Acadamic Diary'!A93</f>
        <v>85</v>
      </c>
      <c r="B93" s="7">
        <v>500095922</v>
      </c>
      <c r="C93" s="7" t="s">
        <v>257</v>
      </c>
      <c r="D93" s="8" t="s">
        <v>258</v>
      </c>
      <c r="E93" s="6" t="s">
        <v>30</v>
      </c>
      <c r="F93" s="6" t="s">
        <v>30</v>
      </c>
      <c r="G93" s="6" t="s">
        <v>30</v>
      </c>
      <c r="H93" s="6" t="s">
        <v>30</v>
      </c>
      <c r="I93" s="6" t="s">
        <v>30</v>
      </c>
      <c r="J93" s="6" t="s">
        <v>30</v>
      </c>
      <c r="K93" s="6" t="str">
        <f t="shared" si="2"/>
        <v/>
      </c>
    </row>
    <row r="94" spans="1:11" x14ac:dyDescent="0.25">
      <c r="A94" s="13">
        <f>'Acadamic Diary'!A94</f>
        <v>86</v>
      </c>
      <c r="B94" s="7">
        <v>500095925</v>
      </c>
      <c r="C94" s="7" t="s">
        <v>259</v>
      </c>
      <c r="D94" s="8" t="s">
        <v>260</v>
      </c>
      <c r="E94" s="6">
        <v>4</v>
      </c>
      <c r="F94" s="6">
        <v>3</v>
      </c>
      <c r="G94" s="6">
        <v>6</v>
      </c>
      <c r="H94" s="6">
        <v>8</v>
      </c>
      <c r="I94" s="6">
        <v>5</v>
      </c>
      <c r="J94" s="6">
        <v>12</v>
      </c>
      <c r="K94" s="6">
        <f t="shared" si="2"/>
        <v>38</v>
      </c>
    </row>
    <row r="95" spans="1:11" x14ac:dyDescent="0.25">
      <c r="A95" s="13">
        <f>'Acadamic Diary'!A95</f>
        <v>87</v>
      </c>
      <c r="B95" s="7">
        <v>500095932</v>
      </c>
      <c r="C95" s="7" t="s">
        <v>262</v>
      </c>
      <c r="D95" s="8" t="s">
        <v>263</v>
      </c>
      <c r="E95" s="6">
        <v>3</v>
      </c>
      <c r="F95" s="6">
        <v>4</v>
      </c>
      <c r="G95" s="6">
        <v>4</v>
      </c>
      <c r="H95" s="6">
        <v>4.5</v>
      </c>
      <c r="I95" s="6">
        <v>4</v>
      </c>
      <c r="J95" s="6">
        <v>12</v>
      </c>
      <c r="K95" s="6">
        <f t="shared" si="2"/>
        <v>32</v>
      </c>
    </row>
    <row r="96" spans="1:11" x14ac:dyDescent="0.25">
      <c r="A96" s="13">
        <f>'Acadamic Diary'!A96</f>
        <v>88</v>
      </c>
      <c r="B96" s="7">
        <v>500095936</v>
      </c>
      <c r="C96" s="7" t="s">
        <v>265</v>
      </c>
      <c r="D96" s="8" t="s">
        <v>266</v>
      </c>
      <c r="E96" s="6" t="s">
        <v>30</v>
      </c>
      <c r="F96" s="6" t="s">
        <v>30</v>
      </c>
      <c r="G96" s="6" t="s">
        <v>30</v>
      </c>
      <c r="H96" s="6" t="s">
        <v>30</v>
      </c>
      <c r="I96" s="6" t="s">
        <v>30</v>
      </c>
      <c r="J96" s="6" t="s">
        <v>30</v>
      </c>
      <c r="K96" s="6" t="str">
        <f t="shared" si="2"/>
        <v/>
      </c>
    </row>
    <row r="97" spans="1:11" x14ac:dyDescent="0.25">
      <c r="A97" s="13">
        <f>'Acadamic Diary'!A97</f>
        <v>89</v>
      </c>
      <c r="B97" s="7">
        <v>500095937</v>
      </c>
      <c r="C97" s="7" t="s">
        <v>267</v>
      </c>
      <c r="D97" s="8" t="s">
        <v>268</v>
      </c>
      <c r="E97" s="6">
        <v>4.5</v>
      </c>
      <c r="F97" s="6">
        <v>4.5</v>
      </c>
      <c r="G97" s="6">
        <v>8</v>
      </c>
      <c r="H97" s="6">
        <v>9</v>
      </c>
      <c r="I97" s="6">
        <v>4.5</v>
      </c>
      <c r="J97" s="6">
        <v>13</v>
      </c>
      <c r="K97" s="6">
        <f t="shared" si="2"/>
        <v>44</v>
      </c>
    </row>
    <row r="98" spans="1:11" x14ac:dyDescent="0.25">
      <c r="A98" s="13">
        <f>'Acadamic Diary'!A98</f>
        <v>90</v>
      </c>
      <c r="B98" s="7">
        <v>500096021</v>
      </c>
      <c r="C98" s="7" t="s">
        <v>271</v>
      </c>
      <c r="D98" s="8" t="s">
        <v>272</v>
      </c>
      <c r="E98" s="6">
        <v>3</v>
      </c>
      <c r="F98" s="6">
        <v>3</v>
      </c>
      <c r="G98" s="6">
        <v>7</v>
      </c>
      <c r="H98" s="6">
        <v>7</v>
      </c>
      <c r="I98" s="6">
        <v>3</v>
      </c>
      <c r="J98" s="6">
        <v>10</v>
      </c>
      <c r="K98" s="6">
        <f t="shared" si="2"/>
        <v>33</v>
      </c>
    </row>
    <row r="99" spans="1:11" x14ac:dyDescent="0.25">
      <c r="A99" s="13">
        <f>'Acadamic Diary'!A99</f>
        <v>91</v>
      </c>
      <c r="B99" s="7">
        <v>500096086</v>
      </c>
      <c r="C99" s="7" t="s">
        <v>273</v>
      </c>
      <c r="D99" s="8" t="s">
        <v>274</v>
      </c>
      <c r="E99" s="6">
        <v>4</v>
      </c>
      <c r="F99" s="6">
        <v>4</v>
      </c>
      <c r="G99" s="6">
        <v>6</v>
      </c>
      <c r="H99" s="6">
        <v>6</v>
      </c>
      <c r="I99" s="6">
        <v>7</v>
      </c>
      <c r="J99" s="6">
        <v>13</v>
      </c>
      <c r="K99" s="6">
        <f t="shared" si="2"/>
        <v>40</v>
      </c>
    </row>
    <row r="100" spans="1:11" x14ac:dyDescent="0.25">
      <c r="A100" s="13">
        <f>'Acadamic Diary'!A100</f>
        <v>92</v>
      </c>
      <c r="B100" s="7">
        <v>500096088</v>
      </c>
      <c r="C100" s="7" t="s">
        <v>276</v>
      </c>
      <c r="D100" s="8" t="s">
        <v>277</v>
      </c>
      <c r="E100" s="6">
        <v>5</v>
      </c>
      <c r="F100" s="6">
        <v>4</v>
      </c>
      <c r="G100" s="6">
        <v>6</v>
      </c>
      <c r="H100" s="6">
        <v>9</v>
      </c>
      <c r="I100" s="6">
        <v>5</v>
      </c>
      <c r="J100" s="6">
        <v>13</v>
      </c>
      <c r="K100" s="6">
        <f t="shared" si="2"/>
        <v>42</v>
      </c>
    </row>
    <row r="101" spans="1:11" x14ac:dyDescent="0.25">
      <c r="A101" s="13">
        <f>'Acadamic Diary'!A101</f>
        <v>93</v>
      </c>
      <c r="B101" s="7">
        <v>500096122</v>
      </c>
      <c r="C101" s="7" t="s">
        <v>278</v>
      </c>
      <c r="D101" s="8" t="s">
        <v>279</v>
      </c>
      <c r="E101" s="6">
        <v>3</v>
      </c>
      <c r="F101" s="6">
        <v>3</v>
      </c>
      <c r="G101" s="6">
        <v>7</v>
      </c>
      <c r="H101" s="6">
        <v>7</v>
      </c>
      <c r="I101" s="6">
        <v>3</v>
      </c>
      <c r="J101" s="6">
        <v>10</v>
      </c>
      <c r="K101" s="6">
        <f t="shared" si="2"/>
        <v>33</v>
      </c>
    </row>
    <row r="102" spans="1:11" x14ac:dyDescent="0.25">
      <c r="A102" s="13">
        <f>'Acadamic Diary'!A102</f>
        <v>94</v>
      </c>
      <c r="B102" s="7">
        <v>500096132</v>
      </c>
      <c r="C102" s="7" t="s">
        <v>280</v>
      </c>
      <c r="D102" s="8" t="s">
        <v>281</v>
      </c>
      <c r="E102" s="6">
        <v>4</v>
      </c>
      <c r="F102" s="6">
        <v>4</v>
      </c>
      <c r="G102" s="6">
        <v>7</v>
      </c>
      <c r="H102" s="6">
        <v>7</v>
      </c>
      <c r="I102" s="6">
        <v>5</v>
      </c>
      <c r="J102" s="6">
        <v>15</v>
      </c>
      <c r="K102" s="6">
        <f t="shared" si="2"/>
        <v>42</v>
      </c>
    </row>
    <row r="103" spans="1:11" x14ac:dyDescent="0.25">
      <c r="A103" s="13">
        <f>'Acadamic Diary'!A103</f>
        <v>95</v>
      </c>
      <c r="B103" s="7">
        <v>500096244</v>
      </c>
      <c r="C103" s="7" t="s">
        <v>282</v>
      </c>
      <c r="D103" s="8" t="s">
        <v>283</v>
      </c>
      <c r="E103" s="6">
        <v>4</v>
      </c>
      <c r="F103" s="6">
        <v>3</v>
      </c>
      <c r="G103" s="6">
        <v>8</v>
      </c>
      <c r="H103" s="6">
        <v>7</v>
      </c>
      <c r="I103" s="6">
        <v>4</v>
      </c>
      <c r="J103" s="6">
        <v>11</v>
      </c>
      <c r="K103" s="6">
        <f t="shared" si="2"/>
        <v>37</v>
      </c>
    </row>
    <row r="104" spans="1:11" x14ac:dyDescent="0.25">
      <c r="A104" s="13">
        <f>'Acadamic Diary'!A104</f>
        <v>96</v>
      </c>
      <c r="B104" s="7">
        <v>500096258</v>
      </c>
      <c r="C104" s="7" t="s">
        <v>284</v>
      </c>
      <c r="D104" s="8" t="s">
        <v>285</v>
      </c>
      <c r="E104" s="6">
        <v>3</v>
      </c>
      <c r="F104" s="6">
        <v>3</v>
      </c>
      <c r="G104" s="6">
        <v>5</v>
      </c>
      <c r="H104" s="6">
        <v>5</v>
      </c>
      <c r="I104" s="6">
        <v>6</v>
      </c>
      <c r="J104" s="6">
        <v>10</v>
      </c>
      <c r="K104" s="6">
        <f t="shared" si="2"/>
        <v>32</v>
      </c>
    </row>
    <row r="105" spans="1:11" x14ac:dyDescent="0.25">
      <c r="A105" s="13">
        <f>'Acadamic Diary'!A105</f>
        <v>97</v>
      </c>
      <c r="B105" s="7">
        <v>500096288</v>
      </c>
      <c r="C105" s="7" t="s">
        <v>286</v>
      </c>
      <c r="D105" s="8" t="s">
        <v>287</v>
      </c>
      <c r="E105" s="6">
        <v>4</v>
      </c>
      <c r="F105" s="6">
        <v>4</v>
      </c>
      <c r="G105" s="6">
        <v>4</v>
      </c>
      <c r="H105" s="6">
        <v>8</v>
      </c>
      <c r="I105" s="6">
        <v>4</v>
      </c>
      <c r="J105" s="6">
        <v>14</v>
      </c>
      <c r="K105" s="6">
        <f t="shared" si="2"/>
        <v>38</v>
      </c>
    </row>
    <row r="106" spans="1:11" x14ac:dyDescent="0.25">
      <c r="A106" s="13">
        <f>'Acadamic Diary'!A106</f>
        <v>98</v>
      </c>
      <c r="B106" s="7">
        <v>500096302</v>
      </c>
      <c r="C106" s="7" t="s">
        <v>288</v>
      </c>
      <c r="D106" s="8" t="s">
        <v>289</v>
      </c>
      <c r="E106" s="6">
        <v>4</v>
      </c>
      <c r="F106" s="6">
        <v>4</v>
      </c>
      <c r="G106" s="6">
        <v>8</v>
      </c>
      <c r="H106" s="6">
        <v>8</v>
      </c>
      <c r="I106" s="6">
        <v>5</v>
      </c>
      <c r="J106" s="6">
        <v>15</v>
      </c>
      <c r="K106" s="6">
        <f t="shared" si="2"/>
        <v>44</v>
      </c>
    </row>
    <row r="107" spans="1:11" x14ac:dyDescent="0.25">
      <c r="A107" s="13">
        <f>'Acadamic Diary'!A107</f>
        <v>99</v>
      </c>
      <c r="B107" s="7">
        <v>500096346</v>
      </c>
      <c r="C107" s="7" t="s">
        <v>291</v>
      </c>
      <c r="D107" s="8" t="s">
        <v>292</v>
      </c>
      <c r="E107" s="6">
        <v>4.5</v>
      </c>
      <c r="F107" s="6">
        <v>4.5</v>
      </c>
      <c r="G107" s="6">
        <v>8</v>
      </c>
      <c r="H107" s="6">
        <v>9</v>
      </c>
      <c r="I107" s="6">
        <v>4.5</v>
      </c>
      <c r="J107" s="6">
        <v>12</v>
      </c>
      <c r="K107" s="6">
        <f t="shared" si="2"/>
        <v>43</v>
      </c>
    </row>
    <row r="108" spans="1:11" x14ac:dyDescent="0.25">
      <c r="A108" s="13">
        <f>'Acadamic Diary'!A108</f>
        <v>100</v>
      </c>
      <c r="B108" s="7">
        <v>500096351</v>
      </c>
      <c r="C108" s="7" t="s">
        <v>293</v>
      </c>
      <c r="D108" s="8" t="s">
        <v>294</v>
      </c>
      <c r="E108" s="6">
        <v>3</v>
      </c>
      <c r="F108" s="6">
        <v>4</v>
      </c>
      <c r="G108" s="6">
        <v>6</v>
      </c>
      <c r="H108" s="6">
        <v>8</v>
      </c>
      <c r="I108" s="6">
        <v>4</v>
      </c>
      <c r="J108" s="6">
        <v>12</v>
      </c>
      <c r="K108" s="6">
        <f t="shared" si="2"/>
        <v>37</v>
      </c>
    </row>
    <row r="109" spans="1:11" x14ac:dyDescent="0.25">
      <c r="A109" s="13">
        <f>'Acadamic Diary'!A109</f>
        <v>101</v>
      </c>
      <c r="B109" s="7">
        <v>500096400</v>
      </c>
      <c r="C109" s="7" t="s">
        <v>297</v>
      </c>
      <c r="D109" s="8" t="s">
        <v>298</v>
      </c>
      <c r="E109" s="6">
        <v>4.5</v>
      </c>
      <c r="F109" s="6">
        <v>4.5</v>
      </c>
      <c r="G109" s="6">
        <v>8</v>
      </c>
      <c r="H109" s="6">
        <v>9</v>
      </c>
      <c r="I109" s="6">
        <v>4.5</v>
      </c>
      <c r="J109" s="6">
        <v>12</v>
      </c>
      <c r="K109" s="6">
        <f t="shared" si="2"/>
        <v>43</v>
      </c>
    </row>
    <row r="110" spans="1:11" x14ac:dyDescent="0.25">
      <c r="A110" s="13">
        <f>'Acadamic Diary'!A110</f>
        <v>102</v>
      </c>
      <c r="B110" s="7">
        <v>500096412</v>
      </c>
      <c r="C110" s="7" t="s">
        <v>300</v>
      </c>
      <c r="D110" s="8" t="s">
        <v>301</v>
      </c>
      <c r="E110" s="6">
        <v>3</v>
      </c>
      <c r="F110" s="6">
        <v>3</v>
      </c>
      <c r="G110" s="6">
        <v>3</v>
      </c>
      <c r="H110" s="6">
        <v>3</v>
      </c>
      <c r="I110" s="6">
        <v>5</v>
      </c>
      <c r="J110" s="6">
        <v>7</v>
      </c>
      <c r="K110" s="6">
        <f t="shared" si="2"/>
        <v>24</v>
      </c>
    </row>
    <row r="111" spans="1:11" x14ac:dyDescent="0.25">
      <c r="A111" s="13">
        <f>'Acadamic Diary'!A111</f>
        <v>103</v>
      </c>
      <c r="B111" s="7">
        <v>500096448</v>
      </c>
      <c r="C111" s="7" t="s">
        <v>302</v>
      </c>
      <c r="D111" s="8" t="s">
        <v>303</v>
      </c>
      <c r="E111" s="6">
        <v>4</v>
      </c>
      <c r="F111" s="6">
        <v>4</v>
      </c>
      <c r="G111" s="6">
        <v>9</v>
      </c>
      <c r="H111" s="6">
        <v>8</v>
      </c>
      <c r="I111" s="6">
        <v>4</v>
      </c>
      <c r="J111" s="6">
        <v>12</v>
      </c>
      <c r="K111" s="6">
        <f t="shared" si="2"/>
        <v>41</v>
      </c>
    </row>
    <row r="112" spans="1:11" x14ac:dyDescent="0.25">
      <c r="A112" s="13">
        <f>'Acadamic Diary'!A112</f>
        <v>104</v>
      </c>
      <c r="B112" s="7">
        <v>500096495</v>
      </c>
      <c r="C112" s="7" t="s">
        <v>304</v>
      </c>
      <c r="D112" s="8" t="s">
        <v>305</v>
      </c>
      <c r="E112" s="6">
        <v>4</v>
      </c>
      <c r="F112" s="6">
        <v>4</v>
      </c>
      <c r="G112" s="6">
        <v>9</v>
      </c>
      <c r="H112" s="6">
        <v>9</v>
      </c>
      <c r="I112" s="6">
        <v>5</v>
      </c>
      <c r="J112" s="6">
        <v>14</v>
      </c>
      <c r="K112" s="6">
        <f t="shared" si="2"/>
        <v>45</v>
      </c>
    </row>
    <row r="113" spans="1:11" x14ac:dyDescent="0.25">
      <c r="A113" s="13">
        <f>'Acadamic Diary'!A113</f>
        <v>105</v>
      </c>
      <c r="B113" s="7">
        <v>500096507</v>
      </c>
      <c r="C113" s="7" t="s">
        <v>307</v>
      </c>
      <c r="D113" s="8" t="s">
        <v>308</v>
      </c>
      <c r="E113" s="6">
        <v>4</v>
      </c>
      <c r="F113" s="6">
        <v>4</v>
      </c>
      <c r="G113" s="6">
        <v>9</v>
      </c>
      <c r="H113" s="6">
        <v>9</v>
      </c>
      <c r="I113" s="6">
        <v>5</v>
      </c>
      <c r="J113" s="6">
        <v>14</v>
      </c>
      <c r="K113" s="6">
        <f t="shared" si="2"/>
        <v>45</v>
      </c>
    </row>
    <row r="114" spans="1:11" x14ac:dyDescent="0.25">
      <c r="A114" s="13">
        <f>'Acadamic Diary'!A114</f>
        <v>106</v>
      </c>
      <c r="B114" s="7">
        <v>500096554</v>
      </c>
      <c r="C114" s="7" t="s">
        <v>309</v>
      </c>
      <c r="D114" s="8" t="s">
        <v>310</v>
      </c>
      <c r="E114" s="6">
        <v>3</v>
      </c>
      <c r="F114" s="6">
        <v>4</v>
      </c>
      <c r="G114" s="6">
        <v>6</v>
      </c>
      <c r="H114" s="6">
        <v>8</v>
      </c>
      <c r="I114" s="6">
        <v>4</v>
      </c>
      <c r="J114" s="6">
        <v>12</v>
      </c>
      <c r="K114" s="6">
        <f t="shared" si="2"/>
        <v>37</v>
      </c>
    </row>
    <row r="115" spans="1:11" x14ac:dyDescent="0.25">
      <c r="A115" s="13">
        <f>'Acadamic Diary'!A115</f>
        <v>107</v>
      </c>
      <c r="B115" s="7">
        <v>500096591</v>
      </c>
      <c r="C115" s="7" t="s">
        <v>311</v>
      </c>
      <c r="D115" s="8" t="s">
        <v>312</v>
      </c>
      <c r="E115" s="6"/>
      <c r="F115" s="6"/>
      <c r="G115" s="6"/>
      <c r="H115" s="6"/>
      <c r="I115" s="6"/>
      <c r="J115" s="6"/>
      <c r="K115" s="6">
        <f t="shared" si="2"/>
        <v>0</v>
      </c>
    </row>
    <row r="116" spans="1:11" x14ac:dyDescent="0.25">
      <c r="A116" s="13">
        <f>'Acadamic Diary'!A116</f>
        <v>108</v>
      </c>
      <c r="B116" s="7">
        <v>500096616</v>
      </c>
      <c r="C116" s="7" t="s">
        <v>314</v>
      </c>
      <c r="D116" s="8" t="s">
        <v>315</v>
      </c>
      <c r="E116" s="6">
        <v>3</v>
      </c>
      <c r="F116" s="6">
        <v>4</v>
      </c>
      <c r="G116" s="6">
        <v>4</v>
      </c>
      <c r="H116" s="6">
        <v>4.5</v>
      </c>
      <c r="I116" s="6">
        <v>4</v>
      </c>
      <c r="J116" s="6">
        <v>12</v>
      </c>
      <c r="K116" s="6">
        <f t="shared" si="2"/>
        <v>32</v>
      </c>
    </row>
  </sheetData>
  <autoFilter ref="A8:K116" xr:uid="{00000000-0009-0000-0000-000003000000}"/>
  <mergeCells count="9">
    <mergeCell ref="A5:B5"/>
    <mergeCell ref="C5:G5"/>
    <mergeCell ref="A6:B6"/>
    <mergeCell ref="C6:G6"/>
    <mergeCell ref="C1:I1"/>
    <mergeCell ref="C2:I2"/>
    <mergeCell ref="C3:I3"/>
    <mergeCell ref="A4:B4"/>
    <mergeCell ref="C4:G4"/>
  </mergeCells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16"/>
  <sheetViews>
    <sheetView topLeftCell="A15" zoomScaleNormal="100" workbookViewId="0">
      <selection activeCell="E25" sqref="E25:I25"/>
    </sheetView>
  </sheetViews>
  <sheetFormatPr defaultColWidth="8.5703125" defaultRowHeight="15" x14ac:dyDescent="0.25"/>
  <cols>
    <col min="2" max="2" width="10" customWidth="1"/>
    <col min="3" max="3" width="12.140625" customWidth="1"/>
    <col min="4" max="4" width="23" customWidth="1"/>
  </cols>
  <sheetData>
    <row r="1" spans="1:9" x14ac:dyDescent="0.25">
      <c r="C1" s="39" t="s">
        <v>0</v>
      </c>
      <c r="D1" s="39"/>
      <c r="E1" s="39"/>
      <c r="F1" s="39"/>
      <c r="G1" s="39"/>
      <c r="H1" s="39"/>
    </row>
    <row r="2" spans="1:9" x14ac:dyDescent="0.25">
      <c r="C2" s="39" t="s">
        <v>1</v>
      </c>
      <c r="D2" s="39"/>
      <c r="E2" s="39"/>
      <c r="F2" s="39"/>
      <c r="G2" s="39"/>
      <c r="H2" s="39"/>
    </row>
    <row r="3" spans="1:9" x14ac:dyDescent="0.25">
      <c r="C3" s="39" t="s">
        <v>2</v>
      </c>
      <c r="D3" s="39"/>
      <c r="E3" s="39"/>
      <c r="F3" s="39"/>
      <c r="G3" s="39"/>
      <c r="H3" s="39"/>
    </row>
    <row r="4" spans="1:9" x14ac:dyDescent="0.25">
      <c r="A4" s="37" t="s">
        <v>3</v>
      </c>
      <c r="B4" s="37"/>
      <c r="C4" s="38" t="str">
        <f>'Acadamic Diary'!C4</f>
        <v>NA</v>
      </c>
      <c r="D4" s="38"/>
      <c r="E4" s="38"/>
      <c r="F4" s="38"/>
      <c r="G4" s="38"/>
    </row>
    <row r="5" spans="1:9" x14ac:dyDescent="0.25">
      <c r="A5" s="37" t="s">
        <v>5</v>
      </c>
      <c r="B5" s="37"/>
      <c r="C5" s="38" t="str">
        <f>'Acadamic Diary'!C5:G5</f>
        <v>Major Project 1</v>
      </c>
      <c r="D5" s="38"/>
      <c r="E5" s="38"/>
      <c r="F5" s="38"/>
      <c r="G5" s="38"/>
    </row>
    <row r="6" spans="1:9" x14ac:dyDescent="0.25">
      <c r="A6" s="37" t="s">
        <v>7</v>
      </c>
      <c r="B6" s="37"/>
      <c r="C6" s="38" t="str">
        <f>'Acadamic Diary'!C6:G6</f>
        <v>B.Tech CS+CCVT, B4+B5+B6, VII Semester</v>
      </c>
      <c r="D6" s="38"/>
      <c r="E6" s="38"/>
      <c r="F6" s="38"/>
      <c r="G6" s="38"/>
    </row>
    <row r="8" spans="1:9" ht="75" x14ac:dyDescent="0.25">
      <c r="A8" s="6" t="s">
        <v>9</v>
      </c>
      <c r="B8" s="6" t="s">
        <v>10</v>
      </c>
      <c r="C8" s="6" t="s">
        <v>11</v>
      </c>
      <c r="D8" s="6" t="s">
        <v>12</v>
      </c>
      <c r="E8" s="11" t="s">
        <v>333</v>
      </c>
      <c r="F8" s="11" t="s">
        <v>334</v>
      </c>
      <c r="G8" s="11" t="s">
        <v>335</v>
      </c>
      <c r="H8" s="11" t="s">
        <v>336</v>
      </c>
      <c r="I8" s="12" t="s">
        <v>337</v>
      </c>
    </row>
    <row r="9" spans="1:9" x14ac:dyDescent="0.25">
      <c r="A9" s="13">
        <f>'Acadamic Diary'!A9</f>
        <v>1</v>
      </c>
      <c r="B9" s="7">
        <v>500093418</v>
      </c>
      <c r="C9" s="7" t="s">
        <v>16</v>
      </c>
      <c r="D9" s="8" t="s">
        <v>17</v>
      </c>
      <c r="E9" s="13">
        <v>60</v>
      </c>
      <c r="F9" s="13">
        <v>13</v>
      </c>
      <c r="G9" s="13">
        <v>55</v>
      </c>
      <c r="H9" s="13">
        <v>12</v>
      </c>
      <c r="I9" s="16">
        <f>IFERROR(CEILING((E9+F9+G9+H9)/2,1),"")</f>
        <v>70</v>
      </c>
    </row>
    <row r="10" spans="1:9" x14ac:dyDescent="0.25">
      <c r="A10" s="13">
        <f>'Acadamic Diary'!A10</f>
        <v>2</v>
      </c>
      <c r="B10" s="7">
        <v>500093449</v>
      </c>
      <c r="C10" s="7" t="s">
        <v>20</v>
      </c>
      <c r="D10" s="8" t="s">
        <v>21</v>
      </c>
      <c r="E10" s="13">
        <v>62</v>
      </c>
      <c r="F10" s="13">
        <v>11</v>
      </c>
      <c r="G10" s="13">
        <v>63</v>
      </c>
      <c r="H10" s="13">
        <v>12</v>
      </c>
      <c r="I10" s="16">
        <f t="shared" ref="I10:I73" si="0">IFERROR(CEILING((E10+F10+G10+H10)/2,1),"")</f>
        <v>74</v>
      </c>
    </row>
    <row r="11" spans="1:9" x14ac:dyDescent="0.25">
      <c r="A11" s="13">
        <f>'Acadamic Diary'!A11</f>
        <v>3</v>
      </c>
      <c r="B11" s="7">
        <v>500093617</v>
      </c>
      <c r="C11" s="7" t="s">
        <v>24</v>
      </c>
      <c r="D11" s="8" t="s">
        <v>25</v>
      </c>
      <c r="E11" s="13">
        <v>65</v>
      </c>
      <c r="F11" s="13">
        <v>15</v>
      </c>
      <c r="G11" s="13">
        <v>65</v>
      </c>
      <c r="H11" s="13">
        <v>15</v>
      </c>
      <c r="I11" s="16">
        <f t="shared" si="0"/>
        <v>80</v>
      </c>
    </row>
    <row r="12" spans="1:9" x14ac:dyDescent="0.25">
      <c r="A12" s="13">
        <f>'Acadamic Diary'!A12</f>
        <v>4</v>
      </c>
      <c r="B12" s="7">
        <v>500093628</v>
      </c>
      <c r="C12" s="7" t="s">
        <v>28</v>
      </c>
      <c r="D12" s="8" t="s">
        <v>29</v>
      </c>
      <c r="E12" s="13" t="s">
        <v>30</v>
      </c>
      <c r="F12" s="13" t="s">
        <v>30</v>
      </c>
      <c r="G12" s="13" t="s">
        <v>30</v>
      </c>
      <c r="H12" s="13" t="s">
        <v>30</v>
      </c>
      <c r="I12" s="16" t="str">
        <f t="shared" si="0"/>
        <v/>
      </c>
    </row>
    <row r="13" spans="1:9" x14ac:dyDescent="0.25">
      <c r="A13" s="13">
        <f>'Acadamic Diary'!A13</f>
        <v>5</v>
      </c>
      <c r="B13" s="7">
        <v>500093629</v>
      </c>
      <c r="C13" s="7" t="s">
        <v>31</v>
      </c>
      <c r="D13" s="8" t="s">
        <v>32</v>
      </c>
      <c r="E13" s="13">
        <v>62</v>
      </c>
      <c r="F13" s="13">
        <v>10</v>
      </c>
      <c r="G13" s="13">
        <v>63</v>
      </c>
      <c r="H13" s="13">
        <v>11</v>
      </c>
      <c r="I13" s="16">
        <f t="shared" si="0"/>
        <v>73</v>
      </c>
    </row>
    <row r="14" spans="1:9" x14ac:dyDescent="0.25">
      <c r="A14" s="13">
        <f>'Acadamic Diary'!A14</f>
        <v>6</v>
      </c>
      <c r="B14" s="7">
        <v>500093644</v>
      </c>
      <c r="C14" s="7" t="s">
        <v>35</v>
      </c>
      <c r="D14" s="8" t="s">
        <v>36</v>
      </c>
      <c r="E14" s="13">
        <v>60</v>
      </c>
      <c r="F14" s="13">
        <v>11</v>
      </c>
      <c r="G14" s="13">
        <v>62</v>
      </c>
      <c r="H14" s="13">
        <v>12</v>
      </c>
      <c r="I14" s="16">
        <f t="shared" si="0"/>
        <v>73</v>
      </c>
    </row>
    <row r="15" spans="1:9" x14ac:dyDescent="0.25">
      <c r="A15" s="13">
        <f>'Acadamic Diary'!A15</f>
        <v>7</v>
      </c>
      <c r="B15" s="7">
        <v>500093651</v>
      </c>
      <c r="C15" s="7" t="s">
        <v>39</v>
      </c>
      <c r="D15" s="8" t="s">
        <v>40</v>
      </c>
      <c r="E15" s="13">
        <v>50</v>
      </c>
      <c r="F15" s="13">
        <v>10</v>
      </c>
      <c r="G15" s="13">
        <v>50</v>
      </c>
      <c r="H15" s="13">
        <v>10</v>
      </c>
      <c r="I15" s="16">
        <f t="shared" si="0"/>
        <v>60</v>
      </c>
    </row>
    <row r="16" spans="1:9" x14ac:dyDescent="0.25">
      <c r="A16" s="13">
        <f>'Acadamic Diary'!A16</f>
        <v>8</v>
      </c>
      <c r="B16" s="7">
        <v>500093653</v>
      </c>
      <c r="C16" s="7" t="s">
        <v>43</v>
      </c>
      <c r="D16" s="8" t="s">
        <v>44</v>
      </c>
      <c r="E16" s="13">
        <v>60</v>
      </c>
      <c r="F16" s="13">
        <v>8</v>
      </c>
      <c r="G16" s="13">
        <v>59</v>
      </c>
      <c r="H16" s="13">
        <v>11</v>
      </c>
      <c r="I16" s="16">
        <f t="shared" si="0"/>
        <v>69</v>
      </c>
    </row>
    <row r="17" spans="1:9" x14ac:dyDescent="0.25">
      <c r="A17" s="13">
        <f>'Acadamic Diary'!A17</f>
        <v>9</v>
      </c>
      <c r="B17" s="7">
        <v>500093656</v>
      </c>
      <c r="C17" s="7" t="s">
        <v>47</v>
      </c>
      <c r="D17" s="8" t="s">
        <v>48</v>
      </c>
      <c r="E17" s="13">
        <v>50</v>
      </c>
      <c r="F17" s="13">
        <v>10</v>
      </c>
      <c r="G17" s="13">
        <v>50</v>
      </c>
      <c r="H17" s="13">
        <v>10</v>
      </c>
      <c r="I17" s="16">
        <f t="shared" si="0"/>
        <v>60</v>
      </c>
    </row>
    <row r="18" spans="1:9" x14ac:dyDescent="0.25">
      <c r="A18" s="13">
        <f>'Acadamic Diary'!A18</f>
        <v>10</v>
      </c>
      <c r="B18" s="7">
        <v>500093659</v>
      </c>
      <c r="C18" s="7" t="s">
        <v>49</v>
      </c>
      <c r="D18" s="8" t="s">
        <v>50</v>
      </c>
      <c r="E18" s="13" t="s">
        <v>30</v>
      </c>
      <c r="F18" s="13" t="s">
        <v>30</v>
      </c>
      <c r="G18" s="13" t="s">
        <v>30</v>
      </c>
      <c r="H18" s="13" t="s">
        <v>30</v>
      </c>
      <c r="I18" s="16" t="str">
        <f t="shared" si="0"/>
        <v/>
      </c>
    </row>
    <row r="19" spans="1:9" x14ac:dyDescent="0.25">
      <c r="A19" s="13">
        <f>'Acadamic Diary'!A19</f>
        <v>11</v>
      </c>
      <c r="B19" s="7">
        <v>500093677</v>
      </c>
      <c r="C19" s="7" t="s">
        <v>51</v>
      </c>
      <c r="D19" s="8" t="s">
        <v>52</v>
      </c>
      <c r="E19" s="13" t="s">
        <v>30</v>
      </c>
      <c r="F19" s="13" t="s">
        <v>30</v>
      </c>
      <c r="G19" s="13" t="s">
        <v>30</v>
      </c>
      <c r="H19" s="13" t="s">
        <v>30</v>
      </c>
      <c r="I19" s="16" t="str">
        <f t="shared" si="0"/>
        <v/>
      </c>
    </row>
    <row r="20" spans="1:9" x14ac:dyDescent="0.25">
      <c r="A20" s="13">
        <f>'Acadamic Diary'!A20</f>
        <v>12</v>
      </c>
      <c r="B20" s="7">
        <v>500093916</v>
      </c>
      <c r="C20" s="7" t="s">
        <v>53</v>
      </c>
      <c r="D20" s="8" t="s">
        <v>54</v>
      </c>
      <c r="E20" s="13">
        <v>60</v>
      </c>
      <c r="F20" s="13">
        <v>8</v>
      </c>
      <c r="G20" s="13">
        <v>59</v>
      </c>
      <c r="H20" s="13">
        <v>11</v>
      </c>
      <c r="I20" s="16">
        <f t="shared" si="0"/>
        <v>69</v>
      </c>
    </row>
    <row r="21" spans="1:9" x14ac:dyDescent="0.25">
      <c r="A21" s="13">
        <f>'Acadamic Diary'!A21</f>
        <v>13</v>
      </c>
      <c r="B21" s="7">
        <v>500093923</v>
      </c>
      <c r="C21" s="7" t="s">
        <v>57</v>
      </c>
      <c r="D21" s="8" t="s">
        <v>58</v>
      </c>
      <c r="E21" s="13">
        <v>60</v>
      </c>
      <c r="F21" s="13">
        <v>11</v>
      </c>
      <c r="G21" s="13">
        <v>61</v>
      </c>
      <c r="H21" s="13">
        <v>12</v>
      </c>
      <c r="I21" s="16">
        <f t="shared" si="0"/>
        <v>72</v>
      </c>
    </row>
    <row r="22" spans="1:9" x14ac:dyDescent="0.25">
      <c r="A22" s="13">
        <f>'Acadamic Diary'!A22</f>
        <v>14</v>
      </c>
      <c r="B22" s="7">
        <v>500093927</v>
      </c>
      <c r="C22" s="7" t="s">
        <v>61</v>
      </c>
      <c r="D22" s="8" t="s">
        <v>62</v>
      </c>
      <c r="E22" s="13" t="s">
        <v>30</v>
      </c>
      <c r="F22" s="13" t="s">
        <v>30</v>
      </c>
      <c r="G22" s="13" t="s">
        <v>30</v>
      </c>
      <c r="H22" s="13" t="s">
        <v>30</v>
      </c>
      <c r="I22" s="16" t="str">
        <f t="shared" si="0"/>
        <v/>
      </c>
    </row>
    <row r="23" spans="1:9" x14ac:dyDescent="0.25">
      <c r="A23" s="13">
        <f>'Acadamic Diary'!A23</f>
        <v>15</v>
      </c>
      <c r="B23" s="7">
        <v>500093948</v>
      </c>
      <c r="C23" s="7" t="s">
        <v>63</v>
      </c>
      <c r="D23" s="8" t="s">
        <v>64</v>
      </c>
      <c r="E23" s="13" t="s">
        <v>30</v>
      </c>
      <c r="F23" s="13" t="s">
        <v>30</v>
      </c>
      <c r="G23" s="13" t="s">
        <v>30</v>
      </c>
      <c r="H23" s="13" t="s">
        <v>30</v>
      </c>
      <c r="I23" s="16" t="str">
        <f t="shared" si="0"/>
        <v/>
      </c>
    </row>
    <row r="24" spans="1:9" x14ac:dyDescent="0.25">
      <c r="A24" s="13">
        <f>'Acadamic Diary'!A24</f>
        <v>16</v>
      </c>
      <c r="B24" s="7">
        <v>500093957</v>
      </c>
      <c r="C24" s="7" t="s">
        <v>65</v>
      </c>
      <c r="D24" s="8" t="s">
        <v>66</v>
      </c>
      <c r="E24" s="13" t="s">
        <v>30</v>
      </c>
      <c r="F24" s="13" t="s">
        <v>30</v>
      </c>
      <c r="G24" s="13" t="s">
        <v>30</v>
      </c>
      <c r="H24" s="13" t="s">
        <v>30</v>
      </c>
      <c r="I24" s="16" t="str">
        <f t="shared" si="0"/>
        <v/>
      </c>
    </row>
    <row r="25" spans="1:9" x14ac:dyDescent="0.25">
      <c r="A25" s="13">
        <f>'Acadamic Diary'!A25</f>
        <v>17</v>
      </c>
      <c r="B25" s="7">
        <v>500093984</v>
      </c>
      <c r="C25" s="7" t="s">
        <v>67</v>
      </c>
      <c r="D25" s="8" t="s">
        <v>68</v>
      </c>
      <c r="E25" s="13">
        <v>60</v>
      </c>
      <c r="F25" s="13">
        <v>11</v>
      </c>
      <c r="G25" s="13">
        <v>61</v>
      </c>
      <c r="H25" s="13">
        <v>12</v>
      </c>
      <c r="I25" s="16">
        <f t="shared" ref="I25" si="1">IFERROR(CEILING((E25+F25+G25+H25)/2,1),"")</f>
        <v>72</v>
      </c>
    </row>
    <row r="26" spans="1:9" x14ac:dyDescent="0.25">
      <c r="A26" s="13">
        <f>'Acadamic Diary'!A26</f>
        <v>18</v>
      </c>
      <c r="B26" s="7">
        <v>500094037</v>
      </c>
      <c r="C26" s="7" t="s">
        <v>69</v>
      </c>
      <c r="D26" s="8" t="s">
        <v>70</v>
      </c>
      <c r="E26" s="13">
        <v>60</v>
      </c>
      <c r="F26" s="13">
        <v>11</v>
      </c>
      <c r="G26" s="13">
        <v>63</v>
      </c>
      <c r="H26" s="13">
        <v>13</v>
      </c>
      <c r="I26" s="16">
        <f t="shared" si="0"/>
        <v>74</v>
      </c>
    </row>
    <row r="27" spans="1:9" x14ac:dyDescent="0.25">
      <c r="A27" s="13">
        <f>'Acadamic Diary'!A27</f>
        <v>19</v>
      </c>
      <c r="B27" s="7">
        <v>500094046</v>
      </c>
      <c r="C27" s="7" t="s">
        <v>73</v>
      </c>
      <c r="D27" s="8" t="s">
        <v>74</v>
      </c>
      <c r="E27" s="13" t="s">
        <v>30</v>
      </c>
      <c r="F27" s="13" t="s">
        <v>30</v>
      </c>
      <c r="G27" s="13" t="s">
        <v>30</v>
      </c>
      <c r="H27" s="13" t="s">
        <v>30</v>
      </c>
      <c r="I27" s="16" t="str">
        <f t="shared" si="0"/>
        <v/>
      </c>
    </row>
    <row r="28" spans="1:9" x14ac:dyDescent="0.25">
      <c r="A28" s="13">
        <f>'Acadamic Diary'!A28</f>
        <v>20</v>
      </c>
      <c r="B28" s="7">
        <v>500094049</v>
      </c>
      <c r="C28" s="7" t="s">
        <v>75</v>
      </c>
      <c r="D28" s="8" t="s">
        <v>76</v>
      </c>
      <c r="E28" s="13">
        <v>63</v>
      </c>
      <c r="F28" s="13">
        <v>13</v>
      </c>
      <c r="G28" s="13">
        <v>63</v>
      </c>
      <c r="H28" s="13">
        <v>13</v>
      </c>
      <c r="I28" s="16">
        <f t="shared" si="0"/>
        <v>76</v>
      </c>
    </row>
    <row r="29" spans="1:9" x14ac:dyDescent="0.25">
      <c r="A29" s="13">
        <f>'Acadamic Diary'!A29</f>
        <v>21</v>
      </c>
      <c r="B29" s="7">
        <v>500094053</v>
      </c>
      <c r="C29" s="7" t="s">
        <v>79</v>
      </c>
      <c r="D29" s="8" t="s">
        <v>80</v>
      </c>
      <c r="E29" s="13">
        <v>60</v>
      </c>
      <c r="F29" s="13">
        <v>11</v>
      </c>
      <c r="G29" s="13">
        <v>63</v>
      </c>
      <c r="H29" s="13">
        <v>13</v>
      </c>
      <c r="I29" s="16">
        <f t="shared" si="0"/>
        <v>74</v>
      </c>
    </row>
    <row r="30" spans="1:9" x14ac:dyDescent="0.25">
      <c r="A30" s="13">
        <f>'Acadamic Diary'!A30</f>
        <v>22</v>
      </c>
      <c r="B30" s="7">
        <v>500094054</v>
      </c>
      <c r="C30" s="7" t="s">
        <v>81</v>
      </c>
      <c r="D30" s="8" t="s">
        <v>82</v>
      </c>
      <c r="E30" s="13" t="s">
        <v>30</v>
      </c>
      <c r="F30" s="13" t="s">
        <v>30</v>
      </c>
      <c r="G30" s="13" t="s">
        <v>30</v>
      </c>
      <c r="H30" s="13" t="s">
        <v>30</v>
      </c>
      <c r="I30" s="16" t="str">
        <f t="shared" si="0"/>
        <v/>
      </c>
    </row>
    <row r="31" spans="1:9" x14ac:dyDescent="0.25">
      <c r="A31" s="13">
        <f>'Acadamic Diary'!A31</f>
        <v>23</v>
      </c>
      <c r="B31" s="7">
        <v>500094065</v>
      </c>
      <c r="C31" s="7" t="s">
        <v>83</v>
      </c>
      <c r="D31" s="8" t="s">
        <v>84</v>
      </c>
      <c r="E31" s="13">
        <v>60</v>
      </c>
      <c r="F31" s="13">
        <v>11</v>
      </c>
      <c r="G31" s="13">
        <v>61</v>
      </c>
      <c r="H31" s="13">
        <v>12</v>
      </c>
      <c r="I31" s="16">
        <f t="shared" si="0"/>
        <v>72</v>
      </c>
    </row>
    <row r="32" spans="1:9" x14ac:dyDescent="0.25">
      <c r="A32" s="13">
        <f>'Acadamic Diary'!A32</f>
        <v>24</v>
      </c>
      <c r="B32" s="7">
        <v>500094068</v>
      </c>
      <c r="C32" s="7" t="s">
        <v>85</v>
      </c>
      <c r="D32" s="8" t="s">
        <v>86</v>
      </c>
      <c r="E32" s="13">
        <v>66</v>
      </c>
      <c r="F32" s="13">
        <v>14</v>
      </c>
      <c r="G32" s="13">
        <v>66</v>
      </c>
      <c r="H32" s="13">
        <v>14</v>
      </c>
      <c r="I32" s="16">
        <f t="shared" si="0"/>
        <v>80</v>
      </c>
    </row>
    <row r="33" spans="1:9" x14ac:dyDescent="0.25">
      <c r="A33" s="13">
        <f>'Acadamic Diary'!A33</f>
        <v>25</v>
      </c>
      <c r="B33" s="7">
        <v>500094083</v>
      </c>
      <c r="C33" s="7" t="s">
        <v>89</v>
      </c>
      <c r="D33" s="8" t="s">
        <v>90</v>
      </c>
      <c r="E33" s="13" t="s">
        <v>30</v>
      </c>
      <c r="F33" s="13" t="s">
        <v>30</v>
      </c>
      <c r="G33" s="13" t="s">
        <v>30</v>
      </c>
      <c r="H33" s="13" t="s">
        <v>30</v>
      </c>
      <c r="I33" s="16" t="str">
        <f t="shared" si="0"/>
        <v/>
      </c>
    </row>
    <row r="34" spans="1:9" x14ac:dyDescent="0.25">
      <c r="A34" s="13">
        <f>'Acadamic Diary'!A34</f>
        <v>26</v>
      </c>
      <c r="B34" s="7">
        <v>500094089</v>
      </c>
      <c r="C34" s="7" t="s">
        <v>91</v>
      </c>
      <c r="D34" s="8" t="s">
        <v>92</v>
      </c>
      <c r="E34" s="13">
        <v>60</v>
      </c>
      <c r="F34" s="13">
        <v>10</v>
      </c>
      <c r="G34" s="13">
        <v>60</v>
      </c>
      <c r="H34" s="13">
        <v>11</v>
      </c>
      <c r="I34" s="16">
        <f t="shared" si="0"/>
        <v>71</v>
      </c>
    </row>
    <row r="35" spans="1:9" x14ac:dyDescent="0.25">
      <c r="A35" s="13">
        <f>'Acadamic Diary'!A35</f>
        <v>27</v>
      </c>
      <c r="B35" s="7">
        <v>500094103</v>
      </c>
      <c r="C35" s="7" t="s">
        <v>95</v>
      </c>
      <c r="D35" s="8" t="s">
        <v>96</v>
      </c>
      <c r="E35" s="13">
        <v>64</v>
      </c>
      <c r="F35" s="13">
        <v>9</v>
      </c>
      <c r="G35" s="13">
        <v>61</v>
      </c>
      <c r="H35" s="13">
        <v>12</v>
      </c>
      <c r="I35" s="16">
        <f t="shared" si="0"/>
        <v>73</v>
      </c>
    </row>
    <row r="36" spans="1:9" x14ac:dyDescent="0.25">
      <c r="A36" s="13">
        <f>'Acadamic Diary'!A36</f>
        <v>28</v>
      </c>
      <c r="B36" s="7">
        <v>500094117</v>
      </c>
      <c r="C36" s="7" t="s">
        <v>99</v>
      </c>
      <c r="D36" s="8" t="s">
        <v>100</v>
      </c>
      <c r="E36" s="13">
        <v>50</v>
      </c>
      <c r="F36" s="13">
        <v>10</v>
      </c>
      <c r="G36" s="13">
        <v>50</v>
      </c>
      <c r="H36" s="13">
        <v>10</v>
      </c>
      <c r="I36" s="16">
        <f t="shared" si="0"/>
        <v>60</v>
      </c>
    </row>
    <row r="37" spans="1:9" x14ac:dyDescent="0.25">
      <c r="A37" s="13">
        <f>'Acadamic Diary'!A37</f>
        <v>29</v>
      </c>
      <c r="B37" s="7">
        <v>500094118</v>
      </c>
      <c r="C37" s="7" t="s">
        <v>102</v>
      </c>
      <c r="D37" s="8" t="s">
        <v>103</v>
      </c>
      <c r="E37" s="13">
        <v>66</v>
      </c>
      <c r="F37" s="13">
        <v>14</v>
      </c>
      <c r="G37" s="13">
        <v>66</v>
      </c>
      <c r="H37" s="13">
        <v>14</v>
      </c>
      <c r="I37" s="16">
        <f t="shared" si="0"/>
        <v>80</v>
      </c>
    </row>
    <row r="38" spans="1:9" x14ac:dyDescent="0.25">
      <c r="A38" s="13">
        <f>'Acadamic Diary'!A38</f>
        <v>30</v>
      </c>
      <c r="B38" s="7">
        <v>500094125</v>
      </c>
      <c r="C38" s="7" t="s">
        <v>104</v>
      </c>
      <c r="D38" s="8" t="s">
        <v>105</v>
      </c>
      <c r="E38" s="13">
        <v>65</v>
      </c>
      <c r="F38" s="13">
        <v>15</v>
      </c>
      <c r="G38" s="13">
        <v>65</v>
      </c>
      <c r="H38" s="13">
        <v>15</v>
      </c>
      <c r="I38" s="16">
        <f t="shared" si="0"/>
        <v>80</v>
      </c>
    </row>
    <row r="39" spans="1:9" x14ac:dyDescent="0.25">
      <c r="A39" s="13">
        <f>'Acadamic Diary'!A39</f>
        <v>31</v>
      </c>
      <c r="B39" s="7">
        <v>500094135</v>
      </c>
      <c r="C39" s="7" t="s">
        <v>107</v>
      </c>
      <c r="D39" s="8" t="s">
        <v>108</v>
      </c>
      <c r="E39" s="13">
        <v>64</v>
      </c>
      <c r="F39" s="13">
        <v>9</v>
      </c>
      <c r="G39" s="13">
        <v>61</v>
      </c>
      <c r="H39" s="13">
        <v>12</v>
      </c>
      <c r="I39" s="16">
        <f t="shared" si="0"/>
        <v>73</v>
      </c>
    </row>
    <row r="40" spans="1:9" x14ac:dyDescent="0.25">
      <c r="A40" s="13">
        <f>'Acadamic Diary'!A40</f>
        <v>32</v>
      </c>
      <c r="B40" s="7">
        <v>500094136</v>
      </c>
      <c r="C40" s="7" t="s">
        <v>109</v>
      </c>
      <c r="D40" s="8" t="s">
        <v>110</v>
      </c>
      <c r="E40" s="13">
        <v>65</v>
      </c>
      <c r="F40" s="13">
        <v>15</v>
      </c>
      <c r="G40" s="13">
        <v>65</v>
      </c>
      <c r="H40" s="13">
        <v>15</v>
      </c>
      <c r="I40" s="16">
        <f t="shared" si="0"/>
        <v>80</v>
      </c>
    </row>
    <row r="41" spans="1:9" x14ac:dyDescent="0.25">
      <c r="A41" s="13">
        <f>'Acadamic Diary'!A41</f>
        <v>33</v>
      </c>
      <c r="B41" s="7">
        <v>500094151</v>
      </c>
      <c r="C41" s="7" t="s">
        <v>111</v>
      </c>
      <c r="D41" s="8" t="s">
        <v>112</v>
      </c>
      <c r="E41" s="13">
        <v>60</v>
      </c>
      <c r="F41" s="13">
        <v>8</v>
      </c>
      <c r="G41" s="13">
        <v>59</v>
      </c>
      <c r="H41" s="13">
        <v>11</v>
      </c>
      <c r="I41" s="16">
        <f t="shared" si="0"/>
        <v>69</v>
      </c>
    </row>
    <row r="42" spans="1:9" x14ac:dyDescent="0.25">
      <c r="A42" s="13">
        <f>'Acadamic Diary'!A42</f>
        <v>34</v>
      </c>
      <c r="B42" s="7">
        <v>500094152</v>
      </c>
      <c r="C42" s="7" t="s">
        <v>113</v>
      </c>
      <c r="D42" s="8" t="s">
        <v>114</v>
      </c>
      <c r="E42" s="13">
        <v>45</v>
      </c>
      <c r="F42" s="13">
        <v>12</v>
      </c>
      <c r="G42" s="13">
        <v>45</v>
      </c>
      <c r="H42" s="13">
        <v>12</v>
      </c>
      <c r="I42" s="16">
        <f t="shared" si="0"/>
        <v>57</v>
      </c>
    </row>
    <row r="43" spans="1:9" x14ac:dyDescent="0.25">
      <c r="A43" s="13">
        <f>'Acadamic Diary'!A43</f>
        <v>35</v>
      </c>
      <c r="B43" s="7">
        <v>500094170</v>
      </c>
      <c r="C43" s="7" t="s">
        <v>117</v>
      </c>
      <c r="D43" s="8" t="s">
        <v>118</v>
      </c>
      <c r="E43" s="13">
        <v>60</v>
      </c>
      <c r="F43" s="13">
        <v>13</v>
      </c>
      <c r="G43" s="13">
        <v>55</v>
      </c>
      <c r="H43" s="13">
        <v>12</v>
      </c>
      <c r="I43" s="16">
        <f t="shared" si="0"/>
        <v>70</v>
      </c>
    </row>
    <row r="44" spans="1:9" x14ac:dyDescent="0.25">
      <c r="A44" s="13">
        <f>'Acadamic Diary'!A44</f>
        <v>36</v>
      </c>
      <c r="B44" s="7">
        <v>500094459</v>
      </c>
      <c r="C44" s="7" t="s">
        <v>119</v>
      </c>
      <c r="D44" s="8" t="s">
        <v>120</v>
      </c>
      <c r="E44" s="13">
        <v>66</v>
      </c>
      <c r="F44" s="13">
        <v>14</v>
      </c>
      <c r="G44" s="13">
        <v>66</v>
      </c>
      <c r="H44" s="13">
        <v>14</v>
      </c>
      <c r="I44" s="16">
        <f t="shared" si="0"/>
        <v>80</v>
      </c>
    </row>
    <row r="45" spans="1:9" x14ac:dyDescent="0.25">
      <c r="A45" s="13">
        <f>'Acadamic Diary'!A45</f>
        <v>37</v>
      </c>
      <c r="B45" s="7">
        <v>500094565</v>
      </c>
      <c r="C45" s="7" t="s">
        <v>121</v>
      </c>
      <c r="D45" s="8" t="s">
        <v>122</v>
      </c>
      <c r="E45" s="13">
        <v>50</v>
      </c>
      <c r="F45" s="13">
        <v>11</v>
      </c>
      <c r="G45" s="13">
        <v>50</v>
      </c>
      <c r="H45" s="13">
        <v>11</v>
      </c>
      <c r="I45" s="16">
        <f t="shared" si="0"/>
        <v>61</v>
      </c>
    </row>
    <row r="46" spans="1:9" x14ac:dyDescent="0.25">
      <c r="A46" s="13">
        <f>'Acadamic Diary'!A46</f>
        <v>38</v>
      </c>
      <c r="B46" s="7">
        <v>500094566</v>
      </c>
      <c r="C46" s="7" t="s">
        <v>125</v>
      </c>
      <c r="D46" s="8" t="s">
        <v>126</v>
      </c>
      <c r="E46" s="13">
        <v>62</v>
      </c>
      <c r="F46" s="13">
        <v>12</v>
      </c>
      <c r="G46" s="13">
        <v>64</v>
      </c>
      <c r="H46" s="13">
        <v>12</v>
      </c>
      <c r="I46" s="16">
        <f t="shared" si="0"/>
        <v>75</v>
      </c>
    </row>
    <row r="47" spans="1:9" x14ac:dyDescent="0.25">
      <c r="A47" s="13">
        <f>'Acadamic Diary'!A47</f>
        <v>39</v>
      </c>
      <c r="B47" s="7">
        <v>500094571</v>
      </c>
      <c r="C47" s="7" t="s">
        <v>129</v>
      </c>
      <c r="D47" s="8" t="s">
        <v>130</v>
      </c>
      <c r="E47" s="13">
        <v>65</v>
      </c>
      <c r="F47" s="13">
        <v>14</v>
      </c>
      <c r="G47" s="13">
        <v>65</v>
      </c>
      <c r="H47" s="13">
        <v>14</v>
      </c>
      <c r="I47" s="16">
        <f t="shared" si="0"/>
        <v>79</v>
      </c>
    </row>
    <row r="48" spans="1:9" x14ac:dyDescent="0.25">
      <c r="A48" s="13">
        <f>'Acadamic Diary'!A48</f>
        <v>40</v>
      </c>
      <c r="B48" s="7">
        <v>500094575</v>
      </c>
      <c r="C48" s="7" t="s">
        <v>133</v>
      </c>
      <c r="D48" s="8" t="s">
        <v>134</v>
      </c>
      <c r="E48" s="13">
        <v>60</v>
      </c>
      <c r="F48" s="13">
        <v>12</v>
      </c>
      <c r="G48" s="13">
        <v>60</v>
      </c>
      <c r="H48" s="13">
        <v>12</v>
      </c>
      <c r="I48" s="16">
        <f t="shared" si="0"/>
        <v>72</v>
      </c>
    </row>
    <row r="49" spans="1:9" x14ac:dyDescent="0.25">
      <c r="A49" s="13">
        <f>'Acadamic Diary'!A49</f>
        <v>41</v>
      </c>
      <c r="B49" s="7">
        <v>500094583</v>
      </c>
      <c r="C49" s="7" t="s">
        <v>137</v>
      </c>
      <c r="D49" s="8" t="s">
        <v>138</v>
      </c>
      <c r="E49" s="13">
        <v>60</v>
      </c>
      <c r="F49" s="13">
        <v>12</v>
      </c>
      <c r="G49" s="13">
        <v>60</v>
      </c>
      <c r="H49" s="13">
        <v>12</v>
      </c>
      <c r="I49" s="16">
        <f t="shared" si="0"/>
        <v>72</v>
      </c>
    </row>
    <row r="50" spans="1:9" x14ac:dyDescent="0.25">
      <c r="A50" s="13">
        <f>'Acadamic Diary'!A50</f>
        <v>42</v>
      </c>
      <c r="B50" s="7">
        <v>500094585</v>
      </c>
      <c r="C50" s="7" t="s">
        <v>141</v>
      </c>
      <c r="D50" s="8" t="s">
        <v>142</v>
      </c>
      <c r="E50" s="13">
        <v>60</v>
      </c>
      <c r="F50" s="13">
        <v>12</v>
      </c>
      <c r="G50" s="13">
        <v>60</v>
      </c>
      <c r="H50" s="13">
        <v>12</v>
      </c>
      <c r="I50" s="16">
        <f t="shared" si="0"/>
        <v>72</v>
      </c>
    </row>
    <row r="51" spans="1:9" x14ac:dyDescent="0.25">
      <c r="A51" s="13">
        <f>'Acadamic Diary'!A51</f>
        <v>43</v>
      </c>
      <c r="B51" s="7">
        <v>500094657</v>
      </c>
      <c r="C51" s="7" t="s">
        <v>143</v>
      </c>
      <c r="D51" s="8" t="s">
        <v>144</v>
      </c>
      <c r="E51" s="13">
        <v>63</v>
      </c>
      <c r="F51" s="13">
        <v>13</v>
      </c>
      <c r="G51" s="13">
        <v>63</v>
      </c>
      <c r="H51" s="13">
        <v>13</v>
      </c>
      <c r="I51" s="16">
        <f t="shared" si="0"/>
        <v>76</v>
      </c>
    </row>
    <row r="52" spans="1:9" x14ac:dyDescent="0.25">
      <c r="A52" s="13">
        <f>'Acadamic Diary'!A52</f>
        <v>44</v>
      </c>
      <c r="B52" s="7">
        <v>500094696</v>
      </c>
      <c r="C52" s="7" t="s">
        <v>145</v>
      </c>
      <c r="D52" s="8" t="s">
        <v>146</v>
      </c>
      <c r="E52" s="13" t="s">
        <v>30</v>
      </c>
      <c r="F52" s="13" t="s">
        <v>30</v>
      </c>
      <c r="G52" s="13" t="s">
        <v>30</v>
      </c>
      <c r="H52" s="13" t="s">
        <v>30</v>
      </c>
      <c r="I52" s="16" t="str">
        <f t="shared" si="0"/>
        <v/>
      </c>
    </row>
    <row r="53" spans="1:9" x14ac:dyDescent="0.25">
      <c r="A53" s="13">
        <f>'Acadamic Diary'!A53</f>
        <v>45</v>
      </c>
      <c r="B53" s="7">
        <v>500094702</v>
      </c>
      <c r="C53" s="7" t="s">
        <v>147</v>
      </c>
      <c r="D53" s="8" t="s">
        <v>148</v>
      </c>
      <c r="E53" s="13">
        <v>60</v>
      </c>
      <c r="F53" s="13">
        <v>12</v>
      </c>
      <c r="G53" s="13">
        <v>60</v>
      </c>
      <c r="H53" s="13">
        <v>12</v>
      </c>
      <c r="I53" s="16">
        <f t="shared" si="0"/>
        <v>72</v>
      </c>
    </row>
    <row r="54" spans="1:9" x14ac:dyDescent="0.25">
      <c r="A54" s="13">
        <f>'Acadamic Diary'!A54</f>
        <v>46</v>
      </c>
      <c r="B54" s="7">
        <v>500094775</v>
      </c>
      <c r="C54" s="7" t="s">
        <v>151</v>
      </c>
      <c r="D54" s="8" t="s">
        <v>152</v>
      </c>
      <c r="E54" s="13">
        <v>55</v>
      </c>
      <c r="F54" s="13">
        <v>12</v>
      </c>
      <c r="G54" s="13">
        <v>55</v>
      </c>
      <c r="H54" s="13">
        <v>12</v>
      </c>
      <c r="I54" s="16">
        <f t="shared" si="0"/>
        <v>67</v>
      </c>
    </row>
    <row r="55" spans="1:9" x14ac:dyDescent="0.25">
      <c r="A55" s="13">
        <f>'Acadamic Diary'!A55</f>
        <v>47</v>
      </c>
      <c r="B55" s="7">
        <v>500094799</v>
      </c>
      <c r="C55" s="7" t="s">
        <v>153</v>
      </c>
      <c r="D55" s="8" t="s">
        <v>154</v>
      </c>
      <c r="E55" s="13">
        <v>63</v>
      </c>
      <c r="F55" s="13">
        <v>13</v>
      </c>
      <c r="G55" s="13">
        <v>63</v>
      </c>
      <c r="H55" s="13">
        <v>13</v>
      </c>
      <c r="I55" s="16">
        <f t="shared" si="0"/>
        <v>76</v>
      </c>
    </row>
    <row r="56" spans="1:9" x14ac:dyDescent="0.25">
      <c r="A56" s="13">
        <f>'Acadamic Diary'!A56</f>
        <v>48</v>
      </c>
      <c r="B56" s="7">
        <v>500094905</v>
      </c>
      <c r="C56" s="7" t="s">
        <v>155</v>
      </c>
      <c r="D56" s="8" t="s">
        <v>156</v>
      </c>
      <c r="E56" s="13">
        <v>60</v>
      </c>
      <c r="F56" s="13">
        <v>12</v>
      </c>
      <c r="G56" s="13">
        <v>60</v>
      </c>
      <c r="H56" s="13">
        <v>12</v>
      </c>
      <c r="I56" s="16">
        <f t="shared" si="0"/>
        <v>72</v>
      </c>
    </row>
    <row r="57" spans="1:9" x14ac:dyDescent="0.25">
      <c r="A57" s="13">
        <f>'Acadamic Diary'!A57</f>
        <v>49</v>
      </c>
      <c r="B57" s="7">
        <v>500094922</v>
      </c>
      <c r="C57" s="7" t="s">
        <v>157</v>
      </c>
      <c r="D57" s="8" t="s">
        <v>158</v>
      </c>
      <c r="E57" s="13">
        <v>45</v>
      </c>
      <c r="F57" s="13">
        <v>10</v>
      </c>
      <c r="G57" s="13">
        <v>50</v>
      </c>
      <c r="H57" s="13">
        <v>10</v>
      </c>
      <c r="I57" s="16">
        <f t="shared" si="0"/>
        <v>58</v>
      </c>
    </row>
    <row r="58" spans="1:9" x14ac:dyDescent="0.25">
      <c r="A58" s="13">
        <f>'Acadamic Diary'!A58</f>
        <v>50</v>
      </c>
      <c r="B58" s="7">
        <v>500095011</v>
      </c>
      <c r="C58" s="7" t="s">
        <v>161</v>
      </c>
      <c r="D58" s="8" t="s">
        <v>162</v>
      </c>
      <c r="E58" s="13">
        <v>55</v>
      </c>
      <c r="F58" s="13">
        <v>10</v>
      </c>
      <c r="G58" s="13">
        <v>55</v>
      </c>
      <c r="H58" s="13">
        <v>10</v>
      </c>
      <c r="I58" s="16">
        <f t="shared" si="0"/>
        <v>65</v>
      </c>
    </row>
    <row r="59" spans="1:9" x14ac:dyDescent="0.25">
      <c r="A59" s="13">
        <f>'Acadamic Diary'!A59</f>
        <v>51</v>
      </c>
      <c r="B59" s="7">
        <v>500095057</v>
      </c>
      <c r="C59" s="7" t="s">
        <v>163</v>
      </c>
      <c r="D59" s="8" t="s">
        <v>164</v>
      </c>
      <c r="E59" s="13">
        <v>50</v>
      </c>
      <c r="F59" s="13">
        <v>12</v>
      </c>
      <c r="G59" s="13">
        <v>50</v>
      </c>
      <c r="H59" s="13">
        <v>12</v>
      </c>
      <c r="I59" s="16">
        <f t="shared" si="0"/>
        <v>62</v>
      </c>
    </row>
    <row r="60" spans="1:9" x14ac:dyDescent="0.25">
      <c r="A60" s="13">
        <f>'Acadamic Diary'!A60</f>
        <v>52</v>
      </c>
      <c r="B60" s="7">
        <v>500095186</v>
      </c>
      <c r="C60" s="7" t="s">
        <v>167</v>
      </c>
      <c r="D60" s="8" t="s">
        <v>168</v>
      </c>
      <c r="E60" s="13">
        <v>62</v>
      </c>
      <c r="F60" s="13">
        <v>11</v>
      </c>
      <c r="G60" s="13">
        <v>63</v>
      </c>
      <c r="H60" s="13">
        <v>12</v>
      </c>
      <c r="I60" s="16">
        <f t="shared" si="0"/>
        <v>74</v>
      </c>
    </row>
    <row r="61" spans="1:9" x14ac:dyDescent="0.25">
      <c r="A61" s="13">
        <f>'Acadamic Diary'!A61</f>
        <v>53</v>
      </c>
      <c r="B61" s="7">
        <v>500095193</v>
      </c>
      <c r="C61" s="7" t="s">
        <v>171</v>
      </c>
      <c r="D61" s="8" t="s">
        <v>172</v>
      </c>
      <c r="E61" s="13">
        <v>40</v>
      </c>
      <c r="F61" s="13">
        <v>10</v>
      </c>
      <c r="G61" s="13">
        <v>35</v>
      </c>
      <c r="H61" s="13">
        <v>8</v>
      </c>
      <c r="I61" s="16">
        <f t="shared" si="0"/>
        <v>47</v>
      </c>
    </row>
    <row r="62" spans="1:9" x14ac:dyDescent="0.25">
      <c r="A62" s="13">
        <f>'Acadamic Diary'!A62</f>
        <v>54</v>
      </c>
      <c r="B62" s="7">
        <v>500095291</v>
      </c>
      <c r="C62" s="7" t="s">
        <v>175</v>
      </c>
      <c r="D62" s="8" t="s">
        <v>176</v>
      </c>
      <c r="E62" s="13">
        <v>60</v>
      </c>
      <c r="F62" s="13">
        <v>10</v>
      </c>
      <c r="G62" s="13">
        <v>60</v>
      </c>
      <c r="H62" s="13">
        <v>11</v>
      </c>
      <c r="I62" s="16">
        <f t="shared" si="0"/>
        <v>71</v>
      </c>
    </row>
    <row r="63" spans="1:9" x14ac:dyDescent="0.25">
      <c r="A63" s="13">
        <f>'Acadamic Diary'!A63</f>
        <v>55</v>
      </c>
      <c r="B63" s="7">
        <v>500095374</v>
      </c>
      <c r="C63" s="7" t="s">
        <v>177</v>
      </c>
      <c r="D63" s="8" t="s">
        <v>178</v>
      </c>
      <c r="E63" s="13">
        <v>62</v>
      </c>
      <c r="F63" s="13">
        <v>13</v>
      </c>
      <c r="G63" s="13">
        <v>62</v>
      </c>
      <c r="H63" s="13">
        <v>13</v>
      </c>
      <c r="I63" s="16">
        <f t="shared" si="0"/>
        <v>75</v>
      </c>
    </row>
    <row r="64" spans="1:9" x14ac:dyDescent="0.25">
      <c r="A64" s="13">
        <f>'Acadamic Diary'!A64</f>
        <v>56</v>
      </c>
      <c r="B64" s="7">
        <v>500095382</v>
      </c>
      <c r="C64" s="7" t="s">
        <v>180</v>
      </c>
      <c r="D64" s="8" t="s">
        <v>181</v>
      </c>
      <c r="E64" s="13">
        <v>40</v>
      </c>
      <c r="F64" s="13">
        <v>10</v>
      </c>
      <c r="G64" s="13">
        <v>35</v>
      </c>
      <c r="H64" s="13">
        <v>8</v>
      </c>
      <c r="I64" s="16">
        <f t="shared" si="0"/>
        <v>47</v>
      </c>
    </row>
    <row r="65" spans="1:9" x14ac:dyDescent="0.25">
      <c r="A65" s="13">
        <f>'Acadamic Diary'!A65</f>
        <v>57</v>
      </c>
      <c r="B65" s="7">
        <v>500095429</v>
      </c>
      <c r="C65" s="7" t="s">
        <v>182</v>
      </c>
      <c r="D65" s="8" t="s">
        <v>183</v>
      </c>
      <c r="E65" s="13">
        <v>60</v>
      </c>
      <c r="F65" s="13">
        <v>12</v>
      </c>
      <c r="G65" s="13">
        <v>60</v>
      </c>
      <c r="H65" s="13">
        <v>12</v>
      </c>
      <c r="I65" s="16">
        <f t="shared" si="0"/>
        <v>72</v>
      </c>
    </row>
    <row r="66" spans="1:9" x14ac:dyDescent="0.25">
      <c r="A66" s="13">
        <f>'Acadamic Diary'!A66</f>
        <v>58</v>
      </c>
      <c r="B66" s="7">
        <v>500095437</v>
      </c>
      <c r="C66" s="7" t="s">
        <v>184</v>
      </c>
      <c r="D66" s="8" t="s">
        <v>185</v>
      </c>
      <c r="E66" s="13" t="s">
        <v>30</v>
      </c>
      <c r="F66" s="13" t="s">
        <v>30</v>
      </c>
      <c r="G66" s="13" t="s">
        <v>30</v>
      </c>
      <c r="H66" s="13" t="s">
        <v>30</v>
      </c>
      <c r="I66" s="16" t="str">
        <f t="shared" si="0"/>
        <v/>
      </c>
    </row>
    <row r="67" spans="1:9" x14ac:dyDescent="0.25">
      <c r="A67" s="13">
        <f>'Acadamic Diary'!A67</f>
        <v>59</v>
      </c>
      <c r="B67" s="7">
        <v>500095439</v>
      </c>
      <c r="C67" s="7" t="s">
        <v>186</v>
      </c>
      <c r="D67" s="8" t="s">
        <v>187</v>
      </c>
      <c r="E67" s="13">
        <v>45</v>
      </c>
      <c r="F67" s="13">
        <v>12</v>
      </c>
      <c r="G67" s="13">
        <v>45</v>
      </c>
      <c r="H67" s="13">
        <v>12</v>
      </c>
      <c r="I67" s="16">
        <f t="shared" si="0"/>
        <v>57</v>
      </c>
    </row>
    <row r="68" spans="1:9" x14ac:dyDescent="0.25">
      <c r="A68" s="13">
        <f>'Acadamic Diary'!A68</f>
        <v>60</v>
      </c>
      <c r="B68" s="7">
        <v>500095440</v>
      </c>
      <c r="C68" s="7" t="s">
        <v>188</v>
      </c>
      <c r="D68" s="8" t="s">
        <v>189</v>
      </c>
      <c r="E68" s="13">
        <v>63</v>
      </c>
      <c r="F68" s="13">
        <v>13</v>
      </c>
      <c r="G68" s="13">
        <v>66</v>
      </c>
      <c r="H68" s="13">
        <v>13</v>
      </c>
      <c r="I68" s="16">
        <f t="shared" si="0"/>
        <v>78</v>
      </c>
    </row>
    <row r="69" spans="1:9" x14ac:dyDescent="0.25">
      <c r="A69" s="13">
        <f>'Acadamic Diary'!A69</f>
        <v>61</v>
      </c>
      <c r="B69" s="7">
        <v>500095542</v>
      </c>
      <c r="C69" s="7" t="s">
        <v>190</v>
      </c>
      <c r="D69" s="8" t="s">
        <v>191</v>
      </c>
      <c r="E69" s="6">
        <v>55</v>
      </c>
      <c r="F69" s="6">
        <v>10</v>
      </c>
      <c r="G69" s="6">
        <v>60</v>
      </c>
      <c r="H69" s="6">
        <v>10</v>
      </c>
      <c r="I69" s="16">
        <f t="shared" si="0"/>
        <v>68</v>
      </c>
    </row>
    <row r="70" spans="1:9" x14ac:dyDescent="0.25">
      <c r="A70" s="13">
        <f>'Acadamic Diary'!A70</f>
        <v>62</v>
      </c>
      <c r="B70" s="7">
        <v>500095554</v>
      </c>
      <c r="C70" s="7" t="s">
        <v>194</v>
      </c>
      <c r="D70" s="8" t="s">
        <v>195</v>
      </c>
      <c r="E70" s="6">
        <v>65</v>
      </c>
      <c r="F70" s="6">
        <v>15</v>
      </c>
      <c r="G70" s="6">
        <v>65</v>
      </c>
      <c r="H70" s="6">
        <v>15</v>
      </c>
      <c r="I70" s="16">
        <f t="shared" si="0"/>
        <v>80</v>
      </c>
    </row>
    <row r="71" spans="1:9" x14ac:dyDescent="0.25">
      <c r="A71" s="13">
        <f>'Acadamic Diary'!A71</f>
        <v>63</v>
      </c>
      <c r="B71" s="7">
        <v>500095565</v>
      </c>
      <c r="C71" s="7" t="s">
        <v>198</v>
      </c>
      <c r="D71" s="8" t="s">
        <v>199</v>
      </c>
      <c r="E71" s="6">
        <v>60</v>
      </c>
      <c r="F71" s="6">
        <v>10</v>
      </c>
      <c r="G71" s="6">
        <v>64</v>
      </c>
      <c r="H71" s="6">
        <v>12</v>
      </c>
      <c r="I71" s="16">
        <f t="shared" si="0"/>
        <v>73</v>
      </c>
    </row>
    <row r="72" spans="1:9" x14ac:dyDescent="0.25">
      <c r="A72" s="13">
        <f>'Acadamic Diary'!A72</f>
        <v>64</v>
      </c>
      <c r="B72" s="7">
        <v>500095574</v>
      </c>
      <c r="C72" s="7" t="s">
        <v>202</v>
      </c>
      <c r="D72" s="8" t="s">
        <v>203</v>
      </c>
      <c r="E72" s="6">
        <v>61</v>
      </c>
      <c r="F72" s="6">
        <v>11</v>
      </c>
      <c r="G72" s="6">
        <v>61</v>
      </c>
      <c r="H72" s="6">
        <v>12</v>
      </c>
      <c r="I72" s="16">
        <f t="shared" si="0"/>
        <v>73</v>
      </c>
    </row>
    <row r="73" spans="1:9" x14ac:dyDescent="0.25">
      <c r="A73" s="13">
        <f>'Acadamic Diary'!A73</f>
        <v>65</v>
      </c>
      <c r="B73" s="7">
        <v>500095576</v>
      </c>
      <c r="C73" s="7" t="s">
        <v>206</v>
      </c>
      <c r="D73" s="8" t="s">
        <v>207</v>
      </c>
      <c r="E73" s="6">
        <v>65</v>
      </c>
      <c r="F73" s="6">
        <v>13</v>
      </c>
      <c r="G73" s="6">
        <v>65</v>
      </c>
      <c r="H73" s="6">
        <v>13</v>
      </c>
      <c r="I73" s="16">
        <f t="shared" si="0"/>
        <v>78</v>
      </c>
    </row>
    <row r="74" spans="1:9" x14ac:dyDescent="0.25">
      <c r="A74" s="13">
        <f>'Acadamic Diary'!A74</f>
        <v>66</v>
      </c>
      <c r="B74" s="7">
        <v>500095581</v>
      </c>
      <c r="C74" s="7" t="s">
        <v>208</v>
      </c>
      <c r="D74" s="8" t="s">
        <v>209</v>
      </c>
      <c r="E74" s="6">
        <v>61</v>
      </c>
      <c r="F74" s="6">
        <v>11</v>
      </c>
      <c r="G74" s="6">
        <v>61</v>
      </c>
      <c r="H74" s="6">
        <v>12</v>
      </c>
      <c r="I74" s="16">
        <f t="shared" ref="I74:I116" si="2">IFERROR(CEILING((E74+F74+G74+H74)/2,1),"")</f>
        <v>73</v>
      </c>
    </row>
    <row r="75" spans="1:9" x14ac:dyDescent="0.25">
      <c r="A75" s="13">
        <f>'Acadamic Diary'!A75</f>
        <v>67</v>
      </c>
      <c r="B75" s="7">
        <v>500095594</v>
      </c>
      <c r="C75" s="7" t="s">
        <v>212</v>
      </c>
      <c r="D75" s="8" t="s">
        <v>213</v>
      </c>
      <c r="E75" s="6">
        <v>63</v>
      </c>
      <c r="F75" s="6">
        <v>13</v>
      </c>
      <c r="G75" s="6">
        <v>62</v>
      </c>
      <c r="H75" s="6">
        <v>13</v>
      </c>
      <c r="I75" s="16">
        <f t="shared" si="2"/>
        <v>76</v>
      </c>
    </row>
    <row r="76" spans="1:9" x14ac:dyDescent="0.25">
      <c r="A76" s="13">
        <f>'Acadamic Diary'!A76</f>
        <v>68</v>
      </c>
      <c r="B76" s="7">
        <v>500095595</v>
      </c>
      <c r="C76" s="7" t="s">
        <v>214</v>
      </c>
      <c r="D76" s="8" t="s">
        <v>215</v>
      </c>
      <c r="E76" s="6">
        <v>56</v>
      </c>
      <c r="F76" s="6">
        <v>13</v>
      </c>
      <c r="G76" s="6">
        <v>58</v>
      </c>
      <c r="H76" s="6">
        <v>13</v>
      </c>
      <c r="I76" s="16">
        <f t="shared" si="2"/>
        <v>70</v>
      </c>
    </row>
    <row r="77" spans="1:9" x14ac:dyDescent="0.25">
      <c r="A77" s="13">
        <f>'Acadamic Diary'!A77</f>
        <v>69</v>
      </c>
      <c r="B77" s="7">
        <v>500095601</v>
      </c>
      <c r="C77" s="7" t="s">
        <v>218</v>
      </c>
      <c r="D77" s="8" t="s">
        <v>219</v>
      </c>
      <c r="E77" s="6">
        <v>63</v>
      </c>
      <c r="F77" s="6">
        <v>13</v>
      </c>
      <c r="G77" s="6">
        <v>63</v>
      </c>
      <c r="H77" s="6">
        <v>13</v>
      </c>
      <c r="I77" s="16">
        <f t="shared" si="2"/>
        <v>76</v>
      </c>
    </row>
    <row r="78" spans="1:9" x14ac:dyDescent="0.25">
      <c r="A78" s="13">
        <f>'Acadamic Diary'!A78</f>
        <v>70</v>
      </c>
      <c r="B78" s="7">
        <v>500095603</v>
      </c>
      <c r="C78" s="7" t="s">
        <v>221</v>
      </c>
      <c r="D78" s="8" t="s">
        <v>222</v>
      </c>
      <c r="E78" s="6">
        <v>50</v>
      </c>
      <c r="F78" s="6">
        <v>12</v>
      </c>
      <c r="G78" s="6">
        <v>50</v>
      </c>
      <c r="H78" s="6">
        <v>12</v>
      </c>
      <c r="I78" s="16">
        <f t="shared" si="2"/>
        <v>62</v>
      </c>
    </row>
    <row r="79" spans="1:9" x14ac:dyDescent="0.25">
      <c r="A79" s="13">
        <f>'Acadamic Diary'!A79</f>
        <v>71</v>
      </c>
      <c r="B79" s="7">
        <v>500095616</v>
      </c>
      <c r="C79" s="7" t="s">
        <v>223</v>
      </c>
      <c r="D79" s="8" t="s">
        <v>224</v>
      </c>
      <c r="E79" s="6">
        <v>63</v>
      </c>
      <c r="F79" s="6">
        <v>13</v>
      </c>
      <c r="G79" s="6">
        <v>62</v>
      </c>
      <c r="H79" s="6">
        <v>13</v>
      </c>
      <c r="I79" s="16">
        <f t="shared" si="2"/>
        <v>76</v>
      </c>
    </row>
    <row r="80" spans="1:9" x14ac:dyDescent="0.25">
      <c r="A80" s="13">
        <f>'Acadamic Diary'!A80</f>
        <v>72</v>
      </c>
      <c r="B80" s="7">
        <v>500095624</v>
      </c>
      <c r="C80" s="7" t="s">
        <v>225</v>
      </c>
      <c r="D80" s="8" t="s">
        <v>226</v>
      </c>
      <c r="E80" s="6">
        <v>56</v>
      </c>
      <c r="F80" s="6">
        <v>13</v>
      </c>
      <c r="G80" s="6">
        <v>58</v>
      </c>
      <c r="H80" s="6">
        <v>13</v>
      </c>
      <c r="I80" s="16">
        <f t="shared" si="2"/>
        <v>70</v>
      </c>
    </row>
    <row r="81" spans="1:9" x14ac:dyDescent="0.25">
      <c r="A81" s="13">
        <f>'Acadamic Diary'!A81</f>
        <v>73</v>
      </c>
      <c r="B81" s="7">
        <v>500095629</v>
      </c>
      <c r="C81" s="7" t="s">
        <v>228</v>
      </c>
      <c r="D81" s="8" t="s">
        <v>229</v>
      </c>
      <c r="E81" s="6">
        <v>63</v>
      </c>
      <c r="F81" s="6">
        <v>13</v>
      </c>
      <c r="G81" s="6">
        <v>63</v>
      </c>
      <c r="H81" s="6">
        <v>13</v>
      </c>
      <c r="I81" s="16">
        <f t="shared" si="2"/>
        <v>76</v>
      </c>
    </row>
    <row r="82" spans="1:9" x14ac:dyDescent="0.25">
      <c r="A82" s="13">
        <f>'Acadamic Diary'!A82</f>
        <v>74</v>
      </c>
      <c r="B82" s="7">
        <v>500095633</v>
      </c>
      <c r="C82" s="7" t="s">
        <v>230</v>
      </c>
      <c r="D82" s="8" t="s">
        <v>231</v>
      </c>
      <c r="E82" s="6">
        <v>40</v>
      </c>
      <c r="F82" s="6">
        <v>10</v>
      </c>
      <c r="G82" s="6">
        <v>40</v>
      </c>
      <c r="H82" s="6">
        <v>12</v>
      </c>
      <c r="I82" s="16">
        <f t="shared" si="2"/>
        <v>51</v>
      </c>
    </row>
    <row r="83" spans="1:9" x14ac:dyDescent="0.25">
      <c r="A83" s="13">
        <f>'Acadamic Diary'!A83</f>
        <v>75</v>
      </c>
      <c r="B83" s="7">
        <v>500095651</v>
      </c>
      <c r="C83" s="7" t="s">
        <v>232</v>
      </c>
      <c r="D83" s="8" t="s">
        <v>233</v>
      </c>
      <c r="E83" s="6">
        <v>60</v>
      </c>
      <c r="F83" s="6">
        <v>12</v>
      </c>
      <c r="G83" s="6">
        <v>62</v>
      </c>
      <c r="H83" s="6">
        <v>11</v>
      </c>
      <c r="I83" s="16">
        <f t="shared" si="2"/>
        <v>73</v>
      </c>
    </row>
    <row r="84" spans="1:9" x14ac:dyDescent="0.25">
      <c r="A84" s="13">
        <f>'Acadamic Diary'!A84</f>
        <v>76</v>
      </c>
      <c r="B84" s="7">
        <v>500095656</v>
      </c>
      <c r="C84" s="7" t="s">
        <v>236</v>
      </c>
      <c r="D84" s="8" t="s">
        <v>237</v>
      </c>
      <c r="E84" s="6">
        <v>45</v>
      </c>
      <c r="F84" s="6">
        <v>10</v>
      </c>
      <c r="G84" s="6">
        <v>50</v>
      </c>
      <c r="H84" s="6">
        <v>10</v>
      </c>
      <c r="I84" s="16">
        <f t="shared" si="2"/>
        <v>58</v>
      </c>
    </row>
    <row r="85" spans="1:9" x14ac:dyDescent="0.25">
      <c r="A85" s="13">
        <f>'Acadamic Diary'!A85</f>
        <v>77</v>
      </c>
      <c r="B85" s="7">
        <v>500095673</v>
      </c>
      <c r="C85" s="7" t="s">
        <v>239</v>
      </c>
      <c r="D85" s="8" t="s">
        <v>240</v>
      </c>
      <c r="E85" s="6">
        <v>62</v>
      </c>
      <c r="F85" s="6">
        <v>11</v>
      </c>
      <c r="G85" s="6">
        <v>63</v>
      </c>
      <c r="H85" s="6">
        <v>12</v>
      </c>
      <c r="I85" s="16">
        <f t="shared" si="2"/>
        <v>74</v>
      </c>
    </row>
    <row r="86" spans="1:9" x14ac:dyDescent="0.25">
      <c r="A86" s="13">
        <f>'Acadamic Diary'!A86</f>
        <v>78</v>
      </c>
      <c r="B86" s="7">
        <v>500095825</v>
      </c>
      <c r="C86" s="7" t="s">
        <v>241</v>
      </c>
      <c r="D86" s="8" t="s">
        <v>242</v>
      </c>
      <c r="E86" s="6" t="s">
        <v>30</v>
      </c>
      <c r="F86" s="6" t="s">
        <v>30</v>
      </c>
      <c r="G86" s="6" t="s">
        <v>30</v>
      </c>
      <c r="H86" s="6" t="s">
        <v>30</v>
      </c>
      <c r="I86" s="16" t="str">
        <f t="shared" si="2"/>
        <v/>
      </c>
    </row>
    <row r="87" spans="1:9" x14ac:dyDescent="0.25">
      <c r="A87" s="13">
        <f>'Acadamic Diary'!A87</f>
        <v>79</v>
      </c>
      <c r="B87" s="7">
        <v>500095831</v>
      </c>
      <c r="C87" s="7" t="s">
        <v>243</v>
      </c>
      <c r="D87" s="8" t="s">
        <v>244</v>
      </c>
      <c r="E87" s="6">
        <v>45</v>
      </c>
      <c r="F87" s="6">
        <v>10</v>
      </c>
      <c r="G87" s="6">
        <v>47</v>
      </c>
      <c r="H87" s="6">
        <v>12</v>
      </c>
      <c r="I87" s="16">
        <f t="shared" si="2"/>
        <v>57</v>
      </c>
    </row>
    <row r="88" spans="1:9" x14ac:dyDescent="0.25">
      <c r="A88" s="13">
        <f>'Acadamic Diary'!A88</f>
        <v>80</v>
      </c>
      <c r="B88" s="7">
        <v>500095834</v>
      </c>
      <c r="C88" s="7" t="s">
        <v>247</v>
      </c>
      <c r="D88" s="8" t="s">
        <v>248</v>
      </c>
      <c r="E88" s="6">
        <v>45</v>
      </c>
      <c r="F88" s="6">
        <v>10</v>
      </c>
      <c r="G88" s="6">
        <v>47</v>
      </c>
      <c r="H88" s="6">
        <v>12</v>
      </c>
      <c r="I88" s="16">
        <f t="shared" si="2"/>
        <v>57</v>
      </c>
    </row>
    <row r="89" spans="1:9" x14ac:dyDescent="0.25">
      <c r="A89" s="13">
        <f>'Acadamic Diary'!A89</f>
        <v>81</v>
      </c>
      <c r="B89" s="7">
        <v>500095835</v>
      </c>
      <c r="C89" s="7" t="s">
        <v>249</v>
      </c>
      <c r="D89" s="8" t="s">
        <v>250</v>
      </c>
      <c r="E89" s="6" t="s">
        <v>30</v>
      </c>
      <c r="F89" s="6" t="s">
        <v>30</v>
      </c>
      <c r="G89" s="6" t="s">
        <v>30</v>
      </c>
      <c r="H89" s="6" t="s">
        <v>30</v>
      </c>
      <c r="I89" s="16" t="str">
        <f t="shared" si="2"/>
        <v/>
      </c>
    </row>
    <row r="90" spans="1:9" x14ac:dyDescent="0.25">
      <c r="A90" s="13">
        <f>'Acadamic Diary'!A90</f>
        <v>82</v>
      </c>
      <c r="B90" s="7">
        <v>500095836</v>
      </c>
      <c r="C90" s="7" t="s">
        <v>251</v>
      </c>
      <c r="D90" s="8" t="s">
        <v>252</v>
      </c>
      <c r="E90" s="6" t="s">
        <v>30</v>
      </c>
      <c r="F90" s="6" t="s">
        <v>30</v>
      </c>
      <c r="G90" s="6" t="s">
        <v>30</v>
      </c>
      <c r="H90" s="6" t="s">
        <v>30</v>
      </c>
      <c r="I90" s="16" t="str">
        <f t="shared" si="2"/>
        <v/>
      </c>
    </row>
    <row r="91" spans="1:9" x14ac:dyDescent="0.25">
      <c r="A91" s="13">
        <f>'Acadamic Diary'!A91</f>
        <v>83</v>
      </c>
      <c r="B91" s="7">
        <v>500095842</v>
      </c>
      <c r="C91" s="7" t="s">
        <v>253</v>
      </c>
      <c r="D91" s="8" t="s">
        <v>254</v>
      </c>
      <c r="E91" s="6">
        <v>40</v>
      </c>
      <c r="F91" s="6">
        <v>10</v>
      </c>
      <c r="G91" s="6">
        <v>35</v>
      </c>
      <c r="H91" s="6">
        <v>8</v>
      </c>
      <c r="I91" s="16">
        <f t="shared" si="2"/>
        <v>47</v>
      </c>
    </row>
    <row r="92" spans="1:9" x14ac:dyDescent="0.25">
      <c r="A92" s="13">
        <f>'Acadamic Diary'!A92</f>
        <v>84</v>
      </c>
      <c r="B92" s="7">
        <v>500095919</v>
      </c>
      <c r="C92" s="7" t="s">
        <v>255</v>
      </c>
      <c r="D92" s="8" t="s">
        <v>256</v>
      </c>
      <c r="E92" s="6">
        <v>45</v>
      </c>
      <c r="F92" s="6">
        <v>10</v>
      </c>
      <c r="G92" s="6">
        <v>47</v>
      </c>
      <c r="H92" s="6">
        <v>12</v>
      </c>
      <c r="I92" s="16">
        <f t="shared" si="2"/>
        <v>57</v>
      </c>
    </row>
    <row r="93" spans="1:9" x14ac:dyDescent="0.25">
      <c r="A93" s="13">
        <f>'Acadamic Diary'!A93</f>
        <v>85</v>
      </c>
      <c r="B93" s="7">
        <v>500095922</v>
      </c>
      <c r="C93" s="7" t="s">
        <v>257</v>
      </c>
      <c r="D93" s="8" t="s">
        <v>258</v>
      </c>
      <c r="E93" s="6" t="s">
        <v>30</v>
      </c>
      <c r="F93" s="6" t="s">
        <v>30</v>
      </c>
      <c r="G93" s="6" t="s">
        <v>30</v>
      </c>
      <c r="H93" s="6" t="s">
        <v>30</v>
      </c>
      <c r="I93" s="16" t="str">
        <f t="shared" si="2"/>
        <v/>
      </c>
    </row>
    <row r="94" spans="1:9" x14ac:dyDescent="0.25">
      <c r="A94" s="13">
        <f>'Acadamic Diary'!A94</f>
        <v>86</v>
      </c>
      <c r="B94" s="7">
        <v>500095925</v>
      </c>
      <c r="C94" s="7" t="s">
        <v>259</v>
      </c>
      <c r="D94" s="8" t="s">
        <v>260</v>
      </c>
      <c r="E94" s="6">
        <v>60</v>
      </c>
      <c r="F94" s="6">
        <v>12</v>
      </c>
      <c r="G94" s="6">
        <v>62</v>
      </c>
      <c r="H94" s="6">
        <v>11</v>
      </c>
      <c r="I94" s="16">
        <f t="shared" si="2"/>
        <v>73</v>
      </c>
    </row>
    <row r="95" spans="1:9" x14ac:dyDescent="0.25">
      <c r="A95" s="13">
        <f>'Acadamic Diary'!A95</f>
        <v>87</v>
      </c>
      <c r="B95" s="7">
        <v>500095932</v>
      </c>
      <c r="C95" s="7" t="s">
        <v>262</v>
      </c>
      <c r="D95" s="8" t="s">
        <v>263</v>
      </c>
      <c r="E95" s="6">
        <v>45</v>
      </c>
      <c r="F95" s="6">
        <v>10</v>
      </c>
      <c r="G95" s="6">
        <v>47</v>
      </c>
      <c r="H95" s="6">
        <v>12</v>
      </c>
      <c r="I95" s="16">
        <f t="shared" si="2"/>
        <v>57</v>
      </c>
    </row>
    <row r="96" spans="1:9" x14ac:dyDescent="0.25">
      <c r="A96" s="13">
        <f>'Acadamic Diary'!A96</f>
        <v>88</v>
      </c>
      <c r="B96" s="7">
        <v>500095936</v>
      </c>
      <c r="C96" s="7" t="s">
        <v>265</v>
      </c>
      <c r="D96" s="8" t="s">
        <v>266</v>
      </c>
      <c r="E96" s="6" t="s">
        <v>30</v>
      </c>
      <c r="F96" s="6" t="s">
        <v>30</v>
      </c>
      <c r="G96" s="6" t="s">
        <v>30</v>
      </c>
      <c r="H96" s="6" t="s">
        <v>30</v>
      </c>
      <c r="I96" s="16" t="str">
        <f t="shared" si="2"/>
        <v/>
      </c>
    </row>
    <row r="97" spans="1:9" x14ac:dyDescent="0.25">
      <c r="A97" s="13">
        <f>'Acadamic Diary'!A97</f>
        <v>89</v>
      </c>
      <c r="B97" s="7">
        <v>500095937</v>
      </c>
      <c r="C97" s="7" t="s">
        <v>267</v>
      </c>
      <c r="D97" s="8" t="s">
        <v>268</v>
      </c>
      <c r="E97" s="6">
        <v>61</v>
      </c>
      <c r="F97" s="6">
        <v>11</v>
      </c>
      <c r="G97" s="6">
        <v>61</v>
      </c>
      <c r="H97" s="6">
        <v>12</v>
      </c>
      <c r="I97" s="16">
        <f t="shared" si="2"/>
        <v>73</v>
      </c>
    </row>
    <row r="98" spans="1:9" x14ac:dyDescent="0.25">
      <c r="A98" s="13">
        <f>'Acadamic Diary'!A98</f>
        <v>90</v>
      </c>
      <c r="B98" s="7">
        <v>500096021</v>
      </c>
      <c r="C98" s="7" t="s">
        <v>271</v>
      </c>
      <c r="D98" s="8" t="s">
        <v>272</v>
      </c>
      <c r="E98" s="6">
        <v>45</v>
      </c>
      <c r="F98" s="6">
        <v>10</v>
      </c>
      <c r="G98" s="6">
        <v>50</v>
      </c>
      <c r="H98" s="6">
        <v>10</v>
      </c>
      <c r="I98" s="16">
        <f t="shared" si="2"/>
        <v>58</v>
      </c>
    </row>
    <row r="99" spans="1:9" x14ac:dyDescent="0.25">
      <c r="A99" s="13">
        <f>'Acadamic Diary'!A99</f>
        <v>91</v>
      </c>
      <c r="B99" s="7">
        <v>500096086</v>
      </c>
      <c r="C99" s="7" t="s">
        <v>273</v>
      </c>
      <c r="D99" s="8" t="s">
        <v>274</v>
      </c>
      <c r="E99" s="6">
        <v>60</v>
      </c>
      <c r="F99" s="6">
        <v>10</v>
      </c>
      <c r="G99" s="6">
        <v>64</v>
      </c>
      <c r="H99" s="6">
        <v>12</v>
      </c>
      <c r="I99" s="16">
        <f t="shared" si="2"/>
        <v>73</v>
      </c>
    </row>
    <row r="100" spans="1:9" x14ac:dyDescent="0.25">
      <c r="A100" s="13">
        <f>'Acadamic Diary'!A100</f>
        <v>92</v>
      </c>
      <c r="B100" s="7">
        <v>500096088</v>
      </c>
      <c r="C100" s="7" t="s">
        <v>276</v>
      </c>
      <c r="D100" s="8" t="s">
        <v>277</v>
      </c>
      <c r="E100" s="6">
        <v>60</v>
      </c>
      <c r="F100" s="6">
        <v>12</v>
      </c>
      <c r="G100" s="6">
        <v>62</v>
      </c>
      <c r="H100" s="6">
        <v>11</v>
      </c>
      <c r="I100" s="16">
        <f t="shared" si="2"/>
        <v>73</v>
      </c>
    </row>
    <row r="101" spans="1:9" x14ac:dyDescent="0.25">
      <c r="A101" s="13">
        <f>'Acadamic Diary'!A101</f>
        <v>93</v>
      </c>
      <c r="B101" s="7">
        <v>500096122</v>
      </c>
      <c r="C101" s="7" t="s">
        <v>278</v>
      </c>
      <c r="D101" s="8" t="s">
        <v>279</v>
      </c>
      <c r="E101" s="6">
        <v>45</v>
      </c>
      <c r="F101" s="6">
        <v>10</v>
      </c>
      <c r="G101" s="6">
        <v>50</v>
      </c>
      <c r="H101" s="6">
        <v>10</v>
      </c>
      <c r="I101" s="16">
        <f t="shared" si="2"/>
        <v>58</v>
      </c>
    </row>
    <row r="102" spans="1:9" x14ac:dyDescent="0.25">
      <c r="A102" s="13">
        <f>'Acadamic Diary'!A102</f>
        <v>94</v>
      </c>
      <c r="B102" s="7">
        <v>500096132</v>
      </c>
      <c r="C102" s="7" t="s">
        <v>280</v>
      </c>
      <c r="D102" s="8" t="s">
        <v>281</v>
      </c>
      <c r="E102" s="6">
        <v>62</v>
      </c>
      <c r="F102" s="6">
        <v>11</v>
      </c>
      <c r="G102" s="6">
        <v>63</v>
      </c>
      <c r="H102" s="6">
        <v>12</v>
      </c>
      <c r="I102" s="16">
        <f t="shared" si="2"/>
        <v>74</v>
      </c>
    </row>
    <row r="103" spans="1:9" x14ac:dyDescent="0.25">
      <c r="A103" s="13">
        <f>'Acadamic Diary'!A103</f>
        <v>95</v>
      </c>
      <c r="B103" s="7">
        <v>500096244</v>
      </c>
      <c r="C103" s="7" t="s">
        <v>282</v>
      </c>
      <c r="D103" s="8" t="s">
        <v>283</v>
      </c>
      <c r="E103" s="6">
        <v>40</v>
      </c>
      <c r="F103" s="6">
        <v>10</v>
      </c>
      <c r="G103" s="6">
        <v>40</v>
      </c>
      <c r="H103" s="6">
        <v>12</v>
      </c>
      <c r="I103" s="16">
        <f t="shared" si="2"/>
        <v>51</v>
      </c>
    </row>
    <row r="104" spans="1:9" x14ac:dyDescent="0.25">
      <c r="A104" s="13">
        <f>'Acadamic Diary'!A104</f>
        <v>96</v>
      </c>
      <c r="B104" s="7">
        <v>500096258</v>
      </c>
      <c r="C104" s="7" t="s">
        <v>284</v>
      </c>
      <c r="D104" s="8" t="s">
        <v>285</v>
      </c>
      <c r="E104" s="6">
        <v>60</v>
      </c>
      <c r="F104" s="6">
        <v>10</v>
      </c>
      <c r="G104" s="6">
        <v>64</v>
      </c>
      <c r="H104" s="6">
        <v>12</v>
      </c>
      <c r="I104" s="16">
        <f t="shared" si="2"/>
        <v>73</v>
      </c>
    </row>
    <row r="105" spans="1:9" x14ac:dyDescent="0.25">
      <c r="A105" s="13">
        <f>'Acadamic Diary'!A105</f>
        <v>97</v>
      </c>
      <c r="B105" s="7">
        <v>500096288</v>
      </c>
      <c r="C105" s="7" t="s">
        <v>286</v>
      </c>
      <c r="D105" s="8" t="s">
        <v>287</v>
      </c>
      <c r="E105" s="6">
        <v>65</v>
      </c>
      <c r="F105" s="6">
        <v>12</v>
      </c>
      <c r="G105" s="6">
        <v>65</v>
      </c>
      <c r="H105" s="6">
        <v>12</v>
      </c>
      <c r="I105" s="16">
        <f t="shared" si="2"/>
        <v>77</v>
      </c>
    </row>
    <row r="106" spans="1:9" x14ac:dyDescent="0.25">
      <c r="A106" s="13">
        <f>'Acadamic Diary'!A106</f>
        <v>98</v>
      </c>
      <c r="B106" s="7">
        <v>500096302</v>
      </c>
      <c r="C106" s="7" t="s">
        <v>288</v>
      </c>
      <c r="D106" s="8" t="s">
        <v>289</v>
      </c>
      <c r="E106" s="6">
        <v>62</v>
      </c>
      <c r="F106" s="6">
        <v>11</v>
      </c>
      <c r="G106" s="6">
        <v>63</v>
      </c>
      <c r="H106" s="6">
        <v>12</v>
      </c>
      <c r="I106" s="16">
        <f t="shared" si="2"/>
        <v>74</v>
      </c>
    </row>
    <row r="107" spans="1:9" x14ac:dyDescent="0.25">
      <c r="A107" s="13">
        <f>'Acadamic Diary'!A107</f>
        <v>99</v>
      </c>
      <c r="B107" s="7">
        <v>500096346</v>
      </c>
      <c r="C107" s="7" t="s">
        <v>291</v>
      </c>
      <c r="D107" s="8" t="s">
        <v>292</v>
      </c>
      <c r="E107" s="6">
        <v>61</v>
      </c>
      <c r="F107" s="6">
        <v>11</v>
      </c>
      <c r="G107" s="6">
        <v>61</v>
      </c>
      <c r="H107" s="6">
        <v>12</v>
      </c>
      <c r="I107" s="16">
        <f t="shared" si="2"/>
        <v>73</v>
      </c>
    </row>
    <row r="108" spans="1:9" x14ac:dyDescent="0.25">
      <c r="A108" s="13">
        <f>'Acadamic Diary'!A108</f>
        <v>100</v>
      </c>
      <c r="B108" s="7">
        <v>500096351</v>
      </c>
      <c r="C108" s="7" t="s">
        <v>293</v>
      </c>
      <c r="D108" s="8" t="s">
        <v>294</v>
      </c>
      <c r="E108" s="6">
        <v>60</v>
      </c>
      <c r="F108" s="6">
        <v>10</v>
      </c>
      <c r="G108" s="6">
        <v>61</v>
      </c>
      <c r="H108" s="6">
        <v>11</v>
      </c>
      <c r="I108" s="16">
        <f t="shared" si="2"/>
        <v>71</v>
      </c>
    </row>
    <row r="109" spans="1:9" x14ac:dyDescent="0.25">
      <c r="A109" s="13">
        <f>'Acadamic Diary'!A109</f>
        <v>101</v>
      </c>
      <c r="B109" s="7">
        <v>500096400</v>
      </c>
      <c r="C109" s="7" t="s">
        <v>297</v>
      </c>
      <c r="D109" s="8" t="s">
        <v>298</v>
      </c>
      <c r="E109" s="6">
        <v>61</v>
      </c>
      <c r="F109" s="6">
        <v>11</v>
      </c>
      <c r="G109" s="6">
        <v>61</v>
      </c>
      <c r="H109" s="6">
        <v>12</v>
      </c>
      <c r="I109" s="16">
        <f t="shared" si="2"/>
        <v>73</v>
      </c>
    </row>
    <row r="110" spans="1:9" x14ac:dyDescent="0.25">
      <c r="A110" s="13">
        <f>'Acadamic Diary'!A110</f>
        <v>102</v>
      </c>
      <c r="B110" s="7">
        <v>500096412</v>
      </c>
      <c r="C110" s="7" t="s">
        <v>300</v>
      </c>
      <c r="D110" s="8" t="s">
        <v>301</v>
      </c>
      <c r="E110" s="6">
        <v>45</v>
      </c>
      <c r="F110" s="6">
        <v>12</v>
      </c>
      <c r="G110" s="6">
        <v>45</v>
      </c>
      <c r="H110" s="6">
        <v>12</v>
      </c>
      <c r="I110" s="16">
        <f t="shared" si="2"/>
        <v>57</v>
      </c>
    </row>
    <row r="111" spans="1:9" x14ac:dyDescent="0.25">
      <c r="A111" s="13">
        <f>'Acadamic Diary'!A111</f>
        <v>103</v>
      </c>
      <c r="B111" s="7">
        <v>500096448</v>
      </c>
      <c r="C111" s="7" t="s">
        <v>302</v>
      </c>
      <c r="D111" s="8" t="s">
        <v>303</v>
      </c>
      <c r="E111" s="6">
        <v>63</v>
      </c>
      <c r="F111" s="6">
        <v>13</v>
      </c>
      <c r="G111" s="6">
        <v>63</v>
      </c>
      <c r="H111" s="6">
        <v>13</v>
      </c>
      <c r="I111" s="16">
        <f t="shared" si="2"/>
        <v>76</v>
      </c>
    </row>
    <row r="112" spans="1:9" x14ac:dyDescent="0.25">
      <c r="A112" s="13">
        <f>'Acadamic Diary'!A112</f>
        <v>104</v>
      </c>
      <c r="B112" s="7">
        <v>500096495</v>
      </c>
      <c r="C112" s="7" t="s">
        <v>304</v>
      </c>
      <c r="D112" s="8" t="s">
        <v>305</v>
      </c>
      <c r="E112" s="6">
        <v>63</v>
      </c>
      <c r="F112" s="6">
        <v>13</v>
      </c>
      <c r="G112" s="6">
        <v>63</v>
      </c>
      <c r="H112" s="6">
        <v>13</v>
      </c>
      <c r="I112" s="16">
        <f t="shared" si="2"/>
        <v>76</v>
      </c>
    </row>
    <row r="113" spans="1:9" x14ac:dyDescent="0.25">
      <c r="A113" s="13">
        <f>'Acadamic Diary'!A113</f>
        <v>105</v>
      </c>
      <c r="B113" s="7">
        <v>500096507</v>
      </c>
      <c r="C113" s="7" t="s">
        <v>307</v>
      </c>
      <c r="D113" s="8" t="s">
        <v>308</v>
      </c>
      <c r="E113" s="6">
        <v>63</v>
      </c>
      <c r="F113" s="6">
        <v>13</v>
      </c>
      <c r="G113" s="6">
        <v>63</v>
      </c>
      <c r="H113" s="6">
        <v>13</v>
      </c>
      <c r="I113" s="16">
        <f t="shared" si="2"/>
        <v>76</v>
      </c>
    </row>
    <row r="114" spans="1:9" x14ac:dyDescent="0.25">
      <c r="A114" s="13">
        <f>'Acadamic Diary'!A114</f>
        <v>106</v>
      </c>
      <c r="B114" s="7">
        <v>500096554</v>
      </c>
      <c r="C114" s="7" t="s">
        <v>309</v>
      </c>
      <c r="D114" s="8" t="s">
        <v>310</v>
      </c>
      <c r="E114" s="6">
        <v>60</v>
      </c>
      <c r="F114" s="6">
        <v>10</v>
      </c>
      <c r="G114" s="6">
        <v>61</v>
      </c>
      <c r="H114" s="6">
        <v>11</v>
      </c>
      <c r="I114" s="16">
        <f t="shared" si="2"/>
        <v>71</v>
      </c>
    </row>
    <row r="115" spans="1:9" x14ac:dyDescent="0.25">
      <c r="A115" s="13">
        <f>'Acadamic Diary'!A115</f>
        <v>107</v>
      </c>
      <c r="B115" s="7">
        <v>500096591</v>
      </c>
      <c r="C115" s="7" t="s">
        <v>311</v>
      </c>
      <c r="D115" s="8" t="s">
        <v>312</v>
      </c>
      <c r="E115" s="6">
        <v>68</v>
      </c>
      <c r="F115" s="6">
        <v>14</v>
      </c>
      <c r="G115" s="6">
        <v>68</v>
      </c>
      <c r="H115" s="6">
        <v>14</v>
      </c>
      <c r="I115" s="16">
        <f t="shared" si="2"/>
        <v>82</v>
      </c>
    </row>
    <row r="116" spans="1:9" x14ac:dyDescent="0.25">
      <c r="A116" s="13">
        <f>'Acadamic Diary'!A116</f>
        <v>108</v>
      </c>
      <c r="B116" s="7">
        <v>500096616</v>
      </c>
      <c r="C116" s="7" t="s">
        <v>314</v>
      </c>
      <c r="D116" s="8" t="s">
        <v>315</v>
      </c>
      <c r="E116" s="6">
        <v>45</v>
      </c>
      <c r="F116" s="6">
        <v>10</v>
      </c>
      <c r="G116" s="6">
        <v>47</v>
      </c>
      <c r="H116" s="6">
        <v>12</v>
      </c>
      <c r="I116" s="16">
        <f t="shared" si="2"/>
        <v>57</v>
      </c>
    </row>
  </sheetData>
  <autoFilter ref="A8:I116" xr:uid="{00000000-0009-0000-0000-000004000000}"/>
  <mergeCells count="9">
    <mergeCell ref="A5:B5"/>
    <mergeCell ref="C5:G5"/>
    <mergeCell ref="A6:B6"/>
    <mergeCell ref="C6:G6"/>
    <mergeCell ref="C1:H1"/>
    <mergeCell ref="C2:H2"/>
    <mergeCell ref="C3:H3"/>
    <mergeCell ref="A4:B4"/>
    <mergeCell ref="C4:G4"/>
  </mergeCells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16"/>
  <sheetViews>
    <sheetView tabSelected="1" zoomScaleNormal="100" workbookViewId="0">
      <pane xSplit="4" ySplit="8" topLeftCell="E24" activePane="bottomRight" state="frozen"/>
      <selection pane="topRight" activeCell="E1" sqref="E1"/>
      <selection pane="bottomLeft" activeCell="A9" sqref="A9"/>
      <selection pane="bottomRight" activeCell="A8" sqref="A8:K96"/>
    </sheetView>
  </sheetViews>
  <sheetFormatPr defaultColWidth="8.5703125" defaultRowHeight="15" x14ac:dyDescent="0.25"/>
  <cols>
    <col min="1" max="1" width="5.140625" customWidth="1"/>
    <col min="2" max="2" width="10" customWidth="1"/>
    <col min="3" max="3" width="14.28515625" customWidth="1"/>
    <col min="4" max="4" width="23" customWidth="1"/>
    <col min="5" max="5" width="13.7109375" customWidth="1"/>
    <col min="8" max="8" width="12.28515625" customWidth="1"/>
  </cols>
  <sheetData>
    <row r="1" spans="1:11" s="22" customFormat="1" x14ac:dyDescent="0.25">
      <c r="A1"/>
      <c r="B1"/>
      <c r="C1" s="39" t="s">
        <v>0</v>
      </c>
      <c r="D1" s="39"/>
      <c r="E1" s="39"/>
      <c r="F1" s="39"/>
      <c r="G1" s="39"/>
      <c r="H1" s="39"/>
      <c r="I1"/>
      <c r="J1"/>
      <c r="K1"/>
    </row>
    <row r="2" spans="1:11" x14ac:dyDescent="0.25">
      <c r="C2" s="39" t="s">
        <v>1</v>
      </c>
      <c r="D2" s="39"/>
      <c r="E2" s="39"/>
      <c r="F2" s="39"/>
      <c r="G2" s="39"/>
      <c r="H2" s="39"/>
    </row>
    <row r="3" spans="1:11" x14ac:dyDescent="0.25">
      <c r="C3" s="39" t="s">
        <v>2</v>
      </c>
      <c r="D3" s="39"/>
      <c r="E3" s="39"/>
      <c r="F3" s="39"/>
      <c r="G3" s="39"/>
      <c r="H3" s="39"/>
    </row>
    <row r="4" spans="1:11" x14ac:dyDescent="0.25">
      <c r="A4" s="37" t="s">
        <v>3</v>
      </c>
      <c r="B4" s="37"/>
      <c r="C4" s="38" t="str">
        <f>'Acadamic Diary'!C4</f>
        <v>NA</v>
      </c>
      <c r="D4" s="38"/>
      <c r="E4" s="38"/>
      <c r="F4" s="38"/>
      <c r="G4" s="38"/>
    </row>
    <row r="5" spans="1:11" s="23" customFormat="1" x14ac:dyDescent="0.25">
      <c r="A5" s="37" t="s">
        <v>5</v>
      </c>
      <c r="B5" s="37"/>
      <c r="C5" s="38" t="str">
        <f>'Acadamic Diary'!C5:G5</f>
        <v>Major Project 1</v>
      </c>
      <c r="D5" s="38"/>
      <c r="E5" s="38"/>
      <c r="F5" s="38"/>
      <c r="G5" s="38"/>
      <c r="H5"/>
      <c r="I5"/>
      <c r="J5"/>
      <c r="K5"/>
    </row>
    <row r="6" spans="1:11" x14ac:dyDescent="0.25">
      <c r="A6" s="37" t="s">
        <v>7</v>
      </c>
      <c r="B6" s="37"/>
      <c r="C6" s="38" t="str">
        <f>'Acadamic Diary'!C6:G6</f>
        <v>B.Tech CS+CCVT, B4+B5+B6, VII Semester</v>
      </c>
      <c r="D6" s="38"/>
      <c r="E6" s="38"/>
      <c r="F6" s="38"/>
      <c r="G6" s="38"/>
    </row>
    <row r="8" spans="1:11" ht="45" x14ac:dyDescent="0.25">
      <c r="A8" s="24" t="s">
        <v>9</v>
      </c>
      <c r="B8" s="24" t="s">
        <v>10</v>
      </c>
      <c r="C8" s="24" t="s">
        <v>11</v>
      </c>
      <c r="D8" s="24" t="s">
        <v>12</v>
      </c>
      <c r="E8" s="25" t="s">
        <v>338</v>
      </c>
      <c r="F8" s="25" t="s">
        <v>339</v>
      </c>
      <c r="G8" s="25" t="s">
        <v>340</v>
      </c>
      <c r="H8" s="25" t="s">
        <v>341</v>
      </c>
      <c r="I8" s="26" t="s">
        <v>342</v>
      </c>
      <c r="J8" s="26" t="s">
        <v>343</v>
      </c>
      <c r="K8" s="26" t="s">
        <v>344</v>
      </c>
    </row>
    <row r="9" spans="1:11" ht="15.75" x14ac:dyDescent="0.25">
      <c r="A9" s="13">
        <f>'Acadamic Diary'!A9</f>
        <v>1</v>
      </c>
      <c r="B9" s="7">
        <v>500093418</v>
      </c>
      <c r="C9" s="7" t="s">
        <v>16</v>
      </c>
      <c r="D9" s="8" t="s">
        <v>17</v>
      </c>
      <c r="E9" s="16">
        <f>VLOOKUP(B9,Synopsis!B8:J116,9,0)</f>
        <v>15</v>
      </c>
      <c r="F9" s="16">
        <f>VLOOKUP(B9,Mid_term!B8:I116,8,0)</f>
        <v>12</v>
      </c>
      <c r="G9" s="16">
        <f>VLOOKUP(B9,'End-term'!B8:K116,10,0)</f>
        <v>35</v>
      </c>
      <c r="H9" s="16">
        <f>VLOOKUP(B9,'Mentor Marks'!B8:I116,8,0)</f>
        <v>70</v>
      </c>
      <c r="I9" s="27">
        <f>IFERROR(CEILING(SUM(E9:H9)*100/175,1),"")</f>
        <v>76</v>
      </c>
      <c r="J9" s="19" t="str">
        <f>IFERROR(VLOOKUP(B9,OtherAC!$B$1:$F$30,5,0),"")</f>
        <v/>
      </c>
      <c r="K9" s="28">
        <f t="shared" ref="K9:K40" si="0">(MAX(I9:J9))</f>
        <v>76</v>
      </c>
    </row>
    <row r="10" spans="1:11" ht="15.75" x14ac:dyDescent="0.25">
      <c r="A10" s="13">
        <f>'Acadamic Diary'!A10</f>
        <v>2</v>
      </c>
      <c r="B10" s="7">
        <v>500093449</v>
      </c>
      <c r="C10" s="7" t="s">
        <v>20</v>
      </c>
      <c r="D10" s="8" t="s">
        <v>21</v>
      </c>
      <c r="E10" s="16">
        <f>VLOOKUP(B10,Synopsis!B9:J117,9,0)</f>
        <v>15</v>
      </c>
      <c r="F10" s="16">
        <f>VLOOKUP(B10,Mid_term!B9:I117,8,0)</f>
        <v>12</v>
      </c>
      <c r="G10" s="16">
        <f>VLOOKUP(B10,'End-term'!B9:K117,10,0)</f>
        <v>30</v>
      </c>
      <c r="H10" s="16">
        <f>VLOOKUP(B10,'Mentor Marks'!B9:I117,8,0)</f>
        <v>74</v>
      </c>
      <c r="I10" s="27">
        <f t="shared" ref="I10:I45" si="1">IFERROR(CEILING(SUM(E10:H10)*100/175,1),"")</f>
        <v>75</v>
      </c>
      <c r="J10" s="19" t="str">
        <f>IFERROR(VLOOKUP(B10,OtherAC!$B$1:$F$30,5,0),"")</f>
        <v/>
      </c>
      <c r="K10" s="28">
        <f t="shared" si="0"/>
        <v>75</v>
      </c>
    </row>
    <row r="11" spans="1:11" s="23" customFormat="1" ht="15.75" x14ac:dyDescent="0.25">
      <c r="A11" s="13">
        <f>'Acadamic Diary'!A11</f>
        <v>3</v>
      </c>
      <c r="B11" s="7">
        <v>500093617</v>
      </c>
      <c r="C11" s="7" t="s">
        <v>24</v>
      </c>
      <c r="D11" s="8" t="s">
        <v>25</v>
      </c>
      <c r="E11" s="16">
        <f>VLOOKUP(B11,Synopsis!B10:J118,9,0)</f>
        <v>10</v>
      </c>
      <c r="F11" s="16">
        <f>VLOOKUP(B11,Mid_term!B10:I118,8,0)</f>
        <v>8</v>
      </c>
      <c r="G11" s="16">
        <f>VLOOKUP(B11,'End-term'!B10:K118,10,0)</f>
        <v>29</v>
      </c>
      <c r="H11" s="16">
        <f>VLOOKUP(B11,'Mentor Marks'!B10:I118,8,0)</f>
        <v>80</v>
      </c>
      <c r="I11" s="27">
        <f t="shared" si="1"/>
        <v>73</v>
      </c>
      <c r="J11" s="19" t="str">
        <f>IFERROR(VLOOKUP(B11,OtherAC!$B$1:$F$30,5,0),"")</f>
        <v/>
      </c>
      <c r="K11" s="28">
        <f t="shared" si="0"/>
        <v>73</v>
      </c>
    </row>
    <row r="12" spans="1:11" s="23" customFormat="1" ht="15.75" x14ac:dyDescent="0.25">
      <c r="A12" s="29">
        <f>'Acadamic Diary'!A12</f>
        <v>4</v>
      </c>
      <c r="B12" s="30">
        <v>500093628</v>
      </c>
      <c r="C12" s="30" t="s">
        <v>28</v>
      </c>
      <c r="D12" s="31" t="s">
        <v>29</v>
      </c>
      <c r="E12" s="32" t="str">
        <f>VLOOKUP(B12,Synopsis!B11:J119,9,0)</f>
        <v/>
      </c>
      <c r="F12" s="32" t="str">
        <f>VLOOKUP(B12,Mid_term!B11:I119,8,0)</f>
        <v/>
      </c>
      <c r="G12" s="32" t="str">
        <f>VLOOKUP(B12,'End-term'!B11:K119,10,0)</f>
        <v/>
      </c>
      <c r="H12" s="32" t="str">
        <f>VLOOKUP(B12,'Mentor Marks'!B11:I119,8,0)</f>
        <v/>
      </c>
      <c r="I12" s="27">
        <f t="shared" si="1"/>
        <v>0</v>
      </c>
      <c r="J12" s="19">
        <f>IFERROR(VLOOKUP(B12,OtherAC!$B$1:$F$30,5,0),"")</f>
        <v>0</v>
      </c>
      <c r="K12" s="34">
        <f t="shared" si="0"/>
        <v>0</v>
      </c>
    </row>
    <row r="13" spans="1:11" ht="15.75" x14ac:dyDescent="0.25">
      <c r="A13" s="13">
        <f>'Acadamic Diary'!A13</f>
        <v>5</v>
      </c>
      <c r="B13" s="7">
        <v>500093629</v>
      </c>
      <c r="C13" s="7" t="s">
        <v>31</v>
      </c>
      <c r="D13" s="8" t="s">
        <v>32</v>
      </c>
      <c r="E13" s="16">
        <f>VLOOKUP(B13,Synopsis!B12:J120,9,0)</f>
        <v>11</v>
      </c>
      <c r="F13" s="16">
        <f>VLOOKUP(B13,Mid_term!B12:I120,8,0)</f>
        <v>14</v>
      </c>
      <c r="G13" s="16">
        <f>VLOOKUP(B13,'End-term'!B12:K120,10,0)</f>
        <v>41</v>
      </c>
      <c r="H13" s="16">
        <f>VLOOKUP(B13,'Mentor Marks'!B12:I120,8,0)</f>
        <v>73</v>
      </c>
      <c r="I13" s="27">
        <f t="shared" si="1"/>
        <v>80</v>
      </c>
      <c r="J13" s="19" t="str">
        <f>IFERROR(VLOOKUP(B13,OtherAC!$B$1:$F$30,5,0),"")</f>
        <v/>
      </c>
      <c r="K13" s="28">
        <f t="shared" si="0"/>
        <v>80</v>
      </c>
    </row>
    <row r="14" spans="1:11" ht="15.75" x14ac:dyDescent="0.25">
      <c r="A14" s="13">
        <f>'Acadamic Diary'!A14</f>
        <v>6</v>
      </c>
      <c r="B14" s="7">
        <v>500093644</v>
      </c>
      <c r="C14" s="7" t="s">
        <v>35</v>
      </c>
      <c r="D14" s="8" t="s">
        <v>36</v>
      </c>
      <c r="E14" s="16">
        <f>VLOOKUP(B14,Synopsis!B13:J121,9,0)</f>
        <v>11</v>
      </c>
      <c r="F14" s="16">
        <f>VLOOKUP(B14,Mid_term!B13:I121,8,0)</f>
        <v>14</v>
      </c>
      <c r="G14" s="16">
        <f>VLOOKUP(B14,'End-term'!B13:K121,10,0)</f>
        <v>43</v>
      </c>
      <c r="H14" s="16">
        <f>VLOOKUP(B14,'Mentor Marks'!B13:I121,8,0)</f>
        <v>73</v>
      </c>
      <c r="I14" s="27">
        <f t="shared" si="1"/>
        <v>81</v>
      </c>
      <c r="J14" s="19" t="str">
        <f>IFERROR(VLOOKUP(B14,OtherAC!$B$1:$F$30,5,0),"")</f>
        <v/>
      </c>
      <c r="K14" s="28">
        <f t="shared" si="0"/>
        <v>81</v>
      </c>
    </row>
    <row r="15" spans="1:11" s="23" customFormat="1" ht="15.75" x14ac:dyDescent="0.25">
      <c r="A15" s="13">
        <f>'Acadamic Diary'!A15</f>
        <v>7</v>
      </c>
      <c r="B15" s="7">
        <v>500093651</v>
      </c>
      <c r="C15" s="7" t="s">
        <v>39</v>
      </c>
      <c r="D15" s="8" t="s">
        <v>40</v>
      </c>
      <c r="E15" s="16">
        <f>VLOOKUP(B15,Synopsis!B14:J122,9,0)</f>
        <v>11</v>
      </c>
      <c r="F15" s="16">
        <f>VLOOKUP(B15,Mid_term!B14:I122,8,0)</f>
        <v>17</v>
      </c>
      <c r="G15" s="16">
        <f>VLOOKUP(B15,'End-term'!B14:K122,10,0)</f>
        <v>43</v>
      </c>
      <c r="H15" s="16">
        <f>VLOOKUP(B15,'Mentor Marks'!B14:I122,8,0)</f>
        <v>60</v>
      </c>
      <c r="I15" s="27">
        <f t="shared" si="1"/>
        <v>75</v>
      </c>
      <c r="J15" s="19" t="str">
        <f>IFERROR(VLOOKUP(B15,OtherAC!$B$1:$F$30,5,0),"")</f>
        <v/>
      </c>
      <c r="K15" s="28">
        <f t="shared" si="0"/>
        <v>75</v>
      </c>
    </row>
    <row r="16" spans="1:11" s="23" customFormat="1" ht="15.75" x14ac:dyDescent="0.25">
      <c r="A16" s="13">
        <f>'Acadamic Diary'!A16</f>
        <v>8</v>
      </c>
      <c r="B16" s="7">
        <v>500093653</v>
      </c>
      <c r="C16" s="7" t="s">
        <v>43</v>
      </c>
      <c r="D16" s="8" t="s">
        <v>44</v>
      </c>
      <c r="E16" s="16">
        <f>VLOOKUP(B16,Synopsis!B15:J123,9,0)</f>
        <v>11</v>
      </c>
      <c r="F16" s="16">
        <f>VLOOKUP(B16,Mid_term!B15:I123,8,0)</f>
        <v>6</v>
      </c>
      <c r="G16" s="16">
        <f>VLOOKUP(B16,'End-term'!B15:K123,10,0)</f>
        <v>43</v>
      </c>
      <c r="H16" s="16">
        <f>VLOOKUP(B16,'Mentor Marks'!B15:I123,8,0)</f>
        <v>69</v>
      </c>
      <c r="I16" s="27">
        <f t="shared" si="1"/>
        <v>74</v>
      </c>
      <c r="J16" s="19" t="str">
        <f>IFERROR(VLOOKUP(B16,OtherAC!$B$1:$F$30,5,0),"")</f>
        <v/>
      </c>
      <c r="K16" s="28">
        <f t="shared" si="0"/>
        <v>74</v>
      </c>
    </row>
    <row r="17" spans="1:11" s="23" customFormat="1" ht="15.75" x14ac:dyDescent="0.25">
      <c r="A17" s="13">
        <f>'Acadamic Diary'!A17</f>
        <v>9</v>
      </c>
      <c r="B17" s="7">
        <v>500093656</v>
      </c>
      <c r="C17" s="7" t="s">
        <v>47</v>
      </c>
      <c r="D17" s="8" t="s">
        <v>48</v>
      </c>
      <c r="E17" s="16">
        <f>VLOOKUP(B17,Synopsis!B16:J124,9,0)</f>
        <v>11</v>
      </c>
      <c r="F17" s="16">
        <f>VLOOKUP(B17,Mid_term!B16:I124,8,0)</f>
        <v>17</v>
      </c>
      <c r="G17" s="16">
        <f>VLOOKUP(B17,'End-term'!B16:K124,10,0)</f>
        <v>43</v>
      </c>
      <c r="H17" s="16">
        <f>VLOOKUP(B17,'Mentor Marks'!B16:I124,8,0)</f>
        <v>60</v>
      </c>
      <c r="I17" s="27">
        <f t="shared" si="1"/>
        <v>75</v>
      </c>
      <c r="J17" s="19" t="str">
        <f>IFERROR(VLOOKUP(B17,OtherAC!$B$1:$F$30,5,0),"")</f>
        <v/>
      </c>
      <c r="K17" s="28">
        <f t="shared" si="0"/>
        <v>75</v>
      </c>
    </row>
    <row r="18" spans="1:11" s="23" customFormat="1" ht="15.75" x14ac:dyDescent="0.25">
      <c r="A18" s="29">
        <f>'Acadamic Diary'!A18</f>
        <v>10</v>
      </c>
      <c r="B18" s="30">
        <v>500093659</v>
      </c>
      <c r="C18" s="30" t="s">
        <v>49</v>
      </c>
      <c r="D18" s="31" t="s">
        <v>50</v>
      </c>
      <c r="E18" s="32" t="str">
        <f>VLOOKUP(B18,Synopsis!B17:J125,9,0)</f>
        <v/>
      </c>
      <c r="F18" s="32" t="str">
        <f>VLOOKUP(B18,Mid_term!B17:I125,8,0)</f>
        <v/>
      </c>
      <c r="G18" s="32" t="str">
        <f>VLOOKUP(B18,'End-term'!B17:K125,10,0)</f>
        <v/>
      </c>
      <c r="H18" s="32" t="str">
        <f>VLOOKUP(B18,'Mentor Marks'!B17:I125,8,0)</f>
        <v/>
      </c>
      <c r="I18" s="27">
        <f t="shared" si="1"/>
        <v>0</v>
      </c>
      <c r="J18" s="19">
        <f>IFERROR(VLOOKUP(B18,OtherAC!$B$1:$F$30,5,0),"")</f>
        <v>0</v>
      </c>
      <c r="K18" s="34">
        <f t="shared" si="0"/>
        <v>0</v>
      </c>
    </row>
    <row r="19" spans="1:11" ht="15.75" x14ac:dyDescent="0.25">
      <c r="A19" s="29">
        <f>'Acadamic Diary'!A19</f>
        <v>11</v>
      </c>
      <c r="B19" s="30">
        <v>500093677</v>
      </c>
      <c r="C19" s="30" t="s">
        <v>51</v>
      </c>
      <c r="D19" s="31" t="s">
        <v>52</v>
      </c>
      <c r="E19" s="32" t="str">
        <f>VLOOKUP(B19,Synopsis!B18:J126,9,0)</f>
        <v/>
      </c>
      <c r="F19" s="32" t="str">
        <f>VLOOKUP(B19,Mid_term!B18:I126,8,0)</f>
        <v/>
      </c>
      <c r="G19" s="32" t="str">
        <f>VLOOKUP(B19,'End-term'!B18:K126,10,0)</f>
        <v/>
      </c>
      <c r="H19" s="32" t="str">
        <f>VLOOKUP(B19,'Mentor Marks'!B18:I126,8,0)</f>
        <v/>
      </c>
      <c r="I19" s="27">
        <f t="shared" si="1"/>
        <v>0</v>
      </c>
      <c r="J19" s="19">
        <f>IFERROR(VLOOKUP(B19,OtherAC!$B$1:$F$30,5,0),"")</f>
        <v>0</v>
      </c>
      <c r="K19" s="34">
        <f t="shared" si="0"/>
        <v>0</v>
      </c>
    </row>
    <row r="20" spans="1:11" s="23" customFormat="1" ht="15.75" x14ac:dyDescent="0.25">
      <c r="A20" s="13">
        <f>'Acadamic Diary'!A20</f>
        <v>12</v>
      </c>
      <c r="B20" s="7">
        <v>500093916</v>
      </c>
      <c r="C20" s="7" t="s">
        <v>53</v>
      </c>
      <c r="D20" s="8" t="s">
        <v>54</v>
      </c>
      <c r="E20" s="16">
        <f>VLOOKUP(B20,Synopsis!B19:J127,9,0)</f>
        <v>11</v>
      </c>
      <c r="F20" s="16">
        <f>VLOOKUP(B20,Mid_term!B19:I127,8,0)</f>
        <v>6</v>
      </c>
      <c r="G20" s="16">
        <f>VLOOKUP(B20,'End-term'!B19:K127,10,0)</f>
        <v>31</v>
      </c>
      <c r="H20" s="16">
        <f>VLOOKUP(B20,'Mentor Marks'!B19:I127,8,0)</f>
        <v>69</v>
      </c>
      <c r="I20" s="27">
        <f t="shared" si="1"/>
        <v>67</v>
      </c>
      <c r="J20" s="19">
        <f>IFERROR(VLOOKUP(B20,OtherAC!$B$1:$F$30,5,0),"")</f>
        <v>78</v>
      </c>
      <c r="K20" s="28">
        <f t="shared" si="0"/>
        <v>78</v>
      </c>
    </row>
    <row r="21" spans="1:11" ht="15.75" x14ac:dyDescent="0.25">
      <c r="A21" s="13">
        <f>'Acadamic Diary'!A21</f>
        <v>13</v>
      </c>
      <c r="B21" s="7">
        <v>500093923</v>
      </c>
      <c r="C21" s="7" t="s">
        <v>57</v>
      </c>
      <c r="D21" s="8" t="s">
        <v>58</v>
      </c>
      <c r="E21" s="16">
        <f>VLOOKUP(B21,Synopsis!B20:J128,9,0)</f>
        <v>13</v>
      </c>
      <c r="F21" s="16">
        <f>VLOOKUP(B21,Mid_term!B20:I128,8,0)</f>
        <v>19</v>
      </c>
      <c r="G21" s="16">
        <f>VLOOKUP(B21,'End-term'!B20:K128,10,0)</f>
        <v>31</v>
      </c>
      <c r="H21" s="16">
        <f>VLOOKUP(B21,'Mentor Marks'!B20:I128,8,0)</f>
        <v>72</v>
      </c>
      <c r="I21" s="27">
        <f t="shared" si="1"/>
        <v>78</v>
      </c>
      <c r="J21" s="19" t="str">
        <f>IFERROR(VLOOKUP(B21,OtherAC!$B$1:$F$30,5,0),"")</f>
        <v/>
      </c>
      <c r="K21" s="28">
        <f t="shared" si="0"/>
        <v>78</v>
      </c>
    </row>
    <row r="22" spans="1:11" ht="15.75" x14ac:dyDescent="0.25">
      <c r="A22" s="29">
        <f>'Acadamic Diary'!A22</f>
        <v>14</v>
      </c>
      <c r="B22" s="30">
        <v>500093927</v>
      </c>
      <c r="C22" s="30" t="s">
        <v>61</v>
      </c>
      <c r="D22" s="31" t="s">
        <v>62</v>
      </c>
      <c r="E22" s="32" t="str">
        <f>VLOOKUP(B22,Synopsis!B21:J129,9,0)</f>
        <v/>
      </c>
      <c r="F22" s="32" t="str">
        <f>VLOOKUP(B22,Mid_term!B21:I129,8,0)</f>
        <v/>
      </c>
      <c r="G22" s="32" t="str">
        <f>VLOOKUP(B22,'End-term'!B21:K129,10,0)</f>
        <v/>
      </c>
      <c r="H22" s="32" t="str">
        <f>VLOOKUP(B22,'Mentor Marks'!B21:I129,8,0)</f>
        <v/>
      </c>
      <c r="I22" s="27">
        <f t="shared" si="1"/>
        <v>0</v>
      </c>
      <c r="J22" s="19">
        <f>IFERROR(VLOOKUP(B22,OtherAC!$B$1:$F$30,5,0),"")</f>
        <v>0</v>
      </c>
      <c r="K22" s="34">
        <f t="shared" si="0"/>
        <v>0</v>
      </c>
    </row>
    <row r="23" spans="1:11" s="23" customFormat="1" ht="15.75" x14ac:dyDescent="0.25">
      <c r="A23" s="29">
        <f>'Acadamic Diary'!A23</f>
        <v>15</v>
      </c>
      <c r="B23" s="30">
        <v>500093948</v>
      </c>
      <c r="C23" s="30" t="s">
        <v>63</v>
      </c>
      <c r="D23" s="31" t="s">
        <v>64</v>
      </c>
      <c r="E23" s="32" t="str">
        <f>VLOOKUP(B23,Synopsis!B22:J130,9,0)</f>
        <v/>
      </c>
      <c r="F23" s="32" t="str">
        <f>VLOOKUP(B23,Mid_term!B22:I130,8,0)</f>
        <v/>
      </c>
      <c r="G23" s="32" t="str">
        <f>VLOOKUP(B23,'End-term'!B22:K130,10,0)</f>
        <v/>
      </c>
      <c r="H23" s="32" t="str">
        <f>VLOOKUP(B23,'Mentor Marks'!B22:I130,8,0)</f>
        <v/>
      </c>
      <c r="I23" s="27">
        <f t="shared" si="1"/>
        <v>0</v>
      </c>
      <c r="J23" s="19">
        <f>IFERROR(VLOOKUP(B23,OtherAC!$B$1:$F$30,5,0),"")</f>
        <v>0</v>
      </c>
      <c r="K23" s="34">
        <f t="shared" si="0"/>
        <v>0</v>
      </c>
    </row>
    <row r="24" spans="1:11" ht="15.75" x14ac:dyDescent="0.25">
      <c r="A24" s="29">
        <f>'Acadamic Diary'!A24</f>
        <v>16</v>
      </c>
      <c r="B24" s="30">
        <v>500093957</v>
      </c>
      <c r="C24" s="30" t="s">
        <v>65</v>
      </c>
      <c r="D24" s="31" t="s">
        <v>66</v>
      </c>
      <c r="E24" s="32" t="str">
        <f>VLOOKUP(B24,Synopsis!B23:J131,9,0)</f>
        <v/>
      </c>
      <c r="F24" s="32" t="str">
        <f>VLOOKUP(B24,Mid_term!B23:I131,8,0)</f>
        <v/>
      </c>
      <c r="G24" s="32" t="str">
        <f>VLOOKUP(B24,'End-term'!B23:K131,10,0)</f>
        <v/>
      </c>
      <c r="H24" s="32" t="str">
        <f>VLOOKUP(B24,'Mentor Marks'!B23:I131,8,0)</f>
        <v/>
      </c>
      <c r="I24" s="27">
        <f t="shared" si="1"/>
        <v>0</v>
      </c>
      <c r="J24" s="19">
        <f>IFERROR(VLOOKUP(B24,OtherAC!$B$1:$F$30,5,0),"")</f>
        <v>0</v>
      </c>
      <c r="K24" s="34">
        <f t="shared" si="0"/>
        <v>0</v>
      </c>
    </row>
    <row r="25" spans="1:11" ht="15.75" x14ac:dyDescent="0.25">
      <c r="A25" s="29">
        <f>'Acadamic Diary'!A25</f>
        <v>17</v>
      </c>
      <c r="B25" s="30">
        <v>500093984</v>
      </c>
      <c r="C25" s="30" t="s">
        <v>67</v>
      </c>
      <c r="D25" s="31" t="s">
        <v>68</v>
      </c>
      <c r="E25" s="32">
        <f>VLOOKUP(B25,Synopsis!B24:J132,9,0)</f>
        <v>13</v>
      </c>
      <c r="F25" s="32">
        <f>VLOOKUP(B25,Mid_term!B24:I132,8,0)</f>
        <v>19</v>
      </c>
      <c r="G25" s="32">
        <f>VLOOKUP(B25,'End-term'!B24:K132,10,0)</f>
        <v>31</v>
      </c>
      <c r="H25" s="32">
        <f>VLOOKUP(B25,'Mentor Marks'!B24:I132,8,0)</f>
        <v>72</v>
      </c>
      <c r="I25" s="27">
        <f t="shared" si="1"/>
        <v>78</v>
      </c>
      <c r="J25" s="19">
        <f>IFERROR(VLOOKUP(B25,OtherAC!$B$1:$F$30,5,0),"")</f>
        <v>0</v>
      </c>
      <c r="K25" s="34">
        <f t="shared" si="0"/>
        <v>78</v>
      </c>
    </row>
    <row r="26" spans="1:11" s="23" customFormat="1" ht="15.75" x14ac:dyDescent="0.25">
      <c r="A26" s="13">
        <f>'Acadamic Diary'!A26</f>
        <v>18</v>
      </c>
      <c r="B26" s="7">
        <v>500094037</v>
      </c>
      <c r="C26" s="7" t="s">
        <v>69</v>
      </c>
      <c r="D26" s="8" t="s">
        <v>70</v>
      </c>
      <c r="E26" s="16">
        <f>VLOOKUP(B26,Synopsis!B25:J133,9,0)</f>
        <v>15</v>
      </c>
      <c r="F26" s="16">
        <f>VLOOKUP(B26,Mid_term!B25:I133,8,0)</f>
        <v>12</v>
      </c>
      <c r="G26" s="16">
        <f>VLOOKUP(B26,'End-term'!B25:K133,10,0)</f>
        <v>40</v>
      </c>
      <c r="H26" s="16">
        <f>VLOOKUP(B26,'Mentor Marks'!B25:I133,8,0)</f>
        <v>74</v>
      </c>
      <c r="I26" s="27">
        <f t="shared" si="1"/>
        <v>81</v>
      </c>
      <c r="J26" s="19" t="str">
        <f>IFERROR(VLOOKUP(B26,OtherAC!$B$1:$F$30,5,0),"")</f>
        <v/>
      </c>
      <c r="K26" s="28">
        <f t="shared" si="0"/>
        <v>81</v>
      </c>
    </row>
    <row r="27" spans="1:11" ht="15.75" x14ac:dyDescent="0.25">
      <c r="A27" s="29">
        <f>'Acadamic Diary'!A27</f>
        <v>19</v>
      </c>
      <c r="B27" s="30">
        <v>500094046</v>
      </c>
      <c r="C27" s="30" t="s">
        <v>73</v>
      </c>
      <c r="D27" s="31" t="s">
        <v>74</v>
      </c>
      <c r="E27" s="32" t="str">
        <f>VLOOKUP(B27,Synopsis!B26:J134,9,0)</f>
        <v/>
      </c>
      <c r="F27" s="32" t="str">
        <f>VLOOKUP(B27,Mid_term!B26:I134,8,0)</f>
        <v/>
      </c>
      <c r="G27" s="32" t="str">
        <f>VLOOKUP(B27,'End-term'!B26:K134,10,0)</f>
        <v/>
      </c>
      <c r="H27" s="32" t="str">
        <f>VLOOKUP(B27,'Mentor Marks'!B26:I134,8,0)</f>
        <v/>
      </c>
      <c r="I27" s="27">
        <f t="shared" si="1"/>
        <v>0</v>
      </c>
      <c r="J27" s="19">
        <f>IFERROR(VLOOKUP(B27,OtherAC!$B$1:$F$30,5,0),"")</f>
        <v>0</v>
      </c>
      <c r="K27" s="34">
        <f t="shared" si="0"/>
        <v>0</v>
      </c>
    </row>
    <row r="28" spans="1:11" ht="15.75" x14ac:dyDescent="0.25">
      <c r="A28" s="13">
        <f>'Acadamic Diary'!A28</f>
        <v>20</v>
      </c>
      <c r="B28" s="7">
        <v>500094049</v>
      </c>
      <c r="C28" s="7" t="s">
        <v>75</v>
      </c>
      <c r="D28" s="8" t="s">
        <v>76</v>
      </c>
      <c r="E28" s="16">
        <f>VLOOKUP(B28,Synopsis!B27:J135,9,0)</f>
        <v>17</v>
      </c>
      <c r="F28" s="16">
        <f>VLOOKUP(B28,Mid_term!B27:I135,8,0)</f>
        <v>17</v>
      </c>
      <c r="G28" s="16">
        <f>VLOOKUP(B28,'End-term'!B27:K135,10,0)</f>
        <v>41</v>
      </c>
      <c r="H28" s="16">
        <f>VLOOKUP(B28,'Mentor Marks'!B27:I135,8,0)</f>
        <v>76</v>
      </c>
      <c r="I28" s="27">
        <f t="shared" si="1"/>
        <v>87</v>
      </c>
      <c r="J28" s="19" t="str">
        <f>IFERROR(VLOOKUP(B28,OtherAC!$B$1:$F$30,5,0),"")</f>
        <v/>
      </c>
      <c r="K28" s="28">
        <f t="shared" si="0"/>
        <v>87</v>
      </c>
    </row>
    <row r="29" spans="1:11" ht="15.75" x14ac:dyDescent="0.25">
      <c r="A29" s="13">
        <f>'Acadamic Diary'!A29</f>
        <v>21</v>
      </c>
      <c r="B29" s="7">
        <v>500094053</v>
      </c>
      <c r="C29" s="7" t="s">
        <v>79</v>
      </c>
      <c r="D29" s="8" t="s">
        <v>80</v>
      </c>
      <c r="E29" s="16">
        <f>VLOOKUP(B29,Synopsis!B28:J136,9,0)</f>
        <v>15</v>
      </c>
      <c r="F29" s="16">
        <f>VLOOKUP(B29,Mid_term!B28:I136,8,0)</f>
        <v>12</v>
      </c>
      <c r="G29" s="16">
        <f>VLOOKUP(B29,'End-term'!B28:K136,10,0)</f>
        <v>40</v>
      </c>
      <c r="H29" s="16">
        <f>VLOOKUP(B29,'Mentor Marks'!B28:I136,8,0)</f>
        <v>74</v>
      </c>
      <c r="I29" s="27">
        <f t="shared" si="1"/>
        <v>81</v>
      </c>
      <c r="J29" s="19" t="str">
        <f>IFERROR(VLOOKUP(B29,OtherAC!$B$1:$F$30,5,0),"")</f>
        <v/>
      </c>
      <c r="K29" s="28">
        <f t="shared" si="0"/>
        <v>81</v>
      </c>
    </row>
    <row r="30" spans="1:11" ht="15.75" x14ac:dyDescent="0.25">
      <c r="A30" s="29">
        <f>'Acadamic Diary'!A30</f>
        <v>22</v>
      </c>
      <c r="B30" s="30">
        <v>500094054</v>
      </c>
      <c r="C30" s="30" t="s">
        <v>81</v>
      </c>
      <c r="D30" s="31" t="s">
        <v>82</v>
      </c>
      <c r="E30" s="32" t="str">
        <f>VLOOKUP(B30,Synopsis!B29:J137,9,0)</f>
        <v/>
      </c>
      <c r="F30" s="32" t="str">
        <f>VLOOKUP(B30,Mid_term!B29:I137,8,0)</f>
        <v/>
      </c>
      <c r="G30" s="32" t="str">
        <f>VLOOKUP(B30,'End-term'!B29:K137,10,0)</f>
        <v/>
      </c>
      <c r="H30" s="32" t="str">
        <f>VLOOKUP(B30,'Mentor Marks'!B29:I137,8,0)</f>
        <v/>
      </c>
      <c r="I30" s="27">
        <f t="shared" si="1"/>
        <v>0</v>
      </c>
      <c r="J30" s="19">
        <f>IFERROR(VLOOKUP(B30,OtherAC!$B$1:$F$30,5,0),"")</f>
        <v>0</v>
      </c>
      <c r="K30" s="34">
        <f t="shared" si="0"/>
        <v>0</v>
      </c>
    </row>
    <row r="31" spans="1:11" ht="15.75" x14ac:dyDescent="0.25">
      <c r="A31" s="13">
        <f>'Acadamic Diary'!A31</f>
        <v>23</v>
      </c>
      <c r="B31" s="7">
        <v>500094065</v>
      </c>
      <c r="C31" s="7" t="s">
        <v>83</v>
      </c>
      <c r="D31" s="8" t="s">
        <v>84</v>
      </c>
      <c r="E31" s="16">
        <f>VLOOKUP(B31,Synopsis!B30:J138,9,0)</f>
        <v>13</v>
      </c>
      <c r="F31" s="16">
        <f>VLOOKUP(B31,Mid_term!B30:I138,8,0)</f>
        <v>19</v>
      </c>
      <c r="G31" s="16">
        <f>VLOOKUP(B31,'End-term'!B30:K138,10,0)</f>
        <v>31</v>
      </c>
      <c r="H31" s="16">
        <f>VLOOKUP(B31,'Mentor Marks'!B30:I138,8,0)</f>
        <v>72</v>
      </c>
      <c r="I31" s="27">
        <f t="shared" si="1"/>
        <v>78</v>
      </c>
      <c r="J31" s="19" t="str">
        <f>IFERROR(VLOOKUP(B31,OtherAC!$B$1:$F$30,5,0),"")</f>
        <v/>
      </c>
      <c r="K31" s="28">
        <f t="shared" si="0"/>
        <v>78</v>
      </c>
    </row>
    <row r="32" spans="1:11" ht="15.75" x14ac:dyDescent="0.25">
      <c r="A32" s="13">
        <f>'Acadamic Diary'!A32</f>
        <v>24</v>
      </c>
      <c r="B32" s="7">
        <v>500094068</v>
      </c>
      <c r="C32" s="7" t="s">
        <v>85</v>
      </c>
      <c r="D32" s="8" t="s">
        <v>86</v>
      </c>
      <c r="E32" s="16">
        <f>VLOOKUP(B32,Synopsis!B31:J139,9,0)</f>
        <v>15</v>
      </c>
      <c r="F32" s="16">
        <f>VLOOKUP(B32,Mid_term!B31:I139,8,0)</f>
        <v>12</v>
      </c>
      <c r="G32" s="16">
        <f>VLOOKUP(B32,'End-term'!B31:K139,10,0)</f>
        <v>41</v>
      </c>
      <c r="H32" s="16">
        <f>VLOOKUP(B32,'Mentor Marks'!B31:I139,8,0)</f>
        <v>80</v>
      </c>
      <c r="I32" s="27">
        <f t="shared" si="1"/>
        <v>85</v>
      </c>
      <c r="J32" s="19" t="str">
        <f>IFERROR(VLOOKUP(B32,OtherAC!$B$1:$F$30,5,0),"")</f>
        <v/>
      </c>
      <c r="K32" s="28">
        <f t="shared" si="0"/>
        <v>85</v>
      </c>
    </row>
    <row r="33" spans="1:11" ht="15.75" x14ac:dyDescent="0.25">
      <c r="A33" s="29">
        <f>'Acadamic Diary'!A33</f>
        <v>25</v>
      </c>
      <c r="B33" s="30">
        <v>500094083</v>
      </c>
      <c r="C33" s="30" t="s">
        <v>89</v>
      </c>
      <c r="D33" s="31" t="s">
        <v>90</v>
      </c>
      <c r="E33" s="32" t="str">
        <f>VLOOKUP(B33,Synopsis!B32:J140,9,0)</f>
        <v/>
      </c>
      <c r="F33" s="32" t="str">
        <f>VLOOKUP(B33,Mid_term!B32:I140,8,0)</f>
        <v/>
      </c>
      <c r="G33" s="32" t="str">
        <f>VLOOKUP(B33,'End-term'!B32:K140,10,0)</f>
        <v/>
      </c>
      <c r="H33" s="32" t="str">
        <f>VLOOKUP(B33,'Mentor Marks'!B32:I140,8,0)</f>
        <v/>
      </c>
      <c r="I33" s="27">
        <f t="shared" si="1"/>
        <v>0</v>
      </c>
      <c r="J33" s="19">
        <f>IFERROR(VLOOKUP(B33,OtherAC!$B$1:$F$30,5,0),"")</f>
        <v>0</v>
      </c>
      <c r="K33" s="34">
        <f t="shared" si="0"/>
        <v>0</v>
      </c>
    </row>
    <row r="34" spans="1:11" ht="15.75" x14ac:dyDescent="0.25">
      <c r="A34" s="13">
        <f>'Acadamic Diary'!A34</f>
        <v>26</v>
      </c>
      <c r="B34" s="7">
        <v>500094089</v>
      </c>
      <c r="C34" s="7" t="s">
        <v>91</v>
      </c>
      <c r="D34" s="8" t="s">
        <v>92</v>
      </c>
      <c r="E34" s="16">
        <f>VLOOKUP(B34,Synopsis!B33:J141,9,0)</f>
        <v>15</v>
      </c>
      <c r="F34" s="16">
        <f>VLOOKUP(B34,Mid_term!B33:I141,8,0)</f>
        <v>11</v>
      </c>
      <c r="G34" s="16">
        <f>VLOOKUP(B34,'End-term'!B33:K141,10,0)</f>
        <v>22</v>
      </c>
      <c r="H34" s="16">
        <f>VLOOKUP(B34,'Mentor Marks'!B33:I141,8,0)</f>
        <v>71</v>
      </c>
      <c r="I34" s="27">
        <f t="shared" si="1"/>
        <v>68</v>
      </c>
      <c r="J34" s="19" t="str">
        <f>IFERROR(VLOOKUP(B34,OtherAC!$B$1:$F$30,5,0),"")</f>
        <v/>
      </c>
      <c r="K34" s="28">
        <f t="shared" si="0"/>
        <v>68</v>
      </c>
    </row>
    <row r="35" spans="1:11" ht="15.75" x14ac:dyDescent="0.25">
      <c r="A35" s="13">
        <f>'Acadamic Diary'!A35</f>
        <v>27</v>
      </c>
      <c r="B35" s="7">
        <v>500094103</v>
      </c>
      <c r="C35" s="7" t="s">
        <v>95</v>
      </c>
      <c r="D35" s="8" t="s">
        <v>96</v>
      </c>
      <c r="E35" s="16">
        <f>VLOOKUP(B35,Synopsis!B34:J142,9,0)</f>
        <v>11</v>
      </c>
      <c r="F35" s="16">
        <f>VLOOKUP(B35,Mid_term!B34:I142,8,0)</f>
        <v>19</v>
      </c>
      <c r="G35" s="16">
        <f>VLOOKUP(B35,'End-term'!B34:K142,10,0)</f>
        <v>47</v>
      </c>
      <c r="H35" s="16">
        <f>VLOOKUP(B35,'Mentor Marks'!B34:I142,8,0)</f>
        <v>73</v>
      </c>
      <c r="I35" s="27">
        <f t="shared" si="1"/>
        <v>86</v>
      </c>
      <c r="J35" s="19" t="str">
        <f>IFERROR(VLOOKUP(B35,OtherAC!$B$1:$F$30,5,0),"")</f>
        <v/>
      </c>
      <c r="K35" s="28">
        <f t="shared" si="0"/>
        <v>86</v>
      </c>
    </row>
    <row r="36" spans="1:11" ht="15.75" x14ac:dyDescent="0.25">
      <c r="A36" s="13">
        <f>'Acadamic Diary'!A36</f>
        <v>28</v>
      </c>
      <c r="B36" s="7">
        <v>500094117</v>
      </c>
      <c r="C36" s="7" t="s">
        <v>99</v>
      </c>
      <c r="D36" s="8" t="s">
        <v>100</v>
      </c>
      <c r="E36" s="16">
        <f>VLOOKUP(B36,Synopsis!B35:J143,9,0)</f>
        <v>11</v>
      </c>
      <c r="F36" s="16">
        <f>VLOOKUP(B36,Mid_term!B35:I143,8,0)</f>
        <v>17</v>
      </c>
      <c r="G36" s="16">
        <f>VLOOKUP(B36,'End-term'!B35:K143,10,0)</f>
        <v>43</v>
      </c>
      <c r="H36" s="16">
        <f>VLOOKUP(B36,'Mentor Marks'!B35:I143,8,0)</f>
        <v>60</v>
      </c>
      <c r="I36" s="27">
        <f t="shared" si="1"/>
        <v>75</v>
      </c>
      <c r="J36" s="19" t="str">
        <f>IFERROR(VLOOKUP(B36,OtherAC!$B$1:$F$30,5,0),"")</f>
        <v/>
      </c>
      <c r="K36" s="28">
        <f t="shared" si="0"/>
        <v>75</v>
      </c>
    </row>
    <row r="37" spans="1:11" ht="15.75" x14ac:dyDescent="0.25">
      <c r="A37" s="13">
        <f>'Acadamic Diary'!A37</f>
        <v>29</v>
      </c>
      <c r="B37" s="7">
        <v>500094118</v>
      </c>
      <c r="C37" s="7" t="s">
        <v>102</v>
      </c>
      <c r="D37" s="8" t="s">
        <v>103</v>
      </c>
      <c r="E37" s="16">
        <f>VLOOKUP(B37,Synopsis!B36:J144,9,0)</f>
        <v>15</v>
      </c>
      <c r="F37" s="16">
        <f>VLOOKUP(B37,Mid_term!B36:I144,8,0)</f>
        <v>12</v>
      </c>
      <c r="G37" s="16">
        <f>VLOOKUP(B37,'End-term'!B36:K144,10,0)</f>
        <v>41</v>
      </c>
      <c r="H37" s="16">
        <f>VLOOKUP(B37,'Mentor Marks'!B36:I144,8,0)</f>
        <v>80</v>
      </c>
      <c r="I37" s="27">
        <f t="shared" si="1"/>
        <v>85</v>
      </c>
      <c r="J37" s="19" t="str">
        <f>IFERROR(VLOOKUP(B37,OtherAC!$B$1:$F$30,5,0),"")</f>
        <v/>
      </c>
      <c r="K37" s="28">
        <f t="shared" si="0"/>
        <v>85</v>
      </c>
    </row>
    <row r="38" spans="1:11" ht="15.75" x14ac:dyDescent="0.25">
      <c r="A38" s="13">
        <f>'Acadamic Diary'!A38</f>
        <v>30</v>
      </c>
      <c r="B38" s="7">
        <v>500094125</v>
      </c>
      <c r="C38" s="7" t="s">
        <v>104</v>
      </c>
      <c r="D38" s="8" t="s">
        <v>105</v>
      </c>
      <c r="E38" s="16">
        <f>VLOOKUP(B38,Synopsis!B37:J145,9,0)</f>
        <v>10</v>
      </c>
      <c r="F38" s="16">
        <f>VLOOKUP(B38,Mid_term!B37:I145,8,0)</f>
        <v>8</v>
      </c>
      <c r="G38" s="16">
        <f>VLOOKUP(B38,'End-term'!B37:K145,10,0)</f>
        <v>29</v>
      </c>
      <c r="H38" s="16">
        <f>VLOOKUP(B38,'Mentor Marks'!B37:I145,8,0)</f>
        <v>80</v>
      </c>
      <c r="I38" s="27">
        <f t="shared" si="1"/>
        <v>73</v>
      </c>
      <c r="J38" s="19" t="str">
        <f>IFERROR(VLOOKUP(B38,OtherAC!$B$1:$F$30,5,0),"")</f>
        <v/>
      </c>
      <c r="K38" s="28">
        <f t="shared" si="0"/>
        <v>73</v>
      </c>
    </row>
    <row r="39" spans="1:11" s="23" customFormat="1" ht="15.75" x14ac:dyDescent="0.25">
      <c r="A39" s="13">
        <f>'Acadamic Diary'!A39</f>
        <v>31</v>
      </c>
      <c r="B39" s="7">
        <v>500094135</v>
      </c>
      <c r="C39" s="7" t="s">
        <v>107</v>
      </c>
      <c r="D39" s="8" t="s">
        <v>108</v>
      </c>
      <c r="E39" s="16">
        <f>VLOOKUP(B39,Synopsis!B38:J146,9,0)</f>
        <v>11</v>
      </c>
      <c r="F39" s="16">
        <f>VLOOKUP(B39,Mid_term!B38:I146,8,0)</f>
        <v>19</v>
      </c>
      <c r="G39" s="16">
        <f>VLOOKUP(B39,'End-term'!B38:K146,10,0)</f>
        <v>47</v>
      </c>
      <c r="H39" s="16">
        <f>VLOOKUP(B39,'Mentor Marks'!B38:I146,8,0)</f>
        <v>73</v>
      </c>
      <c r="I39" s="27">
        <f t="shared" si="1"/>
        <v>86</v>
      </c>
      <c r="J39" s="19" t="str">
        <f>IFERROR(VLOOKUP(B39,OtherAC!$B$1:$F$30,5,0),"")</f>
        <v/>
      </c>
      <c r="K39" s="28">
        <f t="shared" si="0"/>
        <v>86</v>
      </c>
    </row>
    <row r="40" spans="1:11" ht="15.75" x14ac:dyDescent="0.25">
      <c r="A40" s="13">
        <f>'Acadamic Diary'!A40</f>
        <v>32</v>
      </c>
      <c r="B40" s="7">
        <v>500094136</v>
      </c>
      <c r="C40" s="7" t="s">
        <v>109</v>
      </c>
      <c r="D40" s="8" t="s">
        <v>110</v>
      </c>
      <c r="E40" s="16">
        <f>VLOOKUP(B40,Synopsis!B39:J147,9,0)</f>
        <v>10</v>
      </c>
      <c r="F40" s="16">
        <f>VLOOKUP(B40,Mid_term!B39:I147,8,0)</f>
        <v>8</v>
      </c>
      <c r="G40" s="16">
        <f>VLOOKUP(B40,'End-term'!B39:K147,10,0)</f>
        <v>29</v>
      </c>
      <c r="H40" s="16">
        <f>VLOOKUP(B40,'Mentor Marks'!B39:I147,8,0)</f>
        <v>80</v>
      </c>
      <c r="I40" s="27">
        <f t="shared" si="1"/>
        <v>73</v>
      </c>
      <c r="J40" s="19" t="str">
        <f>IFERROR(VLOOKUP(B40,OtherAC!$B$1:$F$30,5,0),"")</f>
        <v/>
      </c>
      <c r="K40" s="28">
        <f t="shared" si="0"/>
        <v>73</v>
      </c>
    </row>
    <row r="41" spans="1:11" ht="15.75" x14ac:dyDescent="0.25">
      <c r="A41" s="13">
        <f>'Acadamic Diary'!A41</f>
        <v>33</v>
      </c>
      <c r="B41" s="7">
        <v>500094151</v>
      </c>
      <c r="C41" s="7" t="s">
        <v>111</v>
      </c>
      <c r="D41" s="8" t="s">
        <v>112</v>
      </c>
      <c r="E41" s="16">
        <f>VLOOKUP(B41,Synopsis!B40:J148,9,0)</f>
        <v>11</v>
      </c>
      <c r="F41" s="16">
        <f>VLOOKUP(B41,Mid_term!B40:I148,8,0)</f>
        <v>6</v>
      </c>
      <c r="G41" s="16">
        <f>VLOOKUP(B41,'End-term'!B40:K148,10,0)</f>
        <v>29</v>
      </c>
      <c r="H41" s="16">
        <f>VLOOKUP(B41,'Mentor Marks'!B40:I148,8,0)</f>
        <v>69</v>
      </c>
      <c r="I41" s="27">
        <f t="shared" si="1"/>
        <v>66</v>
      </c>
      <c r="J41" s="19" t="str">
        <f>IFERROR(VLOOKUP(B41,OtherAC!$B$1:$F$30,5,0),"")</f>
        <v/>
      </c>
      <c r="K41" s="28">
        <f t="shared" ref="K41:K72" si="2">(MAX(I41:J41))</f>
        <v>66</v>
      </c>
    </row>
    <row r="42" spans="1:11" ht="15.75" x14ac:dyDescent="0.25">
      <c r="A42" s="13">
        <f>'Acadamic Diary'!A42</f>
        <v>34</v>
      </c>
      <c r="B42" s="7">
        <v>500094152</v>
      </c>
      <c r="C42" s="7" t="s">
        <v>113</v>
      </c>
      <c r="D42" s="8" t="s">
        <v>114</v>
      </c>
      <c r="E42" s="16">
        <f>VLOOKUP(B42,Synopsis!B41:J149,9,0)</f>
        <v>12</v>
      </c>
      <c r="F42" s="16">
        <f>VLOOKUP(B42,Mid_term!B41:I149,8,0)</f>
        <v>11</v>
      </c>
      <c r="G42" s="16">
        <f>VLOOKUP(B42,'End-term'!B41:K149,10,0)</f>
        <v>23</v>
      </c>
      <c r="H42" s="16">
        <f>VLOOKUP(B42,'Mentor Marks'!B41:I149,8,0)</f>
        <v>57</v>
      </c>
      <c r="I42" s="27">
        <f t="shared" si="1"/>
        <v>59</v>
      </c>
      <c r="J42" s="19" t="str">
        <f>IFERROR(VLOOKUP(B42,OtherAC!$B$1:$F$30,5,0),"")</f>
        <v/>
      </c>
      <c r="K42" s="28">
        <f t="shared" si="2"/>
        <v>59</v>
      </c>
    </row>
    <row r="43" spans="1:11" ht="15.75" x14ac:dyDescent="0.25">
      <c r="A43" s="13">
        <f>'Acadamic Diary'!A43</f>
        <v>35</v>
      </c>
      <c r="B43" s="7">
        <v>500094170</v>
      </c>
      <c r="C43" s="7" t="s">
        <v>117</v>
      </c>
      <c r="D43" s="8" t="s">
        <v>118</v>
      </c>
      <c r="E43" s="16">
        <f>VLOOKUP(B43,Synopsis!B42:J150,9,0)</f>
        <v>15</v>
      </c>
      <c r="F43" s="16">
        <f>VLOOKUP(B43,Mid_term!B42:I150,8,0)</f>
        <v>12</v>
      </c>
      <c r="G43" s="16">
        <f>VLOOKUP(B43,'End-term'!B42:K150,10,0)</f>
        <v>35</v>
      </c>
      <c r="H43" s="16">
        <f>VLOOKUP(B43,'Mentor Marks'!B42:I150,8,0)</f>
        <v>70</v>
      </c>
      <c r="I43" s="27">
        <f t="shared" si="1"/>
        <v>76</v>
      </c>
      <c r="J43" s="19" t="str">
        <f>IFERROR(VLOOKUP(B43,OtherAC!$B$1:$F$30,5,0),"")</f>
        <v/>
      </c>
      <c r="K43" s="28">
        <f t="shared" si="2"/>
        <v>76</v>
      </c>
    </row>
    <row r="44" spans="1:11" ht="15.75" x14ac:dyDescent="0.25">
      <c r="A44" s="13">
        <f>'Acadamic Diary'!A44</f>
        <v>36</v>
      </c>
      <c r="B44" s="7">
        <v>500094459</v>
      </c>
      <c r="C44" s="7" t="s">
        <v>119</v>
      </c>
      <c r="D44" s="8" t="s">
        <v>120</v>
      </c>
      <c r="E44" s="16">
        <f>VLOOKUP(B44,Synopsis!B43:J151,9,0)</f>
        <v>15</v>
      </c>
      <c r="F44" s="16">
        <f>VLOOKUP(B44,Mid_term!B43:I151,8,0)</f>
        <v>12</v>
      </c>
      <c r="G44" s="16">
        <f>VLOOKUP(B44,'End-term'!B43:K151,10,0)</f>
        <v>38</v>
      </c>
      <c r="H44" s="16">
        <f>VLOOKUP(B44,'Mentor Marks'!B43:I151,8,0)</f>
        <v>80</v>
      </c>
      <c r="I44" s="27">
        <f t="shared" si="1"/>
        <v>83</v>
      </c>
      <c r="J44" s="19" t="str">
        <f>IFERROR(VLOOKUP(B44,OtherAC!$B$1:$F$30,5,0),"")</f>
        <v/>
      </c>
      <c r="K44" s="28">
        <f t="shared" si="2"/>
        <v>83</v>
      </c>
    </row>
    <row r="45" spans="1:11" s="23" customFormat="1" ht="15.75" x14ac:dyDescent="0.25">
      <c r="A45" s="13">
        <f>'Acadamic Diary'!A45</f>
        <v>37</v>
      </c>
      <c r="B45" s="7">
        <v>500094565</v>
      </c>
      <c r="C45" s="7" t="s">
        <v>121</v>
      </c>
      <c r="D45" s="8" t="s">
        <v>122</v>
      </c>
      <c r="E45" s="16">
        <f>VLOOKUP(B45,Synopsis!B44:J152,9,0)</f>
        <v>10</v>
      </c>
      <c r="F45" s="16">
        <f>VLOOKUP(B45,Mid_term!B44:I152,8,0)</f>
        <v>8</v>
      </c>
      <c r="G45" s="16">
        <f>VLOOKUP(B45,'End-term'!B44:K152,10,0)</f>
        <v>43</v>
      </c>
      <c r="H45" s="16">
        <f>VLOOKUP(B45,'Mentor Marks'!B44:I152,8,0)</f>
        <v>61</v>
      </c>
      <c r="I45" s="27">
        <f t="shared" si="1"/>
        <v>70</v>
      </c>
      <c r="J45" s="19" t="str">
        <f>IFERROR(VLOOKUP(B45,OtherAC!$B$1:$F$30,5,0),"")</f>
        <v/>
      </c>
      <c r="K45" s="28">
        <f t="shared" si="2"/>
        <v>70</v>
      </c>
    </row>
    <row r="46" spans="1:11" ht="15.75" x14ac:dyDescent="0.25">
      <c r="A46" s="29">
        <f>'Acadamic Diary'!A46</f>
        <v>38</v>
      </c>
      <c r="B46" s="30">
        <v>500094566</v>
      </c>
      <c r="C46" s="30" t="s">
        <v>125</v>
      </c>
      <c r="D46" s="31" t="s">
        <v>126</v>
      </c>
      <c r="E46" s="32"/>
      <c r="F46" s="32"/>
      <c r="G46" s="32"/>
      <c r="H46" s="32"/>
      <c r="I46" s="27">
        <f>IFERROR(CEILING(SUM(E46:H46)*100/175,1),"")</f>
        <v>0</v>
      </c>
      <c r="J46" s="19">
        <f>IFERROR(VLOOKUP(B46,OtherAC!$B$1:$F$30,5,0),"")</f>
        <v>81</v>
      </c>
      <c r="K46" s="34">
        <f t="shared" si="2"/>
        <v>81</v>
      </c>
    </row>
    <row r="47" spans="1:11" ht="15.75" x14ac:dyDescent="0.25">
      <c r="A47" s="13">
        <f>'Acadamic Diary'!A47</f>
        <v>39</v>
      </c>
      <c r="B47" s="7">
        <v>500094571</v>
      </c>
      <c r="C47" s="7" t="s">
        <v>129</v>
      </c>
      <c r="D47" s="8" t="s">
        <v>130</v>
      </c>
      <c r="E47" s="16">
        <f>VLOOKUP(B47,Synopsis!B46:J154,9,0)</f>
        <v>15</v>
      </c>
      <c r="F47" s="16">
        <f>VLOOKUP(B47,Mid_term!B46:I154,8,0)</f>
        <v>15</v>
      </c>
      <c r="G47" s="16">
        <f>VLOOKUP(B47,'End-term'!B46:K154,10,0)</f>
        <v>41</v>
      </c>
      <c r="H47" s="16">
        <f>VLOOKUP(B47,'Mentor Marks'!B46:I154,8,0)</f>
        <v>79</v>
      </c>
      <c r="I47" s="27">
        <f t="shared" ref="I47:I110" si="3">IFERROR(CEILING(SUM(E47:H47)*100/175,1),"")</f>
        <v>86</v>
      </c>
      <c r="J47" s="19" t="str">
        <f>IFERROR(VLOOKUP(B47,OtherAC!$B$1:$F$30,5,0),"")</f>
        <v/>
      </c>
      <c r="K47" s="28">
        <f t="shared" si="2"/>
        <v>86</v>
      </c>
    </row>
    <row r="48" spans="1:11" ht="15.75" x14ac:dyDescent="0.25">
      <c r="A48" s="13">
        <f>'Acadamic Diary'!A48</f>
        <v>40</v>
      </c>
      <c r="B48" s="7">
        <v>500094575</v>
      </c>
      <c r="C48" s="7" t="s">
        <v>133</v>
      </c>
      <c r="D48" s="8" t="s">
        <v>134</v>
      </c>
      <c r="E48" s="16">
        <f>VLOOKUP(B48,Synopsis!B47:J155,9,0)</f>
        <v>18</v>
      </c>
      <c r="F48" s="16">
        <f>VLOOKUP(B48,Mid_term!B47:I155,8,0)</f>
        <v>20</v>
      </c>
      <c r="G48" s="16">
        <f>VLOOKUP(B48,'End-term'!B47:K155,10,0)</f>
        <v>46</v>
      </c>
      <c r="H48" s="16">
        <f>VLOOKUP(B48,'Mentor Marks'!B47:I155,8,0)</f>
        <v>72</v>
      </c>
      <c r="I48" s="27">
        <f t="shared" si="3"/>
        <v>90</v>
      </c>
      <c r="J48" s="19" t="str">
        <f>IFERROR(VLOOKUP(B48,OtherAC!$B$1:$F$30,5,0),"")</f>
        <v/>
      </c>
      <c r="K48" s="28">
        <f t="shared" si="2"/>
        <v>90</v>
      </c>
    </row>
    <row r="49" spans="1:11" ht="15.75" x14ac:dyDescent="0.25">
      <c r="A49" s="13">
        <f>'Acadamic Diary'!A49</f>
        <v>41</v>
      </c>
      <c r="B49" s="7">
        <v>500094583</v>
      </c>
      <c r="C49" s="7" t="s">
        <v>137</v>
      </c>
      <c r="D49" s="8" t="s">
        <v>138</v>
      </c>
      <c r="E49" s="16">
        <f>VLOOKUP(B49,Synopsis!B48:J156,9,0)</f>
        <v>17</v>
      </c>
      <c r="F49" s="16">
        <f>VLOOKUP(B49,Mid_term!B48:I156,8,0)</f>
        <v>12</v>
      </c>
      <c r="G49" s="16">
        <f>VLOOKUP(B49,'End-term'!B48:K156,10,0)</f>
        <v>49</v>
      </c>
      <c r="H49" s="16">
        <f>VLOOKUP(B49,'Mentor Marks'!B48:I156,8,0)</f>
        <v>72</v>
      </c>
      <c r="I49" s="27">
        <f t="shared" si="3"/>
        <v>86</v>
      </c>
      <c r="J49" s="19" t="str">
        <f>IFERROR(VLOOKUP(B49,OtherAC!$B$1:$F$30,5,0),"")</f>
        <v/>
      </c>
      <c r="K49" s="28">
        <f t="shared" si="2"/>
        <v>86</v>
      </c>
    </row>
    <row r="50" spans="1:11" ht="15.75" x14ac:dyDescent="0.25">
      <c r="A50" s="13">
        <f>'Acadamic Diary'!A50</f>
        <v>42</v>
      </c>
      <c r="B50" s="7">
        <v>500094585</v>
      </c>
      <c r="C50" s="7" t="s">
        <v>141</v>
      </c>
      <c r="D50" s="8" t="s">
        <v>142</v>
      </c>
      <c r="E50" s="16">
        <f>VLOOKUP(B50,Synopsis!B49:J157,9,0)</f>
        <v>18</v>
      </c>
      <c r="F50" s="16">
        <f>VLOOKUP(B50,Mid_term!B49:I157,8,0)</f>
        <v>20</v>
      </c>
      <c r="G50" s="16">
        <f>VLOOKUP(B50,'End-term'!B49:K157,10,0)</f>
        <v>46</v>
      </c>
      <c r="H50" s="16">
        <f>VLOOKUP(B50,'Mentor Marks'!B49:I157,8,0)</f>
        <v>72</v>
      </c>
      <c r="I50" s="27">
        <f t="shared" si="3"/>
        <v>90</v>
      </c>
      <c r="J50" s="19" t="str">
        <f>IFERROR(VLOOKUP(B50,OtherAC!$B$1:$F$30,5,0),"")</f>
        <v/>
      </c>
      <c r="K50" s="28">
        <f t="shared" si="2"/>
        <v>90</v>
      </c>
    </row>
    <row r="51" spans="1:11" ht="15.75" x14ac:dyDescent="0.25">
      <c r="A51" s="13">
        <f>'Acadamic Diary'!A51</f>
        <v>43</v>
      </c>
      <c r="B51" s="7">
        <v>500094657</v>
      </c>
      <c r="C51" s="7" t="s">
        <v>143</v>
      </c>
      <c r="D51" s="8" t="s">
        <v>144</v>
      </c>
      <c r="E51" s="16">
        <f>VLOOKUP(B51,Synopsis!B50:J158,9,0)</f>
        <v>17</v>
      </c>
      <c r="F51" s="16">
        <f>VLOOKUP(B51,Mid_term!B50:I158,8,0)</f>
        <v>17</v>
      </c>
      <c r="G51" s="16">
        <f>VLOOKUP(B51,'End-term'!B50:K158,10,0)</f>
        <v>41</v>
      </c>
      <c r="H51" s="16">
        <f>VLOOKUP(B51,'Mentor Marks'!B50:I158,8,0)</f>
        <v>76</v>
      </c>
      <c r="I51" s="27">
        <f t="shared" si="3"/>
        <v>87</v>
      </c>
      <c r="J51" s="19" t="str">
        <f>IFERROR(VLOOKUP(B51,OtherAC!$B$1:$F$30,5,0),"")</f>
        <v/>
      </c>
      <c r="K51" s="28">
        <f t="shared" si="2"/>
        <v>87</v>
      </c>
    </row>
    <row r="52" spans="1:11" ht="15.75" x14ac:dyDescent="0.25">
      <c r="A52" s="29">
        <f>'Acadamic Diary'!A52</f>
        <v>44</v>
      </c>
      <c r="B52" s="30">
        <v>500094696</v>
      </c>
      <c r="C52" s="30" t="s">
        <v>145</v>
      </c>
      <c r="D52" s="31" t="s">
        <v>146</v>
      </c>
      <c r="E52" s="32" t="str">
        <f>VLOOKUP(B52,Synopsis!B51:J159,9,0)</f>
        <v/>
      </c>
      <c r="F52" s="32" t="str">
        <f>VLOOKUP(B52,Mid_term!B51:I159,8,0)</f>
        <v/>
      </c>
      <c r="G52" s="32" t="str">
        <f>VLOOKUP(B52,'End-term'!B51:K159,10,0)</f>
        <v/>
      </c>
      <c r="H52" s="32" t="str">
        <f>VLOOKUP(B52,'Mentor Marks'!B51:I159,8,0)</f>
        <v/>
      </c>
      <c r="I52" s="27">
        <f t="shared" si="3"/>
        <v>0</v>
      </c>
      <c r="J52" s="19">
        <f>IFERROR(VLOOKUP(B52,OtherAC!$B$1:$F$30,5,0),"")</f>
        <v>0</v>
      </c>
      <c r="K52" s="34">
        <f t="shared" si="2"/>
        <v>0</v>
      </c>
    </row>
    <row r="53" spans="1:11" ht="15.75" x14ac:dyDescent="0.25">
      <c r="A53" s="13">
        <f>'Acadamic Diary'!A53</f>
        <v>45</v>
      </c>
      <c r="B53" s="7">
        <v>500094702</v>
      </c>
      <c r="C53" s="7" t="s">
        <v>147</v>
      </c>
      <c r="D53" s="8" t="s">
        <v>148</v>
      </c>
      <c r="E53" s="16">
        <f>VLOOKUP(B53,Synopsis!B52:J160,9,0)</f>
        <v>13</v>
      </c>
      <c r="F53" s="16">
        <f>VLOOKUP(B53,Mid_term!B52:I160,8,0)</f>
        <v>14</v>
      </c>
      <c r="G53" s="16">
        <f>VLOOKUP(B53,'End-term'!B52:K160,10,0)</f>
        <v>32</v>
      </c>
      <c r="H53" s="16">
        <f>VLOOKUP(B53,'Mentor Marks'!B52:I160,8,0)</f>
        <v>72</v>
      </c>
      <c r="I53" s="27">
        <f t="shared" si="3"/>
        <v>75</v>
      </c>
      <c r="J53" s="19" t="str">
        <f>IFERROR(VLOOKUP(B53,OtherAC!$B$1:$F$30,5,0),"")</f>
        <v/>
      </c>
      <c r="K53" s="28">
        <f t="shared" si="2"/>
        <v>75</v>
      </c>
    </row>
    <row r="54" spans="1:11" ht="15.75" x14ac:dyDescent="0.25">
      <c r="A54" s="13">
        <f>'Acadamic Diary'!A54</f>
        <v>46</v>
      </c>
      <c r="B54" s="7">
        <v>500094775</v>
      </c>
      <c r="C54" s="7" t="s">
        <v>151</v>
      </c>
      <c r="D54" s="8" t="s">
        <v>152</v>
      </c>
      <c r="E54" s="16">
        <f>VLOOKUP(B54,Synopsis!B53:J161,9,0)</f>
        <v>10</v>
      </c>
      <c r="F54" s="16">
        <f>VLOOKUP(B54,Mid_term!B53:I161,8,0)</f>
        <v>15</v>
      </c>
      <c r="G54" s="16">
        <f>VLOOKUP(B54,'End-term'!B53:K161,10,0)</f>
        <v>43</v>
      </c>
      <c r="H54" s="16">
        <f>VLOOKUP(B54,'Mentor Marks'!B53:I161,8,0)</f>
        <v>67</v>
      </c>
      <c r="I54" s="27">
        <f t="shared" si="3"/>
        <v>78</v>
      </c>
      <c r="J54" s="19" t="str">
        <f>IFERROR(VLOOKUP(B54,OtherAC!$B$1:$F$30,5,0),"")</f>
        <v/>
      </c>
      <c r="K54" s="28">
        <f t="shared" si="2"/>
        <v>78</v>
      </c>
    </row>
    <row r="55" spans="1:11" ht="15.75" x14ac:dyDescent="0.25">
      <c r="A55" s="13">
        <f>'Acadamic Diary'!A55</f>
        <v>47</v>
      </c>
      <c r="B55" s="7">
        <v>500094799</v>
      </c>
      <c r="C55" s="7" t="s">
        <v>153</v>
      </c>
      <c r="D55" s="8" t="s">
        <v>154</v>
      </c>
      <c r="E55" s="16">
        <f>VLOOKUP(B55,Synopsis!B54:J162,9,0)</f>
        <v>17</v>
      </c>
      <c r="F55" s="16">
        <f>VLOOKUP(B55,Mid_term!B54:I162,8,0)</f>
        <v>17</v>
      </c>
      <c r="G55" s="16">
        <f>VLOOKUP(B55,'End-term'!B54:K162,10,0)</f>
        <v>41</v>
      </c>
      <c r="H55" s="16">
        <f>VLOOKUP(B55,'Mentor Marks'!B54:I162,8,0)</f>
        <v>76</v>
      </c>
      <c r="I55" s="27">
        <f t="shared" si="3"/>
        <v>87</v>
      </c>
      <c r="J55" s="19" t="str">
        <f>IFERROR(VLOOKUP(B55,OtherAC!$B$1:$F$30,5,0),"")</f>
        <v/>
      </c>
      <c r="K55" s="28">
        <f t="shared" si="2"/>
        <v>87</v>
      </c>
    </row>
    <row r="56" spans="1:11" ht="15.75" x14ac:dyDescent="0.25">
      <c r="A56" s="13">
        <f>'Acadamic Diary'!A56</f>
        <v>48</v>
      </c>
      <c r="B56" s="7">
        <v>500094905</v>
      </c>
      <c r="C56" s="7" t="s">
        <v>155</v>
      </c>
      <c r="D56" s="8" t="s">
        <v>156</v>
      </c>
      <c r="E56" s="16">
        <f>VLOOKUP(B56,Synopsis!B55:J163,9,0)</f>
        <v>13</v>
      </c>
      <c r="F56" s="16">
        <f>VLOOKUP(B56,Mid_term!B55:I163,8,0)</f>
        <v>8</v>
      </c>
      <c r="G56" s="16">
        <f>VLOOKUP(B56,'End-term'!B55:K163,10,0)</f>
        <v>27</v>
      </c>
      <c r="H56" s="16">
        <f>VLOOKUP(B56,'Mentor Marks'!B55:I163,8,0)</f>
        <v>72</v>
      </c>
      <c r="I56" s="27">
        <f t="shared" si="3"/>
        <v>69</v>
      </c>
      <c r="J56" s="19" t="str">
        <f>IFERROR(VLOOKUP(B56,OtherAC!$B$1:$F$30,5,0),"")</f>
        <v/>
      </c>
      <c r="K56" s="28">
        <f t="shared" si="2"/>
        <v>69</v>
      </c>
    </row>
    <row r="57" spans="1:11" ht="15.75" x14ac:dyDescent="0.25">
      <c r="A57" s="13">
        <f>'Acadamic Diary'!A57</f>
        <v>49</v>
      </c>
      <c r="B57" s="7">
        <v>500094922</v>
      </c>
      <c r="C57" s="7" t="s">
        <v>157</v>
      </c>
      <c r="D57" s="8" t="s">
        <v>158</v>
      </c>
      <c r="E57" s="16">
        <f>VLOOKUP(B57,Synopsis!B56:J164,9,0)</f>
        <v>11</v>
      </c>
      <c r="F57" s="16">
        <f>VLOOKUP(B57,Mid_term!B56:I164,8,0)</f>
        <v>12</v>
      </c>
      <c r="G57" s="16">
        <f>VLOOKUP(B57,'End-term'!B56:K164,10,0)</f>
        <v>33</v>
      </c>
      <c r="H57" s="16">
        <f>VLOOKUP(B57,'Mentor Marks'!B56:I164,8,0)</f>
        <v>58</v>
      </c>
      <c r="I57" s="27">
        <f t="shared" si="3"/>
        <v>66</v>
      </c>
      <c r="J57" s="19" t="str">
        <f>IFERROR(VLOOKUP(B57,OtherAC!$B$1:$F$30,5,0),"")</f>
        <v/>
      </c>
      <c r="K57" s="28">
        <f t="shared" si="2"/>
        <v>66</v>
      </c>
    </row>
    <row r="58" spans="1:11" ht="15.75" x14ac:dyDescent="0.25">
      <c r="A58" s="13">
        <f>'Acadamic Diary'!A58</f>
        <v>50</v>
      </c>
      <c r="B58" s="7">
        <v>500095011</v>
      </c>
      <c r="C58" s="7" t="s">
        <v>161</v>
      </c>
      <c r="D58" s="8" t="s">
        <v>162</v>
      </c>
      <c r="E58" s="16">
        <f>VLOOKUP(B58,Synopsis!B57:J165,9,0)</f>
        <v>17</v>
      </c>
      <c r="F58" s="16">
        <f>VLOOKUP(B58,Mid_term!B57:I165,8,0)</f>
        <v>12</v>
      </c>
      <c r="G58" s="16">
        <f>VLOOKUP(B58,'End-term'!B57:K165,10,0)</f>
        <v>49</v>
      </c>
      <c r="H58" s="16">
        <f>VLOOKUP(B58,'Mentor Marks'!B57:I165,8,0)</f>
        <v>65</v>
      </c>
      <c r="I58" s="27">
        <f t="shared" si="3"/>
        <v>82</v>
      </c>
      <c r="J58" s="19" t="str">
        <f>IFERROR(VLOOKUP(B58,OtherAC!$B$1:$F$30,5,0),"")</f>
        <v/>
      </c>
      <c r="K58" s="28">
        <f t="shared" si="2"/>
        <v>82</v>
      </c>
    </row>
    <row r="59" spans="1:11" s="23" customFormat="1" ht="15.75" x14ac:dyDescent="0.25">
      <c r="A59" s="13">
        <f>'Acadamic Diary'!A59</f>
        <v>51</v>
      </c>
      <c r="B59" s="7">
        <v>500095057</v>
      </c>
      <c r="C59" s="7" t="s">
        <v>163</v>
      </c>
      <c r="D59" s="8" t="s">
        <v>164</v>
      </c>
      <c r="E59" s="16">
        <f>VLOOKUP(B59,Synopsis!B58:J166,9,0)</f>
        <v>9</v>
      </c>
      <c r="F59" s="16">
        <f>VLOOKUP(B59,Mid_term!B58:I166,8,0)</f>
        <v>14</v>
      </c>
      <c r="G59" s="16">
        <f>VLOOKUP(B59,'End-term'!B58:K166,10,0)</f>
        <v>37</v>
      </c>
      <c r="H59" s="16">
        <f>VLOOKUP(B59,'Mentor Marks'!B58:I166,8,0)</f>
        <v>62</v>
      </c>
      <c r="I59" s="27">
        <f t="shared" si="3"/>
        <v>70</v>
      </c>
      <c r="J59" s="19" t="str">
        <f>IFERROR(VLOOKUP(B59,OtherAC!$B$1:$F$30,5,0),"")</f>
        <v/>
      </c>
      <c r="K59" s="28">
        <f t="shared" si="2"/>
        <v>70</v>
      </c>
    </row>
    <row r="60" spans="1:11" ht="15.75" x14ac:dyDescent="0.25">
      <c r="A60" s="13">
        <f>'Acadamic Diary'!A60</f>
        <v>52</v>
      </c>
      <c r="B60" s="7">
        <v>500095186</v>
      </c>
      <c r="C60" s="7" t="s">
        <v>167</v>
      </c>
      <c r="D60" s="8" t="s">
        <v>168</v>
      </c>
      <c r="E60" s="16">
        <f>VLOOKUP(B60,Synopsis!B59:J167,9,0)</f>
        <v>11</v>
      </c>
      <c r="F60" s="16">
        <f>VLOOKUP(B60,Mid_term!B59:I167,8,0)</f>
        <v>9</v>
      </c>
      <c r="G60" s="16">
        <f>VLOOKUP(B60,'End-term'!B59:K167,10,0)</f>
        <v>42</v>
      </c>
      <c r="H60" s="16">
        <f>VLOOKUP(B60,'Mentor Marks'!B59:I167,8,0)</f>
        <v>74</v>
      </c>
      <c r="I60" s="27">
        <f t="shared" si="3"/>
        <v>78</v>
      </c>
      <c r="J60" s="19" t="str">
        <f>IFERROR(VLOOKUP(B60,OtherAC!$B$1:$F$30,5,0),"")</f>
        <v/>
      </c>
      <c r="K60" s="28">
        <f t="shared" si="2"/>
        <v>78</v>
      </c>
    </row>
    <row r="61" spans="1:11" ht="15.75" x14ac:dyDescent="0.25">
      <c r="A61" s="13">
        <f>'Acadamic Diary'!A61</f>
        <v>53</v>
      </c>
      <c r="B61" s="7">
        <v>500095193</v>
      </c>
      <c r="C61" s="7" t="s">
        <v>171</v>
      </c>
      <c r="D61" s="8" t="s">
        <v>172</v>
      </c>
      <c r="E61" s="16">
        <f>VLOOKUP(B61,Synopsis!B60:J168,9,0)</f>
        <v>11</v>
      </c>
      <c r="F61" s="16">
        <f>VLOOKUP(B61,Mid_term!B60:I168,8,0)</f>
        <v>12</v>
      </c>
      <c r="G61" s="16">
        <f>VLOOKUP(B61,'End-term'!B60:K168,10,0)</f>
        <v>29</v>
      </c>
      <c r="H61" s="16">
        <f>VLOOKUP(B61,'Mentor Marks'!B60:I168,8,0)</f>
        <v>47</v>
      </c>
      <c r="I61" s="27">
        <f t="shared" si="3"/>
        <v>57</v>
      </c>
      <c r="J61" s="19" t="str">
        <f>IFERROR(VLOOKUP(B61,OtherAC!$B$1:$F$30,5,0),"")</f>
        <v/>
      </c>
      <c r="K61" s="28">
        <f t="shared" si="2"/>
        <v>57</v>
      </c>
    </row>
    <row r="62" spans="1:11" ht="15.75" x14ac:dyDescent="0.25">
      <c r="A62" s="13">
        <f>'Acadamic Diary'!A62</f>
        <v>54</v>
      </c>
      <c r="B62" s="7">
        <v>500095291</v>
      </c>
      <c r="C62" s="7" t="s">
        <v>175</v>
      </c>
      <c r="D62" s="8" t="s">
        <v>176</v>
      </c>
      <c r="E62" s="16">
        <f>VLOOKUP(B62,Synopsis!B61:J169,9,0)</f>
        <v>15</v>
      </c>
      <c r="F62" s="16">
        <f>VLOOKUP(B62,Mid_term!B61:I169,8,0)</f>
        <v>11</v>
      </c>
      <c r="G62" s="16">
        <f>VLOOKUP(B62,'End-term'!B61:K169,10,0)</f>
        <v>22</v>
      </c>
      <c r="H62" s="16">
        <f>VLOOKUP(B62,'Mentor Marks'!B61:I169,8,0)</f>
        <v>71</v>
      </c>
      <c r="I62" s="27">
        <f t="shared" si="3"/>
        <v>68</v>
      </c>
      <c r="J62" s="19" t="str">
        <f>IFERROR(VLOOKUP(B62,OtherAC!$B$1:$F$30,5,0),"")</f>
        <v/>
      </c>
      <c r="K62" s="28">
        <f t="shared" si="2"/>
        <v>68</v>
      </c>
    </row>
    <row r="63" spans="1:11" ht="15.75" x14ac:dyDescent="0.25">
      <c r="A63" s="13">
        <f>'Acadamic Diary'!A63</f>
        <v>55</v>
      </c>
      <c r="B63" s="7">
        <v>500095374</v>
      </c>
      <c r="C63" s="7" t="s">
        <v>177</v>
      </c>
      <c r="D63" s="8" t="s">
        <v>178</v>
      </c>
      <c r="E63" s="16">
        <f>VLOOKUP(B63,Synopsis!B62:J170,9,0)</f>
        <v>11</v>
      </c>
      <c r="F63" s="16">
        <f>VLOOKUP(B63,Mid_term!B62:I170,8,0)</f>
        <v>14</v>
      </c>
      <c r="G63" s="16">
        <f>VLOOKUP(B63,'End-term'!B62:K170,10,0)</f>
        <v>0</v>
      </c>
      <c r="H63" s="16">
        <f>VLOOKUP(B63,'Mentor Marks'!B62:I170,8,0)</f>
        <v>75</v>
      </c>
      <c r="I63" s="27">
        <f t="shared" si="3"/>
        <v>58</v>
      </c>
      <c r="J63" s="19">
        <f>IFERROR(VLOOKUP(B63,OtherAC!$B$1:$F$30,5,0),"")</f>
        <v>80</v>
      </c>
      <c r="K63" s="28">
        <f t="shared" si="2"/>
        <v>80</v>
      </c>
    </row>
    <row r="64" spans="1:11" ht="15.75" x14ac:dyDescent="0.25">
      <c r="A64" s="13">
        <f>'Acadamic Diary'!A64</f>
        <v>56</v>
      </c>
      <c r="B64" s="7">
        <v>500095382</v>
      </c>
      <c r="C64" s="7" t="s">
        <v>180</v>
      </c>
      <c r="D64" s="8" t="s">
        <v>181</v>
      </c>
      <c r="E64" s="16">
        <f>VLOOKUP(B64,Synopsis!B63:J171,9,0)</f>
        <v>11</v>
      </c>
      <c r="F64" s="16">
        <f>VLOOKUP(B64,Mid_term!B63:I171,8,0)</f>
        <v>12</v>
      </c>
      <c r="G64" s="16">
        <f>VLOOKUP(B64,'End-term'!B63:K171,10,0)</f>
        <v>29</v>
      </c>
      <c r="H64" s="16">
        <f>VLOOKUP(B64,'Mentor Marks'!B63:I171,8,0)</f>
        <v>47</v>
      </c>
      <c r="I64" s="27">
        <f t="shared" si="3"/>
        <v>57</v>
      </c>
      <c r="J64" s="19" t="str">
        <f>IFERROR(VLOOKUP(B64,OtherAC!$B$1:$F$30,5,0),"")</f>
        <v/>
      </c>
      <c r="K64" s="28">
        <f t="shared" si="2"/>
        <v>57</v>
      </c>
    </row>
    <row r="65" spans="1:11" ht="15.75" x14ac:dyDescent="0.25">
      <c r="A65" s="13">
        <f>'Acadamic Diary'!A65</f>
        <v>57</v>
      </c>
      <c r="B65" s="7">
        <v>500095429</v>
      </c>
      <c r="C65" s="7" t="s">
        <v>182</v>
      </c>
      <c r="D65" s="8" t="s">
        <v>183</v>
      </c>
      <c r="E65" s="16">
        <f>VLOOKUP(B65,Synopsis!B64:J172,9,0)</f>
        <v>18</v>
      </c>
      <c r="F65" s="16">
        <f>VLOOKUP(B65,Mid_term!B64:I172,8,0)</f>
        <v>20</v>
      </c>
      <c r="G65" s="16">
        <f>VLOOKUP(B65,'End-term'!B64:K172,10,0)</f>
        <v>46</v>
      </c>
      <c r="H65" s="16">
        <f>VLOOKUP(B65,'Mentor Marks'!B64:I172,8,0)</f>
        <v>72</v>
      </c>
      <c r="I65" s="27">
        <f t="shared" si="3"/>
        <v>90</v>
      </c>
      <c r="J65" s="19" t="str">
        <f>IFERROR(VLOOKUP(B65,OtherAC!$B$1:$F$30,5,0),"")</f>
        <v/>
      </c>
      <c r="K65" s="28">
        <f t="shared" si="2"/>
        <v>90</v>
      </c>
    </row>
    <row r="66" spans="1:11" ht="15.75" x14ac:dyDescent="0.25">
      <c r="A66" s="29">
        <f>'Acadamic Diary'!A66</f>
        <v>58</v>
      </c>
      <c r="B66" s="30">
        <v>500095437</v>
      </c>
      <c r="C66" s="30" t="s">
        <v>184</v>
      </c>
      <c r="D66" s="31" t="s">
        <v>185</v>
      </c>
      <c r="E66" s="32" t="str">
        <f>VLOOKUP(B66,Synopsis!B65:J173,9,0)</f>
        <v/>
      </c>
      <c r="F66" s="32" t="str">
        <f>VLOOKUP(B66,Mid_term!B65:I173,8,0)</f>
        <v/>
      </c>
      <c r="G66" s="32" t="str">
        <f>VLOOKUP(B66,'End-term'!B65:K173,10,0)</f>
        <v/>
      </c>
      <c r="H66" s="32" t="str">
        <f>VLOOKUP(B66,'Mentor Marks'!B65:I173,8,0)</f>
        <v/>
      </c>
      <c r="I66" s="27">
        <f t="shared" si="3"/>
        <v>0</v>
      </c>
      <c r="J66" s="19">
        <f>IFERROR(VLOOKUP(B66,OtherAC!$B$1:$F$30,5,0),"")</f>
        <v>0</v>
      </c>
      <c r="K66" s="34">
        <f t="shared" si="2"/>
        <v>0</v>
      </c>
    </row>
    <row r="67" spans="1:11" ht="15.75" x14ac:dyDescent="0.25">
      <c r="A67" s="13">
        <f>'Acadamic Diary'!A67</f>
        <v>59</v>
      </c>
      <c r="B67" s="7">
        <v>500095439</v>
      </c>
      <c r="C67" s="7" t="s">
        <v>186</v>
      </c>
      <c r="D67" s="8" t="s">
        <v>187</v>
      </c>
      <c r="E67" s="16">
        <f>VLOOKUP(B67,Synopsis!B66:J174,9,0)</f>
        <v>12</v>
      </c>
      <c r="F67" s="16">
        <f>VLOOKUP(B67,Mid_term!B66:I174,8,0)</f>
        <v>11</v>
      </c>
      <c r="G67" s="16">
        <f>VLOOKUP(B67,'End-term'!B66:K174,10,0)</f>
        <v>23</v>
      </c>
      <c r="H67" s="16">
        <f>VLOOKUP(B67,'Mentor Marks'!B66:I174,8,0)</f>
        <v>57</v>
      </c>
      <c r="I67" s="27">
        <f t="shared" si="3"/>
        <v>59</v>
      </c>
      <c r="J67" s="19" t="str">
        <f>IFERROR(VLOOKUP(B67,OtherAC!$B$1:$F$30,5,0),"")</f>
        <v/>
      </c>
      <c r="K67" s="28">
        <f t="shared" si="2"/>
        <v>59</v>
      </c>
    </row>
    <row r="68" spans="1:11" ht="15.75" x14ac:dyDescent="0.25">
      <c r="A68" s="13">
        <f>'Acadamic Diary'!A68</f>
        <v>60</v>
      </c>
      <c r="B68" s="7">
        <v>500095440</v>
      </c>
      <c r="C68" s="7" t="s">
        <v>188</v>
      </c>
      <c r="D68" s="8" t="s">
        <v>189</v>
      </c>
      <c r="E68" s="16">
        <f>VLOOKUP(B68,Synopsis!B67:J175,9,0)</f>
        <v>15</v>
      </c>
      <c r="F68" s="16">
        <f>VLOOKUP(B68,Mid_term!B67:I175,8,0)</f>
        <v>11</v>
      </c>
      <c r="G68" s="16">
        <f>VLOOKUP(B68,'End-term'!B67:K175,10,0)</f>
        <v>24</v>
      </c>
      <c r="H68" s="16">
        <f>VLOOKUP(B68,'Mentor Marks'!B67:I175,8,0)</f>
        <v>78</v>
      </c>
      <c r="I68" s="27">
        <f t="shared" si="3"/>
        <v>74</v>
      </c>
      <c r="J68" s="19" t="str">
        <f>IFERROR(VLOOKUP(B68,OtherAC!$B$1:$F$30,5,0),"")</f>
        <v/>
      </c>
      <c r="K68" s="28">
        <f t="shared" si="2"/>
        <v>74</v>
      </c>
    </row>
    <row r="69" spans="1:11" ht="15.75" x14ac:dyDescent="0.25">
      <c r="A69" s="13">
        <f>'Acadamic Diary'!A69</f>
        <v>61</v>
      </c>
      <c r="B69" s="7">
        <v>500095542</v>
      </c>
      <c r="C69" s="7" t="s">
        <v>190</v>
      </c>
      <c r="D69" s="8" t="s">
        <v>191</v>
      </c>
      <c r="E69" s="16">
        <f>VLOOKUP(B69,Synopsis!B68:J176,9,0)</f>
        <v>17</v>
      </c>
      <c r="F69" s="16">
        <f>VLOOKUP(B69,Mid_term!B68:I176,8,0)</f>
        <v>4</v>
      </c>
      <c r="G69" s="16">
        <f>VLOOKUP(B69,'End-term'!B68:K176,10,0)</f>
        <v>22</v>
      </c>
      <c r="H69" s="16">
        <f>VLOOKUP(B69,'Mentor Marks'!B68:I176,8,0)</f>
        <v>68</v>
      </c>
      <c r="I69" s="27">
        <f t="shared" si="3"/>
        <v>64</v>
      </c>
      <c r="J69" s="19" t="str">
        <f>IFERROR(VLOOKUP(B69,OtherAC!$B$1:$F$30,5,0),"")</f>
        <v/>
      </c>
      <c r="K69" s="28">
        <f t="shared" si="2"/>
        <v>64</v>
      </c>
    </row>
    <row r="70" spans="1:11" ht="15.75" x14ac:dyDescent="0.25">
      <c r="A70" s="13">
        <f>'Acadamic Diary'!A70</f>
        <v>62</v>
      </c>
      <c r="B70" s="7">
        <v>500095554</v>
      </c>
      <c r="C70" s="7" t="s">
        <v>194</v>
      </c>
      <c r="D70" s="8" t="s">
        <v>195</v>
      </c>
      <c r="E70" s="16">
        <f>VLOOKUP(B70,Synopsis!B69:J177,9,0)</f>
        <v>12</v>
      </c>
      <c r="F70" s="16">
        <f>VLOOKUP(B70,Mid_term!B69:I177,8,0)</f>
        <v>14</v>
      </c>
      <c r="G70" s="16">
        <f>VLOOKUP(B70,'End-term'!B69:K177,10,0)</f>
        <v>16</v>
      </c>
      <c r="H70" s="16">
        <f>VLOOKUP(B70,'Mentor Marks'!B69:I177,8,0)</f>
        <v>80</v>
      </c>
      <c r="I70" s="27">
        <f t="shared" si="3"/>
        <v>70</v>
      </c>
      <c r="J70" s="19" t="str">
        <f>IFERROR(VLOOKUP(B70,OtherAC!$B$1:$F$30,5,0),"")</f>
        <v/>
      </c>
      <c r="K70" s="28">
        <f t="shared" si="2"/>
        <v>70</v>
      </c>
    </row>
    <row r="71" spans="1:11" ht="15.75" x14ac:dyDescent="0.25">
      <c r="A71" s="13">
        <f>'Acadamic Diary'!A71</f>
        <v>63</v>
      </c>
      <c r="B71" s="7">
        <v>500095565</v>
      </c>
      <c r="C71" s="7" t="s">
        <v>198</v>
      </c>
      <c r="D71" s="8" t="s">
        <v>199</v>
      </c>
      <c r="E71" s="16">
        <f>VLOOKUP(B71,Synopsis!B70:J178,9,0)</f>
        <v>11</v>
      </c>
      <c r="F71" s="16">
        <f>VLOOKUP(B71,Mid_term!B70:I178,8,0)</f>
        <v>17</v>
      </c>
      <c r="G71" s="16">
        <f>VLOOKUP(B71,'End-term'!B70:K178,10,0)</f>
        <v>32</v>
      </c>
      <c r="H71" s="16">
        <f>VLOOKUP(B71,'Mentor Marks'!B70:I178,8,0)</f>
        <v>73</v>
      </c>
      <c r="I71" s="27">
        <f t="shared" si="3"/>
        <v>76</v>
      </c>
      <c r="J71" s="19" t="str">
        <f>IFERROR(VLOOKUP(B71,OtherAC!$B$1:$F$30,5,0),"")</f>
        <v/>
      </c>
      <c r="K71" s="28">
        <f t="shared" si="2"/>
        <v>76</v>
      </c>
    </row>
    <row r="72" spans="1:11" ht="15.75" x14ac:dyDescent="0.25">
      <c r="A72" s="13">
        <f>'Acadamic Diary'!A72</f>
        <v>64</v>
      </c>
      <c r="B72" s="7">
        <v>500095574</v>
      </c>
      <c r="C72" s="7" t="s">
        <v>202</v>
      </c>
      <c r="D72" s="8" t="s">
        <v>203</v>
      </c>
      <c r="E72" s="16">
        <f>VLOOKUP(B72,Synopsis!B71:J179,9,0)</f>
        <v>12</v>
      </c>
      <c r="F72" s="16">
        <f>VLOOKUP(B72,Mid_term!B71:I179,8,0)</f>
        <v>11</v>
      </c>
      <c r="G72" s="16">
        <f>VLOOKUP(B72,'End-term'!B71:K179,10,0)</f>
        <v>16</v>
      </c>
      <c r="H72" s="16">
        <f>VLOOKUP(B72,'Mentor Marks'!B71:I179,8,0)</f>
        <v>73</v>
      </c>
      <c r="I72" s="27">
        <f t="shared" si="3"/>
        <v>64</v>
      </c>
      <c r="J72" s="19" t="str">
        <f>IFERROR(VLOOKUP(B72,OtherAC!$B$1:$F$30,5,0),"")</f>
        <v/>
      </c>
      <c r="K72" s="28">
        <f t="shared" si="2"/>
        <v>64</v>
      </c>
    </row>
    <row r="73" spans="1:11" ht="15.75" x14ac:dyDescent="0.25">
      <c r="A73" s="13">
        <f>'Acadamic Diary'!A73</f>
        <v>65</v>
      </c>
      <c r="B73" s="7">
        <v>500095576</v>
      </c>
      <c r="C73" s="7" t="s">
        <v>206</v>
      </c>
      <c r="D73" s="8" t="s">
        <v>207</v>
      </c>
      <c r="E73" s="16">
        <f>VLOOKUP(B73,Synopsis!B72:J180,9,0)</f>
        <v>11</v>
      </c>
      <c r="F73" s="16">
        <f>VLOOKUP(B73,Mid_term!B72:I180,8,0)</f>
        <v>14</v>
      </c>
      <c r="G73" s="16">
        <f>VLOOKUP(B73,'End-term'!B72:K180,10,0)</f>
        <v>0</v>
      </c>
      <c r="H73" s="16">
        <f>VLOOKUP(B73,'Mentor Marks'!B72:I180,8,0)</f>
        <v>78</v>
      </c>
      <c r="I73" s="27">
        <f t="shared" si="3"/>
        <v>59</v>
      </c>
      <c r="J73" s="19">
        <f>IFERROR(VLOOKUP(B73,OtherAC!$B$1:$F$30,5,0),"")</f>
        <v>79</v>
      </c>
      <c r="K73" s="28">
        <f t="shared" ref="K73:K104" si="4">(MAX(I73:J73))</f>
        <v>79</v>
      </c>
    </row>
    <row r="74" spans="1:11" ht="15.75" x14ac:dyDescent="0.25">
      <c r="A74" s="13">
        <f>'Acadamic Diary'!A74</f>
        <v>66</v>
      </c>
      <c r="B74" s="7">
        <v>500095581</v>
      </c>
      <c r="C74" s="7" t="s">
        <v>208</v>
      </c>
      <c r="D74" s="8" t="s">
        <v>209</v>
      </c>
      <c r="E74" s="16">
        <f>VLOOKUP(B74,Synopsis!B73:J181,9,0)</f>
        <v>11</v>
      </c>
      <c r="F74" s="16">
        <f>VLOOKUP(B74,Mid_term!B73:I181,8,0)</f>
        <v>6</v>
      </c>
      <c r="G74" s="16">
        <f>VLOOKUP(B74,'End-term'!B73:K181,10,0)</f>
        <v>20</v>
      </c>
      <c r="H74" s="16">
        <f>VLOOKUP(B74,'Mentor Marks'!B73:I181,8,0)</f>
        <v>73</v>
      </c>
      <c r="I74" s="27">
        <f t="shared" si="3"/>
        <v>63</v>
      </c>
      <c r="J74" s="19" t="str">
        <f>IFERROR(VLOOKUP(B74,OtherAC!$B$1:$F$30,5,0),"")</f>
        <v/>
      </c>
      <c r="K74" s="28">
        <f t="shared" si="4"/>
        <v>63</v>
      </c>
    </row>
    <row r="75" spans="1:11" ht="15.75" x14ac:dyDescent="0.25">
      <c r="A75" s="13">
        <f>'Acadamic Diary'!A75</f>
        <v>67</v>
      </c>
      <c r="B75" s="7">
        <v>500095594</v>
      </c>
      <c r="C75" s="7" t="s">
        <v>212</v>
      </c>
      <c r="D75" s="8" t="s">
        <v>213</v>
      </c>
      <c r="E75" s="16">
        <f>VLOOKUP(B75,Synopsis!B74:J182,9,0)</f>
        <v>15</v>
      </c>
      <c r="F75" s="16">
        <f>VLOOKUP(B75,Mid_term!B74:I182,8,0)</f>
        <v>16</v>
      </c>
      <c r="G75" s="16">
        <f>VLOOKUP(B75,'End-term'!B74:K182,10,0)</f>
        <v>41</v>
      </c>
      <c r="H75" s="16">
        <f>VLOOKUP(B75,'Mentor Marks'!B74:I182,8,0)</f>
        <v>76</v>
      </c>
      <c r="I75" s="27">
        <f t="shared" si="3"/>
        <v>85</v>
      </c>
      <c r="J75" s="19" t="str">
        <f>IFERROR(VLOOKUP(B75,OtherAC!$B$1:$F$30,5,0),"")</f>
        <v/>
      </c>
      <c r="K75" s="28">
        <f t="shared" si="4"/>
        <v>85</v>
      </c>
    </row>
    <row r="76" spans="1:11" ht="15.75" x14ac:dyDescent="0.25">
      <c r="A76" s="13">
        <f>'Acadamic Diary'!A76</f>
        <v>68</v>
      </c>
      <c r="B76" s="7">
        <v>500095595</v>
      </c>
      <c r="C76" s="7" t="s">
        <v>214</v>
      </c>
      <c r="D76" s="8" t="s">
        <v>215</v>
      </c>
      <c r="E76" s="16">
        <f>VLOOKUP(B76,Synopsis!B75:J183,9,0)</f>
        <v>0</v>
      </c>
      <c r="F76" s="16">
        <f>VLOOKUP(B76,Mid_term!B75:I183,8,0)</f>
        <v>14</v>
      </c>
      <c r="G76" s="16">
        <f>VLOOKUP(B76,'End-term'!B75:K183,10,0)</f>
        <v>34</v>
      </c>
      <c r="H76" s="16">
        <f>VLOOKUP(B76,'Mentor Marks'!B75:I183,8,0)</f>
        <v>70</v>
      </c>
      <c r="I76" s="27">
        <f t="shared" si="3"/>
        <v>68</v>
      </c>
      <c r="J76" s="19" t="str">
        <f>IFERROR(VLOOKUP(B76,OtherAC!$B$1:$F$30,5,0),"")</f>
        <v/>
      </c>
      <c r="K76" s="28">
        <f t="shared" si="4"/>
        <v>68</v>
      </c>
    </row>
    <row r="77" spans="1:11" ht="15.75" x14ac:dyDescent="0.25">
      <c r="A77" s="13">
        <f>'Acadamic Diary'!A77</f>
        <v>69</v>
      </c>
      <c r="B77" s="7">
        <v>500095601</v>
      </c>
      <c r="C77" s="7" t="s">
        <v>218</v>
      </c>
      <c r="D77" s="8" t="s">
        <v>219</v>
      </c>
      <c r="E77" s="16">
        <f>VLOOKUP(B77,Synopsis!B76:J184,9,0)</f>
        <v>11</v>
      </c>
      <c r="F77" s="16">
        <f>VLOOKUP(B77,Mid_term!B76:I184,8,0)</f>
        <v>6</v>
      </c>
      <c r="G77" s="16">
        <f>VLOOKUP(B77,'End-term'!B76:K184,10,0)</f>
        <v>0</v>
      </c>
      <c r="H77" s="16">
        <f>VLOOKUP(B77,'Mentor Marks'!B76:I184,8,0)</f>
        <v>76</v>
      </c>
      <c r="I77" s="27">
        <f t="shared" si="3"/>
        <v>54</v>
      </c>
      <c r="J77" s="19" t="str">
        <f>IFERROR(VLOOKUP(B77,OtherAC!$B$1:$F$30,5,0),"")</f>
        <v/>
      </c>
      <c r="K77" s="28">
        <f t="shared" si="4"/>
        <v>54</v>
      </c>
    </row>
    <row r="78" spans="1:11" ht="15.75" x14ac:dyDescent="0.25">
      <c r="A78" s="13">
        <f>'Acadamic Diary'!A78</f>
        <v>70</v>
      </c>
      <c r="B78" s="7">
        <v>500095603</v>
      </c>
      <c r="C78" s="7" t="s">
        <v>221</v>
      </c>
      <c r="D78" s="8" t="s">
        <v>222</v>
      </c>
      <c r="E78" s="16">
        <f>VLOOKUP(B78,Synopsis!B77:J185,9,0)</f>
        <v>9</v>
      </c>
      <c r="F78" s="16">
        <f>VLOOKUP(B78,Mid_term!B77:I185,8,0)</f>
        <v>14</v>
      </c>
      <c r="G78" s="16">
        <f>VLOOKUP(B78,'End-term'!B77:K185,10,0)</f>
        <v>37</v>
      </c>
      <c r="H78" s="16">
        <f>VLOOKUP(B78,'Mentor Marks'!B77:I185,8,0)</f>
        <v>62</v>
      </c>
      <c r="I78" s="27">
        <f t="shared" si="3"/>
        <v>70</v>
      </c>
      <c r="J78" s="19" t="str">
        <f>IFERROR(VLOOKUP(B78,OtherAC!$B$1:$F$30,5,0),"")</f>
        <v/>
      </c>
      <c r="K78" s="28">
        <f t="shared" si="4"/>
        <v>70</v>
      </c>
    </row>
    <row r="79" spans="1:11" s="23" customFormat="1" ht="15.75" x14ac:dyDescent="0.25">
      <c r="A79" s="13">
        <f>'Acadamic Diary'!A79</f>
        <v>71</v>
      </c>
      <c r="B79" s="7">
        <v>500095616</v>
      </c>
      <c r="C79" s="7" t="s">
        <v>223</v>
      </c>
      <c r="D79" s="8" t="s">
        <v>224</v>
      </c>
      <c r="E79" s="16">
        <f>VLOOKUP(B79,Synopsis!B78:J186,9,0)</f>
        <v>15</v>
      </c>
      <c r="F79" s="16">
        <f>VLOOKUP(B79,Mid_term!B78:I186,8,0)</f>
        <v>15</v>
      </c>
      <c r="G79" s="16">
        <f>VLOOKUP(B79,'End-term'!B78:K186,10,0)</f>
        <v>41</v>
      </c>
      <c r="H79" s="16">
        <f>VLOOKUP(B79,'Mentor Marks'!B78:I186,8,0)</f>
        <v>76</v>
      </c>
      <c r="I79" s="27">
        <f t="shared" si="3"/>
        <v>84</v>
      </c>
      <c r="J79" s="19" t="str">
        <f>IFERROR(VLOOKUP(B79,OtherAC!$B$1:$F$30,5,0),"")</f>
        <v/>
      </c>
      <c r="K79" s="28">
        <f t="shared" si="4"/>
        <v>84</v>
      </c>
    </row>
    <row r="80" spans="1:11" ht="15.75" x14ac:dyDescent="0.25">
      <c r="A80" s="13">
        <f>'Acadamic Diary'!A80</f>
        <v>72</v>
      </c>
      <c r="B80" s="7">
        <v>500095624</v>
      </c>
      <c r="C80" s="7" t="s">
        <v>225</v>
      </c>
      <c r="D80" s="8" t="s">
        <v>226</v>
      </c>
      <c r="E80" s="16">
        <f>VLOOKUP(B80,Synopsis!B79:J187,9,0)</f>
        <v>15</v>
      </c>
      <c r="F80" s="16">
        <f>VLOOKUP(B80,Mid_term!B79:I187,8,0)</f>
        <v>15</v>
      </c>
      <c r="G80" s="16">
        <f>VLOOKUP(B80,'End-term'!B79:K187,10,0)</f>
        <v>34</v>
      </c>
      <c r="H80" s="16">
        <f>VLOOKUP(B80,'Mentor Marks'!B79:I187,8,0)</f>
        <v>70</v>
      </c>
      <c r="I80" s="27">
        <f t="shared" si="3"/>
        <v>77</v>
      </c>
      <c r="J80" s="19" t="str">
        <f>IFERROR(VLOOKUP(B80,OtherAC!$B$1:$F$30,5,0),"")</f>
        <v/>
      </c>
      <c r="K80" s="28">
        <f t="shared" si="4"/>
        <v>77</v>
      </c>
    </row>
    <row r="81" spans="1:11" ht="15.75" x14ac:dyDescent="0.25">
      <c r="A81" s="13">
        <f>'Acadamic Diary'!A81</f>
        <v>73</v>
      </c>
      <c r="B81" s="7">
        <v>500095629</v>
      </c>
      <c r="C81" s="7" t="s">
        <v>228</v>
      </c>
      <c r="D81" s="8" t="s">
        <v>229</v>
      </c>
      <c r="E81" s="16">
        <f>VLOOKUP(B81,Synopsis!B80:J188,9,0)</f>
        <v>17</v>
      </c>
      <c r="F81" s="16">
        <f>VLOOKUP(B81,Mid_term!B80:I188,8,0)</f>
        <v>17</v>
      </c>
      <c r="G81" s="16">
        <f>VLOOKUP(B81,'End-term'!B80:K188,10,0)</f>
        <v>41</v>
      </c>
      <c r="H81" s="16">
        <f>VLOOKUP(B81,'Mentor Marks'!B80:I188,8,0)</f>
        <v>76</v>
      </c>
      <c r="I81" s="27">
        <f t="shared" si="3"/>
        <v>87</v>
      </c>
      <c r="J81" s="19" t="str">
        <f>IFERROR(VLOOKUP(B81,OtherAC!$B$1:$F$30,5,0),"")</f>
        <v/>
      </c>
      <c r="K81" s="28">
        <f t="shared" si="4"/>
        <v>87</v>
      </c>
    </row>
    <row r="82" spans="1:11" s="23" customFormat="1" ht="15.75" x14ac:dyDescent="0.25">
      <c r="A82" s="13">
        <f>'Acadamic Diary'!A82</f>
        <v>74</v>
      </c>
      <c r="B82" s="7">
        <v>500095633</v>
      </c>
      <c r="C82" s="7" t="s">
        <v>230</v>
      </c>
      <c r="D82" s="8" t="s">
        <v>231</v>
      </c>
      <c r="E82" s="16">
        <f>VLOOKUP(B82,Synopsis!B81:J189,9,0)</f>
        <v>10</v>
      </c>
      <c r="F82" s="16">
        <f>VLOOKUP(B82,Mid_term!B81:I189,8,0)</f>
        <v>14</v>
      </c>
      <c r="G82" s="16">
        <f>VLOOKUP(B82,'End-term'!B81:K189,10,0)</f>
        <v>37</v>
      </c>
      <c r="H82" s="16">
        <f>VLOOKUP(B82,'Mentor Marks'!B81:I189,8,0)</f>
        <v>51</v>
      </c>
      <c r="I82" s="27">
        <f t="shared" si="3"/>
        <v>64</v>
      </c>
      <c r="J82" s="19" t="str">
        <f>IFERROR(VLOOKUP(B82,OtherAC!$B$1:$F$30,5,0),"")</f>
        <v/>
      </c>
      <c r="K82" s="28">
        <f t="shared" si="4"/>
        <v>64</v>
      </c>
    </row>
    <row r="83" spans="1:11" s="23" customFormat="1" ht="15.75" x14ac:dyDescent="0.25">
      <c r="A83" s="13">
        <f>'Acadamic Diary'!A83</f>
        <v>75</v>
      </c>
      <c r="B83" s="7">
        <v>500095651</v>
      </c>
      <c r="C83" s="7" t="s">
        <v>232</v>
      </c>
      <c r="D83" s="8" t="s">
        <v>233</v>
      </c>
      <c r="E83" s="16">
        <f>VLOOKUP(B83,Synopsis!B82:J190,9,0)</f>
        <v>11</v>
      </c>
      <c r="F83" s="16">
        <f>VLOOKUP(B83,Mid_term!B82:I190,8,0)</f>
        <v>16</v>
      </c>
      <c r="G83" s="16">
        <f>VLOOKUP(B83,'End-term'!B82:K190,10,0)</f>
        <v>42</v>
      </c>
      <c r="H83" s="16">
        <f>VLOOKUP(B83,'Mentor Marks'!B82:I190,8,0)</f>
        <v>73</v>
      </c>
      <c r="I83" s="27">
        <f t="shared" si="3"/>
        <v>82</v>
      </c>
      <c r="J83" s="19" t="str">
        <f>IFERROR(VLOOKUP(B83,OtherAC!$B$1:$F$30,5,0),"")</f>
        <v/>
      </c>
      <c r="K83" s="28">
        <f t="shared" si="4"/>
        <v>82</v>
      </c>
    </row>
    <row r="84" spans="1:11" ht="15.75" x14ac:dyDescent="0.25">
      <c r="A84" s="13">
        <f>'Acadamic Diary'!A84</f>
        <v>76</v>
      </c>
      <c r="B84" s="7">
        <v>500095656</v>
      </c>
      <c r="C84" s="7" t="s">
        <v>236</v>
      </c>
      <c r="D84" s="8" t="s">
        <v>237</v>
      </c>
      <c r="E84" s="16">
        <f>VLOOKUP(B84,Synopsis!B83:J191,9,0)</f>
        <v>11</v>
      </c>
      <c r="F84" s="16">
        <f>VLOOKUP(B84,Mid_term!B83:I191,8,0)</f>
        <v>12</v>
      </c>
      <c r="G84" s="16">
        <f>VLOOKUP(B84,'End-term'!B83:K191,10,0)</f>
        <v>33</v>
      </c>
      <c r="H84" s="16">
        <f>VLOOKUP(B84,'Mentor Marks'!B83:I191,8,0)</f>
        <v>58</v>
      </c>
      <c r="I84" s="27">
        <f t="shared" si="3"/>
        <v>66</v>
      </c>
      <c r="J84" s="19" t="str">
        <f>IFERROR(VLOOKUP(B84,OtherAC!$B$1:$F$30,5,0),"")</f>
        <v/>
      </c>
      <c r="K84" s="28">
        <f t="shared" si="4"/>
        <v>66</v>
      </c>
    </row>
    <row r="85" spans="1:11" ht="15.75" x14ac:dyDescent="0.25">
      <c r="A85" s="13">
        <f>'Acadamic Diary'!A85</f>
        <v>77</v>
      </c>
      <c r="B85" s="7">
        <v>500095673</v>
      </c>
      <c r="C85" s="7" t="s">
        <v>239</v>
      </c>
      <c r="D85" s="8" t="s">
        <v>240</v>
      </c>
      <c r="E85" s="16">
        <f>VLOOKUP(B85,Synopsis!B84:J192,9,0)</f>
        <v>11</v>
      </c>
      <c r="F85" s="16">
        <f>VLOOKUP(B85,Mid_term!B84:I192,8,0)</f>
        <v>9</v>
      </c>
      <c r="G85" s="16">
        <f>VLOOKUP(B85,'End-term'!B84:K192,10,0)</f>
        <v>42</v>
      </c>
      <c r="H85" s="16">
        <f>VLOOKUP(B85,'Mentor Marks'!B84:I192,8,0)</f>
        <v>74</v>
      </c>
      <c r="I85" s="27">
        <f t="shared" si="3"/>
        <v>78</v>
      </c>
      <c r="J85" s="19" t="str">
        <f>IFERROR(VLOOKUP(B85,OtherAC!$B$1:$F$30,5,0),"")</f>
        <v/>
      </c>
      <c r="K85" s="28">
        <f t="shared" si="4"/>
        <v>78</v>
      </c>
    </row>
    <row r="86" spans="1:11" s="23" customFormat="1" ht="15.75" x14ac:dyDescent="0.25">
      <c r="A86" s="29">
        <f>'Acadamic Diary'!A86</f>
        <v>78</v>
      </c>
      <c r="B86" s="30">
        <v>500095825</v>
      </c>
      <c r="C86" s="30" t="s">
        <v>241</v>
      </c>
      <c r="D86" s="31" t="s">
        <v>242</v>
      </c>
      <c r="E86" s="32" t="str">
        <f>VLOOKUP(B86,Synopsis!B85:J193,9,0)</f>
        <v/>
      </c>
      <c r="F86" s="32" t="str">
        <f>VLOOKUP(B86,Mid_term!B85:I193,8,0)</f>
        <v/>
      </c>
      <c r="G86" s="32" t="str">
        <f>VLOOKUP(B86,'End-term'!B85:K193,10,0)</f>
        <v/>
      </c>
      <c r="H86" s="32" t="str">
        <f>VLOOKUP(B86,'Mentor Marks'!B85:I193,8,0)</f>
        <v/>
      </c>
      <c r="I86" s="27">
        <f t="shared" si="3"/>
        <v>0</v>
      </c>
      <c r="J86" s="19">
        <f>IFERROR(VLOOKUP(B86,OtherAC!$B$1:$F$30,5,0),"")</f>
        <v>0</v>
      </c>
      <c r="K86" s="34">
        <f t="shared" si="4"/>
        <v>0</v>
      </c>
    </row>
    <row r="87" spans="1:11" ht="15.75" x14ac:dyDescent="0.25">
      <c r="A87" s="13">
        <f>'Acadamic Diary'!A87</f>
        <v>79</v>
      </c>
      <c r="B87" s="7">
        <v>500095831</v>
      </c>
      <c r="C87" s="7" t="s">
        <v>243</v>
      </c>
      <c r="D87" s="8" t="s">
        <v>244</v>
      </c>
      <c r="E87" s="16">
        <f>VLOOKUP(B87,Synopsis!B86:J194,9,0)</f>
        <v>15</v>
      </c>
      <c r="F87" s="16">
        <f>VLOOKUP(B87,Mid_term!B86:I194,8,0)</f>
        <v>12</v>
      </c>
      <c r="G87" s="16">
        <f>VLOOKUP(B87,'End-term'!B86:K194,10,0)</f>
        <v>33</v>
      </c>
      <c r="H87" s="16">
        <f>VLOOKUP(B87,'Mentor Marks'!B86:I194,8,0)</f>
        <v>57</v>
      </c>
      <c r="I87" s="27">
        <f t="shared" si="3"/>
        <v>67</v>
      </c>
      <c r="J87" s="19" t="str">
        <f>IFERROR(VLOOKUP(B87,OtherAC!$B$1:$F$30,5,0),"")</f>
        <v/>
      </c>
      <c r="K87" s="28">
        <f t="shared" si="4"/>
        <v>67</v>
      </c>
    </row>
    <row r="88" spans="1:11" ht="15.75" x14ac:dyDescent="0.25">
      <c r="A88" s="13">
        <f>'Acadamic Diary'!A88</f>
        <v>80</v>
      </c>
      <c r="B88" s="7">
        <v>500095834</v>
      </c>
      <c r="C88" s="7" t="s">
        <v>247</v>
      </c>
      <c r="D88" s="8" t="s">
        <v>248</v>
      </c>
      <c r="E88" s="16">
        <f>VLOOKUP(B88,Synopsis!B87:J195,9,0)</f>
        <v>15</v>
      </c>
      <c r="F88" s="16">
        <f>VLOOKUP(B88,Mid_term!B87:I195,8,0)</f>
        <v>12</v>
      </c>
      <c r="G88" s="16">
        <f>VLOOKUP(B88,'End-term'!B87:K195,10,0)</f>
        <v>33</v>
      </c>
      <c r="H88" s="16">
        <f>VLOOKUP(B88,'Mentor Marks'!B87:I195,8,0)</f>
        <v>57</v>
      </c>
      <c r="I88" s="27">
        <f t="shared" si="3"/>
        <v>67</v>
      </c>
      <c r="J88" s="19" t="str">
        <f>IFERROR(VLOOKUP(B88,OtherAC!$B$1:$F$30,5,0),"")</f>
        <v/>
      </c>
      <c r="K88" s="28">
        <f t="shared" si="4"/>
        <v>67</v>
      </c>
    </row>
    <row r="89" spans="1:11" s="23" customFormat="1" ht="15.75" x14ac:dyDescent="0.25">
      <c r="A89" s="29">
        <f>'Acadamic Diary'!A89</f>
        <v>81</v>
      </c>
      <c r="B89" s="30">
        <v>500095835</v>
      </c>
      <c r="C89" s="30" t="s">
        <v>249</v>
      </c>
      <c r="D89" s="31" t="s">
        <v>250</v>
      </c>
      <c r="E89" s="32" t="str">
        <f>VLOOKUP(B89,Synopsis!B88:J196,9,0)</f>
        <v/>
      </c>
      <c r="F89" s="32" t="str">
        <f>VLOOKUP(B89,Mid_term!B88:I196,8,0)</f>
        <v/>
      </c>
      <c r="G89" s="32" t="str">
        <f>VLOOKUP(B89,'End-term'!B88:K196,10,0)</f>
        <v/>
      </c>
      <c r="H89" s="32" t="str">
        <f>VLOOKUP(B89,'Mentor Marks'!B88:I196,8,0)</f>
        <v/>
      </c>
      <c r="I89" s="27">
        <f t="shared" si="3"/>
        <v>0</v>
      </c>
      <c r="J89" s="19">
        <f>IFERROR(VLOOKUP(B89,OtherAC!$B$1:$F$30,5,0),"")</f>
        <v>41</v>
      </c>
      <c r="K89" s="34">
        <f t="shared" si="4"/>
        <v>41</v>
      </c>
    </row>
    <row r="90" spans="1:11" ht="15.75" x14ac:dyDescent="0.25">
      <c r="A90" s="29">
        <f>'Acadamic Diary'!A90</f>
        <v>82</v>
      </c>
      <c r="B90" s="30">
        <v>500095836</v>
      </c>
      <c r="C90" s="30" t="s">
        <v>251</v>
      </c>
      <c r="D90" s="31" t="s">
        <v>252</v>
      </c>
      <c r="E90" s="32" t="str">
        <f>VLOOKUP(B90,Synopsis!B89:J197,9,0)</f>
        <v/>
      </c>
      <c r="F90" s="32" t="str">
        <f>VLOOKUP(B90,Mid_term!B89:I197,8,0)</f>
        <v/>
      </c>
      <c r="G90" s="32" t="str">
        <f>VLOOKUP(B90,'End-term'!B89:K197,10,0)</f>
        <v/>
      </c>
      <c r="H90" s="32" t="str">
        <f>VLOOKUP(B90,'Mentor Marks'!B89:I197,8,0)</f>
        <v/>
      </c>
      <c r="I90" s="27">
        <f t="shared" si="3"/>
        <v>0</v>
      </c>
      <c r="J90" s="19">
        <f>IFERROR(VLOOKUP(B90,OtherAC!$B$1:$F$30,5,0),"")</f>
        <v>0</v>
      </c>
      <c r="K90" s="34">
        <f t="shared" si="4"/>
        <v>0</v>
      </c>
    </row>
    <row r="91" spans="1:11" ht="15.75" x14ac:dyDescent="0.25">
      <c r="A91" s="13">
        <f>'Acadamic Diary'!A91</f>
        <v>83</v>
      </c>
      <c r="B91" s="7">
        <v>500095842</v>
      </c>
      <c r="C91" s="7" t="s">
        <v>253</v>
      </c>
      <c r="D91" s="8" t="s">
        <v>254</v>
      </c>
      <c r="E91" s="16">
        <f>VLOOKUP(B91,Synopsis!B90:J198,9,0)</f>
        <v>11</v>
      </c>
      <c r="F91" s="16">
        <f>VLOOKUP(B91,Mid_term!B90:I198,8,0)</f>
        <v>12</v>
      </c>
      <c r="G91" s="16">
        <f>VLOOKUP(B91,'End-term'!B90:K198,10,0)</f>
        <v>29</v>
      </c>
      <c r="H91" s="16">
        <f>VLOOKUP(B91,'Mentor Marks'!B90:I198,8,0)</f>
        <v>47</v>
      </c>
      <c r="I91" s="27">
        <f t="shared" si="3"/>
        <v>57</v>
      </c>
      <c r="J91" s="19" t="str">
        <f>IFERROR(VLOOKUP(B91,OtherAC!$B$1:$F$30,5,0),"")</f>
        <v/>
      </c>
      <c r="K91" s="28">
        <f t="shared" si="4"/>
        <v>57</v>
      </c>
    </row>
    <row r="92" spans="1:11" ht="15.75" x14ac:dyDescent="0.25">
      <c r="A92" s="13">
        <f>'Acadamic Diary'!A92</f>
        <v>84</v>
      </c>
      <c r="B92" s="7">
        <v>500095919</v>
      </c>
      <c r="C92" s="7" t="s">
        <v>255</v>
      </c>
      <c r="D92" s="8" t="s">
        <v>256</v>
      </c>
      <c r="E92" s="16">
        <f>VLOOKUP(B92,Synopsis!B91:J199,9,0)</f>
        <v>15</v>
      </c>
      <c r="F92" s="16">
        <f>VLOOKUP(B92,Mid_term!B91:I199,8,0)</f>
        <v>12</v>
      </c>
      <c r="G92" s="16">
        <f>VLOOKUP(B92,'End-term'!B91:K199,10,0)</f>
        <v>33</v>
      </c>
      <c r="H92" s="16">
        <f>VLOOKUP(B92,'Mentor Marks'!B91:I199,8,0)</f>
        <v>57</v>
      </c>
      <c r="I92" s="27">
        <f t="shared" si="3"/>
        <v>67</v>
      </c>
      <c r="J92" s="19" t="str">
        <f>IFERROR(VLOOKUP(B92,OtherAC!$B$1:$F$30,5,0),"")</f>
        <v/>
      </c>
      <c r="K92" s="28">
        <f t="shared" si="4"/>
        <v>67</v>
      </c>
    </row>
    <row r="93" spans="1:11" ht="15.75" x14ac:dyDescent="0.25">
      <c r="A93" s="29">
        <f>'Acadamic Diary'!A93</f>
        <v>85</v>
      </c>
      <c r="B93" s="30">
        <v>500095922</v>
      </c>
      <c r="C93" s="30" t="s">
        <v>257</v>
      </c>
      <c r="D93" s="31" t="s">
        <v>258</v>
      </c>
      <c r="E93" s="32" t="str">
        <f>VLOOKUP(B93,Synopsis!B92:J200,9,0)</f>
        <v/>
      </c>
      <c r="F93" s="32" t="str">
        <f>VLOOKUP(B93,Mid_term!B92:I200,8,0)</f>
        <v/>
      </c>
      <c r="G93" s="32" t="str">
        <f>VLOOKUP(B93,'End-term'!B92:K200,10,0)</f>
        <v/>
      </c>
      <c r="H93" s="32" t="str">
        <f>VLOOKUP(B93,'Mentor Marks'!B92:I200,8,0)</f>
        <v/>
      </c>
      <c r="I93" s="27">
        <f t="shared" si="3"/>
        <v>0</v>
      </c>
      <c r="J93" s="19">
        <f>IFERROR(VLOOKUP(B93,OtherAC!$B$1:$F$30,5,0),"")</f>
        <v>0</v>
      </c>
      <c r="K93" s="34">
        <f t="shared" si="4"/>
        <v>0</v>
      </c>
    </row>
    <row r="94" spans="1:11" ht="15.75" x14ac:dyDescent="0.25">
      <c r="A94" s="13">
        <f>'Acadamic Diary'!A94</f>
        <v>86</v>
      </c>
      <c r="B94" s="7">
        <v>500095925</v>
      </c>
      <c r="C94" s="7" t="s">
        <v>259</v>
      </c>
      <c r="D94" s="8" t="s">
        <v>260</v>
      </c>
      <c r="E94" s="16">
        <f>VLOOKUP(B94,Synopsis!B93:J201,9,0)</f>
        <v>11</v>
      </c>
      <c r="F94" s="16">
        <f>VLOOKUP(B94,Mid_term!B93:I201,8,0)</f>
        <v>14</v>
      </c>
      <c r="G94" s="16">
        <f>VLOOKUP(B94,'End-term'!B93:K201,10,0)</f>
        <v>38</v>
      </c>
      <c r="H94" s="16">
        <f>VLOOKUP(B94,'Mentor Marks'!B93:I201,8,0)</f>
        <v>73</v>
      </c>
      <c r="I94" s="27">
        <f t="shared" si="3"/>
        <v>78</v>
      </c>
      <c r="J94" s="19" t="str">
        <f>IFERROR(VLOOKUP(B94,OtherAC!$B$1:$F$30,5,0),"")</f>
        <v/>
      </c>
      <c r="K94" s="28">
        <f t="shared" si="4"/>
        <v>78</v>
      </c>
    </row>
    <row r="95" spans="1:11" ht="15.75" x14ac:dyDescent="0.25">
      <c r="A95" s="13">
        <f>'Acadamic Diary'!A95</f>
        <v>87</v>
      </c>
      <c r="B95" s="7">
        <v>500095932</v>
      </c>
      <c r="C95" s="7" t="s">
        <v>262</v>
      </c>
      <c r="D95" s="8" t="s">
        <v>263</v>
      </c>
      <c r="E95" s="16">
        <f>VLOOKUP(B95,Synopsis!B94:J202,9,0)</f>
        <v>17</v>
      </c>
      <c r="F95" s="16">
        <f>VLOOKUP(B95,Mid_term!B94:I202,8,0)</f>
        <v>18</v>
      </c>
      <c r="G95" s="16">
        <f>VLOOKUP(B95,'End-term'!B94:K202,10,0)</f>
        <v>32</v>
      </c>
      <c r="H95" s="16">
        <f>VLOOKUP(B95,'Mentor Marks'!B94:I202,8,0)</f>
        <v>57</v>
      </c>
      <c r="I95" s="27">
        <f t="shared" si="3"/>
        <v>71</v>
      </c>
      <c r="J95" s="19" t="str">
        <f>IFERROR(VLOOKUP(B95,OtherAC!$B$1:$F$30,5,0),"")</f>
        <v/>
      </c>
      <c r="K95" s="28">
        <f t="shared" si="4"/>
        <v>71</v>
      </c>
    </row>
    <row r="96" spans="1:11" ht="15.75" x14ac:dyDescent="0.25">
      <c r="A96" s="29">
        <f>'Acadamic Diary'!A96</f>
        <v>88</v>
      </c>
      <c r="B96" s="30">
        <v>500095936</v>
      </c>
      <c r="C96" s="30" t="s">
        <v>265</v>
      </c>
      <c r="D96" s="31" t="s">
        <v>266</v>
      </c>
      <c r="E96" s="32" t="str">
        <f>VLOOKUP(B96,Synopsis!B95:J203,9,0)</f>
        <v/>
      </c>
      <c r="F96" s="32" t="str">
        <f>VLOOKUP(B96,Mid_term!B95:I203,8,0)</f>
        <v/>
      </c>
      <c r="G96" s="32" t="str">
        <f>VLOOKUP(B96,'End-term'!B95:K203,10,0)</f>
        <v/>
      </c>
      <c r="H96" s="32" t="str">
        <f>VLOOKUP(B96,'Mentor Marks'!B95:I203,8,0)</f>
        <v/>
      </c>
      <c r="I96" s="27">
        <f t="shared" si="3"/>
        <v>0</v>
      </c>
      <c r="J96" s="19">
        <f>IFERROR(VLOOKUP(B96,OtherAC!$B$1:$F$30,5,0),"")</f>
        <v>0</v>
      </c>
      <c r="K96" s="34">
        <f t="shared" si="4"/>
        <v>0</v>
      </c>
    </row>
    <row r="97" spans="1:11" ht="15.75" x14ac:dyDescent="0.25">
      <c r="A97" s="13">
        <f>'Acadamic Diary'!A97</f>
        <v>89</v>
      </c>
      <c r="B97" s="7">
        <v>500095937</v>
      </c>
      <c r="C97" s="7" t="s">
        <v>267</v>
      </c>
      <c r="D97" s="8" t="s">
        <v>268</v>
      </c>
      <c r="E97" s="16">
        <f>VLOOKUP(B97,Synopsis!B96:J204,9,0)</f>
        <v>16</v>
      </c>
      <c r="F97" s="16">
        <f>VLOOKUP(B97,Mid_term!B96:I204,8,0)</f>
        <v>17</v>
      </c>
      <c r="G97" s="16">
        <f>VLOOKUP(B97,'End-term'!B96:K204,10,0)</f>
        <v>44</v>
      </c>
      <c r="H97" s="16">
        <f>VLOOKUP(B97,'Mentor Marks'!B96:I204,8,0)</f>
        <v>73</v>
      </c>
      <c r="I97" s="27">
        <f t="shared" si="3"/>
        <v>86</v>
      </c>
      <c r="J97" s="19" t="str">
        <f>IFERROR(VLOOKUP(B97,OtherAC!$B$1:$F$30,5,0),"")</f>
        <v/>
      </c>
      <c r="K97" s="28">
        <f t="shared" si="4"/>
        <v>86</v>
      </c>
    </row>
    <row r="98" spans="1:11" ht="15.75" x14ac:dyDescent="0.25">
      <c r="A98" s="13">
        <f>'Acadamic Diary'!A98</f>
        <v>90</v>
      </c>
      <c r="B98" s="7">
        <v>500096021</v>
      </c>
      <c r="C98" s="7" t="s">
        <v>271</v>
      </c>
      <c r="D98" s="8" t="s">
        <v>272</v>
      </c>
      <c r="E98" s="16">
        <f>VLOOKUP(B98,Synopsis!B97:J205,9,0)</f>
        <v>11</v>
      </c>
      <c r="F98" s="16">
        <f>VLOOKUP(B98,Mid_term!B97:I205,8,0)</f>
        <v>12</v>
      </c>
      <c r="G98" s="16">
        <f>VLOOKUP(B98,'End-term'!B97:K205,10,0)</f>
        <v>33</v>
      </c>
      <c r="H98" s="16">
        <f>VLOOKUP(B98,'Mentor Marks'!B97:I205,8,0)</f>
        <v>58</v>
      </c>
      <c r="I98" s="27">
        <f t="shared" si="3"/>
        <v>66</v>
      </c>
      <c r="J98" s="19" t="str">
        <f>IFERROR(VLOOKUP(B98,OtherAC!$B$1:$F$30,5,0),"")</f>
        <v/>
      </c>
      <c r="K98" s="28">
        <f t="shared" si="4"/>
        <v>66</v>
      </c>
    </row>
    <row r="99" spans="1:11" ht="15.75" x14ac:dyDescent="0.25">
      <c r="A99" s="13">
        <f>'Acadamic Diary'!A99</f>
        <v>91</v>
      </c>
      <c r="B99" s="7">
        <v>500096086</v>
      </c>
      <c r="C99" s="7" t="s">
        <v>273</v>
      </c>
      <c r="D99" s="8" t="s">
        <v>274</v>
      </c>
      <c r="E99" s="16">
        <f>VLOOKUP(B99,Synopsis!B98:J206,9,0)</f>
        <v>11</v>
      </c>
      <c r="F99" s="16">
        <f>VLOOKUP(B99,Mid_term!B98:I206,8,0)</f>
        <v>17</v>
      </c>
      <c r="G99" s="16">
        <f>VLOOKUP(B99,'End-term'!B98:K206,10,0)</f>
        <v>40</v>
      </c>
      <c r="H99" s="16">
        <f>VLOOKUP(B99,'Mentor Marks'!B98:I206,8,0)</f>
        <v>73</v>
      </c>
      <c r="I99" s="27">
        <f t="shared" si="3"/>
        <v>81</v>
      </c>
      <c r="J99" s="19" t="str">
        <f>IFERROR(VLOOKUP(B99,OtherAC!$B$1:$F$30,5,0),"")</f>
        <v/>
      </c>
      <c r="K99" s="28">
        <f t="shared" si="4"/>
        <v>81</v>
      </c>
    </row>
    <row r="100" spans="1:11" ht="15.75" x14ac:dyDescent="0.25">
      <c r="A100" s="13">
        <f>'Acadamic Diary'!A100</f>
        <v>92</v>
      </c>
      <c r="B100" s="7">
        <v>500096088</v>
      </c>
      <c r="C100" s="7" t="s">
        <v>276</v>
      </c>
      <c r="D100" s="8" t="s">
        <v>277</v>
      </c>
      <c r="E100" s="16">
        <f>VLOOKUP(B100,Synopsis!B99:J207,9,0)</f>
        <v>11</v>
      </c>
      <c r="F100" s="16">
        <f>VLOOKUP(B100,Mid_term!B99:I207,8,0)</f>
        <v>16</v>
      </c>
      <c r="G100" s="16">
        <f>VLOOKUP(B100,'End-term'!B99:K207,10,0)</f>
        <v>42</v>
      </c>
      <c r="H100" s="16">
        <f>VLOOKUP(B100,'Mentor Marks'!B99:I207,8,0)</f>
        <v>73</v>
      </c>
      <c r="I100" s="27">
        <f t="shared" si="3"/>
        <v>82</v>
      </c>
      <c r="J100" s="19" t="str">
        <f>IFERROR(VLOOKUP(B100,OtherAC!$B$1:$F$30,5,0),"")</f>
        <v/>
      </c>
      <c r="K100" s="28">
        <f t="shared" si="4"/>
        <v>82</v>
      </c>
    </row>
    <row r="101" spans="1:11" ht="15.75" x14ac:dyDescent="0.25">
      <c r="A101" s="13">
        <f>'Acadamic Diary'!A101</f>
        <v>93</v>
      </c>
      <c r="B101" s="7">
        <v>500096122</v>
      </c>
      <c r="C101" s="7" t="s">
        <v>278</v>
      </c>
      <c r="D101" s="8" t="s">
        <v>279</v>
      </c>
      <c r="E101" s="16">
        <f>VLOOKUP(B101,Synopsis!B100:J208,9,0)</f>
        <v>11</v>
      </c>
      <c r="F101" s="16">
        <f>VLOOKUP(B101,Mid_term!B100:I208,8,0)</f>
        <v>12</v>
      </c>
      <c r="G101" s="16">
        <f>VLOOKUP(B101,'End-term'!B100:K208,10,0)</f>
        <v>33</v>
      </c>
      <c r="H101" s="16">
        <f>VLOOKUP(B101,'Mentor Marks'!B100:I208,8,0)</f>
        <v>58</v>
      </c>
      <c r="I101" s="27">
        <f t="shared" si="3"/>
        <v>66</v>
      </c>
      <c r="J101" s="19" t="str">
        <f>IFERROR(VLOOKUP(B101,OtherAC!$B$1:$F$30,5,0),"")</f>
        <v/>
      </c>
      <c r="K101" s="28">
        <f t="shared" si="4"/>
        <v>66</v>
      </c>
    </row>
    <row r="102" spans="1:11" ht="15.75" x14ac:dyDescent="0.25">
      <c r="A102" s="13">
        <f>'Acadamic Diary'!A102</f>
        <v>94</v>
      </c>
      <c r="B102" s="7">
        <v>500096132</v>
      </c>
      <c r="C102" s="7" t="s">
        <v>280</v>
      </c>
      <c r="D102" s="8" t="s">
        <v>281</v>
      </c>
      <c r="E102" s="16">
        <f>VLOOKUP(B102,Synopsis!B101:J209,9,0)</f>
        <v>11</v>
      </c>
      <c r="F102" s="16">
        <f>VLOOKUP(B102,Mid_term!B101:I209,8,0)</f>
        <v>9</v>
      </c>
      <c r="G102" s="16">
        <f>VLOOKUP(B102,'End-term'!B101:K209,10,0)</f>
        <v>42</v>
      </c>
      <c r="H102" s="16">
        <f>VLOOKUP(B102,'Mentor Marks'!B101:I209,8,0)</f>
        <v>74</v>
      </c>
      <c r="I102" s="27">
        <f t="shared" si="3"/>
        <v>78</v>
      </c>
      <c r="J102" s="19" t="str">
        <f>IFERROR(VLOOKUP(B102,OtherAC!$B$1:$F$30,5,0),"")</f>
        <v/>
      </c>
      <c r="K102" s="28">
        <f t="shared" si="4"/>
        <v>78</v>
      </c>
    </row>
    <row r="103" spans="1:11" ht="15.75" x14ac:dyDescent="0.25">
      <c r="A103" s="13">
        <f>'Acadamic Diary'!A103</f>
        <v>95</v>
      </c>
      <c r="B103" s="7">
        <v>500096244</v>
      </c>
      <c r="C103" s="7" t="s">
        <v>282</v>
      </c>
      <c r="D103" s="8" t="s">
        <v>283</v>
      </c>
      <c r="E103" s="16">
        <f>VLOOKUP(B103,Synopsis!B102:J210,9,0)</f>
        <v>9</v>
      </c>
      <c r="F103" s="16">
        <f>VLOOKUP(B103,Mid_term!B102:I210,8,0)</f>
        <v>14</v>
      </c>
      <c r="G103" s="16">
        <f>VLOOKUP(B103,'End-term'!B102:K210,10,0)</f>
        <v>37</v>
      </c>
      <c r="H103" s="16">
        <f>VLOOKUP(B103,'Mentor Marks'!B102:I210,8,0)</f>
        <v>51</v>
      </c>
      <c r="I103" s="27">
        <f t="shared" si="3"/>
        <v>64</v>
      </c>
      <c r="J103" s="19" t="str">
        <f>IFERROR(VLOOKUP(B103,OtherAC!$B$1:$F$30,5,0),"")</f>
        <v/>
      </c>
      <c r="K103" s="28">
        <f t="shared" si="4"/>
        <v>64</v>
      </c>
    </row>
    <row r="104" spans="1:11" ht="15.75" x14ac:dyDescent="0.25">
      <c r="A104" s="13">
        <f>'Acadamic Diary'!A104</f>
        <v>96</v>
      </c>
      <c r="B104" s="7">
        <v>500096258</v>
      </c>
      <c r="C104" s="7" t="s">
        <v>284</v>
      </c>
      <c r="D104" s="8" t="s">
        <v>285</v>
      </c>
      <c r="E104" s="16">
        <f>VLOOKUP(B104,Synopsis!B103:J211,9,0)</f>
        <v>11</v>
      </c>
      <c r="F104" s="16">
        <f>VLOOKUP(B104,Mid_term!B103:I211,8,0)</f>
        <v>17</v>
      </c>
      <c r="G104" s="16">
        <f>VLOOKUP(B104,'End-term'!B103:K211,10,0)</f>
        <v>32</v>
      </c>
      <c r="H104" s="16">
        <f>VLOOKUP(B104,'Mentor Marks'!B103:I211,8,0)</f>
        <v>73</v>
      </c>
      <c r="I104" s="27">
        <f t="shared" si="3"/>
        <v>76</v>
      </c>
      <c r="J104" s="19" t="str">
        <f>IFERROR(VLOOKUP(B104,OtherAC!$B$1:$F$30,5,0),"")</f>
        <v/>
      </c>
      <c r="K104" s="28">
        <f t="shared" si="4"/>
        <v>76</v>
      </c>
    </row>
    <row r="105" spans="1:11" ht="15.75" x14ac:dyDescent="0.25">
      <c r="A105" s="13">
        <f>'Acadamic Diary'!A105</f>
        <v>97</v>
      </c>
      <c r="B105" s="7">
        <v>500096288</v>
      </c>
      <c r="C105" s="7" t="s">
        <v>286</v>
      </c>
      <c r="D105" s="8" t="s">
        <v>287</v>
      </c>
      <c r="E105" s="16">
        <f>VLOOKUP(B105,Synopsis!B104:J212,9,0)</f>
        <v>17</v>
      </c>
      <c r="F105" s="16">
        <f>VLOOKUP(B105,Mid_term!B104:I212,8,0)</f>
        <v>16</v>
      </c>
      <c r="G105" s="16">
        <f>VLOOKUP(B105,'End-term'!B104:K212,10,0)</f>
        <v>38</v>
      </c>
      <c r="H105" s="16">
        <f>VLOOKUP(B105,'Mentor Marks'!B104:I212,8,0)</f>
        <v>77</v>
      </c>
      <c r="I105" s="27">
        <f t="shared" si="3"/>
        <v>85</v>
      </c>
      <c r="J105" s="19" t="str">
        <f>IFERROR(VLOOKUP(B105,OtherAC!$B$1:$F$30,5,0),"")</f>
        <v/>
      </c>
      <c r="K105" s="28">
        <f t="shared" ref="K105:K136" si="5">(MAX(I105:J105))</f>
        <v>85</v>
      </c>
    </row>
    <row r="106" spans="1:11" ht="15.75" x14ac:dyDescent="0.25">
      <c r="A106" s="13">
        <f>'Acadamic Diary'!A106</f>
        <v>98</v>
      </c>
      <c r="B106" s="7">
        <v>500096302</v>
      </c>
      <c r="C106" s="7" t="s">
        <v>288</v>
      </c>
      <c r="D106" s="8" t="s">
        <v>289</v>
      </c>
      <c r="E106" s="16">
        <f>VLOOKUP(B106,Synopsis!B105:J213,9,0)</f>
        <v>11</v>
      </c>
      <c r="F106" s="16">
        <f>VLOOKUP(B106,Mid_term!B105:I213,8,0)</f>
        <v>11</v>
      </c>
      <c r="G106" s="16">
        <f>VLOOKUP(B106,'End-term'!B105:K213,10,0)</f>
        <v>44</v>
      </c>
      <c r="H106" s="16">
        <f>VLOOKUP(B106,'Mentor Marks'!B105:I213,8,0)</f>
        <v>74</v>
      </c>
      <c r="I106" s="27">
        <f t="shared" si="3"/>
        <v>80</v>
      </c>
      <c r="J106" s="19" t="str">
        <f>IFERROR(VLOOKUP(B106,OtherAC!$B$1:$F$30,5,0),"")</f>
        <v/>
      </c>
      <c r="K106" s="28">
        <f t="shared" si="5"/>
        <v>80</v>
      </c>
    </row>
    <row r="107" spans="1:11" ht="15.75" x14ac:dyDescent="0.25">
      <c r="A107" s="13">
        <f>'Acadamic Diary'!A107</f>
        <v>99</v>
      </c>
      <c r="B107" s="7">
        <v>500096346</v>
      </c>
      <c r="C107" s="7" t="s">
        <v>291</v>
      </c>
      <c r="D107" s="8" t="s">
        <v>292</v>
      </c>
      <c r="E107" s="16">
        <f>VLOOKUP(B107,Synopsis!B106:J214,9,0)</f>
        <v>16</v>
      </c>
      <c r="F107" s="16">
        <f>VLOOKUP(B107,Mid_term!B106:I214,8,0)</f>
        <v>17</v>
      </c>
      <c r="G107" s="16">
        <f>VLOOKUP(B107,'End-term'!B106:K214,10,0)</f>
        <v>43</v>
      </c>
      <c r="H107" s="16">
        <f>VLOOKUP(B107,'Mentor Marks'!B106:I214,8,0)</f>
        <v>73</v>
      </c>
      <c r="I107" s="27">
        <f t="shared" si="3"/>
        <v>86</v>
      </c>
      <c r="J107" s="19" t="str">
        <f>IFERROR(VLOOKUP(B107,OtherAC!$B$1:$F$30,5,0),"")</f>
        <v/>
      </c>
      <c r="K107" s="28">
        <f t="shared" si="5"/>
        <v>86</v>
      </c>
    </row>
    <row r="108" spans="1:11" ht="15.75" x14ac:dyDescent="0.25">
      <c r="A108" s="13">
        <f>'Acadamic Diary'!A108</f>
        <v>100</v>
      </c>
      <c r="B108" s="7">
        <v>500096351</v>
      </c>
      <c r="C108" s="7" t="s">
        <v>293</v>
      </c>
      <c r="D108" s="8" t="s">
        <v>294</v>
      </c>
      <c r="E108" s="16">
        <f>VLOOKUP(B108,Synopsis!B107:J215,9,0)</f>
        <v>15</v>
      </c>
      <c r="F108" s="16">
        <f>VLOOKUP(B108,Mid_term!B107:I215,8,0)</f>
        <v>15</v>
      </c>
      <c r="G108" s="16">
        <f>VLOOKUP(B108,'End-term'!B107:K215,10,0)</f>
        <v>37</v>
      </c>
      <c r="H108" s="16">
        <f>VLOOKUP(B108,'Mentor Marks'!B107:I215,8,0)</f>
        <v>71</v>
      </c>
      <c r="I108" s="27">
        <f t="shared" si="3"/>
        <v>79</v>
      </c>
      <c r="J108" s="19" t="str">
        <f>IFERROR(VLOOKUP(B108,OtherAC!$B$1:$F$30,5,0),"")</f>
        <v/>
      </c>
      <c r="K108" s="28">
        <f t="shared" si="5"/>
        <v>79</v>
      </c>
    </row>
    <row r="109" spans="1:11" ht="15.75" x14ac:dyDescent="0.25">
      <c r="A109" s="13">
        <f>'Acadamic Diary'!A109</f>
        <v>101</v>
      </c>
      <c r="B109" s="7">
        <v>500096400</v>
      </c>
      <c r="C109" s="7" t="s">
        <v>297</v>
      </c>
      <c r="D109" s="8" t="s">
        <v>298</v>
      </c>
      <c r="E109" s="16">
        <f>VLOOKUP(B109,Synopsis!B108:J216,9,0)</f>
        <v>16</v>
      </c>
      <c r="F109" s="16">
        <f>VLOOKUP(B109,Mid_term!B108:I216,8,0)</f>
        <v>17</v>
      </c>
      <c r="G109" s="16">
        <f>VLOOKUP(B109,'End-term'!B108:K216,10,0)</f>
        <v>43</v>
      </c>
      <c r="H109" s="16">
        <f>VLOOKUP(B109,'Mentor Marks'!B108:I216,8,0)</f>
        <v>73</v>
      </c>
      <c r="I109" s="27">
        <f t="shared" si="3"/>
        <v>86</v>
      </c>
      <c r="J109" s="19" t="str">
        <f>IFERROR(VLOOKUP(B109,OtherAC!$B$1:$F$30,5,0),"")</f>
        <v/>
      </c>
      <c r="K109" s="28">
        <f t="shared" si="5"/>
        <v>86</v>
      </c>
    </row>
    <row r="110" spans="1:11" ht="15.75" x14ac:dyDescent="0.25">
      <c r="A110" s="13">
        <f>'Acadamic Diary'!A110</f>
        <v>102</v>
      </c>
      <c r="B110" s="7">
        <v>500096412</v>
      </c>
      <c r="C110" s="7" t="s">
        <v>300</v>
      </c>
      <c r="D110" s="8" t="s">
        <v>301</v>
      </c>
      <c r="E110" s="16">
        <f>VLOOKUP(B110,Synopsis!B109:J217,9,0)</f>
        <v>12</v>
      </c>
      <c r="F110" s="16">
        <f>VLOOKUP(B110,Mid_term!B109:I217,8,0)</f>
        <v>11</v>
      </c>
      <c r="G110" s="16">
        <f>VLOOKUP(B110,'End-term'!B109:K217,10,0)</f>
        <v>24</v>
      </c>
      <c r="H110" s="16">
        <f>VLOOKUP(B110,'Mentor Marks'!B109:I217,8,0)</f>
        <v>57</v>
      </c>
      <c r="I110" s="27">
        <f t="shared" si="3"/>
        <v>60</v>
      </c>
      <c r="J110" s="19" t="str">
        <f>IFERROR(VLOOKUP(B110,OtherAC!$B$1:$F$30,5,0),"")</f>
        <v/>
      </c>
      <c r="K110" s="28">
        <f t="shared" si="5"/>
        <v>60</v>
      </c>
    </row>
    <row r="111" spans="1:11" ht="15.75" x14ac:dyDescent="0.25">
      <c r="A111" s="13">
        <f>'Acadamic Diary'!A111</f>
        <v>103</v>
      </c>
      <c r="B111" s="7">
        <v>500096448</v>
      </c>
      <c r="C111" s="7" t="s">
        <v>302</v>
      </c>
      <c r="D111" s="8" t="s">
        <v>303</v>
      </c>
      <c r="E111" s="16">
        <f>VLOOKUP(B111,Synopsis!B110:J218,9,0)</f>
        <v>15</v>
      </c>
      <c r="F111" s="16">
        <f>VLOOKUP(B111,Mid_term!B110:I218,8,0)</f>
        <v>16</v>
      </c>
      <c r="G111" s="16">
        <f>VLOOKUP(B111,'End-term'!B110:K218,10,0)</f>
        <v>41</v>
      </c>
      <c r="H111" s="16">
        <f>VLOOKUP(B111,'Mentor Marks'!B110:I218,8,0)</f>
        <v>76</v>
      </c>
      <c r="I111" s="27">
        <f t="shared" ref="I111:I116" si="6">IFERROR(CEILING(SUM(E111:H111)*100/175,1),"")</f>
        <v>85</v>
      </c>
      <c r="J111" s="19" t="str">
        <f>IFERROR(VLOOKUP(B111,OtherAC!$B$1:$F$30,5,0),"")</f>
        <v/>
      </c>
      <c r="K111" s="28">
        <f t="shared" si="5"/>
        <v>85</v>
      </c>
    </row>
    <row r="112" spans="1:11" ht="15.75" x14ac:dyDescent="0.25">
      <c r="A112" s="13">
        <f>'Acadamic Diary'!A112</f>
        <v>104</v>
      </c>
      <c r="B112" s="7">
        <v>500096495</v>
      </c>
      <c r="C112" s="7" t="s">
        <v>304</v>
      </c>
      <c r="D112" s="8" t="s">
        <v>305</v>
      </c>
      <c r="E112" s="16">
        <f>VLOOKUP(B112,Synopsis!B111:J219,9,0)</f>
        <v>19</v>
      </c>
      <c r="F112" s="16">
        <f>VLOOKUP(B112,Mid_term!B111:I219,8,0)</f>
        <v>17</v>
      </c>
      <c r="G112" s="16">
        <f>VLOOKUP(B112,'End-term'!B111:K219,10,0)</f>
        <v>45</v>
      </c>
      <c r="H112" s="16">
        <f>VLOOKUP(B112,'Mentor Marks'!B111:I219,8,0)</f>
        <v>76</v>
      </c>
      <c r="I112" s="27">
        <f t="shared" si="6"/>
        <v>90</v>
      </c>
      <c r="J112" s="19" t="str">
        <f>IFERROR(VLOOKUP(B112,OtherAC!$B$1:$F$30,5,0),"")</f>
        <v/>
      </c>
      <c r="K112" s="28">
        <f t="shared" si="5"/>
        <v>90</v>
      </c>
    </row>
    <row r="113" spans="1:11" ht="15.75" x14ac:dyDescent="0.25">
      <c r="A113" s="13">
        <f>'Acadamic Diary'!A113</f>
        <v>105</v>
      </c>
      <c r="B113" s="7">
        <v>500096507</v>
      </c>
      <c r="C113" s="7" t="s">
        <v>307</v>
      </c>
      <c r="D113" s="8" t="s">
        <v>308</v>
      </c>
      <c r="E113" s="16">
        <f>VLOOKUP(B113,Synopsis!B112:J220,9,0)</f>
        <v>18</v>
      </c>
      <c r="F113" s="16">
        <f>VLOOKUP(B113,Mid_term!B112:I220,8,0)</f>
        <v>17</v>
      </c>
      <c r="G113" s="16">
        <f>VLOOKUP(B113,'End-term'!B112:K220,10,0)</f>
        <v>45</v>
      </c>
      <c r="H113" s="16">
        <f>VLOOKUP(B113,'Mentor Marks'!B112:I220,8,0)</f>
        <v>76</v>
      </c>
      <c r="I113" s="27">
        <f t="shared" si="6"/>
        <v>90</v>
      </c>
      <c r="J113" s="19" t="str">
        <f>IFERROR(VLOOKUP(B113,OtherAC!$B$1:$F$30,5,0),"")</f>
        <v/>
      </c>
      <c r="K113" s="28">
        <f t="shared" si="5"/>
        <v>90</v>
      </c>
    </row>
    <row r="114" spans="1:11" ht="15.75" x14ac:dyDescent="0.25">
      <c r="A114" s="13">
        <f>'Acadamic Diary'!A114</f>
        <v>106</v>
      </c>
      <c r="B114" s="7">
        <v>500096554</v>
      </c>
      <c r="C114" s="7" t="s">
        <v>309</v>
      </c>
      <c r="D114" s="8" t="s">
        <v>310</v>
      </c>
      <c r="E114" s="16">
        <f>VLOOKUP(B114,Synopsis!B113:J221,9,0)</f>
        <v>15</v>
      </c>
      <c r="F114" s="16">
        <f>VLOOKUP(B114,Mid_term!B113:I221,8,0)</f>
        <v>15</v>
      </c>
      <c r="G114" s="16">
        <f>VLOOKUP(B114,'End-term'!B113:K221,10,0)</f>
        <v>37</v>
      </c>
      <c r="H114" s="16">
        <f>VLOOKUP(B114,'Mentor Marks'!B113:I221,8,0)</f>
        <v>71</v>
      </c>
      <c r="I114" s="27">
        <f t="shared" si="6"/>
        <v>79</v>
      </c>
      <c r="J114" s="19" t="str">
        <f>IFERROR(VLOOKUP(B114,OtherAC!$B$1:$F$30,5,0),"")</f>
        <v/>
      </c>
      <c r="K114" s="28">
        <f t="shared" si="5"/>
        <v>79</v>
      </c>
    </row>
    <row r="115" spans="1:11" ht="15.75" x14ac:dyDescent="0.25">
      <c r="A115" s="13">
        <f>'Acadamic Diary'!A115</f>
        <v>107</v>
      </c>
      <c r="B115" s="7">
        <v>500096591</v>
      </c>
      <c r="C115" s="7" t="s">
        <v>311</v>
      </c>
      <c r="D115" s="8" t="s">
        <v>312</v>
      </c>
      <c r="E115" s="16">
        <f>VLOOKUP(B115,Synopsis!B114:J222,9,0)</f>
        <v>0</v>
      </c>
      <c r="F115" s="16">
        <f>VLOOKUP(B115,Mid_term!B114:I222,8,0)</f>
        <v>0</v>
      </c>
      <c r="G115" s="16">
        <f>VLOOKUP(B115,'End-term'!B114:K222,10,0)</f>
        <v>0</v>
      </c>
      <c r="H115" s="16">
        <f>VLOOKUP(B115,'Mentor Marks'!B114:I222,8,0)</f>
        <v>82</v>
      </c>
      <c r="I115" s="27">
        <f t="shared" si="6"/>
        <v>47</v>
      </c>
      <c r="J115" s="19">
        <f>IFERROR(VLOOKUP(B115,OtherAC!$B$1:$F$30,5,0),"")</f>
        <v>80</v>
      </c>
      <c r="K115" s="28">
        <f t="shared" si="5"/>
        <v>80</v>
      </c>
    </row>
    <row r="116" spans="1:11" ht="15.75" x14ac:dyDescent="0.25">
      <c r="A116" s="13">
        <f>'Acadamic Diary'!A116</f>
        <v>108</v>
      </c>
      <c r="B116" s="7">
        <v>500096616</v>
      </c>
      <c r="C116" s="7" t="s">
        <v>314</v>
      </c>
      <c r="D116" s="8" t="s">
        <v>315</v>
      </c>
      <c r="E116" s="16">
        <f>VLOOKUP(B116,Synopsis!B115:J223,9,0)</f>
        <v>17</v>
      </c>
      <c r="F116" s="16">
        <f>VLOOKUP(B116,Mid_term!B115:I223,8,0)</f>
        <v>18</v>
      </c>
      <c r="G116" s="16">
        <f>VLOOKUP(B116,'End-term'!B115:K223,10,0)</f>
        <v>32</v>
      </c>
      <c r="H116" s="16">
        <f>VLOOKUP(B116,'Mentor Marks'!B115:I223,8,0)</f>
        <v>57</v>
      </c>
      <c r="I116" s="27">
        <f t="shared" si="6"/>
        <v>71</v>
      </c>
      <c r="J116" s="19" t="str">
        <f>IFERROR(VLOOKUP(B116,OtherAC!$B$1:$F$30,5,0),"")</f>
        <v/>
      </c>
      <c r="K116" s="28">
        <f t="shared" si="5"/>
        <v>71</v>
      </c>
    </row>
  </sheetData>
  <autoFilter ref="A8:K116" xr:uid="{00000000-0009-0000-0000-000005000000}"/>
  <mergeCells count="9">
    <mergeCell ref="A5:B5"/>
    <mergeCell ref="C5:G5"/>
    <mergeCell ref="A6:B6"/>
    <mergeCell ref="C6:G6"/>
    <mergeCell ref="C1:H1"/>
    <mergeCell ref="C2:H2"/>
    <mergeCell ref="C3:H3"/>
    <mergeCell ref="A4:B4"/>
    <mergeCell ref="C4:G4"/>
  </mergeCells>
  <conditionalFormatting sqref="K8:K116">
    <cfRule type="cellIs" dxfId="2" priority="2" operator="between">
      <formula>0</formula>
      <formula>70</formula>
    </cfRule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09"/>
  <sheetViews>
    <sheetView zoomScaleNormal="100" workbookViewId="0">
      <selection activeCell="K89" sqref="A1:K89"/>
    </sheetView>
  </sheetViews>
  <sheetFormatPr defaultColWidth="8.5703125" defaultRowHeight="15" x14ac:dyDescent="0.25"/>
  <cols>
    <col min="1" max="1" width="5.140625" customWidth="1"/>
    <col min="2" max="2" width="10" customWidth="1"/>
    <col min="3" max="3" width="14.28515625" customWidth="1"/>
    <col min="4" max="4" width="23" customWidth="1"/>
    <col min="5" max="5" width="13.7109375" customWidth="1"/>
    <col min="8" max="8" width="12.28515625" customWidth="1"/>
  </cols>
  <sheetData>
    <row r="1" spans="1:11" ht="45" x14ac:dyDescent="0.25">
      <c r="A1" s="24" t="s">
        <v>9</v>
      </c>
      <c r="B1" s="24" t="s">
        <v>10</v>
      </c>
      <c r="C1" s="24" t="s">
        <v>11</v>
      </c>
      <c r="D1" s="24" t="s">
        <v>12</v>
      </c>
      <c r="E1" s="25" t="s">
        <v>338</v>
      </c>
      <c r="F1" s="25" t="s">
        <v>339</v>
      </c>
      <c r="G1" s="25" t="s">
        <v>340</v>
      </c>
      <c r="H1" s="25" t="s">
        <v>341</v>
      </c>
      <c r="I1" s="26" t="s">
        <v>342</v>
      </c>
      <c r="J1" s="26" t="s">
        <v>343</v>
      </c>
      <c r="K1" s="26" t="s">
        <v>344</v>
      </c>
    </row>
    <row r="2" spans="1:11" ht="15.75" x14ac:dyDescent="0.25">
      <c r="A2" s="13">
        <f>'Acadamic Diary'!A9</f>
        <v>1</v>
      </c>
      <c r="B2" s="7">
        <v>500093418</v>
      </c>
      <c r="C2" s="7" t="s">
        <v>16</v>
      </c>
      <c r="D2" s="8" t="s">
        <v>17</v>
      </c>
      <c r="E2" s="16">
        <f>VLOOKUP(B2,Synopsis!B8:J116,9,0)</f>
        <v>15</v>
      </c>
      <c r="F2" s="16">
        <f>VLOOKUP(B2,Mid_term!B8:I116,8,0)</f>
        <v>12</v>
      </c>
      <c r="G2" s="16">
        <f>VLOOKUP(B2,'End-term'!B8:K116,10,0)</f>
        <v>35</v>
      </c>
      <c r="H2" s="16">
        <f>VLOOKUP(B2,'Mentor Marks'!B8:I116,8,0)</f>
        <v>70</v>
      </c>
      <c r="I2" s="27">
        <f>IFERROR(CEILING(SUM(E2:H2)*100/175,1),"")</f>
        <v>76</v>
      </c>
      <c r="J2" s="19" t="str">
        <f>IFERROR(VLOOKUP(B2,OtherAC!$B$1:$F$30,5,0),"")</f>
        <v/>
      </c>
      <c r="K2" s="28">
        <f t="shared" ref="K2:K33" si="0">(MAX(I2:J2))</f>
        <v>76</v>
      </c>
    </row>
    <row r="3" spans="1:11" ht="15.75" x14ac:dyDescent="0.25">
      <c r="A3" s="13">
        <f>'Acadamic Diary'!A10</f>
        <v>2</v>
      </c>
      <c r="B3" s="7">
        <v>500093449</v>
      </c>
      <c r="C3" s="7" t="s">
        <v>20</v>
      </c>
      <c r="D3" s="8" t="s">
        <v>21</v>
      </c>
      <c r="E3" s="16">
        <f>VLOOKUP(B3,Synopsis!B9:J117,9,0)</f>
        <v>15</v>
      </c>
      <c r="F3" s="16">
        <f>VLOOKUP(B3,Mid_term!B9:I117,8,0)</f>
        <v>12</v>
      </c>
      <c r="G3" s="16">
        <f>VLOOKUP(B3,'End-term'!B9:K117,10,0)</f>
        <v>30</v>
      </c>
      <c r="H3" s="16">
        <f>VLOOKUP(B3,'Mentor Marks'!B9:I117,8,0)</f>
        <v>74</v>
      </c>
      <c r="I3" s="27">
        <f t="shared" ref="I3:I38" si="1">IFERROR(CEILING(SUM(E3:H3)*100/175,1),"")</f>
        <v>75</v>
      </c>
      <c r="J3" s="19" t="str">
        <f>IFERROR(VLOOKUP(B3,OtherAC!$B$1:$F$30,5,0),"")</f>
        <v/>
      </c>
      <c r="K3" s="28">
        <f t="shared" si="0"/>
        <v>75</v>
      </c>
    </row>
    <row r="4" spans="1:11" ht="15.75" x14ac:dyDescent="0.25">
      <c r="A4" s="13">
        <f>'Acadamic Diary'!A11</f>
        <v>3</v>
      </c>
      <c r="B4" s="7">
        <v>500093617</v>
      </c>
      <c r="C4" s="7" t="s">
        <v>24</v>
      </c>
      <c r="D4" s="8" t="s">
        <v>25</v>
      </c>
      <c r="E4" s="16">
        <f>VLOOKUP(B4,Synopsis!B10:J118,9,0)</f>
        <v>10</v>
      </c>
      <c r="F4" s="16">
        <f>VLOOKUP(B4,Mid_term!B10:I118,8,0)</f>
        <v>8</v>
      </c>
      <c r="G4" s="16">
        <f>VLOOKUP(B4,'End-term'!B10:K118,10,0)</f>
        <v>29</v>
      </c>
      <c r="H4" s="16">
        <f>VLOOKUP(B4,'Mentor Marks'!B10:I118,8,0)</f>
        <v>80</v>
      </c>
      <c r="I4" s="27">
        <f t="shared" si="1"/>
        <v>73</v>
      </c>
      <c r="J4" s="19" t="str">
        <f>IFERROR(VLOOKUP(B4,OtherAC!$B$1:$F$30,5,0),"")</f>
        <v/>
      </c>
      <c r="K4" s="28">
        <f t="shared" si="0"/>
        <v>73</v>
      </c>
    </row>
    <row r="5" spans="1:11" ht="15.75" x14ac:dyDescent="0.25">
      <c r="A5" s="29">
        <f>'Acadamic Diary'!A12</f>
        <v>4</v>
      </c>
      <c r="B5" s="30">
        <v>500093628</v>
      </c>
      <c r="C5" s="30" t="s">
        <v>28</v>
      </c>
      <c r="D5" s="31" t="s">
        <v>29</v>
      </c>
      <c r="E5" s="32" t="str">
        <f>VLOOKUP(B5,Synopsis!B11:J119,9,0)</f>
        <v/>
      </c>
      <c r="F5" s="32" t="str">
        <f>VLOOKUP(B5,Mid_term!B11:I119,8,0)</f>
        <v/>
      </c>
      <c r="G5" s="32" t="str">
        <f>VLOOKUP(B5,'End-term'!B11:K119,10,0)</f>
        <v/>
      </c>
      <c r="H5" s="32" t="str">
        <f>VLOOKUP(B5,'Mentor Marks'!B11:I119,8,0)</f>
        <v/>
      </c>
      <c r="I5" s="27">
        <f t="shared" si="1"/>
        <v>0</v>
      </c>
      <c r="J5" s="19">
        <f>IFERROR(VLOOKUP(B5,OtherAC!$B$1:$F$30,5,0),"")</f>
        <v>0</v>
      </c>
      <c r="K5" s="34">
        <f t="shared" si="0"/>
        <v>0</v>
      </c>
    </row>
    <row r="6" spans="1:11" ht="15.75" x14ac:dyDescent="0.25">
      <c r="A6" s="13">
        <f>'Acadamic Diary'!A13</f>
        <v>5</v>
      </c>
      <c r="B6" s="7">
        <v>500093629</v>
      </c>
      <c r="C6" s="7" t="s">
        <v>31</v>
      </c>
      <c r="D6" s="8" t="s">
        <v>32</v>
      </c>
      <c r="E6" s="16">
        <f>VLOOKUP(B6,Synopsis!B12:J120,9,0)</f>
        <v>11</v>
      </c>
      <c r="F6" s="16">
        <f>VLOOKUP(B6,Mid_term!B12:I120,8,0)</f>
        <v>14</v>
      </c>
      <c r="G6" s="16">
        <f>VLOOKUP(B6,'End-term'!B12:K120,10,0)</f>
        <v>41</v>
      </c>
      <c r="H6" s="16">
        <f>VLOOKUP(B6,'Mentor Marks'!B12:I120,8,0)</f>
        <v>73</v>
      </c>
      <c r="I6" s="27">
        <f t="shared" si="1"/>
        <v>80</v>
      </c>
      <c r="J6" s="19" t="str">
        <f>IFERROR(VLOOKUP(B6,OtherAC!$B$1:$F$30,5,0),"")</f>
        <v/>
      </c>
      <c r="K6" s="28">
        <f t="shared" si="0"/>
        <v>80</v>
      </c>
    </row>
    <row r="7" spans="1:11" ht="15.75" x14ac:dyDescent="0.25">
      <c r="A7" s="13">
        <f>'Acadamic Diary'!A14</f>
        <v>6</v>
      </c>
      <c r="B7" s="7">
        <v>500093644</v>
      </c>
      <c r="C7" s="7" t="s">
        <v>35</v>
      </c>
      <c r="D7" s="8" t="s">
        <v>36</v>
      </c>
      <c r="E7" s="16">
        <f>VLOOKUP(B7,Synopsis!B13:J121,9,0)</f>
        <v>11</v>
      </c>
      <c r="F7" s="16">
        <f>VLOOKUP(B7,Mid_term!B13:I121,8,0)</f>
        <v>14</v>
      </c>
      <c r="G7" s="16">
        <f>VLOOKUP(B7,'End-term'!B13:K121,10,0)</f>
        <v>43</v>
      </c>
      <c r="H7" s="16">
        <f>VLOOKUP(B7,'Mentor Marks'!B13:I121,8,0)</f>
        <v>73</v>
      </c>
      <c r="I7" s="27">
        <f t="shared" si="1"/>
        <v>81</v>
      </c>
      <c r="J7" s="19" t="str">
        <f>IFERROR(VLOOKUP(B7,OtherAC!$B$1:$F$30,5,0),"")</f>
        <v/>
      </c>
      <c r="K7" s="28">
        <f t="shared" si="0"/>
        <v>81</v>
      </c>
    </row>
    <row r="8" spans="1:11" ht="15.75" x14ac:dyDescent="0.25">
      <c r="A8" s="13">
        <f>'Acadamic Diary'!A15</f>
        <v>7</v>
      </c>
      <c r="B8" s="7">
        <v>500093651</v>
      </c>
      <c r="C8" s="7" t="s">
        <v>39</v>
      </c>
      <c r="D8" s="8" t="s">
        <v>40</v>
      </c>
      <c r="E8" s="16">
        <f>VLOOKUP(B8,Synopsis!B14:J122,9,0)</f>
        <v>11</v>
      </c>
      <c r="F8" s="16">
        <f>VLOOKUP(B8,Mid_term!B14:I122,8,0)</f>
        <v>17</v>
      </c>
      <c r="G8" s="16">
        <f>VLOOKUP(B8,'End-term'!B14:K122,10,0)</f>
        <v>43</v>
      </c>
      <c r="H8" s="16">
        <f>VLOOKUP(B8,'Mentor Marks'!B14:I122,8,0)</f>
        <v>60</v>
      </c>
      <c r="I8" s="27">
        <f t="shared" si="1"/>
        <v>75</v>
      </c>
      <c r="J8" s="19" t="str">
        <f>IFERROR(VLOOKUP(B8,OtherAC!$B$1:$F$30,5,0),"")</f>
        <v/>
      </c>
      <c r="K8" s="28">
        <f t="shared" si="0"/>
        <v>75</v>
      </c>
    </row>
    <row r="9" spans="1:11" ht="15.75" x14ac:dyDescent="0.25">
      <c r="A9" s="13">
        <f>'Acadamic Diary'!A16</f>
        <v>8</v>
      </c>
      <c r="B9" s="7">
        <v>500093653</v>
      </c>
      <c r="C9" s="7" t="s">
        <v>43</v>
      </c>
      <c r="D9" s="8" t="s">
        <v>44</v>
      </c>
      <c r="E9" s="16">
        <f>VLOOKUP(B9,Synopsis!B15:J123,9,0)</f>
        <v>11</v>
      </c>
      <c r="F9" s="16">
        <f>VLOOKUP(B9,Mid_term!B15:I123,8,0)</f>
        <v>6</v>
      </c>
      <c r="G9" s="16">
        <f>VLOOKUP(B9,'End-term'!B15:K123,10,0)</f>
        <v>43</v>
      </c>
      <c r="H9" s="16">
        <f>VLOOKUP(B9,'Mentor Marks'!B15:I123,8,0)</f>
        <v>69</v>
      </c>
      <c r="I9" s="27">
        <f t="shared" si="1"/>
        <v>74</v>
      </c>
      <c r="J9" s="19" t="str">
        <f>IFERROR(VLOOKUP(B9,OtherAC!$B$1:$F$30,5,0),"")</f>
        <v/>
      </c>
      <c r="K9" s="28">
        <f t="shared" si="0"/>
        <v>74</v>
      </c>
    </row>
    <row r="10" spans="1:11" ht="15.75" x14ac:dyDescent="0.25">
      <c r="A10" s="13">
        <f>'Acadamic Diary'!A17</f>
        <v>9</v>
      </c>
      <c r="B10" s="7">
        <v>500093656</v>
      </c>
      <c r="C10" s="7" t="s">
        <v>47</v>
      </c>
      <c r="D10" s="8" t="s">
        <v>48</v>
      </c>
      <c r="E10" s="16">
        <f>VLOOKUP(B10,Synopsis!B16:J124,9,0)</f>
        <v>11</v>
      </c>
      <c r="F10" s="16">
        <f>VLOOKUP(B10,Mid_term!B16:I124,8,0)</f>
        <v>17</v>
      </c>
      <c r="G10" s="16">
        <f>VLOOKUP(B10,'End-term'!B16:K124,10,0)</f>
        <v>43</v>
      </c>
      <c r="H10" s="16">
        <f>VLOOKUP(B10,'Mentor Marks'!B16:I124,8,0)</f>
        <v>60</v>
      </c>
      <c r="I10" s="27">
        <f t="shared" si="1"/>
        <v>75</v>
      </c>
      <c r="J10" s="19" t="str">
        <f>IFERROR(VLOOKUP(B10,OtherAC!$B$1:$F$30,5,0),"")</f>
        <v/>
      </c>
      <c r="K10" s="28">
        <f t="shared" si="0"/>
        <v>75</v>
      </c>
    </row>
    <row r="11" spans="1:11" ht="15.75" x14ac:dyDescent="0.25">
      <c r="A11" s="29">
        <f>'Acadamic Diary'!A18</f>
        <v>10</v>
      </c>
      <c r="B11" s="30">
        <v>500093659</v>
      </c>
      <c r="C11" s="30" t="s">
        <v>49</v>
      </c>
      <c r="D11" s="31" t="s">
        <v>50</v>
      </c>
      <c r="E11" s="32" t="str">
        <f>VLOOKUP(B11,Synopsis!B17:J125,9,0)</f>
        <v/>
      </c>
      <c r="F11" s="32" t="str">
        <f>VLOOKUP(B11,Mid_term!B17:I125,8,0)</f>
        <v/>
      </c>
      <c r="G11" s="32" t="str">
        <f>VLOOKUP(B11,'End-term'!B17:K125,10,0)</f>
        <v/>
      </c>
      <c r="H11" s="32" t="str">
        <f>VLOOKUP(B11,'Mentor Marks'!B17:I125,8,0)</f>
        <v/>
      </c>
      <c r="I11" s="27">
        <f t="shared" si="1"/>
        <v>0</v>
      </c>
      <c r="J11" s="19">
        <f>IFERROR(VLOOKUP(B11,OtherAC!$B$1:$F$30,5,0),"")</f>
        <v>0</v>
      </c>
      <c r="K11" s="34">
        <f t="shared" si="0"/>
        <v>0</v>
      </c>
    </row>
    <row r="12" spans="1:11" ht="15.75" x14ac:dyDescent="0.25">
      <c r="A12" s="29">
        <f>'Acadamic Diary'!A19</f>
        <v>11</v>
      </c>
      <c r="B12" s="30">
        <v>500093677</v>
      </c>
      <c r="C12" s="30" t="s">
        <v>51</v>
      </c>
      <c r="D12" s="31" t="s">
        <v>52</v>
      </c>
      <c r="E12" s="32" t="str">
        <f>VLOOKUP(B12,Synopsis!B18:J126,9,0)</f>
        <v/>
      </c>
      <c r="F12" s="32" t="str">
        <f>VLOOKUP(B12,Mid_term!B18:I126,8,0)</f>
        <v/>
      </c>
      <c r="G12" s="32" t="str">
        <f>VLOOKUP(B12,'End-term'!B18:K126,10,0)</f>
        <v/>
      </c>
      <c r="H12" s="32" t="str">
        <f>VLOOKUP(B12,'Mentor Marks'!B18:I126,8,0)</f>
        <v/>
      </c>
      <c r="I12" s="27">
        <f t="shared" si="1"/>
        <v>0</v>
      </c>
      <c r="J12" s="19">
        <f>IFERROR(VLOOKUP(B12,OtherAC!$B$1:$F$30,5,0),"")</f>
        <v>0</v>
      </c>
      <c r="K12" s="34">
        <f t="shared" si="0"/>
        <v>0</v>
      </c>
    </row>
    <row r="13" spans="1:11" ht="15.75" x14ac:dyDescent="0.25">
      <c r="A13" s="13">
        <f>'Acadamic Diary'!A20</f>
        <v>12</v>
      </c>
      <c r="B13" s="7">
        <v>500093916</v>
      </c>
      <c r="C13" s="7" t="s">
        <v>53</v>
      </c>
      <c r="D13" s="8" t="s">
        <v>54</v>
      </c>
      <c r="E13" s="16">
        <f>VLOOKUP(B13,Synopsis!B19:J127,9,0)</f>
        <v>11</v>
      </c>
      <c r="F13" s="16">
        <f>VLOOKUP(B13,Mid_term!B19:I127,8,0)</f>
        <v>6</v>
      </c>
      <c r="G13" s="16">
        <f>VLOOKUP(B13,'End-term'!B19:K127,10,0)</f>
        <v>31</v>
      </c>
      <c r="H13" s="16">
        <f>VLOOKUP(B13,'Mentor Marks'!B19:I127,8,0)</f>
        <v>69</v>
      </c>
      <c r="I13" s="27">
        <f t="shared" si="1"/>
        <v>67</v>
      </c>
      <c r="J13" s="19">
        <f>IFERROR(VLOOKUP(B13,OtherAC!$B$1:$F$30,5,0),"")</f>
        <v>78</v>
      </c>
      <c r="K13" s="28">
        <f t="shared" si="0"/>
        <v>78</v>
      </c>
    </row>
    <row r="14" spans="1:11" ht="15.75" x14ac:dyDescent="0.25">
      <c r="A14" s="13">
        <f>'Acadamic Diary'!A21</f>
        <v>13</v>
      </c>
      <c r="B14" s="7">
        <v>500093923</v>
      </c>
      <c r="C14" s="7" t="s">
        <v>57</v>
      </c>
      <c r="D14" s="8" t="s">
        <v>58</v>
      </c>
      <c r="E14" s="16">
        <f>VLOOKUP(B14,Synopsis!B20:J128,9,0)</f>
        <v>13</v>
      </c>
      <c r="F14" s="16">
        <f>VLOOKUP(B14,Mid_term!B20:I128,8,0)</f>
        <v>19</v>
      </c>
      <c r="G14" s="16">
        <f>VLOOKUP(B14,'End-term'!B20:K128,10,0)</f>
        <v>31</v>
      </c>
      <c r="H14" s="16">
        <f>VLOOKUP(B14,'Mentor Marks'!B20:I128,8,0)</f>
        <v>72</v>
      </c>
      <c r="I14" s="27">
        <f t="shared" si="1"/>
        <v>78</v>
      </c>
      <c r="J14" s="19" t="str">
        <f>IFERROR(VLOOKUP(B14,OtherAC!$B$1:$F$30,5,0),"")</f>
        <v/>
      </c>
      <c r="K14" s="28">
        <f t="shared" si="0"/>
        <v>78</v>
      </c>
    </row>
    <row r="15" spans="1:11" ht="15.75" x14ac:dyDescent="0.25">
      <c r="A15" s="29">
        <f>'Acadamic Diary'!A22</f>
        <v>14</v>
      </c>
      <c r="B15" s="30">
        <v>500093927</v>
      </c>
      <c r="C15" s="30" t="s">
        <v>61</v>
      </c>
      <c r="D15" s="31" t="s">
        <v>62</v>
      </c>
      <c r="E15" s="32" t="str">
        <f>VLOOKUP(B15,Synopsis!B21:J129,9,0)</f>
        <v/>
      </c>
      <c r="F15" s="32" t="str">
        <f>VLOOKUP(B15,Mid_term!B21:I129,8,0)</f>
        <v/>
      </c>
      <c r="G15" s="32" t="str">
        <f>VLOOKUP(B15,'End-term'!B21:K129,10,0)</f>
        <v/>
      </c>
      <c r="H15" s="32" t="str">
        <f>VLOOKUP(B15,'Mentor Marks'!B21:I129,8,0)</f>
        <v/>
      </c>
      <c r="I15" s="27">
        <f t="shared" si="1"/>
        <v>0</v>
      </c>
      <c r="J15" s="19">
        <f>IFERROR(VLOOKUP(B15,OtherAC!$B$1:$F$30,5,0),"")</f>
        <v>0</v>
      </c>
      <c r="K15" s="34">
        <f t="shared" si="0"/>
        <v>0</v>
      </c>
    </row>
    <row r="16" spans="1:11" ht="15.75" x14ac:dyDescent="0.25">
      <c r="A16" s="29">
        <f>'Acadamic Diary'!A23</f>
        <v>15</v>
      </c>
      <c r="B16" s="30">
        <v>500093948</v>
      </c>
      <c r="C16" s="30" t="s">
        <v>63</v>
      </c>
      <c r="D16" s="31" t="s">
        <v>64</v>
      </c>
      <c r="E16" s="32" t="str">
        <f>VLOOKUP(B16,Synopsis!B22:J130,9,0)</f>
        <v/>
      </c>
      <c r="F16" s="32" t="str">
        <f>VLOOKUP(B16,Mid_term!B22:I130,8,0)</f>
        <v/>
      </c>
      <c r="G16" s="32" t="str">
        <f>VLOOKUP(B16,'End-term'!B22:K130,10,0)</f>
        <v/>
      </c>
      <c r="H16" s="32" t="str">
        <f>VLOOKUP(B16,'Mentor Marks'!B22:I130,8,0)</f>
        <v/>
      </c>
      <c r="I16" s="27">
        <f t="shared" si="1"/>
        <v>0</v>
      </c>
      <c r="J16" s="19">
        <f>IFERROR(VLOOKUP(B16,OtherAC!$B$1:$F$30,5,0),"")</f>
        <v>0</v>
      </c>
      <c r="K16" s="34">
        <f t="shared" si="0"/>
        <v>0</v>
      </c>
    </row>
    <row r="17" spans="1:11" ht="15.75" x14ac:dyDescent="0.25">
      <c r="A17" s="29">
        <f>'Acadamic Diary'!A24</f>
        <v>16</v>
      </c>
      <c r="B17" s="30">
        <v>500093957</v>
      </c>
      <c r="C17" s="30" t="s">
        <v>65</v>
      </c>
      <c r="D17" s="31" t="s">
        <v>66</v>
      </c>
      <c r="E17" s="32" t="str">
        <f>VLOOKUP(B17,Synopsis!B23:J131,9,0)</f>
        <v/>
      </c>
      <c r="F17" s="32" t="str">
        <f>VLOOKUP(B17,Mid_term!B23:I131,8,0)</f>
        <v/>
      </c>
      <c r="G17" s="32" t="str">
        <f>VLOOKUP(B17,'End-term'!B23:K131,10,0)</f>
        <v/>
      </c>
      <c r="H17" s="32" t="str">
        <f>VLOOKUP(B17,'Mentor Marks'!B23:I131,8,0)</f>
        <v/>
      </c>
      <c r="I17" s="27">
        <f t="shared" si="1"/>
        <v>0</v>
      </c>
      <c r="J17" s="19">
        <f>IFERROR(VLOOKUP(B17,OtherAC!$B$1:$F$30,5,0),"")</f>
        <v>0</v>
      </c>
      <c r="K17" s="34">
        <f t="shared" si="0"/>
        <v>0</v>
      </c>
    </row>
    <row r="18" spans="1:11" ht="15.75" x14ac:dyDescent="0.25">
      <c r="A18" s="29">
        <f>'Acadamic Diary'!A25</f>
        <v>17</v>
      </c>
      <c r="B18" s="30">
        <v>500093984</v>
      </c>
      <c r="C18" s="30" t="s">
        <v>67</v>
      </c>
      <c r="D18" s="31" t="s">
        <v>68</v>
      </c>
      <c r="E18" s="32">
        <f>VLOOKUP(B18,Synopsis!B24:J132,9,0)</f>
        <v>13</v>
      </c>
      <c r="F18" s="32">
        <f>VLOOKUP(B18,Mid_term!B24:I132,8,0)</f>
        <v>19</v>
      </c>
      <c r="G18" s="32">
        <f>VLOOKUP(B18,'End-term'!B24:K132,10,0)</f>
        <v>31</v>
      </c>
      <c r="H18" s="32">
        <f>VLOOKUP(B18,'Mentor Marks'!B24:I132,8,0)</f>
        <v>72</v>
      </c>
      <c r="I18" s="27">
        <f t="shared" si="1"/>
        <v>78</v>
      </c>
      <c r="J18" s="19">
        <f>IFERROR(VLOOKUP(B18,OtherAC!$B$1:$F$30,5,0),"")</f>
        <v>0</v>
      </c>
      <c r="K18" s="34">
        <f t="shared" si="0"/>
        <v>78</v>
      </c>
    </row>
    <row r="19" spans="1:11" ht="15.75" x14ac:dyDescent="0.25">
      <c r="A19" s="13">
        <f>'Acadamic Diary'!A26</f>
        <v>18</v>
      </c>
      <c r="B19" s="7">
        <v>500094037</v>
      </c>
      <c r="C19" s="7" t="s">
        <v>69</v>
      </c>
      <c r="D19" s="8" t="s">
        <v>70</v>
      </c>
      <c r="E19" s="16">
        <f>VLOOKUP(B19,Synopsis!B25:J133,9,0)</f>
        <v>15</v>
      </c>
      <c r="F19" s="16">
        <f>VLOOKUP(B19,Mid_term!B25:I133,8,0)</f>
        <v>12</v>
      </c>
      <c r="G19" s="16">
        <f>VLOOKUP(B19,'End-term'!B25:K133,10,0)</f>
        <v>40</v>
      </c>
      <c r="H19" s="16">
        <f>VLOOKUP(B19,'Mentor Marks'!B25:I133,8,0)</f>
        <v>74</v>
      </c>
      <c r="I19" s="27">
        <f t="shared" si="1"/>
        <v>81</v>
      </c>
      <c r="J19" s="19" t="str">
        <f>IFERROR(VLOOKUP(B19,OtherAC!$B$1:$F$30,5,0),"")</f>
        <v/>
      </c>
      <c r="K19" s="28">
        <f t="shared" si="0"/>
        <v>81</v>
      </c>
    </row>
    <row r="20" spans="1:11" ht="15.75" x14ac:dyDescent="0.25">
      <c r="A20" s="29">
        <f>'Acadamic Diary'!A27</f>
        <v>19</v>
      </c>
      <c r="B20" s="30">
        <v>500094046</v>
      </c>
      <c r="C20" s="30" t="s">
        <v>73</v>
      </c>
      <c r="D20" s="31" t="s">
        <v>74</v>
      </c>
      <c r="E20" s="32" t="str">
        <f>VLOOKUP(B20,Synopsis!B26:J134,9,0)</f>
        <v/>
      </c>
      <c r="F20" s="32" t="str">
        <f>VLOOKUP(B20,Mid_term!B26:I134,8,0)</f>
        <v/>
      </c>
      <c r="G20" s="32" t="str">
        <f>VLOOKUP(B20,'End-term'!B26:K134,10,0)</f>
        <v/>
      </c>
      <c r="H20" s="32" t="str">
        <f>VLOOKUP(B20,'Mentor Marks'!B26:I134,8,0)</f>
        <v/>
      </c>
      <c r="I20" s="27">
        <f t="shared" si="1"/>
        <v>0</v>
      </c>
      <c r="J20" s="19">
        <f>IFERROR(VLOOKUP(B20,OtherAC!$B$1:$F$30,5,0),"")</f>
        <v>0</v>
      </c>
      <c r="K20" s="34">
        <f t="shared" si="0"/>
        <v>0</v>
      </c>
    </row>
    <row r="21" spans="1:11" ht="15.75" x14ac:dyDescent="0.25">
      <c r="A21" s="13">
        <f>'Acadamic Diary'!A28</f>
        <v>20</v>
      </c>
      <c r="B21" s="7">
        <v>500094049</v>
      </c>
      <c r="C21" s="7" t="s">
        <v>75</v>
      </c>
      <c r="D21" s="8" t="s">
        <v>76</v>
      </c>
      <c r="E21" s="16">
        <f>VLOOKUP(B21,Synopsis!B27:J135,9,0)</f>
        <v>17</v>
      </c>
      <c r="F21" s="16">
        <f>VLOOKUP(B21,Mid_term!B27:I135,8,0)</f>
        <v>17</v>
      </c>
      <c r="G21" s="16">
        <f>VLOOKUP(B21,'End-term'!B27:K135,10,0)</f>
        <v>41</v>
      </c>
      <c r="H21" s="16">
        <f>VLOOKUP(B21,'Mentor Marks'!B27:I135,8,0)</f>
        <v>76</v>
      </c>
      <c r="I21" s="27">
        <f t="shared" si="1"/>
        <v>87</v>
      </c>
      <c r="J21" s="19" t="str">
        <f>IFERROR(VLOOKUP(B21,OtherAC!$B$1:$F$30,5,0),"")</f>
        <v/>
      </c>
      <c r="K21" s="28">
        <f t="shared" si="0"/>
        <v>87</v>
      </c>
    </row>
    <row r="22" spans="1:11" ht="15.75" x14ac:dyDescent="0.25">
      <c r="A22" s="13">
        <f>'Acadamic Diary'!A29</f>
        <v>21</v>
      </c>
      <c r="B22" s="7">
        <v>500094053</v>
      </c>
      <c r="C22" s="7" t="s">
        <v>79</v>
      </c>
      <c r="D22" s="8" t="s">
        <v>80</v>
      </c>
      <c r="E22" s="16">
        <f>VLOOKUP(B22,Synopsis!B28:J136,9,0)</f>
        <v>15</v>
      </c>
      <c r="F22" s="16">
        <f>VLOOKUP(B22,Mid_term!B28:I136,8,0)</f>
        <v>12</v>
      </c>
      <c r="G22" s="16">
        <f>VLOOKUP(B22,'End-term'!B28:K136,10,0)</f>
        <v>40</v>
      </c>
      <c r="H22" s="16">
        <f>VLOOKUP(B22,'Mentor Marks'!B28:I136,8,0)</f>
        <v>74</v>
      </c>
      <c r="I22" s="27">
        <f t="shared" si="1"/>
        <v>81</v>
      </c>
      <c r="J22" s="19" t="str">
        <f>IFERROR(VLOOKUP(B22,OtherAC!$B$1:$F$30,5,0),"")</f>
        <v/>
      </c>
      <c r="K22" s="28">
        <f t="shared" si="0"/>
        <v>81</v>
      </c>
    </row>
    <row r="23" spans="1:11" ht="15.75" x14ac:dyDescent="0.25">
      <c r="A23" s="29">
        <f>'Acadamic Diary'!A30</f>
        <v>22</v>
      </c>
      <c r="B23" s="30">
        <v>500094054</v>
      </c>
      <c r="C23" s="30" t="s">
        <v>81</v>
      </c>
      <c r="D23" s="31" t="s">
        <v>82</v>
      </c>
      <c r="E23" s="32" t="str">
        <f>VLOOKUP(B23,Synopsis!B29:J137,9,0)</f>
        <v/>
      </c>
      <c r="F23" s="32" t="str">
        <f>VLOOKUP(B23,Mid_term!B29:I137,8,0)</f>
        <v/>
      </c>
      <c r="G23" s="32" t="str">
        <f>VLOOKUP(B23,'End-term'!B29:K137,10,0)</f>
        <v/>
      </c>
      <c r="H23" s="32" t="str">
        <f>VLOOKUP(B23,'Mentor Marks'!B29:I137,8,0)</f>
        <v/>
      </c>
      <c r="I23" s="27">
        <f t="shared" si="1"/>
        <v>0</v>
      </c>
      <c r="J23" s="19">
        <f>IFERROR(VLOOKUP(B23,OtherAC!$B$1:$F$30,5,0),"")</f>
        <v>0</v>
      </c>
      <c r="K23" s="34">
        <f t="shared" si="0"/>
        <v>0</v>
      </c>
    </row>
    <row r="24" spans="1:11" ht="15.75" x14ac:dyDescent="0.25">
      <c r="A24" s="13">
        <f>'Acadamic Diary'!A31</f>
        <v>23</v>
      </c>
      <c r="B24" s="7">
        <v>500094065</v>
      </c>
      <c r="C24" s="7" t="s">
        <v>83</v>
      </c>
      <c r="D24" s="8" t="s">
        <v>84</v>
      </c>
      <c r="E24" s="16">
        <f>VLOOKUP(B24,Synopsis!B30:J138,9,0)</f>
        <v>13</v>
      </c>
      <c r="F24" s="16">
        <f>VLOOKUP(B24,Mid_term!B30:I138,8,0)</f>
        <v>19</v>
      </c>
      <c r="G24" s="16">
        <f>VLOOKUP(B24,'End-term'!B30:K138,10,0)</f>
        <v>31</v>
      </c>
      <c r="H24" s="16">
        <f>VLOOKUP(B24,'Mentor Marks'!B30:I138,8,0)</f>
        <v>72</v>
      </c>
      <c r="I24" s="27">
        <f t="shared" si="1"/>
        <v>78</v>
      </c>
      <c r="J24" s="19" t="str">
        <f>IFERROR(VLOOKUP(B24,OtherAC!$B$1:$F$30,5,0),"")</f>
        <v/>
      </c>
      <c r="K24" s="28">
        <f t="shared" si="0"/>
        <v>78</v>
      </c>
    </row>
    <row r="25" spans="1:11" ht="15.75" x14ac:dyDescent="0.25">
      <c r="A25" s="13">
        <f>'Acadamic Diary'!A32</f>
        <v>24</v>
      </c>
      <c r="B25" s="7">
        <v>500094068</v>
      </c>
      <c r="C25" s="7" t="s">
        <v>85</v>
      </c>
      <c r="D25" s="8" t="s">
        <v>86</v>
      </c>
      <c r="E25" s="16">
        <f>VLOOKUP(B25,Synopsis!B31:J139,9,0)</f>
        <v>15</v>
      </c>
      <c r="F25" s="16">
        <f>VLOOKUP(B25,Mid_term!B31:I139,8,0)</f>
        <v>12</v>
      </c>
      <c r="G25" s="16">
        <f>VLOOKUP(B25,'End-term'!B31:K139,10,0)</f>
        <v>41</v>
      </c>
      <c r="H25" s="16">
        <f>VLOOKUP(B25,'Mentor Marks'!B31:I139,8,0)</f>
        <v>80</v>
      </c>
      <c r="I25" s="27">
        <f t="shared" si="1"/>
        <v>85</v>
      </c>
      <c r="J25" s="19" t="str">
        <f>IFERROR(VLOOKUP(B25,OtherAC!$B$1:$F$30,5,0),"")</f>
        <v/>
      </c>
      <c r="K25" s="28">
        <f t="shared" si="0"/>
        <v>85</v>
      </c>
    </row>
    <row r="26" spans="1:11" ht="15.75" x14ac:dyDescent="0.25">
      <c r="A26" s="29">
        <f>'Acadamic Diary'!A33</f>
        <v>25</v>
      </c>
      <c r="B26" s="30">
        <v>500094083</v>
      </c>
      <c r="C26" s="30" t="s">
        <v>89</v>
      </c>
      <c r="D26" s="31" t="s">
        <v>90</v>
      </c>
      <c r="E26" s="32" t="str">
        <f>VLOOKUP(B26,Synopsis!B32:J140,9,0)</f>
        <v/>
      </c>
      <c r="F26" s="32" t="str">
        <f>VLOOKUP(B26,Mid_term!B32:I140,8,0)</f>
        <v/>
      </c>
      <c r="G26" s="32" t="str">
        <f>VLOOKUP(B26,'End-term'!B32:K140,10,0)</f>
        <v/>
      </c>
      <c r="H26" s="32" t="str">
        <f>VLOOKUP(B26,'Mentor Marks'!B32:I140,8,0)</f>
        <v/>
      </c>
      <c r="I26" s="27">
        <f t="shared" si="1"/>
        <v>0</v>
      </c>
      <c r="J26" s="19">
        <f>IFERROR(VLOOKUP(B26,OtherAC!$B$1:$F$30,5,0),"")</f>
        <v>0</v>
      </c>
      <c r="K26" s="34">
        <f t="shared" si="0"/>
        <v>0</v>
      </c>
    </row>
    <row r="27" spans="1:11" ht="15.75" x14ac:dyDescent="0.25">
      <c r="A27" s="13">
        <f>'Acadamic Diary'!A34</f>
        <v>26</v>
      </c>
      <c r="B27" s="7">
        <v>500094089</v>
      </c>
      <c r="C27" s="7" t="s">
        <v>91</v>
      </c>
      <c r="D27" s="8" t="s">
        <v>92</v>
      </c>
      <c r="E27" s="16">
        <f>VLOOKUP(B27,Synopsis!B33:J141,9,0)</f>
        <v>15</v>
      </c>
      <c r="F27" s="16">
        <f>VLOOKUP(B27,Mid_term!B33:I141,8,0)</f>
        <v>11</v>
      </c>
      <c r="G27" s="16">
        <f>VLOOKUP(B27,'End-term'!B33:K141,10,0)</f>
        <v>22</v>
      </c>
      <c r="H27" s="16">
        <f>VLOOKUP(B27,'Mentor Marks'!B33:I141,8,0)</f>
        <v>71</v>
      </c>
      <c r="I27" s="27">
        <f t="shared" si="1"/>
        <v>68</v>
      </c>
      <c r="J27" s="19" t="str">
        <f>IFERROR(VLOOKUP(B27,OtherAC!$B$1:$F$30,5,0),"")</f>
        <v/>
      </c>
      <c r="K27" s="28">
        <f t="shared" si="0"/>
        <v>68</v>
      </c>
    </row>
    <row r="28" spans="1:11" ht="15.75" x14ac:dyDescent="0.25">
      <c r="A28" s="13">
        <f>'Acadamic Diary'!A35</f>
        <v>27</v>
      </c>
      <c r="B28" s="7">
        <v>500094103</v>
      </c>
      <c r="C28" s="7" t="s">
        <v>95</v>
      </c>
      <c r="D28" s="8" t="s">
        <v>96</v>
      </c>
      <c r="E28" s="16">
        <f>VLOOKUP(B28,Synopsis!B34:J142,9,0)</f>
        <v>11</v>
      </c>
      <c r="F28" s="16">
        <f>VLOOKUP(B28,Mid_term!B34:I142,8,0)</f>
        <v>19</v>
      </c>
      <c r="G28" s="16">
        <f>VLOOKUP(B28,'End-term'!B34:K142,10,0)</f>
        <v>47</v>
      </c>
      <c r="H28" s="16">
        <f>VLOOKUP(B28,'Mentor Marks'!B34:I142,8,0)</f>
        <v>73</v>
      </c>
      <c r="I28" s="27">
        <f t="shared" si="1"/>
        <v>86</v>
      </c>
      <c r="J28" s="19" t="str">
        <f>IFERROR(VLOOKUP(B28,OtherAC!$B$1:$F$30,5,0),"")</f>
        <v/>
      </c>
      <c r="K28" s="28">
        <f t="shared" si="0"/>
        <v>86</v>
      </c>
    </row>
    <row r="29" spans="1:11" ht="15.75" x14ac:dyDescent="0.25">
      <c r="A29" s="13">
        <f>'Acadamic Diary'!A36</f>
        <v>28</v>
      </c>
      <c r="B29" s="7">
        <v>500094117</v>
      </c>
      <c r="C29" s="7" t="s">
        <v>99</v>
      </c>
      <c r="D29" s="8" t="s">
        <v>100</v>
      </c>
      <c r="E29" s="16">
        <f>VLOOKUP(B29,Synopsis!B35:J143,9,0)</f>
        <v>11</v>
      </c>
      <c r="F29" s="16">
        <f>VLOOKUP(B29,Mid_term!B35:I143,8,0)</f>
        <v>17</v>
      </c>
      <c r="G29" s="16">
        <f>VLOOKUP(B29,'End-term'!B35:K143,10,0)</f>
        <v>43</v>
      </c>
      <c r="H29" s="16">
        <f>VLOOKUP(B29,'Mentor Marks'!B35:I143,8,0)</f>
        <v>60</v>
      </c>
      <c r="I29" s="27">
        <f t="shared" si="1"/>
        <v>75</v>
      </c>
      <c r="J29" s="19" t="str">
        <f>IFERROR(VLOOKUP(B29,OtherAC!$B$1:$F$30,5,0),"")</f>
        <v/>
      </c>
      <c r="K29" s="28">
        <f t="shared" si="0"/>
        <v>75</v>
      </c>
    </row>
    <row r="30" spans="1:11" ht="15.75" x14ac:dyDescent="0.25">
      <c r="A30" s="13">
        <f>'Acadamic Diary'!A37</f>
        <v>29</v>
      </c>
      <c r="B30" s="7">
        <v>500094118</v>
      </c>
      <c r="C30" s="7" t="s">
        <v>102</v>
      </c>
      <c r="D30" s="8" t="s">
        <v>103</v>
      </c>
      <c r="E30" s="16">
        <f>VLOOKUP(B30,Synopsis!B36:J144,9,0)</f>
        <v>15</v>
      </c>
      <c r="F30" s="16">
        <f>VLOOKUP(B30,Mid_term!B36:I144,8,0)</f>
        <v>12</v>
      </c>
      <c r="G30" s="16">
        <f>VLOOKUP(B30,'End-term'!B36:K144,10,0)</f>
        <v>41</v>
      </c>
      <c r="H30" s="16">
        <f>VLOOKUP(B30,'Mentor Marks'!B36:I144,8,0)</f>
        <v>80</v>
      </c>
      <c r="I30" s="27">
        <f t="shared" si="1"/>
        <v>85</v>
      </c>
      <c r="J30" s="19" t="str">
        <f>IFERROR(VLOOKUP(B30,OtherAC!$B$1:$F$30,5,0),"")</f>
        <v/>
      </c>
      <c r="K30" s="28">
        <f t="shared" si="0"/>
        <v>85</v>
      </c>
    </row>
    <row r="31" spans="1:11" ht="15.75" x14ac:dyDescent="0.25">
      <c r="A31" s="13">
        <f>'Acadamic Diary'!A38</f>
        <v>30</v>
      </c>
      <c r="B31" s="7">
        <v>500094125</v>
      </c>
      <c r="C31" s="7" t="s">
        <v>104</v>
      </c>
      <c r="D31" s="8" t="s">
        <v>105</v>
      </c>
      <c r="E31" s="16">
        <f>VLOOKUP(B31,Synopsis!B37:J145,9,0)</f>
        <v>10</v>
      </c>
      <c r="F31" s="16">
        <f>VLOOKUP(B31,Mid_term!B37:I145,8,0)</f>
        <v>8</v>
      </c>
      <c r="G31" s="16">
        <f>VLOOKUP(B31,'End-term'!B37:K145,10,0)</f>
        <v>29</v>
      </c>
      <c r="H31" s="16">
        <f>VLOOKUP(B31,'Mentor Marks'!B37:I145,8,0)</f>
        <v>80</v>
      </c>
      <c r="I31" s="27">
        <f t="shared" si="1"/>
        <v>73</v>
      </c>
      <c r="J31" s="19" t="str">
        <f>IFERROR(VLOOKUP(B31,OtherAC!$B$1:$F$30,5,0),"")</f>
        <v/>
      </c>
      <c r="K31" s="28">
        <f t="shared" si="0"/>
        <v>73</v>
      </c>
    </row>
    <row r="32" spans="1:11" ht="15.75" x14ac:dyDescent="0.25">
      <c r="A32" s="13">
        <f>'Acadamic Diary'!A39</f>
        <v>31</v>
      </c>
      <c r="B32" s="7">
        <v>500094135</v>
      </c>
      <c r="C32" s="7" t="s">
        <v>107</v>
      </c>
      <c r="D32" s="8" t="s">
        <v>108</v>
      </c>
      <c r="E32" s="16">
        <f>VLOOKUP(B32,Synopsis!B38:J146,9,0)</f>
        <v>11</v>
      </c>
      <c r="F32" s="16">
        <f>VLOOKUP(B32,Mid_term!B38:I146,8,0)</f>
        <v>19</v>
      </c>
      <c r="G32" s="16">
        <f>VLOOKUP(B32,'End-term'!B38:K146,10,0)</f>
        <v>47</v>
      </c>
      <c r="H32" s="16">
        <f>VLOOKUP(B32,'Mentor Marks'!B38:I146,8,0)</f>
        <v>73</v>
      </c>
      <c r="I32" s="27">
        <f t="shared" si="1"/>
        <v>86</v>
      </c>
      <c r="J32" s="19" t="str">
        <f>IFERROR(VLOOKUP(B32,OtherAC!$B$1:$F$30,5,0),"")</f>
        <v/>
      </c>
      <c r="K32" s="28">
        <f t="shared" si="0"/>
        <v>86</v>
      </c>
    </row>
    <row r="33" spans="1:11" ht="15.75" x14ac:dyDescent="0.25">
      <c r="A33" s="13">
        <f>'Acadamic Diary'!A40</f>
        <v>32</v>
      </c>
      <c r="B33" s="7">
        <v>500094136</v>
      </c>
      <c r="C33" s="7" t="s">
        <v>109</v>
      </c>
      <c r="D33" s="8" t="s">
        <v>110</v>
      </c>
      <c r="E33" s="16">
        <f>VLOOKUP(B33,Synopsis!B39:J147,9,0)</f>
        <v>10</v>
      </c>
      <c r="F33" s="16">
        <f>VLOOKUP(B33,Mid_term!B39:I147,8,0)</f>
        <v>8</v>
      </c>
      <c r="G33" s="16">
        <f>VLOOKUP(B33,'End-term'!B39:K147,10,0)</f>
        <v>29</v>
      </c>
      <c r="H33" s="16">
        <f>VLOOKUP(B33,'Mentor Marks'!B39:I147,8,0)</f>
        <v>80</v>
      </c>
      <c r="I33" s="27">
        <f t="shared" si="1"/>
        <v>73</v>
      </c>
      <c r="J33" s="19" t="str">
        <f>IFERROR(VLOOKUP(B33,OtherAC!$B$1:$F$30,5,0),"")</f>
        <v/>
      </c>
      <c r="K33" s="28">
        <f t="shared" si="0"/>
        <v>73</v>
      </c>
    </row>
    <row r="34" spans="1:11" ht="15.75" x14ac:dyDescent="0.25">
      <c r="A34" s="13">
        <f>'Acadamic Diary'!A41</f>
        <v>33</v>
      </c>
      <c r="B34" s="7">
        <v>500094151</v>
      </c>
      <c r="C34" s="7" t="s">
        <v>111</v>
      </c>
      <c r="D34" s="8" t="s">
        <v>112</v>
      </c>
      <c r="E34" s="16">
        <f>VLOOKUP(B34,Synopsis!B40:J148,9,0)</f>
        <v>11</v>
      </c>
      <c r="F34" s="16">
        <f>VLOOKUP(B34,Mid_term!B40:I148,8,0)</f>
        <v>6</v>
      </c>
      <c r="G34" s="16">
        <f>VLOOKUP(B34,'End-term'!B40:K148,10,0)</f>
        <v>29</v>
      </c>
      <c r="H34" s="16">
        <f>VLOOKUP(B34,'Mentor Marks'!B40:I148,8,0)</f>
        <v>69</v>
      </c>
      <c r="I34" s="27">
        <f t="shared" si="1"/>
        <v>66</v>
      </c>
      <c r="J34" s="19" t="str">
        <f>IFERROR(VLOOKUP(B34,OtherAC!$B$1:$F$30,5,0),"")</f>
        <v/>
      </c>
      <c r="K34" s="28">
        <f t="shared" ref="K34:K65" si="2">(MAX(I34:J34))</f>
        <v>66</v>
      </c>
    </row>
    <row r="35" spans="1:11" ht="15.75" x14ac:dyDescent="0.25">
      <c r="A35" s="13">
        <f>'Acadamic Diary'!A42</f>
        <v>34</v>
      </c>
      <c r="B35" s="7">
        <v>500094152</v>
      </c>
      <c r="C35" s="7" t="s">
        <v>113</v>
      </c>
      <c r="D35" s="8" t="s">
        <v>114</v>
      </c>
      <c r="E35" s="16">
        <f>VLOOKUP(B35,Synopsis!B41:J149,9,0)</f>
        <v>12</v>
      </c>
      <c r="F35" s="16">
        <f>VLOOKUP(B35,Mid_term!B41:I149,8,0)</f>
        <v>11</v>
      </c>
      <c r="G35" s="16">
        <f>VLOOKUP(B35,'End-term'!B41:K149,10,0)</f>
        <v>23</v>
      </c>
      <c r="H35" s="16">
        <f>VLOOKUP(B35,'Mentor Marks'!B41:I149,8,0)</f>
        <v>57</v>
      </c>
      <c r="I35" s="27">
        <f t="shared" si="1"/>
        <v>59</v>
      </c>
      <c r="J35" s="19" t="str">
        <f>IFERROR(VLOOKUP(B35,OtherAC!$B$1:$F$30,5,0),"")</f>
        <v/>
      </c>
      <c r="K35" s="28">
        <f t="shared" si="2"/>
        <v>59</v>
      </c>
    </row>
    <row r="36" spans="1:11" ht="15.75" x14ac:dyDescent="0.25">
      <c r="A36" s="13">
        <f>'Acadamic Diary'!A43</f>
        <v>35</v>
      </c>
      <c r="B36" s="7">
        <v>500094170</v>
      </c>
      <c r="C36" s="7" t="s">
        <v>117</v>
      </c>
      <c r="D36" s="8" t="s">
        <v>118</v>
      </c>
      <c r="E36" s="16">
        <f>VLOOKUP(B36,Synopsis!B42:J150,9,0)</f>
        <v>15</v>
      </c>
      <c r="F36" s="16">
        <f>VLOOKUP(B36,Mid_term!B42:I150,8,0)</f>
        <v>12</v>
      </c>
      <c r="G36" s="16">
        <f>VLOOKUP(B36,'End-term'!B42:K150,10,0)</f>
        <v>35</v>
      </c>
      <c r="H36" s="16">
        <f>VLOOKUP(B36,'Mentor Marks'!B42:I150,8,0)</f>
        <v>70</v>
      </c>
      <c r="I36" s="27">
        <f t="shared" si="1"/>
        <v>76</v>
      </c>
      <c r="J36" s="19" t="str">
        <f>IFERROR(VLOOKUP(B36,OtherAC!$B$1:$F$30,5,0),"")</f>
        <v/>
      </c>
      <c r="K36" s="28">
        <f t="shared" si="2"/>
        <v>76</v>
      </c>
    </row>
    <row r="37" spans="1:11" ht="15.75" x14ac:dyDescent="0.25">
      <c r="A37" s="13">
        <f>'Acadamic Diary'!A44</f>
        <v>36</v>
      </c>
      <c r="B37" s="7">
        <v>500094459</v>
      </c>
      <c r="C37" s="7" t="s">
        <v>119</v>
      </c>
      <c r="D37" s="8" t="s">
        <v>120</v>
      </c>
      <c r="E37" s="16">
        <f>VLOOKUP(B37,Synopsis!B43:J151,9,0)</f>
        <v>15</v>
      </c>
      <c r="F37" s="16">
        <f>VLOOKUP(B37,Mid_term!B43:I151,8,0)</f>
        <v>12</v>
      </c>
      <c r="G37" s="16">
        <f>VLOOKUP(B37,'End-term'!B43:K151,10,0)</f>
        <v>38</v>
      </c>
      <c r="H37" s="16">
        <f>VLOOKUP(B37,'Mentor Marks'!B43:I151,8,0)</f>
        <v>80</v>
      </c>
      <c r="I37" s="27">
        <f t="shared" si="1"/>
        <v>83</v>
      </c>
      <c r="J37" s="19" t="str">
        <f>IFERROR(VLOOKUP(B37,OtherAC!$B$1:$F$30,5,0),"")</f>
        <v/>
      </c>
      <c r="K37" s="28">
        <f t="shared" si="2"/>
        <v>83</v>
      </c>
    </row>
    <row r="38" spans="1:11" ht="15.75" x14ac:dyDescent="0.25">
      <c r="A38" s="13">
        <f>'Acadamic Diary'!A45</f>
        <v>37</v>
      </c>
      <c r="B38" s="7">
        <v>500094565</v>
      </c>
      <c r="C38" s="7" t="s">
        <v>121</v>
      </c>
      <c r="D38" s="8" t="s">
        <v>122</v>
      </c>
      <c r="E38" s="16">
        <f>VLOOKUP(B38,Synopsis!B44:J152,9,0)</f>
        <v>10</v>
      </c>
      <c r="F38" s="16">
        <f>VLOOKUP(B38,Mid_term!B44:I152,8,0)</f>
        <v>8</v>
      </c>
      <c r="G38" s="16">
        <f>VLOOKUP(B38,'End-term'!B44:K152,10,0)</f>
        <v>43</v>
      </c>
      <c r="H38" s="16">
        <f>VLOOKUP(B38,'Mentor Marks'!B44:I152,8,0)</f>
        <v>61</v>
      </c>
      <c r="I38" s="27">
        <f t="shared" si="1"/>
        <v>70</v>
      </c>
      <c r="J38" s="19" t="str">
        <f>IFERROR(VLOOKUP(B38,OtherAC!$B$1:$F$30,5,0),"")</f>
        <v/>
      </c>
      <c r="K38" s="28">
        <f t="shared" si="2"/>
        <v>70</v>
      </c>
    </row>
    <row r="39" spans="1:11" ht="15.75" x14ac:dyDescent="0.25">
      <c r="A39" s="29">
        <f>'Acadamic Diary'!A46</f>
        <v>38</v>
      </c>
      <c r="B39" s="30">
        <v>500094566</v>
      </c>
      <c r="C39" s="30" t="s">
        <v>125</v>
      </c>
      <c r="D39" s="31" t="s">
        <v>126</v>
      </c>
      <c r="E39" s="32"/>
      <c r="F39" s="32"/>
      <c r="G39" s="32"/>
      <c r="H39" s="32"/>
      <c r="I39" s="33"/>
      <c r="J39" s="19">
        <f>IFERROR(VLOOKUP(B39,OtherAC!$B$1:$F$30,5,0),"")</f>
        <v>81</v>
      </c>
      <c r="K39" s="34">
        <f t="shared" si="2"/>
        <v>81</v>
      </c>
    </row>
    <row r="40" spans="1:11" ht="15.75" x14ac:dyDescent="0.25">
      <c r="A40" s="13">
        <f>'Acadamic Diary'!A47</f>
        <v>39</v>
      </c>
      <c r="B40" s="7">
        <v>500094571</v>
      </c>
      <c r="C40" s="7" t="s">
        <v>129</v>
      </c>
      <c r="D40" s="8" t="s">
        <v>130</v>
      </c>
      <c r="E40" s="16">
        <f>VLOOKUP(B40,Synopsis!B46:J154,9,0)</f>
        <v>15</v>
      </c>
      <c r="F40" s="16">
        <f>VLOOKUP(B40,Mid_term!B46:I154,8,0)</f>
        <v>15</v>
      </c>
      <c r="G40" s="16">
        <f>VLOOKUP(B40,'End-term'!B46:K154,10,0)</f>
        <v>41</v>
      </c>
      <c r="H40" s="16">
        <f>VLOOKUP(B40,'Mentor Marks'!B46:I154,8,0)</f>
        <v>79</v>
      </c>
      <c r="I40" s="27">
        <f t="shared" ref="I40:I71" si="3">IFERROR(ROUND(SUM(E40:H40)*100/175,0),"")</f>
        <v>86</v>
      </c>
      <c r="J40" s="19" t="str">
        <f>IFERROR(VLOOKUP(B40,OtherAC!$B$1:$F$30,5,0),"")</f>
        <v/>
      </c>
      <c r="K40" s="28">
        <f t="shared" si="2"/>
        <v>86</v>
      </c>
    </row>
    <row r="41" spans="1:11" ht="15.75" x14ac:dyDescent="0.25">
      <c r="A41" s="13">
        <f>'Acadamic Diary'!A48</f>
        <v>40</v>
      </c>
      <c r="B41" s="7">
        <v>500094575</v>
      </c>
      <c r="C41" s="7" t="s">
        <v>133</v>
      </c>
      <c r="D41" s="8" t="s">
        <v>134</v>
      </c>
      <c r="E41" s="16">
        <f>VLOOKUP(B41,Synopsis!B47:J155,9,0)</f>
        <v>18</v>
      </c>
      <c r="F41" s="16">
        <f>VLOOKUP(B41,Mid_term!B47:I155,8,0)</f>
        <v>20</v>
      </c>
      <c r="G41" s="16">
        <f>VLOOKUP(B41,'End-term'!B47:K155,10,0)</f>
        <v>46</v>
      </c>
      <c r="H41" s="16">
        <f>VLOOKUP(B41,'Mentor Marks'!B47:I155,8,0)</f>
        <v>72</v>
      </c>
      <c r="I41" s="27">
        <f t="shared" si="3"/>
        <v>89</v>
      </c>
      <c r="J41" s="19" t="str">
        <f>IFERROR(VLOOKUP(B41,OtherAC!$B$1:$F$30,5,0),"")</f>
        <v/>
      </c>
      <c r="K41" s="28">
        <f t="shared" si="2"/>
        <v>89</v>
      </c>
    </row>
    <row r="42" spans="1:11" ht="15.75" x14ac:dyDescent="0.25">
      <c r="A42" s="13">
        <f>'Acadamic Diary'!A49</f>
        <v>41</v>
      </c>
      <c r="B42" s="7">
        <v>500094583</v>
      </c>
      <c r="C42" s="7" t="s">
        <v>137</v>
      </c>
      <c r="D42" s="8" t="s">
        <v>138</v>
      </c>
      <c r="E42" s="16">
        <f>VLOOKUP(B42,Synopsis!B48:J156,9,0)</f>
        <v>17</v>
      </c>
      <c r="F42" s="16">
        <f>VLOOKUP(B42,Mid_term!B48:I156,8,0)</f>
        <v>12</v>
      </c>
      <c r="G42" s="16">
        <f>VLOOKUP(B42,'End-term'!B48:K156,10,0)</f>
        <v>49</v>
      </c>
      <c r="H42" s="16">
        <f>VLOOKUP(B42,'Mentor Marks'!B48:I156,8,0)</f>
        <v>72</v>
      </c>
      <c r="I42" s="27">
        <f t="shared" si="3"/>
        <v>86</v>
      </c>
      <c r="J42" s="19" t="str">
        <f>IFERROR(VLOOKUP(B42,OtherAC!$B$1:$F$30,5,0),"")</f>
        <v/>
      </c>
      <c r="K42" s="28">
        <f t="shared" si="2"/>
        <v>86</v>
      </c>
    </row>
    <row r="43" spans="1:11" ht="15.75" x14ac:dyDescent="0.25">
      <c r="A43" s="13">
        <f>'Acadamic Diary'!A50</f>
        <v>42</v>
      </c>
      <c r="B43" s="7">
        <v>500094585</v>
      </c>
      <c r="C43" s="7" t="s">
        <v>141</v>
      </c>
      <c r="D43" s="8" t="s">
        <v>142</v>
      </c>
      <c r="E43" s="16">
        <f>VLOOKUP(B43,Synopsis!B49:J157,9,0)</f>
        <v>18</v>
      </c>
      <c r="F43" s="16">
        <f>VLOOKUP(B43,Mid_term!B49:I157,8,0)</f>
        <v>20</v>
      </c>
      <c r="G43" s="16">
        <f>VLOOKUP(B43,'End-term'!B49:K157,10,0)</f>
        <v>46</v>
      </c>
      <c r="H43" s="16">
        <f>VLOOKUP(B43,'Mentor Marks'!B49:I157,8,0)</f>
        <v>72</v>
      </c>
      <c r="I43" s="27">
        <f t="shared" si="3"/>
        <v>89</v>
      </c>
      <c r="J43" s="19" t="str">
        <f>IFERROR(VLOOKUP(B43,OtherAC!$B$1:$F$30,5,0),"")</f>
        <v/>
      </c>
      <c r="K43" s="28">
        <f t="shared" si="2"/>
        <v>89</v>
      </c>
    </row>
    <row r="44" spans="1:11" ht="15.75" x14ac:dyDescent="0.25">
      <c r="A44" s="13">
        <f>'Acadamic Diary'!A51</f>
        <v>43</v>
      </c>
      <c r="B44" s="7">
        <v>500094657</v>
      </c>
      <c r="C44" s="7" t="s">
        <v>143</v>
      </c>
      <c r="D44" s="8" t="s">
        <v>144</v>
      </c>
      <c r="E44" s="16">
        <f>VLOOKUP(B44,Synopsis!B50:J158,9,0)</f>
        <v>17</v>
      </c>
      <c r="F44" s="16">
        <f>VLOOKUP(B44,Mid_term!B50:I158,8,0)</f>
        <v>17</v>
      </c>
      <c r="G44" s="16">
        <f>VLOOKUP(B44,'End-term'!B50:K158,10,0)</f>
        <v>41</v>
      </c>
      <c r="H44" s="16">
        <f>VLOOKUP(B44,'Mentor Marks'!B50:I158,8,0)</f>
        <v>76</v>
      </c>
      <c r="I44" s="27">
        <f t="shared" si="3"/>
        <v>86</v>
      </c>
      <c r="J44" s="19" t="str">
        <f>IFERROR(VLOOKUP(B44,OtherAC!$B$1:$F$30,5,0),"")</f>
        <v/>
      </c>
      <c r="K44" s="28">
        <f t="shared" si="2"/>
        <v>86</v>
      </c>
    </row>
    <row r="45" spans="1:11" ht="15.75" x14ac:dyDescent="0.25">
      <c r="A45" s="29">
        <f>'Acadamic Diary'!A52</f>
        <v>44</v>
      </c>
      <c r="B45" s="30">
        <v>500094696</v>
      </c>
      <c r="C45" s="30" t="s">
        <v>145</v>
      </c>
      <c r="D45" s="31" t="s">
        <v>146</v>
      </c>
      <c r="E45" s="32" t="str">
        <f>VLOOKUP(B45,Synopsis!B51:J159,9,0)</f>
        <v/>
      </c>
      <c r="F45" s="32" t="str">
        <f>VLOOKUP(B45,Mid_term!B51:I159,8,0)</f>
        <v/>
      </c>
      <c r="G45" s="32" t="str">
        <f>VLOOKUP(B45,'End-term'!B51:K159,10,0)</f>
        <v/>
      </c>
      <c r="H45" s="32" t="str">
        <f>VLOOKUP(B45,'Mentor Marks'!B51:I159,8,0)</f>
        <v/>
      </c>
      <c r="I45" s="33">
        <f t="shared" si="3"/>
        <v>0</v>
      </c>
      <c r="J45" s="19">
        <f>IFERROR(VLOOKUP(B45,OtherAC!$B$1:$F$30,5,0),"")</f>
        <v>0</v>
      </c>
      <c r="K45" s="34">
        <f t="shared" si="2"/>
        <v>0</v>
      </c>
    </row>
    <row r="46" spans="1:11" ht="15.75" x14ac:dyDescent="0.25">
      <c r="A46" s="13">
        <f>'Acadamic Diary'!A53</f>
        <v>45</v>
      </c>
      <c r="B46" s="7">
        <v>500094702</v>
      </c>
      <c r="C46" s="7" t="s">
        <v>147</v>
      </c>
      <c r="D46" s="8" t="s">
        <v>148</v>
      </c>
      <c r="E46" s="16">
        <f>VLOOKUP(B46,Synopsis!B52:J160,9,0)</f>
        <v>13</v>
      </c>
      <c r="F46" s="16">
        <f>VLOOKUP(B46,Mid_term!B52:I160,8,0)</f>
        <v>14</v>
      </c>
      <c r="G46" s="16">
        <f>VLOOKUP(B46,'End-term'!B52:K160,10,0)</f>
        <v>32</v>
      </c>
      <c r="H46" s="16">
        <f>VLOOKUP(B46,'Mentor Marks'!B52:I160,8,0)</f>
        <v>72</v>
      </c>
      <c r="I46" s="27">
        <f t="shared" si="3"/>
        <v>75</v>
      </c>
      <c r="J46" s="19" t="str">
        <f>IFERROR(VLOOKUP(B46,OtherAC!$B$1:$F$30,5,0),"")</f>
        <v/>
      </c>
      <c r="K46" s="28">
        <f t="shared" si="2"/>
        <v>75</v>
      </c>
    </row>
    <row r="47" spans="1:11" ht="15.75" x14ac:dyDescent="0.25">
      <c r="A47" s="13">
        <f>'Acadamic Diary'!A54</f>
        <v>46</v>
      </c>
      <c r="B47" s="7">
        <v>500094775</v>
      </c>
      <c r="C47" s="7" t="s">
        <v>151</v>
      </c>
      <c r="D47" s="8" t="s">
        <v>152</v>
      </c>
      <c r="E47" s="16">
        <f>VLOOKUP(B47,Synopsis!B53:J161,9,0)</f>
        <v>10</v>
      </c>
      <c r="F47" s="16">
        <f>VLOOKUP(B47,Mid_term!B53:I161,8,0)</f>
        <v>15</v>
      </c>
      <c r="G47" s="16">
        <f>VLOOKUP(B47,'End-term'!B53:K161,10,0)</f>
        <v>43</v>
      </c>
      <c r="H47" s="16">
        <f>VLOOKUP(B47,'Mentor Marks'!B53:I161,8,0)</f>
        <v>67</v>
      </c>
      <c r="I47" s="27">
        <f t="shared" si="3"/>
        <v>77</v>
      </c>
      <c r="J47" s="19" t="str">
        <f>IFERROR(VLOOKUP(B47,OtherAC!$B$1:$F$30,5,0),"")</f>
        <v/>
      </c>
      <c r="K47" s="28">
        <f t="shared" si="2"/>
        <v>77</v>
      </c>
    </row>
    <row r="48" spans="1:11" ht="15.75" x14ac:dyDescent="0.25">
      <c r="A48" s="13">
        <f>'Acadamic Diary'!A55</f>
        <v>47</v>
      </c>
      <c r="B48" s="7">
        <v>500094799</v>
      </c>
      <c r="C48" s="7" t="s">
        <v>153</v>
      </c>
      <c r="D48" s="8" t="s">
        <v>154</v>
      </c>
      <c r="E48" s="16">
        <f>VLOOKUP(B48,Synopsis!B54:J162,9,0)</f>
        <v>17</v>
      </c>
      <c r="F48" s="16">
        <f>VLOOKUP(B48,Mid_term!B54:I162,8,0)</f>
        <v>17</v>
      </c>
      <c r="G48" s="16">
        <f>VLOOKUP(B48,'End-term'!B54:K162,10,0)</f>
        <v>41</v>
      </c>
      <c r="H48" s="16">
        <f>VLOOKUP(B48,'Mentor Marks'!B54:I162,8,0)</f>
        <v>76</v>
      </c>
      <c r="I48" s="27">
        <f t="shared" si="3"/>
        <v>86</v>
      </c>
      <c r="J48" s="19" t="str">
        <f>IFERROR(VLOOKUP(B48,OtherAC!$B$1:$F$30,5,0),"")</f>
        <v/>
      </c>
      <c r="K48" s="28">
        <f t="shared" si="2"/>
        <v>86</v>
      </c>
    </row>
    <row r="49" spans="1:11" ht="15.75" x14ac:dyDescent="0.25">
      <c r="A49" s="13">
        <f>'Acadamic Diary'!A56</f>
        <v>48</v>
      </c>
      <c r="B49" s="7">
        <v>500094905</v>
      </c>
      <c r="C49" s="7" t="s">
        <v>155</v>
      </c>
      <c r="D49" s="8" t="s">
        <v>156</v>
      </c>
      <c r="E49" s="16">
        <f>VLOOKUP(B49,Synopsis!B55:J163,9,0)</f>
        <v>13</v>
      </c>
      <c r="F49" s="16">
        <f>VLOOKUP(B49,Mid_term!B55:I163,8,0)</f>
        <v>8</v>
      </c>
      <c r="G49" s="16">
        <f>VLOOKUP(B49,'End-term'!B55:K163,10,0)</f>
        <v>27</v>
      </c>
      <c r="H49" s="16">
        <f>VLOOKUP(B49,'Mentor Marks'!B55:I163,8,0)</f>
        <v>72</v>
      </c>
      <c r="I49" s="27">
        <f t="shared" si="3"/>
        <v>69</v>
      </c>
      <c r="J49" s="19" t="str">
        <f>IFERROR(VLOOKUP(B49,OtherAC!$B$1:$F$30,5,0),"")</f>
        <v/>
      </c>
      <c r="K49" s="28">
        <f t="shared" si="2"/>
        <v>69</v>
      </c>
    </row>
    <row r="50" spans="1:11" ht="15.75" x14ac:dyDescent="0.25">
      <c r="A50" s="13">
        <f>'Acadamic Diary'!A57</f>
        <v>49</v>
      </c>
      <c r="B50" s="7">
        <v>500094922</v>
      </c>
      <c r="C50" s="7" t="s">
        <v>157</v>
      </c>
      <c r="D50" s="8" t="s">
        <v>158</v>
      </c>
      <c r="E50" s="16">
        <f>VLOOKUP(B50,Synopsis!B56:J164,9,0)</f>
        <v>11</v>
      </c>
      <c r="F50" s="16">
        <f>VLOOKUP(B50,Mid_term!B56:I164,8,0)</f>
        <v>12</v>
      </c>
      <c r="G50" s="16">
        <f>VLOOKUP(B50,'End-term'!B56:K164,10,0)</f>
        <v>33</v>
      </c>
      <c r="H50" s="16">
        <f>VLOOKUP(B50,'Mentor Marks'!B56:I164,8,0)</f>
        <v>58</v>
      </c>
      <c r="I50" s="27">
        <f t="shared" si="3"/>
        <v>65</v>
      </c>
      <c r="J50" s="19" t="str">
        <f>IFERROR(VLOOKUP(B50,OtherAC!$B$1:$F$30,5,0),"")</f>
        <v/>
      </c>
      <c r="K50" s="28">
        <f t="shared" si="2"/>
        <v>65</v>
      </c>
    </row>
    <row r="51" spans="1:11" ht="15.75" x14ac:dyDescent="0.25">
      <c r="A51" s="13">
        <f>'Acadamic Diary'!A58</f>
        <v>50</v>
      </c>
      <c r="B51" s="7">
        <v>500095011</v>
      </c>
      <c r="C51" s="7" t="s">
        <v>161</v>
      </c>
      <c r="D51" s="8" t="s">
        <v>162</v>
      </c>
      <c r="E51" s="16">
        <f>VLOOKUP(B51,Synopsis!B57:J165,9,0)</f>
        <v>17</v>
      </c>
      <c r="F51" s="16">
        <f>VLOOKUP(B51,Mid_term!B57:I165,8,0)</f>
        <v>12</v>
      </c>
      <c r="G51" s="16">
        <f>VLOOKUP(B51,'End-term'!B57:K165,10,0)</f>
        <v>49</v>
      </c>
      <c r="H51" s="16">
        <f>VLOOKUP(B51,'Mentor Marks'!B57:I165,8,0)</f>
        <v>65</v>
      </c>
      <c r="I51" s="27">
        <f t="shared" si="3"/>
        <v>82</v>
      </c>
      <c r="J51" s="19" t="str">
        <f>IFERROR(VLOOKUP(B51,OtherAC!$B$1:$F$30,5,0),"")</f>
        <v/>
      </c>
      <c r="K51" s="28">
        <f t="shared" si="2"/>
        <v>82</v>
      </c>
    </row>
    <row r="52" spans="1:11" ht="15.75" x14ac:dyDescent="0.25">
      <c r="A52" s="13">
        <f>'Acadamic Diary'!A59</f>
        <v>51</v>
      </c>
      <c r="B52" s="7">
        <v>500095057</v>
      </c>
      <c r="C52" s="7" t="s">
        <v>163</v>
      </c>
      <c r="D52" s="8" t="s">
        <v>164</v>
      </c>
      <c r="E52" s="16">
        <f>VLOOKUP(B52,Synopsis!B58:J166,9,0)</f>
        <v>9</v>
      </c>
      <c r="F52" s="16">
        <f>VLOOKUP(B52,Mid_term!B58:I166,8,0)</f>
        <v>14</v>
      </c>
      <c r="G52" s="16">
        <f>VLOOKUP(B52,'End-term'!B58:K166,10,0)</f>
        <v>37</v>
      </c>
      <c r="H52" s="16">
        <f>VLOOKUP(B52,'Mentor Marks'!B58:I166,8,0)</f>
        <v>62</v>
      </c>
      <c r="I52" s="27">
        <f t="shared" si="3"/>
        <v>70</v>
      </c>
      <c r="J52" s="19" t="str">
        <f>IFERROR(VLOOKUP(B52,OtherAC!$B$1:$F$30,5,0),"")</f>
        <v/>
      </c>
      <c r="K52" s="28">
        <f t="shared" si="2"/>
        <v>70</v>
      </c>
    </row>
    <row r="53" spans="1:11" ht="15.75" x14ac:dyDescent="0.25">
      <c r="A53" s="13">
        <f>'Acadamic Diary'!A60</f>
        <v>52</v>
      </c>
      <c r="B53" s="7">
        <v>500095186</v>
      </c>
      <c r="C53" s="7" t="s">
        <v>167</v>
      </c>
      <c r="D53" s="8" t="s">
        <v>168</v>
      </c>
      <c r="E53" s="16">
        <f>VLOOKUP(B53,Synopsis!B59:J167,9,0)</f>
        <v>11</v>
      </c>
      <c r="F53" s="16">
        <f>VLOOKUP(B53,Mid_term!B59:I167,8,0)</f>
        <v>9</v>
      </c>
      <c r="G53" s="16">
        <f>VLOOKUP(B53,'End-term'!B59:K167,10,0)</f>
        <v>42</v>
      </c>
      <c r="H53" s="16">
        <f>VLOOKUP(B53,'Mentor Marks'!B59:I167,8,0)</f>
        <v>74</v>
      </c>
      <c r="I53" s="27">
        <f t="shared" si="3"/>
        <v>78</v>
      </c>
      <c r="J53" s="19" t="str">
        <f>IFERROR(VLOOKUP(B53,OtherAC!$B$1:$F$30,5,0),"")</f>
        <v/>
      </c>
      <c r="K53" s="28">
        <f t="shared" si="2"/>
        <v>78</v>
      </c>
    </row>
    <row r="54" spans="1:11" ht="15.75" x14ac:dyDescent="0.25">
      <c r="A54" s="13">
        <f>'Acadamic Diary'!A61</f>
        <v>53</v>
      </c>
      <c r="B54" s="7">
        <v>500095193</v>
      </c>
      <c r="C54" s="7" t="s">
        <v>171</v>
      </c>
      <c r="D54" s="8" t="s">
        <v>172</v>
      </c>
      <c r="E54" s="16">
        <f>VLOOKUP(B54,Synopsis!B60:J168,9,0)</f>
        <v>11</v>
      </c>
      <c r="F54" s="16">
        <f>VLOOKUP(B54,Mid_term!B60:I168,8,0)</f>
        <v>12</v>
      </c>
      <c r="G54" s="16">
        <f>VLOOKUP(B54,'End-term'!B60:K168,10,0)</f>
        <v>29</v>
      </c>
      <c r="H54" s="16">
        <f>VLOOKUP(B54,'Mentor Marks'!B60:I168,8,0)</f>
        <v>47</v>
      </c>
      <c r="I54" s="27">
        <f t="shared" si="3"/>
        <v>57</v>
      </c>
      <c r="J54" s="19" t="str">
        <f>IFERROR(VLOOKUP(B54,OtherAC!$B$1:$F$30,5,0),"")</f>
        <v/>
      </c>
      <c r="K54" s="28">
        <f t="shared" si="2"/>
        <v>57</v>
      </c>
    </row>
    <row r="55" spans="1:11" ht="15.75" x14ac:dyDescent="0.25">
      <c r="A55" s="13">
        <f>'Acadamic Diary'!A62</f>
        <v>54</v>
      </c>
      <c r="B55" s="7">
        <v>500095291</v>
      </c>
      <c r="C55" s="7" t="s">
        <v>175</v>
      </c>
      <c r="D55" s="8" t="s">
        <v>176</v>
      </c>
      <c r="E55" s="16">
        <f>VLOOKUP(B55,Synopsis!B61:J169,9,0)</f>
        <v>15</v>
      </c>
      <c r="F55" s="16">
        <f>VLOOKUP(B55,Mid_term!B61:I169,8,0)</f>
        <v>11</v>
      </c>
      <c r="G55" s="16">
        <f>VLOOKUP(B55,'End-term'!B61:K169,10,0)</f>
        <v>22</v>
      </c>
      <c r="H55" s="16">
        <f>VLOOKUP(B55,'Mentor Marks'!B61:I169,8,0)</f>
        <v>71</v>
      </c>
      <c r="I55" s="27">
        <f t="shared" si="3"/>
        <v>68</v>
      </c>
      <c r="J55" s="19" t="str">
        <f>IFERROR(VLOOKUP(B55,OtherAC!$B$1:$F$30,5,0),"")</f>
        <v/>
      </c>
      <c r="K55" s="28">
        <f t="shared" si="2"/>
        <v>68</v>
      </c>
    </row>
    <row r="56" spans="1:11" ht="15.75" x14ac:dyDescent="0.25">
      <c r="A56" s="13">
        <f>'Acadamic Diary'!A63</f>
        <v>55</v>
      </c>
      <c r="B56" s="7">
        <v>500095374</v>
      </c>
      <c r="C56" s="7" t="s">
        <v>177</v>
      </c>
      <c r="D56" s="8" t="s">
        <v>178</v>
      </c>
      <c r="E56" s="16">
        <f>VLOOKUP(B56,Synopsis!B62:J170,9,0)</f>
        <v>11</v>
      </c>
      <c r="F56" s="16">
        <f>VLOOKUP(B56,Mid_term!B62:I170,8,0)</f>
        <v>14</v>
      </c>
      <c r="G56" s="16">
        <f>VLOOKUP(B56,'End-term'!B62:K170,10,0)</f>
        <v>0</v>
      </c>
      <c r="H56" s="16">
        <f>VLOOKUP(B56,'Mentor Marks'!B62:I170,8,0)</f>
        <v>75</v>
      </c>
      <c r="I56" s="27">
        <f t="shared" si="3"/>
        <v>57</v>
      </c>
      <c r="J56" s="19">
        <f>IFERROR(VLOOKUP(B56,OtherAC!$B$1:$F$30,5,0),"")</f>
        <v>80</v>
      </c>
      <c r="K56" s="28">
        <f t="shared" si="2"/>
        <v>80</v>
      </c>
    </row>
    <row r="57" spans="1:11" ht="15.75" x14ac:dyDescent="0.25">
      <c r="A57" s="13">
        <f>'Acadamic Diary'!A64</f>
        <v>56</v>
      </c>
      <c r="B57" s="7">
        <v>500095382</v>
      </c>
      <c r="C57" s="7" t="s">
        <v>180</v>
      </c>
      <c r="D57" s="8" t="s">
        <v>181</v>
      </c>
      <c r="E57" s="16">
        <f>VLOOKUP(B57,Synopsis!B63:J171,9,0)</f>
        <v>11</v>
      </c>
      <c r="F57" s="16">
        <f>VLOOKUP(B57,Mid_term!B63:I171,8,0)</f>
        <v>12</v>
      </c>
      <c r="G57" s="16">
        <f>VLOOKUP(B57,'End-term'!B63:K171,10,0)</f>
        <v>29</v>
      </c>
      <c r="H57" s="16">
        <f>VLOOKUP(B57,'Mentor Marks'!B63:I171,8,0)</f>
        <v>47</v>
      </c>
      <c r="I57" s="27">
        <f t="shared" si="3"/>
        <v>57</v>
      </c>
      <c r="J57" s="19" t="str">
        <f>IFERROR(VLOOKUP(B57,OtherAC!$B$1:$F$30,5,0),"")</f>
        <v/>
      </c>
      <c r="K57" s="28">
        <f t="shared" si="2"/>
        <v>57</v>
      </c>
    </row>
    <row r="58" spans="1:11" ht="15.75" x14ac:dyDescent="0.25">
      <c r="A58" s="13">
        <f>'Acadamic Diary'!A65</f>
        <v>57</v>
      </c>
      <c r="B58" s="7">
        <v>500095429</v>
      </c>
      <c r="C58" s="7" t="s">
        <v>182</v>
      </c>
      <c r="D58" s="8" t="s">
        <v>183</v>
      </c>
      <c r="E58" s="16">
        <f>VLOOKUP(B58,Synopsis!B64:J172,9,0)</f>
        <v>18</v>
      </c>
      <c r="F58" s="16">
        <f>VLOOKUP(B58,Mid_term!B64:I172,8,0)</f>
        <v>20</v>
      </c>
      <c r="G58" s="16">
        <f>VLOOKUP(B58,'End-term'!B64:K172,10,0)</f>
        <v>46</v>
      </c>
      <c r="H58" s="16">
        <f>VLOOKUP(B58,'Mentor Marks'!B64:I172,8,0)</f>
        <v>72</v>
      </c>
      <c r="I58" s="27">
        <f t="shared" si="3"/>
        <v>89</v>
      </c>
      <c r="J58" s="19" t="str">
        <f>IFERROR(VLOOKUP(B58,OtherAC!$B$1:$F$30,5,0),"")</f>
        <v/>
      </c>
      <c r="K58" s="28">
        <f t="shared" si="2"/>
        <v>89</v>
      </c>
    </row>
    <row r="59" spans="1:11" ht="15.75" x14ac:dyDescent="0.25">
      <c r="A59" s="29">
        <f>'Acadamic Diary'!A66</f>
        <v>58</v>
      </c>
      <c r="B59" s="30">
        <v>500095437</v>
      </c>
      <c r="C59" s="30" t="s">
        <v>184</v>
      </c>
      <c r="D59" s="31" t="s">
        <v>185</v>
      </c>
      <c r="E59" s="32" t="str">
        <f>VLOOKUP(B59,Synopsis!B65:J173,9,0)</f>
        <v/>
      </c>
      <c r="F59" s="32" t="str">
        <f>VLOOKUP(B59,Mid_term!B65:I173,8,0)</f>
        <v/>
      </c>
      <c r="G59" s="32" t="str">
        <f>VLOOKUP(B59,'End-term'!B65:K173,10,0)</f>
        <v/>
      </c>
      <c r="H59" s="32" t="str">
        <f>VLOOKUP(B59,'Mentor Marks'!B65:I173,8,0)</f>
        <v/>
      </c>
      <c r="I59" s="33">
        <f t="shared" si="3"/>
        <v>0</v>
      </c>
      <c r="J59" s="19">
        <f>IFERROR(VLOOKUP(B59,OtherAC!$B$1:$F$30,5,0),"")</f>
        <v>0</v>
      </c>
      <c r="K59" s="34">
        <f t="shared" si="2"/>
        <v>0</v>
      </c>
    </row>
    <row r="60" spans="1:11" ht="15.75" x14ac:dyDescent="0.25">
      <c r="A60" s="13">
        <f>'Acadamic Diary'!A67</f>
        <v>59</v>
      </c>
      <c r="B60" s="7">
        <v>500095439</v>
      </c>
      <c r="C60" s="7" t="s">
        <v>186</v>
      </c>
      <c r="D60" s="8" t="s">
        <v>187</v>
      </c>
      <c r="E60" s="16">
        <f>VLOOKUP(B60,Synopsis!B66:J174,9,0)</f>
        <v>12</v>
      </c>
      <c r="F60" s="16">
        <f>VLOOKUP(B60,Mid_term!B66:I174,8,0)</f>
        <v>11</v>
      </c>
      <c r="G60" s="16">
        <f>VLOOKUP(B60,'End-term'!B66:K174,10,0)</f>
        <v>23</v>
      </c>
      <c r="H60" s="16">
        <f>VLOOKUP(B60,'Mentor Marks'!B66:I174,8,0)</f>
        <v>57</v>
      </c>
      <c r="I60" s="27">
        <f t="shared" si="3"/>
        <v>59</v>
      </c>
      <c r="J60" s="19" t="str">
        <f>IFERROR(VLOOKUP(B60,OtherAC!$B$1:$F$30,5,0),"")</f>
        <v/>
      </c>
      <c r="K60" s="28">
        <f t="shared" si="2"/>
        <v>59</v>
      </c>
    </row>
    <row r="61" spans="1:11" ht="15.75" x14ac:dyDescent="0.25">
      <c r="A61" s="13">
        <f>'Acadamic Diary'!A68</f>
        <v>60</v>
      </c>
      <c r="B61" s="7">
        <v>500095440</v>
      </c>
      <c r="C61" s="7" t="s">
        <v>188</v>
      </c>
      <c r="D61" s="8" t="s">
        <v>189</v>
      </c>
      <c r="E61" s="16">
        <f>VLOOKUP(B61,Synopsis!B67:J175,9,0)</f>
        <v>15</v>
      </c>
      <c r="F61" s="16">
        <f>VLOOKUP(B61,Mid_term!B67:I175,8,0)</f>
        <v>11</v>
      </c>
      <c r="G61" s="16">
        <f>VLOOKUP(B61,'End-term'!B67:K175,10,0)</f>
        <v>24</v>
      </c>
      <c r="H61" s="16">
        <f>VLOOKUP(B61,'Mentor Marks'!B67:I175,8,0)</f>
        <v>78</v>
      </c>
      <c r="I61" s="27">
        <f t="shared" si="3"/>
        <v>73</v>
      </c>
      <c r="J61" s="19" t="str">
        <f>IFERROR(VLOOKUP(B61,OtherAC!$B$1:$F$30,5,0),"")</f>
        <v/>
      </c>
      <c r="K61" s="28">
        <f t="shared" si="2"/>
        <v>73</v>
      </c>
    </row>
    <row r="62" spans="1:11" ht="15.75" x14ac:dyDescent="0.25">
      <c r="A62" s="13">
        <f>'Acadamic Diary'!A69</f>
        <v>61</v>
      </c>
      <c r="B62" s="7">
        <v>500095542</v>
      </c>
      <c r="C62" s="7" t="s">
        <v>190</v>
      </c>
      <c r="D62" s="8" t="s">
        <v>191</v>
      </c>
      <c r="E62" s="16">
        <f>VLOOKUP(B62,Synopsis!B68:J176,9,0)</f>
        <v>17</v>
      </c>
      <c r="F62" s="16">
        <f>VLOOKUP(B62,Mid_term!B68:I176,8,0)</f>
        <v>4</v>
      </c>
      <c r="G62" s="16">
        <f>VLOOKUP(B62,'End-term'!B68:K176,10,0)</f>
        <v>22</v>
      </c>
      <c r="H62" s="16">
        <f>VLOOKUP(B62,'Mentor Marks'!B68:I176,8,0)</f>
        <v>68</v>
      </c>
      <c r="I62" s="27">
        <f t="shared" si="3"/>
        <v>63</v>
      </c>
      <c r="J62" s="19" t="str">
        <f>IFERROR(VLOOKUP(B62,OtherAC!$B$1:$F$30,5,0),"")</f>
        <v/>
      </c>
      <c r="K62" s="28">
        <f t="shared" si="2"/>
        <v>63</v>
      </c>
    </row>
    <row r="63" spans="1:11" ht="15.75" x14ac:dyDescent="0.25">
      <c r="A63" s="13">
        <f>'Acadamic Diary'!A70</f>
        <v>62</v>
      </c>
      <c r="B63" s="7">
        <v>500095554</v>
      </c>
      <c r="C63" s="7" t="s">
        <v>194</v>
      </c>
      <c r="D63" s="8" t="s">
        <v>195</v>
      </c>
      <c r="E63" s="16">
        <f>VLOOKUP(B63,Synopsis!B69:J177,9,0)</f>
        <v>12</v>
      </c>
      <c r="F63" s="16">
        <f>VLOOKUP(B63,Mid_term!B69:I177,8,0)</f>
        <v>14</v>
      </c>
      <c r="G63" s="16">
        <f>VLOOKUP(B63,'End-term'!B69:K177,10,0)</f>
        <v>16</v>
      </c>
      <c r="H63" s="16">
        <f>VLOOKUP(B63,'Mentor Marks'!B69:I177,8,0)</f>
        <v>80</v>
      </c>
      <c r="I63" s="27">
        <f t="shared" si="3"/>
        <v>70</v>
      </c>
      <c r="J63" s="19" t="str">
        <f>IFERROR(VLOOKUP(B63,OtherAC!$B$1:$F$30,5,0),"")</f>
        <v/>
      </c>
      <c r="K63" s="28">
        <f t="shared" si="2"/>
        <v>70</v>
      </c>
    </row>
    <row r="64" spans="1:11" ht="15.75" x14ac:dyDescent="0.25">
      <c r="A64" s="13">
        <f>'Acadamic Diary'!A71</f>
        <v>63</v>
      </c>
      <c r="B64" s="7">
        <v>500095565</v>
      </c>
      <c r="C64" s="7" t="s">
        <v>198</v>
      </c>
      <c r="D64" s="8" t="s">
        <v>199</v>
      </c>
      <c r="E64" s="16">
        <f>VLOOKUP(B64,Synopsis!B70:J178,9,0)</f>
        <v>11</v>
      </c>
      <c r="F64" s="16">
        <f>VLOOKUP(B64,Mid_term!B70:I178,8,0)</f>
        <v>17</v>
      </c>
      <c r="G64" s="16">
        <f>VLOOKUP(B64,'End-term'!B70:K178,10,0)</f>
        <v>32</v>
      </c>
      <c r="H64" s="16">
        <f>VLOOKUP(B64,'Mentor Marks'!B70:I178,8,0)</f>
        <v>73</v>
      </c>
      <c r="I64" s="27">
        <f t="shared" si="3"/>
        <v>76</v>
      </c>
      <c r="J64" s="19" t="str">
        <f>IFERROR(VLOOKUP(B64,OtherAC!$B$1:$F$30,5,0),"")</f>
        <v/>
      </c>
      <c r="K64" s="28">
        <f t="shared" si="2"/>
        <v>76</v>
      </c>
    </row>
    <row r="65" spans="1:11" ht="15.75" x14ac:dyDescent="0.25">
      <c r="A65" s="13">
        <f>'Acadamic Diary'!A72</f>
        <v>64</v>
      </c>
      <c r="B65" s="7">
        <v>500095574</v>
      </c>
      <c r="C65" s="7" t="s">
        <v>202</v>
      </c>
      <c r="D65" s="8" t="s">
        <v>203</v>
      </c>
      <c r="E65" s="16">
        <f>VLOOKUP(B65,Synopsis!B71:J179,9,0)</f>
        <v>12</v>
      </c>
      <c r="F65" s="16">
        <f>VLOOKUP(B65,Mid_term!B71:I179,8,0)</f>
        <v>11</v>
      </c>
      <c r="G65" s="16">
        <f>VLOOKUP(B65,'End-term'!B71:K179,10,0)</f>
        <v>16</v>
      </c>
      <c r="H65" s="16">
        <f>VLOOKUP(B65,'Mentor Marks'!B71:I179,8,0)</f>
        <v>73</v>
      </c>
      <c r="I65" s="27">
        <f t="shared" si="3"/>
        <v>64</v>
      </c>
      <c r="J65" s="19" t="str">
        <f>IFERROR(VLOOKUP(B65,OtherAC!$B$1:$F$30,5,0),"")</f>
        <v/>
      </c>
      <c r="K65" s="28">
        <f t="shared" si="2"/>
        <v>64</v>
      </c>
    </row>
    <row r="66" spans="1:11" ht="15.75" x14ac:dyDescent="0.25">
      <c r="A66" s="13">
        <f>'Acadamic Diary'!A73</f>
        <v>65</v>
      </c>
      <c r="B66" s="7">
        <v>500095576</v>
      </c>
      <c r="C66" s="7" t="s">
        <v>206</v>
      </c>
      <c r="D66" s="8" t="s">
        <v>207</v>
      </c>
      <c r="E66" s="16">
        <f>VLOOKUP(B66,Synopsis!B72:J180,9,0)</f>
        <v>11</v>
      </c>
      <c r="F66" s="16">
        <f>VLOOKUP(B66,Mid_term!B72:I180,8,0)</f>
        <v>14</v>
      </c>
      <c r="G66" s="16">
        <f>VLOOKUP(B66,'End-term'!B72:K180,10,0)</f>
        <v>0</v>
      </c>
      <c r="H66" s="16">
        <f>VLOOKUP(B66,'Mentor Marks'!B72:I180,8,0)</f>
        <v>78</v>
      </c>
      <c r="I66" s="27">
        <f t="shared" si="3"/>
        <v>59</v>
      </c>
      <c r="J66" s="19">
        <f>IFERROR(VLOOKUP(B66,OtherAC!$B$1:$F$30,5,0),"")</f>
        <v>79</v>
      </c>
      <c r="K66" s="28">
        <f t="shared" ref="K66:K97" si="4">(MAX(I66:J66))</f>
        <v>79</v>
      </c>
    </row>
    <row r="67" spans="1:11" ht="15.75" x14ac:dyDescent="0.25">
      <c r="A67" s="13">
        <f>'Acadamic Diary'!A74</f>
        <v>66</v>
      </c>
      <c r="B67" s="7">
        <v>500095581</v>
      </c>
      <c r="C67" s="7" t="s">
        <v>208</v>
      </c>
      <c r="D67" s="8" t="s">
        <v>209</v>
      </c>
      <c r="E67" s="16">
        <f>VLOOKUP(B67,Synopsis!B73:J181,9,0)</f>
        <v>11</v>
      </c>
      <c r="F67" s="16">
        <f>VLOOKUP(B67,Mid_term!B73:I181,8,0)</f>
        <v>6</v>
      </c>
      <c r="G67" s="16">
        <f>VLOOKUP(B67,'End-term'!B73:K181,10,0)</f>
        <v>20</v>
      </c>
      <c r="H67" s="16">
        <f>VLOOKUP(B67,'Mentor Marks'!B73:I181,8,0)</f>
        <v>73</v>
      </c>
      <c r="I67" s="27">
        <f t="shared" si="3"/>
        <v>63</v>
      </c>
      <c r="J67" s="19" t="str">
        <f>IFERROR(VLOOKUP(B67,OtherAC!$B$1:$F$30,5,0),"")</f>
        <v/>
      </c>
      <c r="K67" s="28">
        <f t="shared" si="4"/>
        <v>63</v>
      </c>
    </row>
    <row r="68" spans="1:11" ht="15.75" x14ac:dyDescent="0.25">
      <c r="A68" s="13">
        <f>'Acadamic Diary'!A75</f>
        <v>67</v>
      </c>
      <c r="B68" s="7">
        <v>500095594</v>
      </c>
      <c r="C68" s="7" t="s">
        <v>212</v>
      </c>
      <c r="D68" s="8" t="s">
        <v>213</v>
      </c>
      <c r="E68" s="16">
        <f>VLOOKUP(B68,Synopsis!B74:J182,9,0)</f>
        <v>15</v>
      </c>
      <c r="F68" s="16">
        <f>VLOOKUP(B68,Mid_term!B74:I182,8,0)</f>
        <v>16</v>
      </c>
      <c r="G68" s="16">
        <f>VLOOKUP(B68,'End-term'!B74:K182,10,0)</f>
        <v>41</v>
      </c>
      <c r="H68" s="16">
        <f>VLOOKUP(B68,'Mentor Marks'!B74:I182,8,0)</f>
        <v>76</v>
      </c>
      <c r="I68" s="27">
        <f t="shared" si="3"/>
        <v>85</v>
      </c>
      <c r="J68" s="19" t="str">
        <f>IFERROR(VLOOKUP(B68,OtherAC!$B$1:$F$30,5,0),"")</f>
        <v/>
      </c>
      <c r="K68" s="28">
        <f t="shared" si="4"/>
        <v>85</v>
      </c>
    </row>
    <row r="69" spans="1:11" ht="15.75" x14ac:dyDescent="0.25">
      <c r="A69" s="13">
        <f>'Acadamic Diary'!A76</f>
        <v>68</v>
      </c>
      <c r="B69" s="7">
        <v>500095595</v>
      </c>
      <c r="C69" s="7" t="s">
        <v>214</v>
      </c>
      <c r="D69" s="8" t="s">
        <v>215</v>
      </c>
      <c r="E69" s="16">
        <f>VLOOKUP(B69,Synopsis!B75:J183,9,0)</f>
        <v>0</v>
      </c>
      <c r="F69" s="16">
        <f>VLOOKUP(B69,Mid_term!B75:I183,8,0)</f>
        <v>14</v>
      </c>
      <c r="G69" s="16">
        <f>VLOOKUP(B69,'End-term'!B75:K183,10,0)</f>
        <v>34</v>
      </c>
      <c r="H69" s="16">
        <f>VLOOKUP(B69,'Mentor Marks'!B75:I183,8,0)</f>
        <v>70</v>
      </c>
      <c r="I69" s="27">
        <f t="shared" si="3"/>
        <v>67</v>
      </c>
      <c r="J69" s="19" t="str">
        <f>IFERROR(VLOOKUP(B69,OtherAC!$B$1:$F$30,5,0),"")</f>
        <v/>
      </c>
      <c r="K69" s="28">
        <f t="shared" si="4"/>
        <v>67</v>
      </c>
    </row>
    <row r="70" spans="1:11" ht="15.75" x14ac:dyDescent="0.25">
      <c r="A70" s="13">
        <f>'Acadamic Diary'!A77</f>
        <v>69</v>
      </c>
      <c r="B70" s="7">
        <v>500095601</v>
      </c>
      <c r="C70" s="7" t="s">
        <v>218</v>
      </c>
      <c r="D70" s="8" t="s">
        <v>219</v>
      </c>
      <c r="E70" s="16">
        <f>VLOOKUP(B70,Synopsis!B76:J184,9,0)</f>
        <v>11</v>
      </c>
      <c r="F70" s="16">
        <f>VLOOKUP(B70,Mid_term!B76:I184,8,0)</f>
        <v>6</v>
      </c>
      <c r="G70" s="16">
        <f>VLOOKUP(B70,'End-term'!B76:K184,10,0)</f>
        <v>0</v>
      </c>
      <c r="H70" s="16">
        <f>VLOOKUP(B70,'Mentor Marks'!B76:I184,8,0)</f>
        <v>76</v>
      </c>
      <c r="I70" s="27">
        <f t="shared" si="3"/>
        <v>53</v>
      </c>
      <c r="J70" s="19" t="str">
        <f>IFERROR(VLOOKUP(B70,OtherAC!$B$1:$F$30,5,0),"")</f>
        <v/>
      </c>
      <c r="K70" s="28">
        <f t="shared" si="4"/>
        <v>53</v>
      </c>
    </row>
    <row r="71" spans="1:11" ht="15.75" x14ac:dyDescent="0.25">
      <c r="A71" s="13">
        <f>'Acadamic Diary'!A78</f>
        <v>70</v>
      </c>
      <c r="B71" s="7">
        <v>500095603</v>
      </c>
      <c r="C71" s="7" t="s">
        <v>221</v>
      </c>
      <c r="D71" s="8" t="s">
        <v>222</v>
      </c>
      <c r="E71" s="16">
        <f>VLOOKUP(B71,Synopsis!B77:J185,9,0)</f>
        <v>9</v>
      </c>
      <c r="F71" s="16">
        <f>VLOOKUP(B71,Mid_term!B77:I185,8,0)</f>
        <v>14</v>
      </c>
      <c r="G71" s="16">
        <f>VLOOKUP(B71,'End-term'!B77:K185,10,0)</f>
        <v>37</v>
      </c>
      <c r="H71" s="16">
        <f>VLOOKUP(B71,'Mentor Marks'!B77:I185,8,0)</f>
        <v>62</v>
      </c>
      <c r="I71" s="27">
        <f t="shared" si="3"/>
        <v>70</v>
      </c>
      <c r="J71" s="19" t="str">
        <f>IFERROR(VLOOKUP(B71,OtherAC!$B$1:$F$30,5,0),"")</f>
        <v/>
      </c>
      <c r="K71" s="28">
        <f t="shared" si="4"/>
        <v>70</v>
      </c>
    </row>
    <row r="72" spans="1:11" ht="15.75" x14ac:dyDescent="0.25">
      <c r="A72" s="13">
        <f>'Acadamic Diary'!A79</f>
        <v>71</v>
      </c>
      <c r="B72" s="7">
        <v>500095616</v>
      </c>
      <c r="C72" s="7" t="s">
        <v>223</v>
      </c>
      <c r="D72" s="8" t="s">
        <v>224</v>
      </c>
      <c r="E72" s="16">
        <f>VLOOKUP(B72,Synopsis!B78:J186,9,0)</f>
        <v>15</v>
      </c>
      <c r="F72" s="16">
        <f>VLOOKUP(B72,Mid_term!B78:I186,8,0)</f>
        <v>15</v>
      </c>
      <c r="G72" s="16">
        <f>VLOOKUP(B72,'End-term'!B78:K186,10,0)</f>
        <v>41</v>
      </c>
      <c r="H72" s="16">
        <f>VLOOKUP(B72,'Mentor Marks'!B78:I186,8,0)</f>
        <v>76</v>
      </c>
      <c r="I72" s="27">
        <f t="shared" ref="I72:I103" si="5">IFERROR(ROUND(SUM(E72:H72)*100/175,0),"")</f>
        <v>84</v>
      </c>
      <c r="J72" s="19" t="str">
        <f>IFERROR(VLOOKUP(B72,OtherAC!$B$1:$F$30,5,0),"")</f>
        <v/>
      </c>
      <c r="K72" s="28">
        <f t="shared" si="4"/>
        <v>84</v>
      </c>
    </row>
    <row r="73" spans="1:11" ht="15.75" x14ac:dyDescent="0.25">
      <c r="A73" s="13">
        <f>'Acadamic Diary'!A80</f>
        <v>72</v>
      </c>
      <c r="B73" s="7">
        <v>500095624</v>
      </c>
      <c r="C73" s="7" t="s">
        <v>225</v>
      </c>
      <c r="D73" s="8" t="s">
        <v>226</v>
      </c>
      <c r="E73" s="16">
        <f>VLOOKUP(B73,Synopsis!B79:J187,9,0)</f>
        <v>15</v>
      </c>
      <c r="F73" s="16">
        <f>VLOOKUP(B73,Mid_term!B79:I187,8,0)</f>
        <v>15</v>
      </c>
      <c r="G73" s="16">
        <f>VLOOKUP(B73,'End-term'!B79:K187,10,0)</f>
        <v>34</v>
      </c>
      <c r="H73" s="16">
        <f>VLOOKUP(B73,'Mentor Marks'!B79:I187,8,0)</f>
        <v>70</v>
      </c>
      <c r="I73" s="27">
        <f t="shared" si="5"/>
        <v>77</v>
      </c>
      <c r="J73" s="19" t="str">
        <f>IFERROR(VLOOKUP(B73,OtherAC!$B$1:$F$30,5,0),"")</f>
        <v/>
      </c>
      <c r="K73" s="28">
        <f t="shared" si="4"/>
        <v>77</v>
      </c>
    </row>
    <row r="74" spans="1:11" ht="15.75" x14ac:dyDescent="0.25">
      <c r="A74" s="13">
        <f>'Acadamic Diary'!A81</f>
        <v>73</v>
      </c>
      <c r="B74" s="7">
        <v>500095629</v>
      </c>
      <c r="C74" s="7" t="s">
        <v>228</v>
      </c>
      <c r="D74" s="8" t="s">
        <v>229</v>
      </c>
      <c r="E74" s="16">
        <f>VLOOKUP(B74,Synopsis!B80:J188,9,0)</f>
        <v>17</v>
      </c>
      <c r="F74" s="16">
        <f>VLOOKUP(B74,Mid_term!B80:I188,8,0)</f>
        <v>17</v>
      </c>
      <c r="G74" s="16">
        <f>VLOOKUP(B74,'End-term'!B80:K188,10,0)</f>
        <v>41</v>
      </c>
      <c r="H74" s="16">
        <f>VLOOKUP(B74,'Mentor Marks'!B80:I188,8,0)</f>
        <v>76</v>
      </c>
      <c r="I74" s="27">
        <f t="shared" si="5"/>
        <v>86</v>
      </c>
      <c r="J74" s="19" t="str">
        <f>IFERROR(VLOOKUP(B74,OtherAC!$B$1:$F$30,5,0),"")</f>
        <v/>
      </c>
      <c r="K74" s="28">
        <f t="shared" si="4"/>
        <v>86</v>
      </c>
    </row>
    <row r="75" spans="1:11" ht="15.75" x14ac:dyDescent="0.25">
      <c r="A75" s="13">
        <f>'Acadamic Diary'!A82</f>
        <v>74</v>
      </c>
      <c r="B75" s="7">
        <v>500095633</v>
      </c>
      <c r="C75" s="7" t="s">
        <v>230</v>
      </c>
      <c r="D75" s="8" t="s">
        <v>231</v>
      </c>
      <c r="E75" s="16">
        <f>VLOOKUP(B75,Synopsis!B81:J189,9,0)</f>
        <v>10</v>
      </c>
      <c r="F75" s="16">
        <f>VLOOKUP(B75,Mid_term!B81:I189,8,0)</f>
        <v>14</v>
      </c>
      <c r="G75" s="16">
        <f>VLOOKUP(B75,'End-term'!B81:K189,10,0)</f>
        <v>37</v>
      </c>
      <c r="H75" s="16">
        <f>VLOOKUP(B75,'Mentor Marks'!B81:I189,8,0)</f>
        <v>51</v>
      </c>
      <c r="I75" s="27">
        <f t="shared" si="5"/>
        <v>64</v>
      </c>
      <c r="J75" s="19" t="str">
        <f>IFERROR(VLOOKUP(B75,OtherAC!$B$1:$F$30,5,0),"")</f>
        <v/>
      </c>
      <c r="K75" s="28">
        <f t="shared" si="4"/>
        <v>64</v>
      </c>
    </row>
    <row r="76" spans="1:11" ht="15.75" x14ac:dyDescent="0.25">
      <c r="A76" s="13">
        <f>'Acadamic Diary'!A83</f>
        <v>75</v>
      </c>
      <c r="B76" s="7">
        <v>500095651</v>
      </c>
      <c r="C76" s="7" t="s">
        <v>232</v>
      </c>
      <c r="D76" s="8" t="s">
        <v>233</v>
      </c>
      <c r="E76" s="16">
        <f>VLOOKUP(B76,Synopsis!B82:J190,9,0)</f>
        <v>11</v>
      </c>
      <c r="F76" s="16">
        <f>VLOOKUP(B76,Mid_term!B82:I190,8,0)</f>
        <v>16</v>
      </c>
      <c r="G76" s="16">
        <f>VLOOKUP(B76,'End-term'!B82:K190,10,0)</f>
        <v>42</v>
      </c>
      <c r="H76" s="16">
        <f>VLOOKUP(B76,'Mentor Marks'!B82:I190,8,0)</f>
        <v>73</v>
      </c>
      <c r="I76" s="27">
        <f t="shared" si="5"/>
        <v>81</v>
      </c>
      <c r="J76" s="19" t="str">
        <f>IFERROR(VLOOKUP(B76,OtherAC!$B$1:$F$30,5,0),"")</f>
        <v/>
      </c>
      <c r="K76" s="28">
        <f t="shared" si="4"/>
        <v>81</v>
      </c>
    </row>
    <row r="77" spans="1:11" ht="15.75" x14ac:dyDescent="0.25">
      <c r="A77" s="13">
        <f>'Acadamic Diary'!A84</f>
        <v>76</v>
      </c>
      <c r="B77" s="7">
        <v>500095656</v>
      </c>
      <c r="C77" s="7" t="s">
        <v>236</v>
      </c>
      <c r="D77" s="8" t="s">
        <v>237</v>
      </c>
      <c r="E77" s="16">
        <f>VLOOKUP(B77,Synopsis!B83:J191,9,0)</f>
        <v>11</v>
      </c>
      <c r="F77" s="16">
        <f>VLOOKUP(B77,Mid_term!B83:I191,8,0)</f>
        <v>12</v>
      </c>
      <c r="G77" s="16">
        <f>VLOOKUP(B77,'End-term'!B83:K191,10,0)</f>
        <v>33</v>
      </c>
      <c r="H77" s="16">
        <f>VLOOKUP(B77,'Mentor Marks'!B83:I191,8,0)</f>
        <v>58</v>
      </c>
      <c r="I77" s="27">
        <f t="shared" si="5"/>
        <v>65</v>
      </c>
      <c r="J77" s="19" t="str">
        <f>IFERROR(VLOOKUP(B77,OtherAC!$B$1:$F$30,5,0),"")</f>
        <v/>
      </c>
      <c r="K77" s="28">
        <f t="shared" si="4"/>
        <v>65</v>
      </c>
    </row>
    <row r="78" spans="1:11" ht="15.75" x14ac:dyDescent="0.25">
      <c r="A78" s="13">
        <f>'Acadamic Diary'!A85</f>
        <v>77</v>
      </c>
      <c r="B78" s="7">
        <v>500095673</v>
      </c>
      <c r="C78" s="7" t="s">
        <v>239</v>
      </c>
      <c r="D78" s="8" t="s">
        <v>240</v>
      </c>
      <c r="E78" s="16">
        <f>VLOOKUP(B78,Synopsis!B84:J192,9,0)</f>
        <v>11</v>
      </c>
      <c r="F78" s="16">
        <f>VLOOKUP(B78,Mid_term!B84:I192,8,0)</f>
        <v>9</v>
      </c>
      <c r="G78" s="16">
        <f>VLOOKUP(B78,'End-term'!B84:K192,10,0)</f>
        <v>42</v>
      </c>
      <c r="H78" s="16">
        <f>VLOOKUP(B78,'Mentor Marks'!B84:I192,8,0)</f>
        <v>74</v>
      </c>
      <c r="I78" s="27">
        <f t="shared" si="5"/>
        <v>78</v>
      </c>
      <c r="J78" s="19" t="str">
        <f>IFERROR(VLOOKUP(B78,OtherAC!$B$1:$F$30,5,0),"")</f>
        <v/>
      </c>
      <c r="K78" s="28">
        <f t="shared" si="4"/>
        <v>78</v>
      </c>
    </row>
    <row r="79" spans="1:11" ht="15.75" x14ac:dyDescent="0.25">
      <c r="A79" s="29">
        <f>'Acadamic Diary'!A86</f>
        <v>78</v>
      </c>
      <c r="B79" s="30">
        <v>500095825</v>
      </c>
      <c r="C79" s="30" t="s">
        <v>241</v>
      </c>
      <c r="D79" s="31" t="s">
        <v>242</v>
      </c>
      <c r="E79" s="32" t="str">
        <f>VLOOKUP(B79,Synopsis!B85:J193,9,0)</f>
        <v/>
      </c>
      <c r="F79" s="32" t="str">
        <f>VLOOKUP(B79,Mid_term!B85:I193,8,0)</f>
        <v/>
      </c>
      <c r="G79" s="32" t="str">
        <f>VLOOKUP(B79,'End-term'!B85:K193,10,0)</f>
        <v/>
      </c>
      <c r="H79" s="32" t="str">
        <f>VLOOKUP(B79,'Mentor Marks'!B85:I193,8,0)</f>
        <v/>
      </c>
      <c r="I79" s="33">
        <f t="shared" si="5"/>
        <v>0</v>
      </c>
      <c r="J79" s="19">
        <f>IFERROR(VLOOKUP(B79,OtherAC!$B$1:$F$30,5,0),"")</f>
        <v>0</v>
      </c>
      <c r="K79" s="34">
        <f t="shared" si="4"/>
        <v>0</v>
      </c>
    </row>
    <row r="80" spans="1:11" ht="15.75" x14ac:dyDescent="0.25">
      <c r="A80" s="13">
        <f>'Acadamic Diary'!A87</f>
        <v>79</v>
      </c>
      <c r="B80" s="7">
        <v>500095831</v>
      </c>
      <c r="C80" s="7" t="s">
        <v>243</v>
      </c>
      <c r="D80" s="8" t="s">
        <v>244</v>
      </c>
      <c r="E80" s="16">
        <f>VLOOKUP(B80,Synopsis!B86:J194,9,0)</f>
        <v>15</v>
      </c>
      <c r="F80" s="16">
        <f>VLOOKUP(B80,Mid_term!B86:I194,8,0)</f>
        <v>12</v>
      </c>
      <c r="G80" s="16">
        <f>VLOOKUP(B80,'End-term'!B86:K194,10,0)</f>
        <v>33</v>
      </c>
      <c r="H80" s="16">
        <f>VLOOKUP(B80,'Mentor Marks'!B86:I194,8,0)</f>
        <v>57</v>
      </c>
      <c r="I80" s="27">
        <f t="shared" si="5"/>
        <v>67</v>
      </c>
      <c r="J80" s="19" t="str">
        <f>IFERROR(VLOOKUP(B80,OtherAC!$B$1:$F$30,5,0),"")</f>
        <v/>
      </c>
      <c r="K80" s="28">
        <f t="shared" si="4"/>
        <v>67</v>
      </c>
    </row>
    <row r="81" spans="1:11" ht="15.75" x14ac:dyDescent="0.25">
      <c r="A81" s="13">
        <f>'Acadamic Diary'!A88</f>
        <v>80</v>
      </c>
      <c r="B81" s="7">
        <v>500095834</v>
      </c>
      <c r="C81" s="7" t="s">
        <v>247</v>
      </c>
      <c r="D81" s="8" t="s">
        <v>248</v>
      </c>
      <c r="E81" s="16">
        <f>VLOOKUP(B81,Synopsis!B87:J195,9,0)</f>
        <v>15</v>
      </c>
      <c r="F81" s="16">
        <f>VLOOKUP(B81,Mid_term!B87:I195,8,0)</f>
        <v>12</v>
      </c>
      <c r="G81" s="16">
        <f>VLOOKUP(B81,'End-term'!B87:K195,10,0)</f>
        <v>33</v>
      </c>
      <c r="H81" s="16">
        <f>VLOOKUP(B81,'Mentor Marks'!B87:I195,8,0)</f>
        <v>57</v>
      </c>
      <c r="I81" s="27">
        <f t="shared" si="5"/>
        <v>67</v>
      </c>
      <c r="J81" s="19" t="str">
        <f>IFERROR(VLOOKUP(B81,OtherAC!$B$1:$F$30,5,0),"")</f>
        <v/>
      </c>
      <c r="K81" s="28">
        <f t="shared" si="4"/>
        <v>67</v>
      </c>
    </row>
    <row r="82" spans="1:11" ht="15.75" x14ac:dyDescent="0.25">
      <c r="A82" s="29">
        <f>'Acadamic Diary'!A89</f>
        <v>81</v>
      </c>
      <c r="B82" s="30">
        <v>500095835</v>
      </c>
      <c r="C82" s="30" t="s">
        <v>249</v>
      </c>
      <c r="D82" s="31" t="s">
        <v>250</v>
      </c>
      <c r="E82" s="32" t="str">
        <f>VLOOKUP(B82,Synopsis!B88:J196,9,0)</f>
        <v/>
      </c>
      <c r="F82" s="32" t="str">
        <f>VLOOKUP(B82,Mid_term!B88:I196,8,0)</f>
        <v/>
      </c>
      <c r="G82" s="32" t="str">
        <f>VLOOKUP(B82,'End-term'!B88:K196,10,0)</f>
        <v/>
      </c>
      <c r="H82" s="32" t="str">
        <f>VLOOKUP(B82,'Mentor Marks'!B88:I196,8,0)</f>
        <v/>
      </c>
      <c r="I82" s="33">
        <f t="shared" si="5"/>
        <v>0</v>
      </c>
      <c r="J82" s="19">
        <f>IFERROR(VLOOKUP(B82,OtherAC!$B$1:$F$30,5,0),"")</f>
        <v>41</v>
      </c>
      <c r="K82" s="34">
        <f t="shared" si="4"/>
        <v>41</v>
      </c>
    </row>
    <row r="83" spans="1:11" ht="15.75" x14ac:dyDescent="0.25">
      <c r="A83" s="29">
        <f>'Acadamic Diary'!A90</f>
        <v>82</v>
      </c>
      <c r="B83" s="30">
        <v>500095836</v>
      </c>
      <c r="C83" s="30" t="s">
        <v>251</v>
      </c>
      <c r="D83" s="31" t="s">
        <v>252</v>
      </c>
      <c r="E83" s="32" t="str">
        <f>VLOOKUP(B83,Synopsis!B89:J197,9,0)</f>
        <v/>
      </c>
      <c r="F83" s="32" t="str">
        <f>VLOOKUP(B83,Mid_term!B89:I197,8,0)</f>
        <v/>
      </c>
      <c r="G83" s="32" t="str">
        <f>VLOOKUP(B83,'End-term'!B89:K197,10,0)</f>
        <v/>
      </c>
      <c r="H83" s="32" t="str">
        <f>VLOOKUP(B83,'Mentor Marks'!B89:I197,8,0)</f>
        <v/>
      </c>
      <c r="I83" s="33">
        <f t="shared" si="5"/>
        <v>0</v>
      </c>
      <c r="J83" s="19">
        <f>IFERROR(VLOOKUP(B83,OtherAC!$B$1:$F$30,5,0),"")</f>
        <v>0</v>
      </c>
      <c r="K83" s="34">
        <f t="shared" si="4"/>
        <v>0</v>
      </c>
    </row>
    <row r="84" spans="1:11" ht="15.75" x14ac:dyDescent="0.25">
      <c r="A84" s="13">
        <f>'Acadamic Diary'!A91</f>
        <v>83</v>
      </c>
      <c r="B84" s="7">
        <v>500095842</v>
      </c>
      <c r="C84" s="7" t="s">
        <v>253</v>
      </c>
      <c r="D84" s="8" t="s">
        <v>254</v>
      </c>
      <c r="E84" s="16">
        <f>VLOOKUP(B84,Synopsis!B90:J198,9,0)</f>
        <v>11</v>
      </c>
      <c r="F84" s="16">
        <f>VLOOKUP(B84,Mid_term!B90:I198,8,0)</f>
        <v>12</v>
      </c>
      <c r="G84" s="16">
        <f>VLOOKUP(B84,'End-term'!B90:K198,10,0)</f>
        <v>29</v>
      </c>
      <c r="H84" s="16">
        <f>VLOOKUP(B84,'Mentor Marks'!B90:I198,8,0)</f>
        <v>47</v>
      </c>
      <c r="I84" s="27">
        <f t="shared" si="5"/>
        <v>57</v>
      </c>
      <c r="J84" s="19" t="str">
        <f>IFERROR(VLOOKUP(B84,OtherAC!$B$1:$F$30,5,0),"")</f>
        <v/>
      </c>
      <c r="K84" s="28">
        <f t="shared" si="4"/>
        <v>57</v>
      </c>
    </row>
    <row r="85" spans="1:11" ht="15.75" x14ac:dyDescent="0.25">
      <c r="A85" s="13">
        <f>'Acadamic Diary'!A92</f>
        <v>84</v>
      </c>
      <c r="B85" s="7">
        <v>500095919</v>
      </c>
      <c r="C85" s="7" t="s">
        <v>255</v>
      </c>
      <c r="D85" s="8" t="s">
        <v>256</v>
      </c>
      <c r="E85" s="16">
        <f>VLOOKUP(B85,Synopsis!B91:J199,9,0)</f>
        <v>15</v>
      </c>
      <c r="F85" s="16">
        <f>VLOOKUP(B85,Mid_term!B91:I199,8,0)</f>
        <v>12</v>
      </c>
      <c r="G85" s="16">
        <f>VLOOKUP(B85,'End-term'!B91:K199,10,0)</f>
        <v>33</v>
      </c>
      <c r="H85" s="16">
        <f>VLOOKUP(B85,'Mentor Marks'!B91:I199,8,0)</f>
        <v>57</v>
      </c>
      <c r="I85" s="27">
        <f t="shared" si="5"/>
        <v>67</v>
      </c>
      <c r="J85" s="19" t="str">
        <f>IFERROR(VLOOKUP(B85,OtherAC!$B$1:$F$30,5,0),"")</f>
        <v/>
      </c>
      <c r="K85" s="28">
        <f t="shared" si="4"/>
        <v>67</v>
      </c>
    </row>
    <row r="86" spans="1:11" ht="15.75" x14ac:dyDescent="0.25">
      <c r="A86" s="29">
        <f>'Acadamic Diary'!A93</f>
        <v>85</v>
      </c>
      <c r="B86" s="30">
        <v>500095922</v>
      </c>
      <c r="C86" s="30" t="s">
        <v>257</v>
      </c>
      <c r="D86" s="31" t="s">
        <v>258</v>
      </c>
      <c r="E86" s="32" t="str">
        <f>VLOOKUP(B86,Synopsis!B92:J200,9,0)</f>
        <v/>
      </c>
      <c r="F86" s="32" t="str">
        <f>VLOOKUP(B86,Mid_term!B92:I200,8,0)</f>
        <v/>
      </c>
      <c r="G86" s="32" t="str">
        <f>VLOOKUP(B86,'End-term'!B92:K200,10,0)</f>
        <v/>
      </c>
      <c r="H86" s="32" t="str">
        <f>VLOOKUP(B86,'Mentor Marks'!B92:I200,8,0)</f>
        <v/>
      </c>
      <c r="I86" s="33">
        <f t="shared" si="5"/>
        <v>0</v>
      </c>
      <c r="J86" s="19">
        <f>IFERROR(VLOOKUP(B86,OtherAC!$B$1:$F$30,5,0),"")</f>
        <v>0</v>
      </c>
      <c r="K86" s="34">
        <f t="shared" si="4"/>
        <v>0</v>
      </c>
    </row>
    <row r="87" spans="1:11" ht="15.75" x14ac:dyDescent="0.25">
      <c r="A87" s="13">
        <f>'Acadamic Diary'!A94</f>
        <v>86</v>
      </c>
      <c r="B87" s="7">
        <v>500095925</v>
      </c>
      <c r="C87" s="7" t="s">
        <v>259</v>
      </c>
      <c r="D87" s="8" t="s">
        <v>260</v>
      </c>
      <c r="E87" s="16">
        <f>VLOOKUP(B87,Synopsis!B93:J201,9,0)</f>
        <v>11</v>
      </c>
      <c r="F87" s="16">
        <f>VLOOKUP(B87,Mid_term!B93:I201,8,0)</f>
        <v>14</v>
      </c>
      <c r="G87" s="16">
        <f>VLOOKUP(B87,'End-term'!B93:K201,10,0)</f>
        <v>38</v>
      </c>
      <c r="H87" s="16">
        <f>VLOOKUP(B87,'Mentor Marks'!B93:I201,8,0)</f>
        <v>73</v>
      </c>
      <c r="I87" s="27">
        <f t="shared" si="5"/>
        <v>78</v>
      </c>
      <c r="J87" s="19" t="str">
        <f>IFERROR(VLOOKUP(B87,OtherAC!$B$1:$F$30,5,0),"")</f>
        <v/>
      </c>
      <c r="K87" s="28">
        <f t="shared" si="4"/>
        <v>78</v>
      </c>
    </row>
    <row r="88" spans="1:11" ht="15.75" x14ac:dyDescent="0.25">
      <c r="A88" s="13">
        <f>'Acadamic Diary'!A95</f>
        <v>87</v>
      </c>
      <c r="B88" s="7">
        <v>500095932</v>
      </c>
      <c r="C88" s="7" t="s">
        <v>262</v>
      </c>
      <c r="D88" s="8" t="s">
        <v>263</v>
      </c>
      <c r="E88" s="16">
        <f>VLOOKUP(B88,Synopsis!B94:J202,9,0)</f>
        <v>17</v>
      </c>
      <c r="F88" s="16">
        <f>VLOOKUP(B88,Mid_term!B94:I202,8,0)</f>
        <v>18</v>
      </c>
      <c r="G88" s="16">
        <f>VLOOKUP(B88,'End-term'!B94:K202,10,0)</f>
        <v>32</v>
      </c>
      <c r="H88" s="16">
        <f>VLOOKUP(B88,'Mentor Marks'!B94:I202,8,0)</f>
        <v>57</v>
      </c>
      <c r="I88" s="27">
        <f t="shared" si="5"/>
        <v>71</v>
      </c>
      <c r="J88" s="19" t="str">
        <f>IFERROR(VLOOKUP(B88,OtherAC!$B$1:$F$30,5,0),"")</f>
        <v/>
      </c>
      <c r="K88" s="28">
        <f t="shared" si="4"/>
        <v>71</v>
      </c>
    </row>
    <row r="89" spans="1:11" ht="15.75" x14ac:dyDescent="0.25">
      <c r="A89" s="29">
        <f>'Acadamic Diary'!A96</f>
        <v>88</v>
      </c>
      <c r="B89" s="30">
        <v>500095936</v>
      </c>
      <c r="C89" s="30" t="s">
        <v>265</v>
      </c>
      <c r="D89" s="31" t="s">
        <v>266</v>
      </c>
      <c r="E89" s="32" t="str">
        <f>VLOOKUP(B89,Synopsis!B95:J203,9,0)</f>
        <v/>
      </c>
      <c r="F89" s="32" t="str">
        <f>VLOOKUP(B89,Mid_term!B95:I203,8,0)</f>
        <v/>
      </c>
      <c r="G89" s="32" t="str">
        <f>VLOOKUP(B89,'End-term'!B95:K203,10,0)</f>
        <v/>
      </c>
      <c r="H89" s="32" t="str">
        <f>VLOOKUP(B89,'Mentor Marks'!B95:I203,8,0)</f>
        <v/>
      </c>
      <c r="I89" s="33">
        <f t="shared" si="5"/>
        <v>0</v>
      </c>
      <c r="J89" s="19">
        <f>IFERROR(VLOOKUP(B89,OtherAC!$B$1:$F$30,5,0),"")</f>
        <v>0</v>
      </c>
      <c r="K89" s="34">
        <f t="shared" si="4"/>
        <v>0</v>
      </c>
    </row>
    <row r="90" spans="1:11" ht="15.75" x14ac:dyDescent="0.25">
      <c r="A90" s="13">
        <f>'Acadamic Diary'!A97</f>
        <v>89</v>
      </c>
      <c r="B90" s="7">
        <v>500095937</v>
      </c>
      <c r="C90" s="7" t="s">
        <v>267</v>
      </c>
      <c r="D90" s="8" t="s">
        <v>268</v>
      </c>
      <c r="E90" s="16">
        <f>VLOOKUP(B90,Synopsis!B96:J204,9,0)</f>
        <v>16</v>
      </c>
      <c r="F90" s="16">
        <f>VLOOKUP(B90,Mid_term!B96:I204,8,0)</f>
        <v>17</v>
      </c>
      <c r="G90" s="16">
        <f>VLOOKUP(B90,'End-term'!B96:K204,10,0)</f>
        <v>44</v>
      </c>
      <c r="H90" s="16">
        <f>VLOOKUP(B90,'Mentor Marks'!B96:I204,8,0)</f>
        <v>73</v>
      </c>
      <c r="I90" s="27">
        <f t="shared" si="5"/>
        <v>86</v>
      </c>
      <c r="J90" s="19" t="str">
        <f>IFERROR(VLOOKUP(B90,OtherAC!$B$1:$F$30,5,0),"")</f>
        <v/>
      </c>
      <c r="K90" s="28">
        <f t="shared" si="4"/>
        <v>86</v>
      </c>
    </row>
    <row r="91" spans="1:11" ht="15.75" x14ac:dyDescent="0.25">
      <c r="A91" s="13">
        <f>'Acadamic Diary'!A98</f>
        <v>90</v>
      </c>
      <c r="B91" s="7">
        <v>500096021</v>
      </c>
      <c r="C91" s="7" t="s">
        <v>271</v>
      </c>
      <c r="D91" s="8" t="s">
        <v>272</v>
      </c>
      <c r="E91" s="16">
        <f>VLOOKUP(B91,Synopsis!B97:J205,9,0)</f>
        <v>11</v>
      </c>
      <c r="F91" s="16">
        <f>VLOOKUP(B91,Mid_term!B97:I205,8,0)</f>
        <v>12</v>
      </c>
      <c r="G91" s="16">
        <f>VLOOKUP(B91,'End-term'!B97:K205,10,0)</f>
        <v>33</v>
      </c>
      <c r="H91" s="16">
        <f>VLOOKUP(B91,'Mentor Marks'!B97:I205,8,0)</f>
        <v>58</v>
      </c>
      <c r="I91" s="27">
        <f t="shared" si="5"/>
        <v>65</v>
      </c>
      <c r="J91" s="19" t="str">
        <f>IFERROR(VLOOKUP(B91,OtherAC!$B$1:$F$30,5,0),"")</f>
        <v/>
      </c>
      <c r="K91" s="28">
        <f t="shared" si="4"/>
        <v>65</v>
      </c>
    </row>
    <row r="92" spans="1:11" ht="15.75" x14ac:dyDescent="0.25">
      <c r="A92" s="13">
        <f>'Acadamic Diary'!A99</f>
        <v>91</v>
      </c>
      <c r="B92" s="7">
        <v>500096086</v>
      </c>
      <c r="C92" s="7" t="s">
        <v>273</v>
      </c>
      <c r="D92" s="8" t="s">
        <v>274</v>
      </c>
      <c r="E92" s="16">
        <f>VLOOKUP(B92,Synopsis!B98:J206,9,0)</f>
        <v>11</v>
      </c>
      <c r="F92" s="16">
        <f>VLOOKUP(B92,Mid_term!B98:I206,8,0)</f>
        <v>17</v>
      </c>
      <c r="G92" s="16">
        <f>VLOOKUP(B92,'End-term'!B98:K206,10,0)</f>
        <v>40</v>
      </c>
      <c r="H92" s="16">
        <f>VLOOKUP(B92,'Mentor Marks'!B98:I206,8,0)</f>
        <v>73</v>
      </c>
      <c r="I92" s="27">
        <f t="shared" si="5"/>
        <v>81</v>
      </c>
      <c r="J92" s="19" t="str">
        <f>IFERROR(VLOOKUP(B92,OtherAC!$B$1:$F$30,5,0),"")</f>
        <v/>
      </c>
      <c r="K92" s="28">
        <f t="shared" si="4"/>
        <v>81</v>
      </c>
    </row>
    <row r="93" spans="1:11" ht="15.75" x14ac:dyDescent="0.25">
      <c r="A93" s="13">
        <f>'Acadamic Diary'!A100</f>
        <v>92</v>
      </c>
      <c r="B93" s="7">
        <v>500096088</v>
      </c>
      <c r="C93" s="7" t="s">
        <v>276</v>
      </c>
      <c r="D93" s="8" t="s">
        <v>277</v>
      </c>
      <c r="E93" s="16">
        <f>VLOOKUP(B93,Synopsis!B99:J207,9,0)</f>
        <v>11</v>
      </c>
      <c r="F93" s="16">
        <f>VLOOKUP(B93,Mid_term!B99:I207,8,0)</f>
        <v>16</v>
      </c>
      <c r="G93" s="16">
        <f>VLOOKUP(B93,'End-term'!B99:K207,10,0)</f>
        <v>42</v>
      </c>
      <c r="H93" s="16">
        <f>VLOOKUP(B93,'Mentor Marks'!B99:I207,8,0)</f>
        <v>73</v>
      </c>
      <c r="I93" s="27">
        <f t="shared" si="5"/>
        <v>81</v>
      </c>
      <c r="J93" s="19" t="str">
        <f>IFERROR(VLOOKUP(B93,OtherAC!$B$1:$F$30,5,0),"")</f>
        <v/>
      </c>
      <c r="K93" s="28">
        <f t="shared" si="4"/>
        <v>81</v>
      </c>
    </row>
    <row r="94" spans="1:11" ht="15.75" x14ac:dyDescent="0.25">
      <c r="A94" s="13">
        <f>'Acadamic Diary'!A101</f>
        <v>93</v>
      </c>
      <c r="B94" s="7">
        <v>500096122</v>
      </c>
      <c r="C94" s="7" t="s">
        <v>278</v>
      </c>
      <c r="D94" s="8" t="s">
        <v>279</v>
      </c>
      <c r="E94" s="16">
        <f>VLOOKUP(B94,Synopsis!B100:J208,9,0)</f>
        <v>11</v>
      </c>
      <c r="F94" s="16">
        <f>VLOOKUP(B94,Mid_term!B100:I208,8,0)</f>
        <v>12</v>
      </c>
      <c r="G94" s="16">
        <f>VLOOKUP(B94,'End-term'!B100:K208,10,0)</f>
        <v>33</v>
      </c>
      <c r="H94" s="16">
        <f>VLOOKUP(B94,'Mentor Marks'!B100:I208,8,0)</f>
        <v>58</v>
      </c>
      <c r="I94" s="27">
        <f t="shared" si="5"/>
        <v>65</v>
      </c>
      <c r="J94" s="19" t="str">
        <f>IFERROR(VLOOKUP(B94,OtherAC!$B$1:$F$30,5,0),"")</f>
        <v/>
      </c>
      <c r="K94" s="28">
        <f t="shared" si="4"/>
        <v>65</v>
      </c>
    </row>
    <row r="95" spans="1:11" ht="15.75" x14ac:dyDescent="0.25">
      <c r="A95" s="13">
        <f>'Acadamic Diary'!A102</f>
        <v>94</v>
      </c>
      <c r="B95" s="7">
        <v>500096132</v>
      </c>
      <c r="C95" s="7" t="s">
        <v>280</v>
      </c>
      <c r="D95" s="8" t="s">
        <v>281</v>
      </c>
      <c r="E95" s="16">
        <f>VLOOKUP(B95,Synopsis!B101:J209,9,0)</f>
        <v>11</v>
      </c>
      <c r="F95" s="16">
        <f>VLOOKUP(B95,Mid_term!B101:I209,8,0)</f>
        <v>9</v>
      </c>
      <c r="G95" s="16">
        <f>VLOOKUP(B95,'End-term'!B101:K209,10,0)</f>
        <v>42</v>
      </c>
      <c r="H95" s="16">
        <f>VLOOKUP(B95,'Mentor Marks'!B101:I209,8,0)</f>
        <v>74</v>
      </c>
      <c r="I95" s="27">
        <f t="shared" si="5"/>
        <v>78</v>
      </c>
      <c r="J95" s="19" t="str">
        <f>IFERROR(VLOOKUP(B95,OtherAC!$B$1:$F$30,5,0),"")</f>
        <v/>
      </c>
      <c r="K95" s="28">
        <f t="shared" si="4"/>
        <v>78</v>
      </c>
    </row>
    <row r="96" spans="1:11" ht="15.75" x14ac:dyDescent="0.25">
      <c r="A96" s="13">
        <f>'Acadamic Diary'!A103</f>
        <v>95</v>
      </c>
      <c r="B96" s="7">
        <v>500096244</v>
      </c>
      <c r="C96" s="7" t="s">
        <v>282</v>
      </c>
      <c r="D96" s="8" t="s">
        <v>283</v>
      </c>
      <c r="E96" s="16">
        <f>VLOOKUP(B96,Synopsis!B102:J210,9,0)</f>
        <v>9</v>
      </c>
      <c r="F96" s="16">
        <f>VLOOKUP(B96,Mid_term!B102:I210,8,0)</f>
        <v>14</v>
      </c>
      <c r="G96" s="16">
        <f>VLOOKUP(B96,'End-term'!B102:K210,10,0)</f>
        <v>37</v>
      </c>
      <c r="H96" s="16">
        <f>VLOOKUP(B96,'Mentor Marks'!B102:I210,8,0)</f>
        <v>51</v>
      </c>
      <c r="I96" s="27">
        <f t="shared" si="5"/>
        <v>63</v>
      </c>
      <c r="J96" s="19" t="str">
        <f>IFERROR(VLOOKUP(B96,OtherAC!$B$1:$F$30,5,0),"")</f>
        <v/>
      </c>
      <c r="K96" s="28">
        <f t="shared" si="4"/>
        <v>63</v>
      </c>
    </row>
    <row r="97" spans="1:11" ht="15.75" x14ac:dyDescent="0.25">
      <c r="A97" s="13">
        <f>'Acadamic Diary'!A104</f>
        <v>96</v>
      </c>
      <c r="B97" s="7">
        <v>500096258</v>
      </c>
      <c r="C97" s="7" t="s">
        <v>284</v>
      </c>
      <c r="D97" s="8" t="s">
        <v>285</v>
      </c>
      <c r="E97" s="16">
        <f>VLOOKUP(B97,Synopsis!B103:J211,9,0)</f>
        <v>11</v>
      </c>
      <c r="F97" s="16">
        <f>VLOOKUP(B97,Mid_term!B103:I211,8,0)</f>
        <v>17</v>
      </c>
      <c r="G97" s="16">
        <f>VLOOKUP(B97,'End-term'!B103:K211,10,0)</f>
        <v>32</v>
      </c>
      <c r="H97" s="16">
        <f>VLOOKUP(B97,'Mentor Marks'!B103:I211,8,0)</f>
        <v>73</v>
      </c>
      <c r="I97" s="27">
        <f t="shared" si="5"/>
        <v>76</v>
      </c>
      <c r="J97" s="19" t="str">
        <f>IFERROR(VLOOKUP(B97,OtherAC!$B$1:$F$30,5,0),"")</f>
        <v/>
      </c>
      <c r="K97" s="28">
        <f t="shared" si="4"/>
        <v>76</v>
      </c>
    </row>
    <row r="98" spans="1:11" ht="15.75" x14ac:dyDescent="0.25">
      <c r="A98" s="13">
        <f>'Acadamic Diary'!A105</f>
        <v>97</v>
      </c>
      <c r="B98" s="7">
        <v>500096288</v>
      </c>
      <c r="C98" s="7" t="s">
        <v>286</v>
      </c>
      <c r="D98" s="8" t="s">
        <v>287</v>
      </c>
      <c r="E98" s="16">
        <f>VLOOKUP(B98,Synopsis!B104:J212,9,0)</f>
        <v>17</v>
      </c>
      <c r="F98" s="16">
        <f>VLOOKUP(B98,Mid_term!B104:I212,8,0)</f>
        <v>16</v>
      </c>
      <c r="G98" s="16">
        <f>VLOOKUP(B98,'End-term'!B104:K212,10,0)</f>
        <v>38</v>
      </c>
      <c r="H98" s="16">
        <f>VLOOKUP(B98,'Mentor Marks'!B104:I212,8,0)</f>
        <v>77</v>
      </c>
      <c r="I98" s="27">
        <f t="shared" si="5"/>
        <v>85</v>
      </c>
      <c r="J98" s="19" t="str">
        <f>IFERROR(VLOOKUP(B98,OtherAC!$B$1:$F$30,5,0),"")</f>
        <v/>
      </c>
      <c r="K98" s="28">
        <f t="shared" ref="K98:K129" si="6">(MAX(I98:J98))</f>
        <v>85</v>
      </c>
    </row>
    <row r="99" spans="1:11" ht="15.75" x14ac:dyDescent="0.25">
      <c r="A99" s="13">
        <f>'Acadamic Diary'!A106</f>
        <v>98</v>
      </c>
      <c r="B99" s="7">
        <v>500096302</v>
      </c>
      <c r="C99" s="7" t="s">
        <v>288</v>
      </c>
      <c r="D99" s="8" t="s">
        <v>289</v>
      </c>
      <c r="E99" s="16">
        <f>VLOOKUP(B99,Synopsis!B105:J213,9,0)</f>
        <v>11</v>
      </c>
      <c r="F99" s="16">
        <f>VLOOKUP(B99,Mid_term!B105:I213,8,0)</f>
        <v>11</v>
      </c>
      <c r="G99" s="16">
        <f>VLOOKUP(B99,'End-term'!B105:K213,10,0)</f>
        <v>44</v>
      </c>
      <c r="H99" s="16">
        <f>VLOOKUP(B99,'Mentor Marks'!B105:I213,8,0)</f>
        <v>74</v>
      </c>
      <c r="I99" s="27">
        <f t="shared" si="5"/>
        <v>80</v>
      </c>
      <c r="J99" s="19" t="str">
        <f>IFERROR(VLOOKUP(B99,OtherAC!$B$1:$F$30,5,0),"")</f>
        <v/>
      </c>
      <c r="K99" s="28">
        <f t="shared" si="6"/>
        <v>80</v>
      </c>
    </row>
    <row r="100" spans="1:11" ht="15.75" x14ac:dyDescent="0.25">
      <c r="A100" s="13">
        <f>'Acadamic Diary'!A107</f>
        <v>99</v>
      </c>
      <c r="B100" s="7">
        <v>500096346</v>
      </c>
      <c r="C100" s="7" t="s">
        <v>291</v>
      </c>
      <c r="D100" s="8" t="s">
        <v>292</v>
      </c>
      <c r="E100" s="16">
        <f>VLOOKUP(B100,Synopsis!B106:J214,9,0)</f>
        <v>16</v>
      </c>
      <c r="F100" s="16">
        <f>VLOOKUP(B100,Mid_term!B106:I214,8,0)</f>
        <v>17</v>
      </c>
      <c r="G100" s="16">
        <f>VLOOKUP(B100,'End-term'!B106:K214,10,0)</f>
        <v>43</v>
      </c>
      <c r="H100" s="16">
        <f>VLOOKUP(B100,'Mentor Marks'!B106:I214,8,0)</f>
        <v>73</v>
      </c>
      <c r="I100" s="27">
        <f t="shared" si="5"/>
        <v>85</v>
      </c>
      <c r="J100" s="19" t="str">
        <f>IFERROR(VLOOKUP(B100,OtherAC!$B$1:$F$30,5,0),"")</f>
        <v/>
      </c>
      <c r="K100" s="28">
        <f t="shared" si="6"/>
        <v>85</v>
      </c>
    </row>
    <row r="101" spans="1:11" ht="15.75" x14ac:dyDescent="0.25">
      <c r="A101" s="13">
        <f>'Acadamic Diary'!A108</f>
        <v>100</v>
      </c>
      <c r="B101" s="7">
        <v>500096351</v>
      </c>
      <c r="C101" s="7" t="s">
        <v>293</v>
      </c>
      <c r="D101" s="8" t="s">
        <v>294</v>
      </c>
      <c r="E101" s="16">
        <f>VLOOKUP(B101,Synopsis!B107:J215,9,0)</f>
        <v>15</v>
      </c>
      <c r="F101" s="16">
        <f>VLOOKUP(B101,Mid_term!B107:I215,8,0)</f>
        <v>15</v>
      </c>
      <c r="G101" s="16">
        <f>VLOOKUP(B101,'End-term'!B107:K215,10,0)</f>
        <v>37</v>
      </c>
      <c r="H101" s="16">
        <f>VLOOKUP(B101,'Mentor Marks'!B107:I215,8,0)</f>
        <v>71</v>
      </c>
      <c r="I101" s="27">
        <f t="shared" si="5"/>
        <v>79</v>
      </c>
      <c r="J101" s="19" t="str">
        <f>IFERROR(VLOOKUP(B101,OtherAC!$B$1:$F$30,5,0),"")</f>
        <v/>
      </c>
      <c r="K101" s="28">
        <f t="shared" si="6"/>
        <v>79</v>
      </c>
    </row>
    <row r="102" spans="1:11" ht="15.75" x14ac:dyDescent="0.25">
      <c r="A102" s="13">
        <f>'Acadamic Diary'!A109</f>
        <v>101</v>
      </c>
      <c r="B102" s="7">
        <v>500096400</v>
      </c>
      <c r="C102" s="7" t="s">
        <v>297</v>
      </c>
      <c r="D102" s="8" t="s">
        <v>298</v>
      </c>
      <c r="E102" s="16">
        <f>VLOOKUP(B102,Synopsis!B108:J216,9,0)</f>
        <v>16</v>
      </c>
      <c r="F102" s="16">
        <f>VLOOKUP(B102,Mid_term!B108:I216,8,0)</f>
        <v>17</v>
      </c>
      <c r="G102" s="16">
        <f>VLOOKUP(B102,'End-term'!B108:K216,10,0)</f>
        <v>43</v>
      </c>
      <c r="H102" s="16">
        <f>VLOOKUP(B102,'Mentor Marks'!B108:I216,8,0)</f>
        <v>73</v>
      </c>
      <c r="I102" s="27">
        <f t="shared" si="5"/>
        <v>85</v>
      </c>
      <c r="J102" s="19" t="str">
        <f>IFERROR(VLOOKUP(B102,OtherAC!$B$1:$F$30,5,0),"")</f>
        <v/>
      </c>
      <c r="K102" s="28">
        <f t="shared" si="6"/>
        <v>85</v>
      </c>
    </row>
    <row r="103" spans="1:11" ht="15.75" x14ac:dyDescent="0.25">
      <c r="A103" s="13">
        <f>'Acadamic Diary'!A110</f>
        <v>102</v>
      </c>
      <c r="B103" s="7">
        <v>500096412</v>
      </c>
      <c r="C103" s="7" t="s">
        <v>300</v>
      </c>
      <c r="D103" s="8" t="s">
        <v>301</v>
      </c>
      <c r="E103" s="16">
        <f>VLOOKUP(B103,Synopsis!B109:J217,9,0)</f>
        <v>12</v>
      </c>
      <c r="F103" s="16">
        <f>VLOOKUP(B103,Mid_term!B109:I217,8,0)</f>
        <v>11</v>
      </c>
      <c r="G103" s="16">
        <f>VLOOKUP(B103,'End-term'!B109:K217,10,0)</f>
        <v>24</v>
      </c>
      <c r="H103" s="16">
        <f>VLOOKUP(B103,'Mentor Marks'!B109:I217,8,0)</f>
        <v>57</v>
      </c>
      <c r="I103" s="27">
        <f t="shared" si="5"/>
        <v>59</v>
      </c>
      <c r="J103" s="19" t="str">
        <f>IFERROR(VLOOKUP(B103,OtherAC!$B$1:$F$30,5,0),"")</f>
        <v/>
      </c>
      <c r="K103" s="28">
        <f t="shared" si="6"/>
        <v>59</v>
      </c>
    </row>
    <row r="104" spans="1:11" ht="15.75" x14ac:dyDescent="0.25">
      <c r="A104" s="13">
        <f>'Acadamic Diary'!A111</f>
        <v>103</v>
      </c>
      <c r="B104" s="7">
        <v>500096448</v>
      </c>
      <c r="C104" s="7" t="s">
        <v>302</v>
      </c>
      <c r="D104" s="8" t="s">
        <v>303</v>
      </c>
      <c r="E104" s="16">
        <f>VLOOKUP(B104,Synopsis!B110:J218,9,0)</f>
        <v>15</v>
      </c>
      <c r="F104" s="16">
        <f>VLOOKUP(B104,Mid_term!B110:I218,8,0)</f>
        <v>16</v>
      </c>
      <c r="G104" s="16">
        <f>VLOOKUP(B104,'End-term'!B110:K218,10,0)</f>
        <v>41</v>
      </c>
      <c r="H104" s="16">
        <f>VLOOKUP(B104,'Mentor Marks'!B110:I218,8,0)</f>
        <v>76</v>
      </c>
      <c r="I104" s="27">
        <f t="shared" ref="I104:I135" si="7">IFERROR(ROUND(SUM(E104:H104)*100/175,0),"")</f>
        <v>85</v>
      </c>
      <c r="J104" s="19" t="str">
        <f>IFERROR(VLOOKUP(B104,OtherAC!$B$1:$F$30,5,0),"")</f>
        <v/>
      </c>
      <c r="K104" s="28">
        <f t="shared" si="6"/>
        <v>85</v>
      </c>
    </row>
    <row r="105" spans="1:11" ht="15.75" x14ac:dyDescent="0.25">
      <c r="A105" s="13">
        <f>'Acadamic Diary'!A112</f>
        <v>104</v>
      </c>
      <c r="B105" s="7">
        <v>500096495</v>
      </c>
      <c r="C105" s="7" t="s">
        <v>304</v>
      </c>
      <c r="D105" s="8" t="s">
        <v>305</v>
      </c>
      <c r="E105" s="16">
        <f>VLOOKUP(B105,Synopsis!B111:J219,9,0)</f>
        <v>19</v>
      </c>
      <c r="F105" s="16">
        <f>VLOOKUP(B105,Mid_term!B111:I219,8,0)</f>
        <v>17</v>
      </c>
      <c r="G105" s="16">
        <f>VLOOKUP(B105,'End-term'!B111:K219,10,0)</f>
        <v>45</v>
      </c>
      <c r="H105" s="16">
        <f>VLOOKUP(B105,'Mentor Marks'!B111:I219,8,0)</f>
        <v>76</v>
      </c>
      <c r="I105" s="27">
        <f t="shared" si="7"/>
        <v>90</v>
      </c>
      <c r="J105" s="19" t="str">
        <f>IFERROR(VLOOKUP(B105,OtherAC!$B$1:$F$30,5,0),"")</f>
        <v/>
      </c>
      <c r="K105" s="28">
        <f t="shared" si="6"/>
        <v>90</v>
      </c>
    </row>
    <row r="106" spans="1:11" ht="15.75" x14ac:dyDescent="0.25">
      <c r="A106" s="13">
        <f>'Acadamic Diary'!A113</f>
        <v>105</v>
      </c>
      <c r="B106" s="7">
        <v>500096507</v>
      </c>
      <c r="C106" s="7" t="s">
        <v>307</v>
      </c>
      <c r="D106" s="8" t="s">
        <v>308</v>
      </c>
      <c r="E106" s="16">
        <f>VLOOKUP(B106,Synopsis!B112:J220,9,0)</f>
        <v>18</v>
      </c>
      <c r="F106" s="16">
        <f>VLOOKUP(B106,Mid_term!B112:I220,8,0)</f>
        <v>17</v>
      </c>
      <c r="G106" s="16">
        <f>VLOOKUP(B106,'End-term'!B112:K220,10,0)</f>
        <v>45</v>
      </c>
      <c r="H106" s="16">
        <f>VLOOKUP(B106,'Mentor Marks'!B112:I220,8,0)</f>
        <v>76</v>
      </c>
      <c r="I106" s="27">
        <f t="shared" si="7"/>
        <v>89</v>
      </c>
      <c r="J106" s="19" t="str">
        <f>IFERROR(VLOOKUP(B106,OtherAC!$B$1:$F$30,5,0),"")</f>
        <v/>
      </c>
      <c r="K106" s="28">
        <f t="shared" si="6"/>
        <v>89</v>
      </c>
    </row>
    <row r="107" spans="1:11" ht="15.75" x14ac:dyDescent="0.25">
      <c r="A107" s="13">
        <f>'Acadamic Diary'!A114</f>
        <v>106</v>
      </c>
      <c r="B107" s="7">
        <v>500096554</v>
      </c>
      <c r="C107" s="7" t="s">
        <v>309</v>
      </c>
      <c r="D107" s="8" t="s">
        <v>310</v>
      </c>
      <c r="E107" s="16">
        <f>VLOOKUP(B107,Synopsis!B113:J221,9,0)</f>
        <v>15</v>
      </c>
      <c r="F107" s="16">
        <f>VLOOKUP(B107,Mid_term!B113:I221,8,0)</f>
        <v>15</v>
      </c>
      <c r="G107" s="16">
        <f>VLOOKUP(B107,'End-term'!B113:K221,10,0)</f>
        <v>37</v>
      </c>
      <c r="H107" s="16">
        <f>VLOOKUP(B107,'Mentor Marks'!B113:I221,8,0)</f>
        <v>71</v>
      </c>
      <c r="I107" s="27">
        <f t="shared" si="7"/>
        <v>79</v>
      </c>
      <c r="J107" s="19" t="str">
        <f>IFERROR(VLOOKUP(B107,OtherAC!$B$1:$F$30,5,0),"")</f>
        <v/>
      </c>
      <c r="K107" s="28">
        <f t="shared" si="6"/>
        <v>79</v>
      </c>
    </row>
    <row r="108" spans="1:11" ht="15.75" x14ac:dyDescent="0.25">
      <c r="A108" s="13">
        <f>'Acadamic Diary'!A115</f>
        <v>107</v>
      </c>
      <c r="B108" s="7">
        <v>500096591</v>
      </c>
      <c r="C108" s="7" t="s">
        <v>311</v>
      </c>
      <c r="D108" s="8" t="s">
        <v>312</v>
      </c>
      <c r="E108" s="16">
        <f>VLOOKUP(B108,Synopsis!B114:J222,9,0)</f>
        <v>0</v>
      </c>
      <c r="F108" s="16">
        <f>VLOOKUP(B108,Mid_term!B114:I222,8,0)</f>
        <v>0</v>
      </c>
      <c r="G108" s="16">
        <f>VLOOKUP(B108,'End-term'!B114:K222,10,0)</f>
        <v>0</v>
      </c>
      <c r="H108" s="16">
        <f>VLOOKUP(B108,'Mentor Marks'!B114:I222,8,0)</f>
        <v>82</v>
      </c>
      <c r="I108" s="27">
        <f t="shared" si="7"/>
        <v>47</v>
      </c>
      <c r="J108" s="19">
        <f>IFERROR(VLOOKUP(B108,OtherAC!$B$1:$F$30,5,0),"")</f>
        <v>80</v>
      </c>
      <c r="K108" s="28">
        <f t="shared" si="6"/>
        <v>80</v>
      </c>
    </row>
    <row r="109" spans="1:11" ht="15.75" x14ac:dyDescent="0.25">
      <c r="A109" s="13">
        <f>'Acadamic Diary'!A116</f>
        <v>108</v>
      </c>
      <c r="B109" s="7">
        <v>500096616</v>
      </c>
      <c r="C109" s="7" t="s">
        <v>314</v>
      </c>
      <c r="D109" s="8" t="s">
        <v>315</v>
      </c>
      <c r="E109" s="16">
        <f>VLOOKUP(B109,Synopsis!B115:J223,9,0)</f>
        <v>17</v>
      </c>
      <c r="F109" s="16">
        <f>VLOOKUP(B109,Mid_term!B115:I223,8,0)</f>
        <v>18</v>
      </c>
      <c r="G109" s="16">
        <f>VLOOKUP(B109,'End-term'!B115:K223,10,0)</f>
        <v>32</v>
      </c>
      <c r="H109" s="16">
        <f>VLOOKUP(B109,'Mentor Marks'!B115:I223,8,0)</f>
        <v>57</v>
      </c>
      <c r="I109" s="27">
        <f t="shared" si="7"/>
        <v>71</v>
      </c>
      <c r="J109" s="19" t="str">
        <f>IFERROR(VLOOKUP(B109,OtherAC!$B$1:$F$30,5,0),"")</f>
        <v/>
      </c>
      <c r="K109" s="28">
        <f t="shared" si="6"/>
        <v>71</v>
      </c>
    </row>
  </sheetData>
  <autoFilter ref="A1:K109" xr:uid="{00000000-0009-0000-0000-000006000000}"/>
  <conditionalFormatting sqref="K1:K109">
    <cfRule type="cellIs" dxfId="1" priority="2" operator="between">
      <formula>0</formula>
      <formula>70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16"/>
  <sheetViews>
    <sheetView topLeftCell="A79" zoomScaleNormal="100" workbookViewId="0">
      <selection activeCell="E116" sqref="E116"/>
    </sheetView>
  </sheetViews>
  <sheetFormatPr defaultColWidth="8.5703125" defaultRowHeight="15" x14ac:dyDescent="0.25"/>
  <cols>
    <col min="1" max="1" width="5.140625" customWidth="1"/>
    <col min="2" max="2" width="10" customWidth="1"/>
    <col min="3" max="3" width="12.140625" customWidth="1"/>
    <col min="4" max="4" width="23" customWidth="1"/>
    <col min="5" max="5" width="13.7109375" customWidth="1"/>
    <col min="8" max="8" width="12.28515625" customWidth="1"/>
  </cols>
  <sheetData>
    <row r="1" spans="1:8" x14ac:dyDescent="0.25">
      <c r="C1" s="39" t="s">
        <v>0</v>
      </c>
      <c r="D1" s="39"/>
      <c r="E1" s="39"/>
      <c r="F1" s="39"/>
      <c r="G1" s="39"/>
      <c r="H1" s="39"/>
    </row>
    <row r="2" spans="1:8" x14ac:dyDescent="0.25">
      <c r="C2" s="39" t="s">
        <v>1</v>
      </c>
      <c r="D2" s="39"/>
      <c r="E2" s="39"/>
      <c r="F2" s="39"/>
      <c r="G2" s="39"/>
      <c r="H2" s="39"/>
    </row>
    <row r="3" spans="1:8" x14ac:dyDescent="0.25">
      <c r="C3" s="39" t="s">
        <v>2</v>
      </c>
      <c r="D3" s="39"/>
      <c r="E3" s="39"/>
      <c r="F3" s="39"/>
      <c r="G3" s="39"/>
      <c r="H3" s="39"/>
    </row>
    <row r="4" spans="1:8" x14ac:dyDescent="0.25">
      <c r="A4" s="37" t="s">
        <v>3</v>
      </c>
      <c r="B4" s="37"/>
      <c r="C4" s="38" t="str">
        <f>'Acadamic Diary'!C4</f>
        <v>NA</v>
      </c>
      <c r="D4" s="38"/>
      <c r="E4" s="38"/>
      <c r="F4" s="38"/>
      <c r="G4" s="38"/>
    </row>
    <row r="5" spans="1:8" x14ac:dyDescent="0.25">
      <c r="A5" s="37" t="s">
        <v>5</v>
      </c>
      <c r="B5" s="37"/>
      <c r="C5" s="38" t="str">
        <f>'Acadamic Diary'!C5:G5</f>
        <v>Major Project 1</v>
      </c>
      <c r="D5" s="38"/>
      <c r="E5" s="38"/>
      <c r="F5" s="38"/>
      <c r="G5" s="38"/>
    </row>
    <row r="6" spans="1:8" x14ac:dyDescent="0.25">
      <c r="A6" s="37" t="s">
        <v>7</v>
      </c>
      <c r="B6" s="37"/>
      <c r="C6" s="38" t="str">
        <f>'Acadamic Diary'!C6:G6</f>
        <v>B.Tech CS+CCVT, B4+B5+B6, VII Semester</v>
      </c>
      <c r="D6" s="38"/>
      <c r="E6" s="38"/>
      <c r="F6" s="38"/>
      <c r="G6" s="38"/>
    </row>
    <row r="8" spans="1:8" x14ac:dyDescent="0.25">
      <c r="A8" s="24" t="s">
        <v>9</v>
      </c>
      <c r="B8" s="24" t="s">
        <v>10</v>
      </c>
      <c r="C8" s="24" t="s">
        <v>11</v>
      </c>
      <c r="D8" s="24" t="s">
        <v>12</v>
      </c>
      <c r="E8" s="26" t="s">
        <v>345</v>
      </c>
    </row>
    <row r="9" spans="1:8" x14ac:dyDescent="0.25">
      <c r="A9" s="13">
        <f>'Acadamic Diary'!A9</f>
        <v>1</v>
      </c>
      <c r="B9" s="7">
        <v>500093418</v>
      </c>
      <c r="C9" s="7" t="s">
        <v>16</v>
      </c>
      <c r="D9" s="8" t="s">
        <v>17</v>
      </c>
      <c r="E9" s="28">
        <v>93</v>
      </c>
    </row>
    <row r="10" spans="1:8" x14ac:dyDescent="0.25">
      <c r="A10" s="13">
        <f>'Acadamic Diary'!A10</f>
        <v>2</v>
      </c>
      <c r="B10" s="7">
        <v>500093449</v>
      </c>
      <c r="C10" s="7" t="s">
        <v>20</v>
      </c>
      <c r="D10" s="8" t="s">
        <v>21</v>
      </c>
      <c r="E10" s="28">
        <v>87</v>
      </c>
    </row>
    <row r="11" spans="1:8" x14ac:dyDescent="0.25">
      <c r="A11" s="13">
        <f>'Acadamic Diary'!A11</f>
        <v>3</v>
      </c>
      <c r="B11" s="7">
        <v>500093617</v>
      </c>
      <c r="C11" s="7" t="s">
        <v>24</v>
      </c>
      <c r="D11" s="8" t="s">
        <v>25</v>
      </c>
      <c r="E11" s="28">
        <v>86</v>
      </c>
    </row>
    <row r="12" spans="1:8" x14ac:dyDescent="0.25">
      <c r="A12" s="13">
        <f>'Acadamic Diary'!A12</f>
        <v>4</v>
      </c>
      <c r="B12" s="7">
        <v>500093628</v>
      </c>
      <c r="C12" s="7" t="s">
        <v>28</v>
      </c>
      <c r="D12" s="8" t="s">
        <v>29</v>
      </c>
      <c r="E12" s="28">
        <v>87</v>
      </c>
    </row>
    <row r="13" spans="1:8" x14ac:dyDescent="0.25">
      <c r="A13" s="13">
        <f>'Acadamic Diary'!A13</f>
        <v>5</v>
      </c>
      <c r="B13" s="7">
        <v>500093629</v>
      </c>
      <c r="C13" s="7" t="s">
        <v>31</v>
      </c>
      <c r="D13" s="8" t="s">
        <v>32</v>
      </c>
      <c r="E13" s="28">
        <v>87</v>
      </c>
    </row>
    <row r="14" spans="1:8" x14ac:dyDescent="0.25">
      <c r="A14" s="13">
        <f>'Acadamic Diary'!A14</f>
        <v>6</v>
      </c>
      <c r="B14" s="7">
        <v>500093644</v>
      </c>
      <c r="C14" s="7" t="s">
        <v>35</v>
      </c>
      <c r="D14" s="8" t="s">
        <v>36</v>
      </c>
      <c r="E14" s="28">
        <v>87</v>
      </c>
    </row>
    <row r="15" spans="1:8" x14ac:dyDescent="0.25">
      <c r="A15" s="13">
        <f>'Acadamic Diary'!A15</f>
        <v>7</v>
      </c>
      <c r="B15" s="7">
        <v>500093651</v>
      </c>
      <c r="C15" s="7" t="s">
        <v>39</v>
      </c>
      <c r="D15" s="8" t="s">
        <v>40</v>
      </c>
      <c r="E15" s="28">
        <v>92</v>
      </c>
    </row>
    <row r="16" spans="1:8" x14ac:dyDescent="0.25">
      <c r="A16" s="13">
        <f>'Acadamic Diary'!A16</f>
        <v>8</v>
      </c>
      <c r="B16" s="7">
        <v>500093653</v>
      </c>
      <c r="C16" s="7" t="s">
        <v>43</v>
      </c>
      <c r="D16" s="8" t="s">
        <v>44</v>
      </c>
      <c r="E16" s="28">
        <v>91</v>
      </c>
    </row>
    <row r="17" spans="1:5" x14ac:dyDescent="0.25">
      <c r="A17" s="13">
        <f>'Acadamic Diary'!A17</f>
        <v>9</v>
      </c>
      <c r="B17" s="7">
        <v>500093656</v>
      </c>
      <c r="C17" s="7" t="s">
        <v>47</v>
      </c>
      <c r="D17" s="8" t="s">
        <v>48</v>
      </c>
      <c r="E17" s="28">
        <v>91</v>
      </c>
    </row>
    <row r="18" spans="1:5" x14ac:dyDescent="0.25">
      <c r="A18" s="13">
        <f>'Acadamic Diary'!A18</f>
        <v>10</v>
      </c>
      <c r="B18" s="7">
        <v>500093659</v>
      </c>
      <c r="C18" s="7" t="s">
        <v>49</v>
      </c>
      <c r="D18" s="8" t="s">
        <v>50</v>
      </c>
      <c r="E18" s="28">
        <v>90</v>
      </c>
    </row>
    <row r="19" spans="1:5" x14ac:dyDescent="0.25">
      <c r="A19" s="13">
        <f>'Acadamic Diary'!A19</f>
        <v>11</v>
      </c>
      <c r="B19" s="7">
        <v>500093677</v>
      </c>
      <c r="C19" s="7" t="s">
        <v>51</v>
      </c>
      <c r="D19" s="8" t="s">
        <v>52</v>
      </c>
      <c r="E19" s="28">
        <v>86</v>
      </c>
    </row>
    <row r="20" spans="1:5" x14ac:dyDescent="0.25">
      <c r="A20" s="13">
        <f>'Acadamic Diary'!A20</f>
        <v>12</v>
      </c>
      <c r="B20" s="7">
        <v>500093916</v>
      </c>
      <c r="C20" s="7" t="s">
        <v>53</v>
      </c>
      <c r="D20" s="8" t="s">
        <v>54</v>
      </c>
      <c r="E20" s="28">
        <v>90</v>
      </c>
    </row>
    <row r="21" spans="1:5" x14ac:dyDescent="0.25">
      <c r="A21" s="13">
        <f>'Acadamic Diary'!A21</f>
        <v>13</v>
      </c>
      <c r="B21" s="7">
        <v>500093923</v>
      </c>
      <c r="C21" s="7" t="s">
        <v>57</v>
      </c>
      <c r="D21" s="8" t="s">
        <v>58</v>
      </c>
      <c r="E21" s="28">
        <v>89</v>
      </c>
    </row>
    <row r="22" spans="1:5" x14ac:dyDescent="0.25">
      <c r="A22" s="13">
        <f>'Acadamic Diary'!A22</f>
        <v>14</v>
      </c>
      <c r="B22" s="7">
        <v>500093927</v>
      </c>
      <c r="C22" s="7" t="s">
        <v>61</v>
      </c>
      <c r="D22" s="8" t="s">
        <v>62</v>
      </c>
      <c r="E22" s="28">
        <v>90</v>
      </c>
    </row>
    <row r="23" spans="1:5" x14ac:dyDescent="0.25">
      <c r="A23" s="13">
        <f>'Acadamic Diary'!A23</f>
        <v>15</v>
      </c>
      <c r="B23" s="7">
        <v>500093948</v>
      </c>
      <c r="C23" s="7" t="s">
        <v>63</v>
      </c>
      <c r="D23" s="8" t="s">
        <v>64</v>
      </c>
      <c r="E23" s="28">
        <v>86</v>
      </c>
    </row>
    <row r="24" spans="1:5" x14ac:dyDescent="0.25">
      <c r="A24" s="13">
        <f>'Acadamic Diary'!A24</f>
        <v>16</v>
      </c>
      <c r="B24" s="7">
        <v>500093957</v>
      </c>
      <c r="C24" s="7" t="s">
        <v>65</v>
      </c>
      <c r="D24" s="8" t="s">
        <v>66</v>
      </c>
      <c r="E24" s="28">
        <v>88</v>
      </c>
    </row>
    <row r="25" spans="1:5" x14ac:dyDescent="0.25">
      <c r="A25" s="13">
        <f>'Acadamic Diary'!A25</f>
        <v>17</v>
      </c>
      <c r="B25" s="7">
        <v>500093984</v>
      </c>
      <c r="C25" s="7" t="s">
        <v>67</v>
      </c>
      <c r="D25" s="8" t="s">
        <v>68</v>
      </c>
      <c r="E25" s="28">
        <v>88</v>
      </c>
    </row>
    <row r="26" spans="1:5" x14ac:dyDescent="0.25">
      <c r="A26" s="13">
        <f>'Acadamic Diary'!A26</f>
        <v>18</v>
      </c>
      <c r="B26" s="7">
        <v>500094037</v>
      </c>
      <c r="C26" s="7" t="s">
        <v>69</v>
      </c>
      <c r="D26" s="8" t="s">
        <v>70</v>
      </c>
      <c r="E26" s="28">
        <v>92</v>
      </c>
    </row>
    <row r="27" spans="1:5" x14ac:dyDescent="0.25">
      <c r="A27" s="13">
        <f>'Acadamic Diary'!A27</f>
        <v>19</v>
      </c>
      <c r="B27" s="7">
        <v>500094046</v>
      </c>
      <c r="C27" s="7" t="s">
        <v>73</v>
      </c>
      <c r="D27" s="8" t="s">
        <v>74</v>
      </c>
      <c r="E27" s="28">
        <v>90</v>
      </c>
    </row>
    <row r="28" spans="1:5" x14ac:dyDescent="0.25">
      <c r="A28" s="13">
        <f>'Acadamic Diary'!A28</f>
        <v>20</v>
      </c>
      <c r="B28" s="7">
        <v>500094049</v>
      </c>
      <c r="C28" s="7" t="s">
        <v>75</v>
      </c>
      <c r="D28" s="8" t="s">
        <v>76</v>
      </c>
      <c r="E28" s="28">
        <v>97</v>
      </c>
    </row>
    <row r="29" spans="1:5" x14ac:dyDescent="0.25">
      <c r="A29" s="13">
        <f>'Acadamic Diary'!A29</f>
        <v>21</v>
      </c>
      <c r="B29" s="7">
        <v>500094053</v>
      </c>
      <c r="C29" s="7" t="s">
        <v>79</v>
      </c>
      <c r="D29" s="8" t="s">
        <v>80</v>
      </c>
      <c r="E29" s="28">
        <v>86</v>
      </c>
    </row>
    <row r="30" spans="1:5" x14ac:dyDescent="0.25">
      <c r="A30" s="13">
        <f>'Acadamic Diary'!A30</f>
        <v>22</v>
      </c>
      <c r="B30" s="7">
        <v>500094054</v>
      </c>
      <c r="C30" s="7" t="s">
        <v>81</v>
      </c>
      <c r="D30" s="8" t="s">
        <v>82</v>
      </c>
      <c r="E30" s="28">
        <v>98</v>
      </c>
    </row>
    <row r="31" spans="1:5" x14ac:dyDescent="0.25">
      <c r="A31" s="13">
        <f>'Acadamic Diary'!A31</f>
        <v>23</v>
      </c>
      <c r="B31" s="7">
        <v>500094065</v>
      </c>
      <c r="C31" s="7" t="s">
        <v>83</v>
      </c>
      <c r="D31" s="8" t="s">
        <v>84</v>
      </c>
      <c r="E31" s="28">
        <v>98</v>
      </c>
    </row>
    <row r="32" spans="1:5" x14ac:dyDescent="0.25">
      <c r="A32" s="13">
        <f>'Acadamic Diary'!A32</f>
        <v>24</v>
      </c>
      <c r="B32" s="7">
        <v>500094068</v>
      </c>
      <c r="C32" s="7" t="s">
        <v>85</v>
      </c>
      <c r="D32" s="8" t="s">
        <v>86</v>
      </c>
      <c r="E32" s="28">
        <v>96</v>
      </c>
    </row>
    <row r="33" spans="1:5" x14ac:dyDescent="0.25">
      <c r="A33" s="13">
        <f>'Acadamic Diary'!A33</f>
        <v>25</v>
      </c>
      <c r="B33" s="7">
        <v>500094083</v>
      </c>
      <c r="C33" s="7" t="s">
        <v>89</v>
      </c>
      <c r="D33" s="8" t="s">
        <v>90</v>
      </c>
      <c r="E33" s="28">
        <v>97</v>
      </c>
    </row>
    <row r="34" spans="1:5" x14ac:dyDescent="0.25">
      <c r="A34" s="13">
        <f>'Acadamic Diary'!A34</f>
        <v>26</v>
      </c>
      <c r="B34" s="7">
        <v>500094089</v>
      </c>
      <c r="C34" s="7" t="s">
        <v>91</v>
      </c>
      <c r="D34" s="8" t="s">
        <v>92</v>
      </c>
      <c r="E34" s="28">
        <v>89</v>
      </c>
    </row>
    <row r="35" spans="1:5" x14ac:dyDescent="0.25">
      <c r="A35" s="13">
        <f>'Acadamic Diary'!A35</f>
        <v>27</v>
      </c>
      <c r="B35" s="7">
        <v>500094103</v>
      </c>
      <c r="C35" s="7" t="s">
        <v>95</v>
      </c>
      <c r="D35" s="8" t="s">
        <v>96</v>
      </c>
      <c r="E35" s="28">
        <v>91</v>
      </c>
    </row>
    <row r="36" spans="1:5" x14ac:dyDescent="0.25">
      <c r="A36" s="13">
        <f>'Acadamic Diary'!A36</f>
        <v>28</v>
      </c>
      <c r="B36" s="7">
        <v>500094117</v>
      </c>
      <c r="C36" s="7" t="s">
        <v>99</v>
      </c>
      <c r="D36" s="8" t="s">
        <v>100</v>
      </c>
      <c r="E36" s="28">
        <v>88</v>
      </c>
    </row>
    <row r="37" spans="1:5" x14ac:dyDescent="0.25">
      <c r="A37" s="13">
        <f>'Acadamic Diary'!A37</f>
        <v>29</v>
      </c>
      <c r="B37" s="7">
        <v>500094118</v>
      </c>
      <c r="C37" s="7" t="s">
        <v>102</v>
      </c>
      <c r="D37" s="8" t="s">
        <v>103</v>
      </c>
      <c r="E37" s="28">
        <v>88</v>
      </c>
    </row>
    <row r="38" spans="1:5" x14ac:dyDescent="0.25">
      <c r="A38" s="13">
        <f>'Acadamic Diary'!A38</f>
        <v>30</v>
      </c>
      <c r="B38" s="7">
        <v>500094125</v>
      </c>
      <c r="C38" s="7" t="s">
        <v>104</v>
      </c>
      <c r="D38" s="8" t="s">
        <v>105</v>
      </c>
      <c r="E38" s="28">
        <v>86</v>
      </c>
    </row>
    <row r="39" spans="1:5" x14ac:dyDescent="0.25">
      <c r="A39" s="13">
        <f>'Acadamic Diary'!A39</f>
        <v>31</v>
      </c>
      <c r="B39" s="7">
        <v>500094135</v>
      </c>
      <c r="C39" s="7" t="s">
        <v>107</v>
      </c>
      <c r="D39" s="8" t="s">
        <v>108</v>
      </c>
      <c r="E39" s="28">
        <v>95</v>
      </c>
    </row>
    <row r="40" spans="1:5" x14ac:dyDescent="0.25">
      <c r="A40" s="13">
        <f>'Acadamic Diary'!A40</f>
        <v>32</v>
      </c>
      <c r="B40" s="7">
        <v>500094136</v>
      </c>
      <c r="C40" s="7" t="s">
        <v>109</v>
      </c>
      <c r="D40" s="8" t="s">
        <v>110</v>
      </c>
      <c r="E40" s="28">
        <v>99</v>
      </c>
    </row>
    <row r="41" spans="1:5" x14ac:dyDescent="0.25">
      <c r="A41" s="13">
        <f>'Acadamic Diary'!A41</f>
        <v>33</v>
      </c>
      <c r="B41" s="7">
        <v>500094151</v>
      </c>
      <c r="C41" s="7" t="s">
        <v>111</v>
      </c>
      <c r="D41" s="8" t="s">
        <v>112</v>
      </c>
      <c r="E41" s="28">
        <v>88</v>
      </c>
    </row>
    <row r="42" spans="1:5" x14ac:dyDescent="0.25">
      <c r="A42" s="13">
        <f>'Acadamic Diary'!A42</f>
        <v>34</v>
      </c>
      <c r="B42" s="7">
        <v>500094152</v>
      </c>
      <c r="C42" s="7" t="s">
        <v>113</v>
      </c>
      <c r="D42" s="8" t="s">
        <v>114</v>
      </c>
      <c r="E42" s="28">
        <v>87</v>
      </c>
    </row>
    <row r="43" spans="1:5" x14ac:dyDescent="0.25">
      <c r="A43" s="13">
        <f>'Acadamic Diary'!A43</f>
        <v>35</v>
      </c>
      <c r="B43" s="7">
        <v>500094170</v>
      </c>
      <c r="C43" s="7" t="s">
        <v>117</v>
      </c>
      <c r="D43" s="8" t="s">
        <v>118</v>
      </c>
      <c r="E43" s="28">
        <v>92</v>
      </c>
    </row>
    <row r="44" spans="1:5" x14ac:dyDescent="0.25">
      <c r="A44" s="13">
        <f>'Acadamic Diary'!A44</f>
        <v>36</v>
      </c>
      <c r="B44" s="7">
        <v>500094459</v>
      </c>
      <c r="C44" s="7" t="s">
        <v>119</v>
      </c>
      <c r="D44" s="8" t="s">
        <v>120</v>
      </c>
      <c r="E44" s="28">
        <v>88</v>
      </c>
    </row>
    <row r="45" spans="1:5" x14ac:dyDescent="0.25">
      <c r="A45" s="13">
        <f>'Acadamic Diary'!A45</f>
        <v>37</v>
      </c>
      <c r="B45" s="7">
        <v>500094565</v>
      </c>
      <c r="C45" s="7" t="s">
        <v>121</v>
      </c>
      <c r="D45" s="8" t="s">
        <v>122</v>
      </c>
      <c r="E45" s="28">
        <v>95</v>
      </c>
    </row>
    <row r="46" spans="1:5" x14ac:dyDescent="0.25">
      <c r="A46" s="13">
        <f>'Acadamic Diary'!A46</f>
        <v>38</v>
      </c>
      <c r="B46" s="7">
        <v>500094566</v>
      </c>
      <c r="C46" s="7" t="s">
        <v>125</v>
      </c>
      <c r="D46" s="8" t="s">
        <v>126</v>
      </c>
      <c r="E46" s="28">
        <v>94</v>
      </c>
    </row>
    <row r="47" spans="1:5" x14ac:dyDescent="0.25">
      <c r="A47" s="13">
        <f>'Acadamic Diary'!A47</f>
        <v>39</v>
      </c>
      <c r="B47" s="7">
        <v>500094571</v>
      </c>
      <c r="C47" s="7" t="s">
        <v>129</v>
      </c>
      <c r="D47" s="8" t="s">
        <v>130</v>
      </c>
      <c r="E47" s="28">
        <v>89</v>
      </c>
    </row>
    <row r="48" spans="1:5" x14ac:dyDescent="0.25">
      <c r="A48" s="13">
        <f>'Acadamic Diary'!A48</f>
        <v>40</v>
      </c>
      <c r="B48" s="7">
        <v>500094575</v>
      </c>
      <c r="C48" s="7" t="s">
        <v>133</v>
      </c>
      <c r="D48" s="8" t="s">
        <v>134</v>
      </c>
      <c r="E48" s="28">
        <v>93</v>
      </c>
    </row>
    <row r="49" spans="1:5" x14ac:dyDescent="0.25">
      <c r="A49" s="13">
        <f>'Acadamic Diary'!A49</f>
        <v>41</v>
      </c>
      <c r="B49" s="7">
        <v>500094583</v>
      </c>
      <c r="C49" s="7" t="s">
        <v>137</v>
      </c>
      <c r="D49" s="8" t="s">
        <v>138</v>
      </c>
      <c r="E49" s="28">
        <v>91</v>
      </c>
    </row>
    <row r="50" spans="1:5" x14ac:dyDescent="0.25">
      <c r="A50" s="13">
        <f>'Acadamic Diary'!A50</f>
        <v>42</v>
      </c>
      <c r="B50" s="7">
        <v>500094585</v>
      </c>
      <c r="C50" s="7" t="s">
        <v>141</v>
      </c>
      <c r="D50" s="8" t="s">
        <v>142</v>
      </c>
      <c r="E50" s="28">
        <v>93</v>
      </c>
    </row>
    <row r="51" spans="1:5" x14ac:dyDescent="0.25">
      <c r="A51" s="13">
        <f>'Acadamic Diary'!A51</f>
        <v>43</v>
      </c>
      <c r="B51" s="7">
        <v>500094657</v>
      </c>
      <c r="C51" s="7" t="s">
        <v>143</v>
      </c>
      <c r="D51" s="8" t="s">
        <v>144</v>
      </c>
      <c r="E51" s="28">
        <v>87</v>
      </c>
    </row>
    <row r="52" spans="1:5" x14ac:dyDescent="0.25">
      <c r="A52" s="13">
        <f>'Acadamic Diary'!A52</f>
        <v>44</v>
      </c>
      <c r="B52" s="7">
        <v>500094696</v>
      </c>
      <c r="C52" s="7" t="s">
        <v>145</v>
      </c>
      <c r="D52" s="8" t="s">
        <v>146</v>
      </c>
      <c r="E52" s="28">
        <v>89</v>
      </c>
    </row>
    <row r="53" spans="1:5" x14ac:dyDescent="0.25">
      <c r="A53" s="13">
        <f>'Acadamic Diary'!A53</f>
        <v>45</v>
      </c>
      <c r="B53" s="7">
        <v>500094702</v>
      </c>
      <c r="C53" s="7" t="s">
        <v>147</v>
      </c>
      <c r="D53" s="8" t="s">
        <v>148</v>
      </c>
      <c r="E53" s="28">
        <v>92</v>
      </c>
    </row>
    <row r="54" spans="1:5" x14ac:dyDescent="0.25">
      <c r="A54" s="13">
        <f>'Acadamic Diary'!A54</f>
        <v>46</v>
      </c>
      <c r="B54" s="7">
        <v>500094775</v>
      </c>
      <c r="C54" s="7" t="s">
        <v>151</v>
      </c>
      <c r="D54" s="8" t="s">
        <v>152</v>
      </c>
      <c r="E54" s="28">
        <v>89</v>
      </c>
    </row>
    <row r="55" spans="1:5" x14ac:dyDescent="0.25">
      <c r="A55" s="13">
        <f>'Acadamic Diary'!A55</f>
        <v>47</v>
      </c>
      <c r="B55" s="7">
        <v>500094799</v>
      </c>
      <c r="C55" s="7" t="s">
        <v>153</v>
      </c>
      <c r="D55" s="8" t="s">
        <v>154</v>
      </c>
      <c r="E55" s="28">
        <v>96</v>
      </c>
    </row>
    <row r="56" spans="1:5" x14ac:dyDescent="0.25">
      <c r="A56" s="13">
        <f>'Acadamic Diary'!A56</f>
        <v>48</v>
      </c>
      <c r="B56" s="7">
        <v>500094905</v>
      </c>
      <c r="C56" s="7" t="s">
        <v>155</v>
      </c>
      <c r="D56" s="8" t="s">
        <v>156</v>
      </c>
      <c r="E56" s="28">
        <v>90</v>
      </c>
    </row>
    <row r="57" spans="1:5" x14ac:dyDescent="0.25">
      <c r="A57" s="13">
        <f>'Acadamic Diary'!A57</f>
        <v>49</v>
      </c>
      <c r="B57" s="7">
        <v>500094922</v>
      </c>
      <c r="C57" s="7" t="s">
        <v>157</v>
      </c>
      <c r="D57" s="8" t="s">
        <v>158</v>
      </c>
      <c r="E57" s="28">
        <v>97</v>
      </c>
    </row>
    <row r="58" spans="1:5" x14ac:dyDescent="0.25">
      <c r="A58" s="13">
        <f>'Acadamic Diary'!A58</f>
        <v>50</v>
      </c>
      <c r="B58" s="7">
        <v>500095011</v>
      </c>
      <c r="C58" s="7" t="s">
        <v>161</v>
      </c>
      <c r="D58" s="8" t="s">
        <v>162</v>
      </c>
      <c r="E58" s="28">
        <v>99</v>
      </c>
    </row>
    <row r="59" spans="1:5" x14ac:dyDescent="0.25">
      <c r="A59" s="13">
        <f>'Acadamic Diary'!A59</f>
        <v>51</v>
      </c>
      <c r="B59" s="7">
        <v>500095057</v>
      </c>
      <c r="C59" s="7" t="s">
        <v>163</v>
      </c>
      <c r="D59" s="8" t="s">
        <v>164</v>
      </c>
      <c r="E59" s="28">
        <v>95</v>
      </c>
    </row>
    <row r="60" spans="1:5" x14ac:dyDescent="0.25">
      <c r="A60" s="13">
        <f>'Acadamic Diary'!A60</f>
        <v>52</v>
      </c>
      <c r="B60" s="7">
        <v>500095186</v>
      </c>
      <c r="C60" s="7" t="s">
        <v>167</v>
      </c>
      <c r="D60" s="8" t="s">
        <v>168</v>
      </c>
      <c r="E60" s="28">
        <v>90</v>
      </c>
    </row>
    <row r="61" spans="1:5" x14ac:dyDescent="0.25">
      <c r="A61" s="13">
        <f>'Acadamic Diary'!A61</f>
        <v>53</v>
      </c>
      <c r="B61" s="7">
        <v>500095193</v>
      </c>
      <c r="C61" s="7" t="s">
        <v>171</v>
      </c>
      <c r="D61" s="8" t="s">
        <v>172</v>
      </c>
      <c r="E61" s="28">
        <v>97</v>
      </c>
    </row>
    <row r="62" spans="1:5" x14ac:dyDescent="0.25">
      <c r="A62" s="13">
        <f>'Acadamic Diary'!A62</f>
        <v>54</v>
      </c>
      <c r="B62" s="7">
        <v>500095291</v>
      </c>
      <c r="C62" s="7" t="s">
        <v>175</v>
      </c>
      <c r="D62" s="8" t="s">
        <v>176</v>
      </c>
      <c r="E62" s="28">
        <v>86</v>
      </c>
    </row>
    <row r="63" spans="1:5" x14ac:dyDescent="0.25">
      <c r="A63" s="13">
        <f>'Acadamic Diary'!A63</f>
        <v>55</v>
      </c>
      <c r="B63" s="7">
        <v>500095374</v>
      </c>
      <c r="C63" s="7" t="s">
        <v>177</v>
      </c>
      <c r="D63" s="8" t="s">
        <v>178</v>
      </c>
      <c r="E63" s="28">
        <v>98</v>
      </c>
    </row>
    <row r="64" spans="1:5" x14ac:dyDescent="0.25">
      <c r="A64" s="13">
        <f>'Acadamic Diary'!A64</f>
        <v>56</v>
      </c>
      <c r="B64" s="7">
        <v>500095382</v>
      </c>
      <c r="C64" s="7" t="s">
        <v>180</v>
      </c>
      <c r="D64" s="8" t="s">
        <v>181</v>
      </c>
      <c r="E64" s="28">
        <v>96</v>
      </c>
    </row>
    <row r="65" spans="1:5" x14ac:dyDescent="0.25">
      <c r="A65" s="13">
        <f>'Acadamic Diary'!A65</f>
        <v>57</v>
      </c>
      <c r="B65" s="7">
        <v>500095429</v>
      </c>
      <c r="C65" s="7" t="s">
        <v>182</v>
      </c>
      <c r="D65" s="8" t="s">
        <v>183</v>
      </c>
      <c r="E65" s="28">
        <v>96</v>
      </c>
    </row>
    <row r="66" spans="1:5" x14ac:dyDescent="0.25">
      <c r="A66" s="13">
        <f>'Acadamic Diary'!A66</f>
        <v>58</v>
      </c>
      <c r="B66" s="7">
        <v>500095437</v>
      </c>
      <c r="C66" s="7" t="s">
        <v>184</v>
      </c>
      <c r="D66" s="8" t="s">
        <v>185</v>
      </c>
      <c r="E66" s="28">
        <v>94</v>
      </c>
    </row>
    <row r="67" spans="1:5" x14ac:dyDescent="0.25">
      <c r="A67" s="13">
        <f>'Acadamic Diary'!A67</f>
        <v>59</v>
      </c>
      <c r="B67" s="7">
        <v>500095439</v>
      </c>
      <c r="C67" s="7" t="s">
        <v>186</v>
      </c>
      <c r="D67" s="8" t="s">
        <v>187</v>
      </c>
      <c r="E67" s="28">
        <v>93</v>
      </c>
    </row>
    <row r="68" spans="1:5" x14ac:dyDescent="0.25">
      <c r="A68" s="13">
        <f>'Acadamic Diary'!A68</f>
        <v>60</v>
      </c>
      <c r="B68" s="7">
        <v>500095440</v>
      </c>
      <c r="C68" s="7" t="s">
        <v>188</v>
      </c>
      <c r="D68" s="8" t="s">
        <v>189</v>
      </c>
      <c r="E68" s="28">
        <v>96</v>
      </c>
    </row>
    <row r="69" spans="1:5" x14ac:dyDescent="0.25">
      <c r="A69" s="13">
        <f>'Acadamic Diary'!A69</f>
        <v>61</v>
      </c>
      <c r="B69" s="7">
        <v>500095542</v>
      </c>
      <c r="C69" s="7" t="s">
        <v>190</v>
      </c>
      <c r="D69" s="8" t="s">
        <v>191</v>
      </c>
      <c r="E69" s="28">
        <v>94</v>
      </c>
    </row>
    <row r="70" spans="1:5" x14ac:dyDescent="0.25">
      <c r="A70" s="13">
        <f>'Acadamic Diary'!A70</f>
        <v>62</v>
      </c>
      <c r="B70" s="7">
        <v>500095554</v>
      </c>
      <c r="C70" s="7" t="s">
        <v>194</v>
      </c>
      <c r="D70" s="8" t="s">
        <v>195</v>
      </c>
      <c r="E70" s="28">
        <v>86</v>
      </c>
    </row>
    <row r="71" spans="1:5" x14ac:dyDescent="0.25">
      <c r="A71" s="13">
        <f>'Acadamic Diary'!A71</f>
        <v>63</v>
      </c>
      <c r="B71" s="7">
        <v>500095565</v>
      </c>
      <c r="C71" s="7" t="s">
        <v>198</v>
      </c>
      <c r="D71" s="8" t="s">
        <v>199</v>
      </c>
      <c r="E71" s="28">
        <v>98</v>
      </c>
    </row>
    <row r="72" spans="1:5" x14ac:dyDescent="0.25">
      <c r="A72" s="13">
        <f>'Acadamic Diary'!A72</f>
        <v>64</v>
      </c>
      <c r="B72" s="7">
        <v>500095574</v>
      </c>
      <c r="C72" s="7" t="s">
        <v>202</v>
      </c>
      <c r="D72" s="8" t="s">
        <v>203</v>
      </c>
      <c r="E72" s="28">
        <v>86</v>
      </c>
    </row>
    <row r="73" spans="1:5" x14ac:dyDescent="0.25">
      <c r="A73" s="13">
        <f>'Acadamic Diary'!A73</f>
        <v>65</v>
      </c>
      <c r="B73" s="7">
        <v>500095576</v>
      </c>
      <c r="C73" s="7" t="s">
        <v>206</v>
      </c>
      <c r="D73" s="8" t="s">
        <v>207</v>
      </c>
      <c r="E73" s="28">
        <v>89</v>
      </c>
    </row>
    <row r="74" spans="1:5" x14ac:dyDescent="0.25">
      <c r="A74" s="13">
        <f>'Acadamic Diary'!A74</f>
        <v>66</v>
      </c>
      <c r="B74" s="7">
        <v>500095581</v>
      </c>
      <c r="C74" s="7" t="s">
        <v>208</v>
      </c>
      <c r="D74" s="8" t="s">
        <v>209</v>
      </c>
      <c r="E74" s="28">
        <v>88</v>
      </c>
    </row>
    <row r="75" spans="1:5" x14ac:dyDescent="0.25">
      <c r="A75" s="13">
        <f>'Acadamic Diary'!A75</f>
        <v>67</v>
      </c>
      <c r="B75" s="7">
        <v>500095594</v>
      </c>
      <c r="C75" s="7" t="s">
        <v>212</v>
      </c>
      <c r="D75" s="8" t="s">
        <v>213</v>
      </c>
      <c r="E75" s="28">
        <v>98</v>
      </c>
    </row>
    <row r="76" spans="1:5" x14ac:dyDescent="0.25">
      <c r="A76" s="13">
        <f>'Acadamic Diary'!A76</f>
        <v>68</v>
      </c>
      <c r="B76" s="7">
        <v>500095595</v>
      </c>
      <c r="C76" s="7" t="s">
        <v>214</v>
      </c>
      <c r="D76" s="8" t="s">
        <v>215</v>
      </c>
      <c r="E76" s="28">
        <v>96</v>
      </c>
    </row>
    <row r="77" spans="1:5" x14ac:dyDescent="0.25">
      <c r="A77" s="13">
        <f>'Acadamic Diary'!A77</f>
        <v>69</v>
      </c>
      <c r="B77" s="7">
        <v>500095601</v>
      </c>
      <c r="C77" s="7" t="s">
        <v>218</v>
      </c>
      <c r="D77" s="8" t="s">
        <v>219</v>
      </c>
      <c r="E77" s="28">
        <v>97</v>
      </c>
    </row>
    <row r="78" spans="1:5" x14ac:dyDescent="0.25">
      <c r="A78" s="13">
        <f>'Acadamic Diary'!A78</f>
        <v>70</v>
      </c>
      <c r="B78" s="7">
        <v>500095603</v>
      </c>
      <c r="C78" s="7" t="s">
        <v>221</v>
      </c>
      <c r="D78" s="8" t="s">
        <v>222</v>
      </c>
      <c r="E78" s="28">
        <v>92</v>
      </c>
    </row>
    <row r="79" spans="1:5" x14ac:dyDescent="0.25">
      <c r="A79" s="13">
        <f>'Acadamic Diary'!A79</f>
        <v>71</v>
      </c>
      <c r="B79" s="7">
        <v>500095616</v>
      </c>
      <c r="C79" s="7" t="s">
        <v>223</v>
      </c>
      <c r="D79" s="8" t="s">
        <v>224</v>
      </c>
      <c r="E79" s="28">
        <v>97</v>
      </c>
    </row>
    <row r="80" spans="1:5" x14ac:dyDescent="0.25">
      <c r="A80" s="13">
        <f>'Acadamic Diary'!A80</f>
        <v>72</v>
      </c>
      <c r="B80" s="7">
        <v>500095624</v>
      </c>
      <c r="C80" s="7" t="s">
        <v>225</v>
      </c>
      <c r="D80" s="8" t="s">
        <v>226</v>
      </c>
      <c r="E80" s="28">
        <v>96</v>
      </c>
    </row>
    <row r="81" spans="1:5" x14ac:dyDescent="0.25">
      <c r="A81" s="13">
        <f>'Acadamic Diary'!A81</f>
        <v>73</v>
      </c>
      <c r="B81" s="7">
        <v>500095629</v>
      </c>
      <c r="C81" s="7" t="s">
        <v>228</v>
      </c>
      <c r="D81" s="8" t="s">
        <v>229</v>
      </c>
      <c r="E81" s="28">
        <v>93</v>
      </c>
    </row>
    <row r="82" spans="1:5" x14ac:dyDescent="0.25">
      <c r="A82" s="13">
        <f>'Acadamic Diary'!A82</f>
        <v>74</v>
      </c>
      <c r="B82" s="7">
        <v>500095633</v>
      </c>
      <c r="C82" s="7" t="s">
        <v>230</v>
      </c>
      <c r="D82" s="8" t="s">
        <v>231</v>
      </c>
      <c r="E82" s="28">
        <v>90</v>
      </c>
    </row>
    <row r="83" spans="1:5" x14ac:dyDescent="0.25">
      <c r="A83" s="13">
        <f>'Acadamic Diary'!A83</f>
        <v>75</v>
      </c>
      <c r="B83" s="7">
        <v>500095651</v>
      </c>
      <c r="C83" s="7" t="s">
        <v>232</v>
      </c>
      <c r="D83" s="8" t="s">
        <v>233</v>
      </c>
      <c r="E83" s="28">
        <v>92</v>
      </c>
    </row>
    <row r="84" spans="1:5" x14ac:dyDescent="0.25">
      <c r="A84" s="13">
        <f>'Acadamic Diary'!A84</f>
        <v>76</v>
      </c>
      <c r="B84" s="7">
        <v>500095656</v>
      </c>
      <c r="C84" s="7" t="s">
        <v>236</v>
      </c>
      <c r="D84" s="8" t="s">
        <v>237</v>
      </c>
      <c r="E84" s="28">
        <v>94</v>
      </c>
    </row>
    <row r="85" spans="1:5" x14ac:dyDescent="0.25">
      <c r="A85" s="13">
        <f>'Acadamic Diary'!A85</f>
        <v>77</v>
      </c>
      <c r="B85" s="7">
        <v>500095673</v>
      </c>
      <c r="C85" s="7" t="s">
        <v>239</v>
      </c>
      <c r="D85" s="8" t="s">
        <v>240</v>
      </c>
      <c r="E85" s="28">
        <v>94</v>
      </c>
    </row>
    <row r="86" spans="1:5" x14ac:dyDescent="0.25">
      <c r="A86" s="13">
        <f>'Acadamic Diary'!A86</f>
        <v>78</v>
      </c>
      <c r="B86" s="7">
        <v>500095825</v>
      </c>
      <c r="C86" s="7" t="s">
        <v>241</v>
      </c>
      <c r="D86" s="8" t="s">
        <v>242</v>
      </c>
      <c r="E86" s="28">
        <v>89</v>
      </c>
    </row>
    <row r="87" spans="1:5" x14ac:dyDescent="0.25">
      <c r="A87" s="13">
        <f>'Acadamic Diary'!A87</f>
        <v>79</v>
      </c>
      <c r="B87" s="7">
        <v>500095831</v>
      </c>
      <c r="C87" s="7" t="s">
        <v>243</v>
      </c>
      <c r="D87" s="8" t="s">
        <v>244</v>
      </c>
      <c r="E87" s="28">
        <v>93</v>
      </c>
    </row>
    <row r="88" spans="1:5" x14ac:dyDescent="0.25">
      <c r="A88" s="13">
        <f>'Acadamic Diary'!A88</f>
        <v>80</v>
      </c>
      <c r="B88" s="7">
        <v>500095834</v>
      </c>
      <c r="C88" s="7" t="s">
        <v>247</v>
      </c>
      <c r="D88" s="8" t="s">
        <v>248</v>
      </c>
      <c r="E88" s="28">
        <v>95</v>
      </c>
    </row>
    <row r="89" spans="1:5" x14ac:dyDescent="0.25">
      <c r="A89" s="13">
        <f>'Acadamic Diary'!A89</f>
        <v>81</v>
      </c>
      <c r="B89" s="7">
        <v>500095835</v>
      </c>
      <c r="C89" s="7" t="s">
        <v>249</v>
      </c>
      <c r="D89" s="8" t="s">
        <v>250</v>
      </c>
      <c r="E89" s="28">
        <v>92</v>
      </c>
    </row>
    <row r="90" spans="1:5" x14ac:dyDescent="0.25">
      <c r="A90" s="13">
        <f>'Acadamic Diary'!A90</f>
        <v>82</v>
      </c>
      <c r="B90" s="7">
        <v>500095836</v>
      </c>
      <c r="C90" s="7" t="s">
        <v>251</v>
      </c>
      <c r="D90" s="8" t="s">
        <v>252</v>
      </c>
      <c r="E90" s="28">
        <v>94</v>
      </c>
    </row>
    <row r="91" spans="1:5" x14ac:dyDescent="0.25">
      <c r="A91" s="13">
        <f>'Acadamic Diary'!A91</f>
        <v>83</v>
      </c>
      <c r="B91" s="7">
        <v>500095842</v>
      </c>
      <c r="C91" s="7" t="s">
        <v>253</v>
      </c>
      <c r="D91" s="8" t="s">
        <v>254</v>
      </c>
      <c r="E91" s="28">
        <v>92</v>
      </c>
    </row>
    <row r="92" spans="1:5" x14ac:dyDescent="0.25">
      <c r="A92" s="13">
        <f>'Acadamic Diary'!A92</f>
        <v>84</v>
      </c>
      <c r="B92" s="7">
        <v>500095919</v>
      </c>
      <c r="C92" s="7" t="s">
        <v>255</v>
      </c>
      <c r="D92" s="8" t="s">
        <v>256</v>
      </c>
      <c r="E92" s="28">
        <v>97</v>
      </c>
    </row>
    <row r="93" spans="1:5" x14ac:dyDescent="0.25">
      <c r="A93" s="13">
        <f>'Acadamic Diary'!A93</f>
        <v>85</v>
      </c>
      <c r="B93" s="7">
        <v>500095922</v>
      </c>
      <c r="C93" s="7" t="s">
        <v>257</v>
      </c>
      <c r="D93" s="8" t="s">
        <v>258</v>
      </c>
      <c r="E93" s="28">
        <v>95</v>
      </c>
    </row>
    <row r="94" spans="1:5" x14ac:dyDescent="0.25">
      <c r="A94" s="13">
        <f>'Acadamic Diary'!A94</f>
        <v>86</v>
      </c>
      <c r="B94" s="7">
        <v>500095925</v>
      </c>
      <c r="C94" s="7" t="s">
        <v>259</v>
      </c>
      <c r="D94" s="8" t="s">
        <v>260</v>
      </c>
      <c r="E94" s="28">
        <v>97</v>
      </c>
    </row>
    <row r="95" spans="1:5" x14ac:dyDescent="0.25">
      <c r="A95" s="13">
        <f>'Acadamic Diary'!A95</f>
        <v>87</v>
      </c>
      <c r="B95" s="7">
        <v>500095932</v>
      </c>
      <c r="C95" s="7" t="s">
        <v>262</v>
      </c>
      <c r="D95" s="8" t="s">
        <v>263</v>
      </c>
      <c r="E95" s="28">
        <v>98</v>
      </c>
    </row>
    <row r="96" spans="1:5" x14ac:dyDescent="0.25">
      <c r="A96" s="13">
        <f>'Acadamic Diary'!A96</f>
        <v>88</v>
      </c>
      <c r="B96" s="7">
        <v>500095936</v>
      </c>
      <c r="C96" s="7" t="s">
        <v>265</v>
      </c>
      <c r="D96" s="8" t="s">
        <v>266</v>
      </c>
      <c r="E96" s="28">
        <v>91</v>
      </c>
    </row>
    <row r="97" spans="1:5" x14ac:dyDescent="0.25">
      <c r="A97" s="13">
        <f>'Acadamic Diary'!A97</f>
        <v>89</v>
      </c>
      <c r="B97" s="7">
        <v>500095937</v>
      </c>
      <c r="C97" s="7" t="s">
        <v>267</v>
      </c>
      <c r="D97" s="8" t="s">
        <v>268</v>
      </c>
      <c r="E97" s="28">
        <v>95</v>
      </c>
    </row>
    <row r="98" spans="1:5" x14ac:dyDescent="0.25">
      <c r="A98" s="13">
        <f>'Acadamic Diary'!A98</f>
        <v>90</v>
      </c>
      <c r="B98" s="7">
        <v>500096021</v>
      </c>
      <c r="C98" s="7" t="s">
        <v>271</v>
      </c>
      <c r="D98" s="8" t="s">
        <v>272</v>
      </c>
      <c r="E98" s="28">
        <v>96</v>
      </c>
    </row>
    <row r="99" spans="1:5" x14ac:dyDescent="0.25">
      <c r="A99" s="13">
        <f>'Acadamic Diary'!A99</f>
        <v>91</v>
      </c>
      <c r="B99" s="7">
        <v>500096086</v>
      </c>
      <c r="C99" s="7" t="s">
        <v>273</v>
      </c>
      <c r="D99" s="8" t="s">
        <v>274</v>
      </c>
      <c r="E99" s="28">
        <v>91</v>
      </c>
    </row>
    <row r="100" spans="1:5" x14ac:dyDescent="0.25">
      <c r="A100" s="13">
        <f>'Acadamic Diary'!A100</f>
        <v>92</v>
      </c>
      <c r="B100" s="7">
        <v>500096088</v>
      </c>
      <c r="C100" s="7" t="s">
        <v>276</v>
      </c>
      <c r="D100" s="8" t="s">
        <v>277</v>
      </c>
      <c r="E100" s="28">
        <v>89</v>
      </c>
    </row>
    <row r="101" spans="1:5" x14ac:dyDescent="0.25">
      <c r="A101" s="13">
        <f>'Acadamic Diary'!A101</f>
        <v>93</v>
      </c>
      <c r="B101" s="7">
        <v>500096122</v>
      </c>
      <c r="C101" s="7" t="s">
        <v>278</v>
      </c>
      <c r="D101" s="8" t="s">
        <v>279</v>
      </c>
      <c r="E101" s="28">
        <v>99</v>
      </c>
    </row>
    <row r="102" spans="1:5" x14ac:dyDescent="0.25">
      <c r="A102" s="13">
        <f>'Acadamic Diary'!A102</f>
        <v>94</v>
      </c>
      <c r="B102" s="7">
        <v>500096132</v>
      </c>
      <c r="C102" s="7" t="s">
        <v>280</v>
      </c>
      <c r="D102" s="8" t="s">
        <v>281</v>
      </c>
      <c r="E102" s="28">
        <v>99</v>
      </c>
    </row>
    <row r="103" spans="1:5" x14ac:dyDescent="0.25">
      <c r="A103" s="13">
        <f>'Acadamic Diary'!A103</f>
        <v>95</v>
      </c>
      <c r="B103" s="7">
        <v>500096244</v>
      </c>
      <c r="C103" s="7" t="s">
        <v>282</v>
      </c>
      <c r="D103" s="8" t="s">
        <v>283</v>
      </c>
      <c r="E103" s="28">
        <v>94</v>
      </c>
    </row>
    <row r="104" spans="1:5" x14ac:dyDescent="0.25">
      <c r="A104" s="13">
        <f>'Acadamic Diary'!A104</f>
        <v>96</v>
      </c>
      <c r="B104" s="7">
        <v>500096258</v>
      </c>
      <c r="C104" s="7" t="s">
        <v>284</v>
      </c>
      <c r="D104" s="8" t="s">
        <v>285</v>
      </c>
      <c r="E104" s="28">
        <v>86</v>
      </c>
    </row>
    <row r="105" spans="1:5" x14ac:dyDescent="0.25">
      <c r="A105" s="13">
        <f>'Acadamic Diary'!A105</f>
        <v>97</v>
      </c>
      <c r="B105" s="7">
        <v>500096288</v>
      </c>
      <c r="C105" s="7" t="s">
        <v>286</v>
      </c>
      <c r="D105" s="8" t="s">
        <v>287</v>
      </c>
      <c r="E105" s="28">
        <v>93</v>
      </c>
    </row>
    <row r="106" spans="1:5" x14ac:dyDescent="0.25">
      <c r="A106" s="13">
        <f>'Acadamic Diary'!A106</f>
        <v>98</v>
      </c>
      <c r="B106" s="7">
        <v>500096302</v>
      </c>
      <c r="C106" s="7" t="s">
        <v>288</v>
      </c>
      <c r="D106" s="8" t="s">
        <v>289</v>
      </c>
      <c r="E106" s="28">
        <v>86</v>
      </c>
    </row>
    <row r="107" spans="1:5" x14ac:dyDescent="0.25">
      <c r="A107" s="13">
        <f>'Acadamic Diary'!A107</f>
        <v>99</v>
      </c>
      <c r="B107" s="7">
        <v>500096346</v>
      </c>
      <c r="C107" s="7" t="s">
        <v>291</v>
      </c>
      <c r="D107" s="8" t="s">
        <v>292</v>
      </c>
      <c r="E107" s="28">
        <v>92</v>
      </c>
    </row>
    <row r="108" spans="1:5" x14ac:dyDescent="0.25">
      <c r="A108" s="13">
        <f>'Acadamic Diary'!A108</f>
        <v>100</v>
      </c>
      <c r="B108" s="7">
        <v>500096351</v>
      </c>
      <c r="C108" s="7" t="s">
        <v>293</v>
      </c>
      <c r="D108" s="8" t="s">
        <v>294</v>
      </c>
      <c r="E108" s="28">
        <v>90</v>
      </c>
    </row>
    <row r="109" spans="1:5" x14ac:dyDescent="0.25">
      <c r="A109" s="13">
        <f>'Acadamic Diary'!A109</f>
        <v>101</v>
      </c>
      <c r="B109" s="7">
        <v>500096400</v>
      </c>
      <c r="C109" s="7" t="s">
        <v>297</v>
      </c>
      <c r="D109" s="8" t="s">
        <v>298</v>
      </c>
      <c r="E109" s="28">
        <v>92</v>
      </c>
    </row>
    <row r="110" spans="1:5" x14ac:dyDescent="0.25">
      <c r="A110" s="13">
        <f>'Acadamic Diary'!A110</f>
        <v>102</v>
      </c>
      <c r="B110" s="7">
        <v>500096412</v>
      </c>
      <c r="C110" s="7" t="s">
        <v>300</v>
      </c>
      <c r="D110" s="8" t="s">
        <v>301</v>
      </c>
      <c r="E110" s="28">
        <v>92</v>
      </c>
    </row>
    <row r="111" spans="1:5" x14ac:dyDescent="0.25">
      <c r="A111" s="13">
        <f>'Acadamic Diary'!A111</f>
        <v>103</v>
      </c>
      <c r="B111" s="7">
        <v>500096448</v>
      </c>
      <c r="C111" s="7" t="s">
        <v>302</v>
      </c>
      <c r="D111" s="8" t="s">
        <v>303</v>
      </c>
      <c r="E111" s="28">
        <v>87</v>
      </c>
    </row>
    <row r="112" spans="1:5" x14ac:dyDescent="0.25">
      <c r="A112" s="13">
        <f>'Acadamic Diary'!A112</f>
        <v>104</v>
      </c>
      <c r="B112" s="7">
        <v>500096495</v>
      </c>
      <c r="C112" s="7" t="s">
        <v>304</v>
      </c>
      <c r="D112" s="8" t="s">
        <v>305</v>
      </c>
      <c r="E112" s="28">
        <v>96</v>
      </c>
    </row>
    <row r="113" spans="1:5" x14ac:dyDescent="0.25">
      <c r="A113" s="13">
        <f>'Acadamic Diary'!A113</f>
        <v>105</v>
      </c>
      <c r="B113" s="7">
        <v>500096507</v>
      </c>
      <c r="C113" s="7" t="s">
        <v>307</v>
      </c>
      <c r="D113" s="8" t="s">
        <v>308</v>
      </c>
      <c r="E113" s="28">
        <v>86</v>
      </c>
    </row>
    <row r="114" spans="1:5" x14ac:dyDescent="0.25">
      <c r="A114" s="13">
        <f>'Acadamic Diary'!A114</f>
        <v>106</v>
      </c>
      <c r="B114" s="7">
        <v>500096554</v>
      </c>
      <c r="C114" s="7" t="s">
        <v>309</v>
      </c>
      <c r="D114" s="8" t="s">
        <v>310</v>
      </c>
      <c r="E114" s="28">
        <v>93</v>
      </c>
    </row>
    <row r="115" spans="1:5" x14ac:dyDescent="0.25">
      <c r="A115" s="13">
        <f>'Acadamic Diary'!A115</f>
        <v>107</v>
      </c>
      <c r="B115" s="7">
        <v>500096591</v>
      </c>
      <c r="C115" s="7" t="s">
        <v>311</v>
      </c>
      <c r="D115" s="8" t="s">
        <v>312</v>
      </c>
      <c r="E115" s="28">
        <v>91</v>
      </c>
    </row>
    <row r="116" spans="1:5" x14ac:dyDescent="0.25">
      <c r="A116" s="13">
        <f>'Acadamic Diary'!A116</f>
        <v>108</v>
      </c>
      <c r="B116" s="7">
        <v>500096616</v>
      </c>
      <c r="C116" s="7" t="s">
        <v>314</v>
      </c>
      <c r="D116" s="8" t="s">
        <v>315</v>
      </c>
      <c r="E116" s="28">
        <v>85</v>
      </c>
    </row>
  </sheetData>
  <autoFilter ref="A8:E116" xr:uid="{00000000-0009-0000-0000-000007000000}"/>
  <mergeCells count="9">
    <mergeCell ref="A5:B5"/>
    <mergeCell ref="C5:G5"/>
    <mergeCell ref="A6:B6"/>
    <mergeCell ref="C6:G6"/>
    <mergeCell ref="C1:H1"/>
    <mergeCell ref="C2:H2"/>
    <mergeCell ref="C3:H3"/>
    <mergeCell ref="A4:B4"/>
    <mergeCell ref="C4:G4"/>
  </mergeCells>
  <conditionalFormatting sqref="E8:E116">
    <cfRule type="cellIs" dxfId="0" priority="2" operator="between">
      <formula>0</formula>
      <formula>70</formula>
    </cfRule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3"/>
  <sheetViews>
    <sheetView zoomScaleNormal="100" workbookViewId="0">
      <selection activeCell="M29" sqref="M29"/>
    </sheetView>
  </sheetViews>
  <sheetFormatPr defaultColWidth="11.5703125" defaultRowHeight="15" x14ac:dyDescent="0.25"/>
  <cols>
    <col min="1" max="1" width="7.85546875" customWidth="1"/>
    <col min="2" max="2" width="10.7109375" customWidth="1"/>
    <col min="3" max="3" width="13.7109375" customWidth="1"/>
    <col min="4" max="4" width="20.28515625" customWidth="1"/>
    <col min="5" max="5" width="28.5703125" customWidth="1"/>
    <col min="7" max="13" width="7" customWidth="1"/>
  </cols>
  <sheetData>
    <row r="1" spans="1:13" s="4" customFormat="1" ht="45" x14ac:dyDescent="0.25">
      <c r="A1" s="3" t="s">
        <v>9</v>
      </c>
      <c r="B1" s="3" t="s">
        <v>10</v>
      </c>
      <c r="C1" s="3" t="s">
        <v>11</v>
      </c>
      <c r="D1" s="3" t="s">
        <v>12</v>
      </c>
      <c r="E1" s="12" t="s">
        <v>346</v>
      </c>
      <c r="F1" s="12" t="s">
        <v>347</v>
      </c>
      <c r="G1" s="11" t="s">
        <v>348</v>
      </c>
      <c r="H1" s="11" t="s">
        <v>349</v>
      </c>
      <c r="I1" s="11" t="s">
        <v>350</v>
      </c>
      <c r="J1" s="11" t="s">
        <v>351</v>
      </c>
      <c r="K1" s="11" t="s">
        <v>358</v>
      </c>
      <c r="L1" s="11" t="s">
        <v>352</v>
      </c>
      <c r="M1" s="11" t="s">
        <v>353</v>
      </c>
    </row>
    <row r="2" spans="1:13" x14ac:dyDescent="0.25">
      <c r="A2" s="16">
        <v>1</v>
      </c>
      <c r="B2" s="30">
        <v>500093628</v>
      </c>
      <c r="C2" s="30" t="s">
        <v>28</v>
      </c>
      <c r="D2" s="31" t="s">
        <v>29</v>
      </c>
      <c r="E2" s="13"/>
      <c r="F2" s="6">
        <f t="shared" ref="F2:F22" si="0">MAX(I2,L2)</f>
        <v>0</v>
      </c>
      <c r="G2" s="6"/>
      <c r="H2" s="6"/>
      <c r="I2" s="16">
        <f t="shared" ref="I2:I22" si="1">(ROUND(SUM(G2:H2)/2,0))</f>
        <v>0</v>
      </c>
      <c r="J2" s="6"/>
      <c r="K2" s="6"/>
      <c r="L2" s="6">
        <f t="shared" ref="L2:L22" si="2">ROUND(SUM(J2:K2)/185*100,0)</f>
        <v>0</v>
      </c>
      <c r="M2" s="6"/>
    </row>
    <row r="3" spans="1:13" x14ac:dyDescent="0.25">
      <c r="A3" s="16">
        <v>2</v>
      </c>
      <c r="B3" s="30">
        <v>500093659</v>
      </c>
      <c r="C3" s="30" t="s">
        <v>49</v>
      </c>
      <c r="D3" s="31" t="s">
        <v>50</v>
      </c>
      <c r="E3" s="6"/>
      <c r="F3" s="6">
        <f t="shared" si="0"/>
        <v>0</v>
      </c>
      <c r="G3" s="6"/>
      <c r="H3" s="6"/>
      <c r="I3" s="16">
        <f t="shared" si="1"/>
        <v>0</v>
      </c>
      <c r="J3" s="6"/>
      <c r="K3" s="6"/>
      <c r="L3" s="6">
        <f t="shared" si="2"/>
        <v>0</v>
      </c>
      <c r="M3" s="6"/>
    </row>
    <row r="4" spans="1:13" x14ac:dyDescent="0.25">
      <c r="A4" s="16">
        <v>3</v>
      </c>
      <c r="B4" s="30">
        <v>500093677</v>
      </c>
      <c r="C4" s="30" t="s">
        <v>51</v>
      </c>
      <c r="D4" s="31" t="s">
        <v>52</v>
      </c>
      <c r="E4" s="6"/>
      <c r="F4" s="6">
        <f t="shared" si="0"/>
        <v>0</v>
      </c>
      <c r="G4" s="6"/>
      <c r="H4" s="6"/>
      <c r="I4" s="16">
        <f t="shared" si="1"/>
        <v>0</v>
      </c>
      <c r="J4" s="6"/>
      <c r="K4" s="6"/>
      <c r="L4" s="6">
        <f t="shared" si="2"/>
        <v>0</v>
      </c>
      <c r="M4" s="6"/>
    </row>
    <row r="5" spans="1:13" x14ac:dyDescent="0.25">
      <c r="A5" s="16">
        <v>4</v>
      </c>
      <c r="B5" s="30">
        <v>500093927</v>
      </c>
      <c r="C5" s="30" t="s">
        <v>61</v>
      </c>
      <c r="D5" s="31" t="s">
        <v>62</v>
      </c>
      <c r="E5" s="6"/>
      <c r="F5" s="6">
        <f t="shared" si="0"/>
        <v>0</v>
      </c>
      <c r="G5" s="6"/>
      <c r="H5" s="6"/>
      <c r="I5" s="16">
        <f t="shared" si="1"/>
        <v>0</v>
      </c>
      <c r="J5" s="6"/>
      <c r="K5" s="6"/>
      <c r="L5" s="6">
        <f t="shared" si="2"/>
        <v>0</v>
      </c>
      <c r="M5" s="6"/>
    </row>
    <row r="6" spans="1:13" x14ac:dyDescent="0.25">
      <c r="A6" s="16">
        <v>5</v>
      </c>
      <c r="B6" s="30">
        <v>500093948</v>
      </c>
      <c r="C6" s="30" t="s">
        <v>63</v>
      </c>
      <c r="D6" s="31" t="s">
        <v>64</v>
      </c>
      <c r="E6" s="6"/>
      <c r="F6" s="6">
        <f t="shared" si="0"/>
        <v>0</v>
      </c>
      <c r="G6" s="6"/>
      <c r="H6" s="6"/>
      <c r="I6" s="16">
        <f t="shared" si="1"/>
        <v>0</v>
      </c>
      <c r="J6" s="6"/>
      <c r="K6" s="6"/>
      <c r="L6" s="6">
        <f t="shared" si="2"/>
        <v>0</v>
      </c>
      <c r="M6" s="6"/>
    </row>
    <row r="7" spans="1:13" x14ac:dyDescent="0.25">
      <c r="A7" s="16">
        <v>6</v>
      </c>
      <c r="B7" s="30">
        <v>500093957</v>
      </c>
      <c r="C7" s="30" t="s">
        <v>65</v>
      </c>
      <c r="D7" s="36" t="s">
        <v>66</v>
      </c>
      <c r="E7" s="35"/>
      <c r="F7" s="6">
        <f t="shared" si="0"/>
        <v>0</v>
      </c>
      <c r="G7" s="6"/>
      <c r="H7" s="6"/>
      <c r="I7" s="16">
        <f t="shared" si="1"/>
        <v>0</v>
      </c>
      <c r="J7" s="6"/>
      <c r="K7" s="6"/>
      <c r="L7" s="6">
        <f t="shared" si="2"/>
        <v>0</v>
      </c>
      <c r="M7" s="6"/>
    </row>
    <row r="8" spans="1:13" x14ac:dyDescent="0.25">
      <c r="A8" s="16">
        <v>7</v>
      </c>
      <c r="B8" s="30">
        <v>500093984</v>
      </c>
      <c r="C8" s="30" t="s">
        <v>67</v>
      </c>
      <c r="D8" s="31" t="s">
        <v>68</v>
      </c>
      <c r="E8" s="6"/>
      <c r="F8" s="6">
        <f t="shared" si="0"/>
        <v>0</v>
      </c>
      <c r="G8" s="6"/>
      <c r="H8" s="6"/>
      <c r="I8" s="16">
        <f t="shared" si="1"/>
        <v>0</v>
      </c>
      <c r="J8" s="6"/>
      <c r="K8" s="6"/>
      <c r="L8" s="6">
        <f t="shared" si="2"/>
        <v>0</v>
      </c>
      <c r="M8" s="6"/>
    </row>
    <row r="9" spans="1:13" x14ac:dyDescent="0.25">
      <c r="A9" s="16">
        <v>8</v>
      </c>
      <c r="B9" s="30">
        <v>500094046</v>
      </c>
      <c r="C9" s="30" t="s">
        <v>73</v>
      </c>
      <c r="D9" s="31" t="s">
        <v>74</v>
      </c>
      <c r="E9" s="6"/>
      <c r="F9" s="6">
        <f t="shared" si="0"/>
        <v>0</v>
      </c>
      <c r="G9" s="6"/>
      <c r="H9" s="6"/>
      <c r="I9" s="16">
        <f t="shared" si="1"/>
        <v>0</v>
      </c>
      <c r="J9" s="6"/>
      <c r="K9" s="6"/>
      <c r="L9" s="6">
        <f t="shared" si="2"/>
        <v>0</v>
      </c>
      <c r="M9" s="6"/>
    </row>
    <row r="10" spans="1:13" x14ac:dyDescent="0.25">
      <c r="A10" s="16">
        <v>9</v>
      </c>
      <c r="B10" s="30">
        <v>500094054</v>
      </c>
      <c r="C10" s="30" t="s">
        <v>81</v>
      </c>
      <c r="D10" s="31" t="s">
        <v>82</v>
      </c>
      <c r="E10" s="6"/>
      <c r="F10" s="6">
        <f t="shared" si="0"/>
        <v>0</v>
      </c>
      <c r="G10" s="6"/>
      <c r="H10" s="6"/>
      <c r="I10" s="16">
        <f t="shared" si="1"/>
        <v>0</v>
      </c>
      <c r="J10" s="6"/>
      <c r="K10" s="6"/>
      <c r="L10" s="6">
        <f t="shared" si="2"/>
        <v>0</v>
      </c>
      <c r="M10" s="6"/>
    </row>
    <row r="11" spans="1:13" x14ac:dyDescent="0.25">
      <c r="A11" s="16">
        <v>10</v>
      </c>
      <c r="B11" s="30">
        <v>500094083</v>
      </c>
      <c r="C11" s="30" t="s">
        <v>89</v>
      </c>
      <c r="D11" s="31" t="s">
        <v>90</v>
      </c>
      <c r="E11" s="6"/>
      <c r="F11" s="6">
        <f t="shared" si="0"/>
        <v>0</v>
      </c>
      <c r="G11" s="6"/>
      <c r="H11" s="6"/>
      <c r="I11" s="16">
        <f t="shared" si="1"/>
        <v>0</v>
      </c>
      <c r="J11" s="6"/>
      <c r="K11" s="6"/>
      <c r="L11" s="6">
        <f t="shared" si="2"/>
        <v>0</v>
      </c>
      <c r="M11" s="6"/>
    </row>
    <row r="12" spans="1:13" x14ac:dyDescent="0.25">
      <c r="A12" s="16">
        <v>11</v>
      </c>
      <c r="B12" s="30">
        <v>500094566</v>
      </c>
      <c r="C12" s="30" t="s">
        <v>125</v>
      </c>
      <c r="D12" s="31" t="s">
        <v>126</v>
      </c>
      <c r="E12" s="6" t="s">
        <v>354</v>
      </c>
      <c r="F12" s="6">
        <f t="shared" si="0"/>
        <v>81</v>
      </c>
      <c r="G12" s="6">
        <v>81</v>
      </c>
      <c r="H12" s="6">
        <v>81</v>
      </c>
      <c r="I12" s="16">
        <f t="shared" si="1"/>
        <v>81</v>
      </c>
      <c r="J12" s="6"/>
      <c r="K12" s="6"/>
      <c r="L12" s="6">
        <f t="shared" si="2"/>
        <v>0</v>
      </c>
      <c r="M12" s="6"/>
    </row>
    <row r="13" spans="1:13" x14ac:dyDescent="0.25">
      <c r="A13" s="16">
        <v>12</v>
      </c>
      <c r="B13" s="30">
        <v>500094696</v>
      </c>
      <c r="C13" s="30" t="s">
        <v>145</v>
      </c>
      <c r="D13" s="31" t="s">
        <v>146</v>
      </c>
      <c r="E13" s="6"/>
      <c r="F13" s="6">
        <f t="shared" si="0"/>
        <v>0</v>
      </c>
      <c r="G13" s="6"/>
      <c r="H13" s="6"/>
      <c r="I13" s="16">
        <f t="shared" si="1"/>
        <v>0</v>
      </c>
      <c r="J13" s="6"/>
      <c r="K13" s="6"/>
      <c r="L13" s="6">
        <f t="shared" si="2"/>
        <v>0</v>
      </c>
      <c r="M13" s="6"/>
    </row>
    <row r="14" spans="1:13" x14ac:dyDescent="0.25">
      <c r="A14" s="16">
        <v>13</v>
      </c>
      <c r="B14" s="30">
        <v>500095437</v>
      </c>
      <c r="C14" s="30" t="s">
        <v>184</v>
      </c>
      <c r="D14" s="31" t="s">
        <v>185</v>
      </c>
      <c r="E14" s="6"/>
      <c r="F14" s="6">
        <f t="shared" si="0"/>
        <v>0</v>
      </c>
      <c r="G14" s="6"/>
      <c r="H14" s="6"/>
      <c r="I14" s="16">
        <f t="shared" si="1"/>
        <v>0</v>
      </c>
      <c r="J14" s="6"/>
      <c r="K14" s="6"/>
      <c r="L14" s="6">
        <f t="shared" si="2"/>
        <v>0</v>
      </c>
      <c r="M14" s="6"/>
    </row>
    <row r="15" spans="1:13" x14ac:dyDescent="0.25">
      <c r="A15" s="16">
        <v>14</v>
      </c>
      <c r="B15" s="30">
        <v>500095825</v>
      </c>
      <c r="C15" s="30" t="s">
        <v>241</v>
      </c>
      <c r="D15" s="31" t="s">
        <v>242</v>
      </c>
      <c r="E15" s="6"/>
      <c r="F15" s="6">
        <f t="shared" si="0"/>
        <v>0</v>
      </c>
      <c r="G15" s="6"/>
      <c r="H15" s="6"/>
      <c r="I15" s="16">
        <f t="shared" si="1"/>
        <v>0</v>
      </c>
      <c r="J15" s="6"/>
      <c r="K15" s="6"/>
      <c r="L15" s="6">
        <f t="shared" si="2"/>
        <v>0</v>
      </c>
      <c r="M15" s="6"/>
    </row>
    <row r="16" spans="1:13" x14ac:dyDescent="0.25">
      <c r="A16" s="16">
        <v>15</v>
      </c>
      <c r="B16" s="30">
        <v>500095835</v>
      </c>
      <c r="C16" s="30" t="s">
        <v>249</v>
      </c>
      <c r="D16" s="31" t="s">
        <v>250</v>
      </c>
      <c r="E16" s="6" t="s">
        <v>355</v>
      </c>
      <c r="F16" s="6">
        <f t="shared" si="0"/>
        <v>41</v>
      </c>
      <c r="G16" s="6"/>
      <c r="H16" s="6"/>
      <c r="I16" s="16">
        <f t="shared" si="1"/>
        <v>0</v>
      </c>
      <c r="J16" s="6">
        <v>35</v>
      </c>
      <c r="K16" s="6">
        <v>40</v>
      </c>
      <c r="L16" s="6">
        <f t="shared" si="2"/>
        <v>41</v>
      </c>
      <c r="M16" s="6"/>
    </row>
    <row r="17" spans="1:19" x14ac:dyDescent="0.25">
      <c r="A17" s="16">
        <v>16</v>
      </c>
      <c r="B17" s="30">
        <v>500095836</v>
      </c>
      <c r="C17" s="30" t="s">
        <v>251</v>
      </c>
      <c r="D17" s="31" t="s">
        <v>252</v>
      </c>
      <c r="E17" s="6"/>
      <c r="F17" s="6">
        <f t="shared" si="0"/>
        <v>0</v>
      </c>
      <c r="G17" s="6"/>
      <c r="H17" s="6"/>
      <c r="I17" s="16">
        <f t="shared" si="1"/>
        <v>0</v>
      </c>
      <c r="J17" s="6"/>
      <c r="K17" s="6"/>
      <c r="L17" s="6">
        <f t="shared" si="2"/>
        <v>0</v>
      </c>
      <c r="M17" s="6"/>
    </row>
    <row r="18" spans="1:19" x14ac:dyDescent="0.25">
      <c r="A18" s="16">
        <v>17</v>
      </c>
      <c r="B18" s="30">
        <v>500095922</v>
      </c>
      <c r="C18" s="30" t="s">
        <v>257</v>
      </c>
      <c r="D18" s="31" t="s">
        <v>258</v>
      </c>
      <c r="E18" s="6"/>
      <c r="F18" s="6">
        <f t="shared" si="0"/>
        <v>0</v>
      </c>
      <c r="G18" s="6"/>
      <c r="H18" s="6"/>
      <c r="I18" s="16">
        <f t="shared" si="1"/>
        <v>0</v>
      </c>
      <c r="J18" s="6"/>
      <c r="K18" s="6"/>
      <c r="L18" s="6">
        <f t="shared" si="2"/>
        <v>0</v>
      </c>
      <c r="M18" s="6"/>
    </row>
    <row r="19" spans="1:19" x14ac:dyDescent="0.25">
      <c r="A19" s="16">
        <v>18</v>
      </c>
      <c r="B19" s="30">
        <v>500095936</v>
      </c>
      <c r="C19" s="30" t="s">
        <v>265</v>
      </c>
      <c r="D19" s="31" t="s">
        <v>266</v>
      </c>
      <c r="E19" s="6"/>
      <c r="F19" s="6">
        <f t="shared" si="0"/>
        <v>0</v>
      </c>
      <c r="G19" s="6"/>
      <c r="H19" s="6"/>
      <c r="I19" s="16">
        <f t="shared" si="1"/>
        <v>0</v>
      </c>
      <c r="J19" s="6"/>
      <c r="K19" s="6"/>
      <c r="L19" s="6">
        <f t="shared" si="2"/>
        <v>0</v>
      </c>
      <c r="M19" s="6"/>
    </row>
    <row r="20" spans="1:19" x14ac:dyDescent="0.25">
      <c r="A20" s="16">
        <v>19</v>
      </c>
      <c r="B20" s="7">
        <v>500096591</v>
      </c>
      <c r="C20" s="7" t="s">
        <v>311</v>
      </c>
      <c r="D20" s="8" t="s">
        <v>312</v>
      </c>
      <c r="E20" s="6" t="s">
        <v>355</v>
      </c>
      <c r="F20" s="6">
        <f t="shared" si="0"/>
        <v>80</v>
      </c>
      <c r="G20" s="6">
        <v>83</v>
      </c>
      <c r="H20" s="6">
        <v>76</v>
      </c>
      <c r="I20" s="16">
        <f t="shared" si="1"/>
        <v>80</v>
      </c>
      <c r="J20" s="6"/>
      <c r="K20" s="6"/>
      <c r="L20" s="6">
        <f t="shared" si="2"/>
        <v>0</v>
      </c>
      <c r="M20" s="6"/>
      <c r="S20" t="s">
        <v>356</v>
      </c>
    </row>
    <row r="21" spans="1:19" x14ac:dyDescent="0.25">
      <c r="A21" s="16">
        <v>20</v>
      </c>
      <c r="B21" s="7">
        <v>500095576</v>
      </c>
      <c r="C21" s="7" t="s">
        <v>206</v>
      </c>
      <c r="D21" s="8" t="s">
        <v>207</v>
      </c>
      <c r="E21" s="6" t="s">
        <v>355</v>
      </c>
      <c r="F21" s="6">
        <f t="shared" si="0"/>
        <v>79</v>
      </c>
      <c r="G21" s="6">
        <v>84</v>
      </c>
      <c r="H21" s="6">
        <v>73</v>
      </c>
      <c r="I21" s="16">
        <f t="shared" si="1"/>
        <v>79</v>
      </c>
      <c r="J21" s="6"/>
      <c r="K21" s="6"/>
      <c r="L21" s="6">
        <f t="shared" si="2"/>
        <v>0</v>
      </c>
      <c r="M21" s="6"/>
    </row>
    <row r="22" spans="1:19" x14ac:dyDescent="0.25">
      <c r="A22" s="16">
        <v>21</v>
      </c>
      <c r="B22" s="7">
        <v>500095374</v>
      </c>
      <c r="C22" s="7" t="s">
        <v>177</v>
      </c>
      <c r="D22" s="8" t="s">
        <v>178</v>
      </c>
      <c r="E22" s="6" t="s">
        <v>355</v>
      </c>
      <c r="F22" s="6">
        <f t="shared" si="0"/>
        <v>80</v>
      </c>
      <c r="G22" s="6">
        <v>83</v>
      </c>
      <c r="H22" s="6">
        <v>76</v>
      </c>
      <c r="I22" s="16">
        <f t="shared" si="1"/>
        <v>80</v>
      </c>
      <c r="J22" s="6"/>
      <c r="K22" s="6"/>
      <c r="L22" s="6">
        <f t="shared" si="2"/>
        <v>0</v>
      </c>
      <c r="M22" s="6"/>
    </row>
    <row r="23" spans="1:19" x14ac:dyDescent="0.25">
      <c r="A23" s="6">
        <v>22</v>
      </c>
      <c r="B23" s="6">
        <v>500093916</v>
      </c>
      <c r="C23" s="6" t="s">
        <v>53</v>
      </c>
      <c r="D23" s="6" t="s">
        <v>54</v>
      </c>
      <c r="E23" s="6" t="s">
        <v>357</v>
      </c>
      <c r="F23" s="6">
        <v>78</v>
      </c>
      <c r="G23" s="6"/>
      <c r="H23" s="6"/>
      <c r="I23" s="6"/>
      <c r="J23" s="6"/>
      <c r="K23" s="6"/>
      <c r="L23" s="6"/>
      <c r="M23" s="6"/>
    </row>
  </sheetData>
  <autoFilter ref="A1:F19" xr:uid="{00000000-0009-0000-0000-000008000000}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Acadamic Diary</vt:lpstr>
      <vt:lpstr>Synopsis</vt:lpstr>
      <vt:lpstr>Mid_term</vt:lpstr>
      <vt:lpstr>End-term</vt:lpstr>
      <vt:lpstr>Mentor Marks</vt:lpstr>
      <vt:lpstr>Project Marks</vt:lpstr>
      <vt:lpstr>final</vt:lpstr>
      <vt:lpstr>Summer Internship</vt:lpstr>
      <vt:lpstr>OtherAC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Prateek Raj Gautam</cp:lastModifiedBy>
  <cp:revision>67</cp:revision>
  <dcterms:created xsi:type="dcterms:W3CDTF">2015-06-05T18:17:20Z</dcterms:created>
  <dcterms:modified xsi:type="dcterms:W3CDTF">2024-12-23T11:20:15Z</dcterms:modified>
  <cp:category/>
  <cp:contentStatus/>
</cp:coreProperties>
</file>