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rat\OneDrive\Fries\"/>
    </mc:Choice>
  </mc:AlternateContent>
  <bookViews>
    <workbookView xWindow="120" yWindow="15" windowWidth="7845" windowHeight="4950" activeTab="1"/>
  </bookViews>
  <sheets>
    <sheet name="Set-up costs" sheetId="7" r:id="rId1"/>
    <sheet name="Profit and loss forecast" sheetId="10" r:id="rId2"/>
  </sheets>
  <calcPr calcId="162913"/>
</workbook>
</file>

<file path=xl/calcChain.xml><?xml version="1.0" encoding="utf-8"?>
<calcChain xmlns="http://schemas.openxmlformats.org/spreadsheetml/2006/main">
  <c r="B40" i="7" l="1"/>
  <c r="B38" i="10" l="1"/>
  <c r="C38" i="10"/>
  <c r="D38" i="10"/>
  <c r="E38" i="10"/>
  <c r="F38" i="10"/>
  <c r="G38" i="10"/>
  <c r="H38" i="10"/>
  <c r="I38" i="10"/>
  <c r="J38" i="10"/>
  <c r="K38" i="10"/>
  <c r="L38" i="10"/>
  <c r="M38" i="10"/>
  <c r="N5" i="10"/>
  <c r="N6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M7" i="10"/>
  <c r="M41" i="10" s="1"/>
  <c r="L7" i="10"/>
  <c r="L41" i="10" s="1"/>
  <c r="K7" i="10"/>
  <c r="K41" i="10" s="1"/>
  <c r="J7" i="10"/>
  <c r="J41" i="10" s="1"/>
  <c r="I7" i="10"/>
  <c r="I41" i="10" s="1"/>
  <c r="H7" i="10"/>
  <c r="H41" i="10" s="1"/>
  <c r="G7" i="10"/>
  <c r="G41" i="10" s="1"/>
  <c r="F7" i="10"/>
  <c r="E7" i="10"/>
  <c r="E41" i="10" s="1"/>
  <c r="D7" i="10"/>
  <c r="D41" i="10" s="1"/>
  <c r="C7" i="10"/>
  <c r="C41" i="10" s="1"/>
  <c r="B7" i="10"/>
  <c r="B41" i="10" s="1"/>
  <c r="B42" i="7"/>
  <c r="B43" i="7" s="1"/>
  <c r="F41" i="10"/>
  <c r="F40" i="10" l="1"/>
  <c r="F42" i="10" s="1"/>
  <c r="E40" i="10"/>
  <c r="E42" i="10" s="1"/>
  <c r="I40" i="10"/>
  <c r="I42" i="10" s="1"/>
  <c r="M40" i="10"/>
  <c r="M42" i="10" s="1"/>
  <c r="L40" i="10"/>
  <c r="L42" i="10" s="1"/>
  <c r="H40" i="10"/>
  <c r="H42" i="10" s="1"/>
  <c r="G40" i="10"/>
  <c r="G42" i="10" s="1"/>
  <c r="D40" i="10"/>
  <c r="D42" i="10" s="1"/>
  <c r="N7" i="10"/>
  <c r="N41" i="10" s="1"/>
  <c r="N38" i="10"/>
  <c r="C40" i="10"/>
  <c r="C42" i="10" s="1"/>
  <c r="B44" i="7"/>
  <c r="B40" i="10"/>
  <c r="B42" i="10" s="1"/>
  <c r="K40" i="10"/>
  <c r="K42" i="10" s="1"/>
  <c r="J40" i="10"/>
  <c r="J42" i="10" s="1"/>
  <c r="N40" i="10" l="1"/>
  <c r="N42" i="10" l="1"/>
</calcChain>
</file>

<file path=xl/sharedStrings.xml><?xml version="1.0" encoding="utf-8"?>
<sst xmlns="http://schemas.openxmlformats.org/spreadsheetml/2006/main" count="76" uniqueCount="74">
  <si>
    <t>Total</t>
  </si>
  <si>
    <t>Totals</t>
  </si>
  <si>
    <t>Result</t>
  </si>
  <si>
    <t>Advertising and promotion</t>
  </si>
  <si>
    <t>Vehicles</t>
  </si>
  <si>
    <t>Setting up the business</t>
  </si>
  <si>
    <t>Plant and equipment</t>
  </si>
  <si>
    <t>Equipment</t>
  </si>
  <si>
    <t>Computers and software</t>
  </si>
  <si>
    <t>Accountant's fees</t>
  </si>
  <si>
    <t>Solicitor's fees</t>
  </si>
  <si>
    <t>Business registration</t>
  </si>
  <si>
    <t>Domain name registration</t>
  </si>
  <si>
    <t>Setting up the premises</t>
  </si>
  <si>
    <t>Lease deposit and advance rent</t>
  </si>
  <si>
    <t>Utility bonds and connection</t>
  </si>
  <si>
    <t>Insurance premiums</t>
  </si>
  <si>
    <t>Licences</t>
  </si>
  <si>
    <t>Starting operations</t>
  </si>
  <si>
    <t>Raw materials and supplies</t>
  </si>
  <si>
    <t>Working capital</t>
  </si>
  <si>
    <t>Start-up capital</t>
  </si>
  <si>
    <t>Equity investment</t>
  </si>
  <si>
    <t>Borrowings</t>
  </si>
  <si>
    <t>Borrowings required</t>
  </si>
  <si>
    <t>Total set-up costs</t>
  </si>
  <si>
    <t>Set-up costs</t>
  </si>
  <si>
    <t>The result</t>
  </si>
  <si>
    <t>Cost of goods sold</t>
  </si>
  <si>
    <t>Gross profit margin</t>
  </si>
  <si>
    <t>Fitout</t>
  </si>
  <si>
    <t>Telecommunications</t>
  </si>
  <si>
    <t>Surplus funds</t>
  </si>
  <si>
    <t>Profit and loss forecast</t>
  </si>
  <si>
    <t>Sales</t>
  </si>
  <si>
    <t>Sales (invoiced)</t>
  </si>
  <si>
    <t>Gross profit</t>
  </si>
  <si>
    <t>Expenses</t>
  </si>
  <si>
    <t>Accounting fees</t>
  </si>
  <si>
    <t>Advertising</t>
  </si>
  <si>
    <t>Bank charges</t>
  </si>
  <si>
    <t>Bank interest</t>
  </si>
  <si>
    <t>Depreciation</t>
  </si>
  <si>
    <t>Electricity and gas</t>
  </si>
  <si>
    <t>Equipment hire/lease</t>
  </si>
  <si>
    <t xml:space="preserve">Insurance </t>
  </si>
  <si>
    <t>Legal fees</t>
  </si>
  <si>
    <t xml:space="preserve">Motor vehicle expenses </t>
  </si>
  <si>
    <t>Postage, telephone and fax</t>
  </si>
  <si>
    <t>Stationery</t>
  </si>
  <si>
    <t>Rent</t>
  </si>
  <si>
    <t>Repairs and maintenance</t>
  </si>
  <si>
    <t>Security</t>
  </si>
  <si>
    <t>Sundries</t>
  </si>
  <si>
    <t>Superannuation</t>
  </si>
  <si>
    <t>Transport/courier costs</t>
  </si>
  <si>
    <t xml:space="preserve">Wages </t>
  </si>
  <si>
    <t>Workers compensation</t>
  </si>
  <si>
    <t>Net profit</t>
  </si>
  <si>
    <t>Net profit margin</t>
  </si>
  <si>
    <t>Stationery and office supplies</t>
  </si>
  <si>
    <t>July</t>
  </si>
  <si>
    <t>Aug</t>
  </si>
  <si>
    <t>Sep</t>
  </si>
  <si>
    <t>Oct</t>
  </si>
  <si>
    <t>Dec</t>
  </si>
  <si>
    <t>Nov</t>
  </si>
  <si>
    <t>Jan</t>
  </si>
  <si>
    <t>Feb</t>
  </si>
  <si>
    <t>March</t>
  </si>
  <si>
    <t>April</t>
  </si>
  <si>
    <t>May</t>
  </si>
  <si>
    <t>June</t>
  </si>
  <si>
    <t>Contigency Fund(10% of budget)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</si>
</sst>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;\-&quot;$&quot;#,##0"/>
    <numFmt numFmtId="165" formatCode="mmm"/>
    <numFmt numFmtId="166" formatCode="&quot;$&quot;#,##0.00"/>
    <numFmt numFmtId="167" formatCode="&quot;$&quot;#,##0"/>
    <numFmt numFmtId="168" formatCode="&quot;₹&quot;\ #,##0.00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8"/>
      <color indexed="44"/>
      <name val="Arial"/>
      <family val="2"/>
    </font>
    <font>
      <sz val="9"/>
      <name val="Arial"/>
      <family val="2"/>
    </font>
    <font>
      <sz val="8"/>
      <color indexed="22"/>
      <name val="Arial"/>
      <family val="2"/>
    </font>
    <font>
      <b/>
      <sz val="8"/>
      <color indexed="22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 style="medium">
        <color indexed="55"/>
      </left>
      <right/>
      <top/>
      <bottom/>
      <diagonal/>
    </border>
    <border>
      <left style="medium">
        <color indexed="55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/>
      <top style="thin">
        <color indexed="22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55"/>
      </left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55"/>
      </left>
      <right/>
      <top style="thin">
        <color indexed="22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166" fontId="5" fillId="2" borderId="0" xfId="0" applyNumberFormat="1" applyFont="1" applyFill="1" applyBorder="1"/>
    <xf numFmtId="166" fontId="5" fillId="2" borderId="1" xfId="0" applyNumberFormat="1" applyFont="1" applyFill="1" applyBorder="1"/>
    <xf numFmtId="166" fontId="5" fillId="2" borderId="2" xfId="0" applyNumberFormat="1" applyFont="1" applyFill="1" applyBorder="1"/>
    <xf numFmtId="0" fontId="3" fillId="2" borderId="3" xfId="0" applyFont="1" applyFill="1" applyBorder="1" applyAlignment="1">
      <alignment vertical="center"/>
    </xf>
    <xf numFmtId="0" fontId="5" fillId="2" borderId="4" xfId="0" applyFont="1" applyFill="1" applyBorder="1"/>
    <xf numFmtId="0" fontId="5" fillId="2" borderId="0" xfId="0" applyFont="1" applyFill="1" applyBorder="1"/>
    <xf numFmtId="0" fontId="5" fillId="3" borderId="0" xfId="0" applyFont="1" applyFill="1"/>
    <xf numFmtId="0" fontId="8" fillId="3" borderId="0" xfId="0" applyFont="1" applyFill="1"/>
    <xf numFmtId="0" fontId="10" fillId="3" borderId="0" xfId="0" applyFont="1" applyFill="1"/>
    <xf numFmtId="0" fontId="11" fillId="3" borderId="0" xfId="0" applyFont="1" applyFill="1"/>
    <xf numFmtId="165" fontId="10" fillId="3" borderId="0" xfId="0" applyNumberFormat="1" applyFont="1" applyFill="1"/>
    <xf numFmtId="167" fontId="10" fillId="3" borderId="0" xfId="0" applyNumberFormat="1" applyFont="1" applyFill="1"/>
    <xf numFmtId="0" fontId="6" fillId="3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6" xfId="0" applyFont="1" applyFill="1" applyBorder="1"/>
    <xf numFmtId="0" fontId="7" fillId="2" borderId="6" xfId="0" applyFont="1" applyFill="1" applyBorder="1"/>
    <xf numFmtId="0" fontId="2" fillId="2" borderId="6" xfId="0" applyFont="1" applyFill="1" applyBorder="1"/>
    <xf numFmtId="165" fontId="2" fillId="5" borderId="8" xfId="0" applyNumberFormat="1" applyFont="1" applyFill="1" applyBorder="1" applyAlignment="1">
      <alignment horizontal="center"/>
    </xf>
    <xf numFmtId="0" fontId="9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5" fillId="2" borderId="0" xfId="0" applyFont="1" applyFill="1"/>
    <xf numFmtId="164" fontId="5" fillId="2" borderId="0" xfId="0" applyNumberFormat="1" applyFont="1" applyFill="1" applyAlignment="1">
      <alignment horizontal="right"/>
    </xf>
    <xf numFmtId="0" fontId="5" fillId="2" borderId="8" xfId="0" applyFont="1" applyFill="1" applyBorder="1"/>
    <xf numFmtId="0" fontId="2" fillId="2" borderId="8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2" fillId="2" borderId="10" xfId="0" applyFont="1" applyFill="1" applyBorder="1"/>
    <xf numFmtId="0" fontId="3" fillId="2" borderId="0" xfId="0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right"/>
    </xf>
    <xf numFmtId="0" fontId="5" fillId="2" borderId="0" xfId="0" applyFont="1" applyFill="1" applyBorder="1"/>
    <xf numFmtId="0" fontId="2" fillId="2" borderId="12" xfId="0" applyFont="1" applyFill="1" applyBorder="1"/>
    <xf numFmtId="0" fontId="5" fillId="2" borderId="13" xfId="0" applyFont="1" applyFill="1" applyBorder="1"/>
    <xf numFmtId="0" fontId="5" fillId="4" borderId="14" xfId="0" applyFont="1" applyFill="1" applyBorder="1" applyProtection="1">
      <protection locked="0"/>
    </xf>
    <xf numFmtId="0" fontId="5" fillId="6" borderId="0" xfId="0" applyFont="1" applyFill="1"/>
    <xf numFmtId="164" fontId="5" fillId="6" borderId="0" xfId="0" applyNumberFormat="1" applyFont="1" applyFill="1" applyAlignment="1">
      <alignment horizontal="right"/>
    </xf>
    <xf numFmtId="9" fontId="5" fillId="2" borderId="8" xfId="0" applyNumberFormat="1" applyFont="1" applyFill="1" applyBorder="1"/>
    <xf numFmtId="166" fontId="4" fillId="2" borderId="2" xfId="0" applyNumberFormat="1" applyFont="1" applyFill="1" applyBorder="1"/>
    <xf numFmtId="0" fontId="1" fillId="4" borderId="14" xfId="0" applyFont="1" applyFill="1" applyBorder="1" applyProtection="1">
      <protection locked="0"/>
    </xf>
    <xf numFmtId="0" fontId="5" fillId="2" borderId="16" xfId="0" applyFont="1" applyFill="1" applyBorder="1"/>
    <xf numFmtId="0" fontId="4" fillId="2" borderId="8" xfId="0" applyFont="1" applyFill="1" applyBorder="1"/>
    <xf numFmtId="0" fontId="5" fillId="2" borderId="6" xfId="0" applyFont="1" applyFill="1" applyBorder="1" applyAlignment="1">
      <alignment horizontal="left"/>
    </xf>
    <xf numFmtId="0" fontId="5" fillId="2" borderId="18" xfId="0" applyFont="1" applyFill="1" applyBorder="1" applyAlignment="1">
      <alignment horizontal="left"/>
    </xf>
    <xf numFmtId="9" fontId="4" fillId="2" borderId="8" xfId="0" applyNumberFormat="1" applyFont="1" applyFill="1" applyBorder="1"/>
    <xf numFmtId="0" fontId="1" fillId="0" borderId="19" xfId="0" applyFont="1" applyFill="1" applyBorder="1" applyAlignment="1" applyProtection="1">
      <alignment horizontal="left"/>
      <protection locked="0"/>
    </xf>
    <xf numFmtId="0" fontId="5" fillId="0" borderId="19" xfId="0" applyFont="1" applyFill="1" applyBorder="1" applyAlignment="1" applyProtection="1">
      <alignment horizontal="left"/>
      <protection locked="0"/>
    </xf>
    <xf numFmtId="168" fontId="5" fillId="4" borderId="14" xfId="0" applyNumberFormat="1" applyFont="1" applyFill="1" applyBorder="1" applyAlignment="1" applyProtection="1">
      <alignment horizontal="right"/>
      <protection locked="0"/>
    </xf>
    <xf numFmtId="168" fontId="1" fillId="4" borderId="14" xfId="0" applyNumberFormat="1" applyFont="1" applyFill="1" applyBorder="1" applyAlignment="1" applyProtection="1">
      <alignment horizontal="right"/>
      <protection locked="0"/>
    </xf>
    <xf numFmtId="168" fontId="5" fillId="2" borderId="10" xfId="0" applyNumberFormat="1" applyFont="1" applyFill="1" applyBorder="1" applyAlignment="1">
      <alignment horizontal="right"/>
    </xf>
    <xf numFmtId="168" fontId="5" fillId="2" borderId="8" xfId="0" applyNumberFormat="1" applyFont="1" applyFill="1" applyBorder="1" applyAlignment="1">
      <alignment horizontal="right"/>
    </xf>
    <xf numFmtId="168" fontId="4" fillId="2" borderId="8" xfId="0" applyNumberFormat="1" applyFont="1" applyFill="1" applyBorder="1" applyAlignment="1">
      <alignment horizontal="right"/>
    </xf>
    <xf numFmtId="168" fontId="5" fillId="6" borderId="0" xfId="0" applyNumberFormat="1" applyFont="1" applyFill="1" applyAlignment="1">
      <alignment horizontal="right"/>
    </xf>
    <xf numFmtId="168" fontId="5" fillId="2" borderId="0" xfId="0" applyNumberFormat="1" applyFont="1" applyFill="1" applyBorder="1"/>
    <xf numFmtId="168" fontId="5" fillId="4" borderId="15" xfId="0" applyNumberFormat="1" applyFont="1" applyFill="1" applyBorder="1" applyProtection="1">
      <protection locked="0"/>
    </xf>
    <xf numFmtId="168" fontId="4" fillId="2" borderId="17" xfId="0" applyNumberFormat="1" applyFont="1" applyFill="1" applyBorder="1"/>
    <xf numFmtId="168" fontId="5" fillId="2" borderId="10" xfId="0" applyNumberFormat="1" applyFont="1" applyFill="1" applyBorder="1"/>
    <xf numFmtId="168" fontId="4" fillId="2" borderId="8" xfId="0" applyNumberFormat="1" applyFont="1" applyFill="1" applyBorder="1"/>
    <xf numFmtId="168" fontId="4" fillId="2" borderId="2" xfId="0" applyNumberFormat="1" applyFont="1" applyFill="1" applyBorder="1"/>
    <xf numFmtId="168" fontId="1" fillId="2" borderId="17" xfId="0" applyNumberFormat="1" applyFont="1" applyFill="1" applyBorder="1"/>
    <xf numFmtId="168" fontId="4" fillId="2" borderId="7" xfId="0" applyNumberFormat="1" applyFont="1" applyFill="1" applyBorder="1"/>
    <xf numFmtId="168" fontId="5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7" workbookViewId="0">
      <selection activeCell="B13" sqref="B13"/>
    </sheetView>
  </sheetViews>
  <sheetFormatPr defaultRowHeight="11.25" x14ac:dyDescent="0.2"/>
  <cols>
    <col min="1" max="1" width="32.85546875" style="34" customWidth="1"/>
    <col min="2" max="2" width="20.7109375" style="35" customWidth="1"/>
    <col min="3" max="16384" width="9.140625" style="34"/>
  </cols>
  <sheetData>
    <row r="1" spans="1:2" ht="15.75" x14ac:dyDescent="0.2">
      <c r="A1" s="28" t="s">
        <v>26</v>
      </c>
      <c r="B1" s="29"/>
    </row>
    <row r="2" spans="1:2" ht="16.5" customHeight="1" x14ac:dyDescent="0.2">
      <c r="A2" s="30"/>
      <c r="B2" s="22"/>
    </row>
    <row r="3" spans="1:2" ht="24" customHeight="1" x14ac:dyDescent="0.2">
      <c r="A3" s="31" t="s">
        <v>5</v>
      </c>
      <c r="B3" s="32"/>
    </row>
    <row r="4" spans="1:2" x14ac:dyDescent="0.2">
      <c r="A4" s="25" t="s">
        <v>9</v>
      </c>
      <c r="B4" s="46"/>
    </row>
    <row r="5" spans="1:2" x14ac:dyDescent="0.2">
      <c r="A5" s="25" t="s">
        <v>10</v>
      </c>
      <c r="B5" s="46"/>
    </row>
    <row r="6" spans="1:2" x14ac:dyDescent="0.2">
      <c r="A6" s="25" t="s">
        <v>11</v>
      </c>
      <c r="B6" s="46"/>
    </row>
    <row r="7" spans="1:2" x14ac:dyDescent="0.2">
      <c r="A7" s="25" t="s">
        <v>12</v>
      </c>
      <c r="B7" s="46"/>
    </row>
    <row r="8" spans="1:2" x14ac:dyDescent="0.2">
      <c r="A8" s="25" t="s">
        <v>16</v>
      </c>
      <c r="B8" s="46"/>
    </row>
    <row r="9" spans="1:2" x14ac:dyDescent="0.2">
      <c r="A9" s="25" t="s">
        <v>17</v>
      </c>
      <c r="B9" s="46">
        <v>200000</v>
      </c>
    </row>
    <row r="10" spans="1:2" x14ac:dyDescent="0.2">
      <c r="A10" s="26" t="s">
        <v>57</v>
      </c>
      <c r="B10" s="46">
        <v>200000</v>
      </c>
    </row>
    <row r="11" spans="1:2" x14ac:dyDescent="0.2">
      <c r="A11" s="26" t="s">
        <v>73</v>
      </c>
      <c r="B11" s="46">
        <v>600000</v>
      </c>
    </row>
    <row r="12" spans="1:2" x14ac:dyDescent="0.2">
      <c r="A12" s="38"/>
      <c r="B12" s="46"/>
    </row>
    <row r="13" spans="1:2" x14ac:dyDescent="0.2">
      <c r="A13" s="38"/>
      <c r="B13" s="47"/>
    </row>
    <row r="14" spans="1:2" ht="24" customHeight="1" x14ac:dyDescent="0.2">
      <c r="A14" s="27" t="s">
        <v>13</v>
      </c>
      <c r="B14" s="48"/>
    </row>
    <row r="15" spans="1:2" x14ac:dyDescent="0.2">
      <c r="A15" s="23" t="s">
        <v>14</v>
      </c>
      <c r="B15" s="46">
        <v>650000</v>
      </c>
    </row>
    <row r="16" spans="1:2" x14ac:dyDescent="0.2">
      <c r="A16" s="23" t="s">
        <v>30</v>
      </c>
      <c r="B16" s="46">
        <v>300000</v>
      </c>
    </row>
    <row r="17" spans="1:2" x14ac:dyDescent="0.2">
      <c r="A17" s="23" t="s">
        <v>15</v>
      </c>
      <c r="B17" s="46">
        <v>20000</v>
      </c>
    </row>
    <row r="18" spans="1:2" x14ac:dyDescent="0.2">
      <c r="A18" s="23" t="s">
        <v>60</v>
      </c>
      <c r="B18" s="46">
        <v>200000</v>
      </c>
    </row>
    <row r="19" spans="1:2" x14ac:dyDescent="0.2">
      <c r="A19" s="33"/>
      <c r="B19" s="46"/>
    </row>
    <row r="20" spans="1:2" x14ac:dyDescent="0.2">
      <c r="A20" s="33"/>
      <c r="B20" s="46"/>
    </row>
    <row r="21" spans="1:2" x14ac:dyDescent="0.2">
      <c r="A21" s="33"/>
      <c r="B21" s="46"/>
    </row>
    <row r="22" spans="1:2" ht="24" customHeight="1" x14ac:dyDescent="0.2">
      <c r="A22" s="24" t="s">
        <v>6</v>
      </c>
      <c r="B22" s="49"/>
    </row>
    <row r="23" spans="1:2" x14ac:dyDescent="0.2">
      <c r="A23" s="23" t="s">
        <v>7</v>
      </c>
      <c r="B23" s="46">
        <v>600000</v>
      </c>
    </row>
    <row r="24" spans="1:2" x14ac:dyDescent="0.2">
      <c r="A24" s="23" t="s">
        <v>4</v>
      </c>
      <c r="B24" s="46">
        <v>10000</v>
      </c>
    </row>
    <row r="25" spans="1:2" x14ac:dyDescent="0.2">
      <c r="A25" s="23" t="s">
        <v>31</v>
      </c>
      <c r="B25" s="46">
        <v>5000</v>
      </c>
    </row>
    <row r="26" spans="1:2" x14ac:dyDescent="0.2">
      <c r="A26" s="23" t="s">
        <v>8</v>
      </c>
      <c r="B26" s="46">
        <v>100000</v>
      </c>
    </row>
    <row r="27" spans="1:2" x14ac:dyDescent="0.2">
      <c r="A27" s="33"/>
      <c r="B27" s="46"/>
    </row>
    <row r="28" spans="1:2" x14ac:dyDescent="0.2">
      <c r="A28" s="33"/>
      <c r="B28" s="46"/>
    </row>
    <row r="29" spans="1:2" x14ac:dyDescent="0.2">
      <c r="A29" s="33"/>
      <c r="B29" s="46"/>
    </row>
    <row r="30" spans="1:2" ht="24" customHeight="1" x14ac:dyDescent="0.2">
      <c r="A30" s="24" t="s">
        <v>18</v>
      </c>
      <c r="B30" s="49"/>
    </row>
    <row r="31" spans="1:2" x14ac:dyDescent="0.2">
      <c r="A31" s="23" t="s">
        <v>3</v>
      </c>
      <c r="B31" s="46">
        <v>50000</v>
      </c>
    </row>
    <row r="32" spans="1:2" x14ac:dyDescent="0.2">
      <c r="A32" s="23" t="s">
        <v>19</v>
      </c>
      <c r="B32" s="46">
        <v>100000</v>
      </c>
    </row>
    <row r="33" spans="1:2" x14ac:dyDescent="0.2">
      <c r="A33" s="23" t="s">
        <v>20</v>
      </c>
      <c r="B33" s="46">
        <v>300000</v>
      </c>
    </row>
    <row r="34" spans="1:2" x14ac:dyDescent="0.2">
      <c r="A34" s="38"/>
      <c r="B34" s="46"/>
    </row>
    <row r="35" spans="1:2" x14ac:dyDescent="0.2">
      <c r="A35" s="38"/>
      <c r="B35" s="46"/>
    </row>
    <row r="36" spans="1:2" x14ac:dyDescent="0.2">
      <c r="A36" s="38"/>
      <c r="B36" s="46"/>
    </row>
    <row r="37" spans="1:2" ht="24" customHeight="1" x14ac:dyDescent="0.2">
      <c r="A37" s="24" t="s">
        <v>21</v>
      </c>
      <c r="B37" s="49"/>
    </row>
    <row r="38" spans="1:2" x14ac:dyDescent="0.2">
      <c r="A38" s="23" t="s">
        <v>22</v>
      </c>
      <c r="B38" s="46">
        <v>6000000</v>
      </c>
    </row>
    <row r="39" spans="1:2" x14ac:dyDescent="0.2">
      <c r="A39" s="23" t="s">
        <v>23</v>
      </c>
      <c r="B39" s="46"/>
    </row>
    <row r="40" spans="1:2" x14ac:dyDescent="0.2">
      <c r="A40" s="23" t="s">
        <v>0</v>
      </c>
      <c r="B40" s="50">
        <f>SUM(B38:B39)</f>
        <v>6000000</v>
      </c>
    </row>
    <row r="41" spans="1:2" ht="24" customHeight="1" x14ac:dyDescent="0.2">
      <c r="A41" s="24" t="s">
        <v>27</v>
      </c>
      <c r="B41" s="49"/>
    </row>
    <row r="42" spans="1:2" ht="10.5" customHeight="1" x14ac:dyDescent="0.2">
      <c r="A42" s="23" t="s">
        <v>25</v>
      </c>
      <c r="B42" s="50">
        <f>SUM(B4:B36)</f>
        <v>3335000</v>
      </c>
    </row>
    <row r="43" spans="1:2" x14ac:dyDescent="0.2">
      <c r="A43" s="23" t="s">
        <v>32</v>
      </c>
      <c r="B43" s="50">
        <f>IF((B40-B42)&gt;0,B40-B42,"0")</f>
        <v>2665000</v>
      </c>
    </row>
    <row r="44" spans="1:2" x14ac:dyDescent="0.2">
      <c r="A44" s="23" t="s">
        <v>24</v>
      </c>
      <c r="B44" s="50" t="str">
        <f>IF((B42-B40)&gt;0,B42-B40,"0")</f>
        <v>0</v>
      </c>
    </row>
    <row r="45" spans="1:2" x14ac:dyDescent="0.2">
      <c r="B45" s="5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pane xSplit="1" topLeftCell="B1" activePane="topRight" state="frozen"/>
      <selection pane="topRight" activeCell="I14" sqref="I14"/>
    </sheetView>
  </sheetViews>
  <sheetFormatPr defaultRowHeight="11.25" x14ac:dyDescent="0.2"/>
  <cols>
    <col min="1" max="1" width="27.85546875" style="7" customWidth="1"/>
    <col min="2" max="14" width="12.7109375" style="7" customWidth="1"/>
    <col min="15" max="16384" width="9.140625" style="7"/>
  </cols>
  <sheetData>
    <row r="1" spans="1:14" ht="18.75" customHeight="1" x14ac:dyDescent="0.2">
      <c r="A1" s="4" t="s">
        <v>33</v>
      </c>
      <c r="B1" s="6"/>
      <c r="C1" s="6"/>
      <c r="D1" s="6"/>
      <c r="E1" s="6"/>
      <c r="F1" s="6"/>
      <c r="G1" s="6"/>
      <c r="H1" s="5"/>
      <c r="I1" s="5"/>
      <c r="J1" s="5"/>
      <c r="K1" s="5"/>
      <c r="L1" s="5"/>
      <c r="M1" s="5"/>
      <c r="N1" s="5"/>
    </row>
    <row r="2" spans="1:14" ht="6" customHeight="1" x14ac:dyDescent="0.2">
      <c r="A2" s="21"/>
      <c r="B2" s="21"/>
      <c r="C2" s="21"/>
      <c r="D2" s="19"/>
      <c r="E2" s="20"/>
      <c r="F2" s="6"/>
      <c r="G2" s="6"/>
      <c r="H2" s="6"/>
      <c r="I2" s="6"/>
      <c r="J2" s="6"/>
      <c r="K2" s="6"/>
      <c r="L2" s="6"/>
      <c r="M2" s="6"/>
      <c r="N2" s="6"/>
    </row>
    <row r="3" spans="1:14" s="13" customFormat="1" ht="12.75" x14ac:dyDescent="0.2">
      <c r="A3" s="14"/>
      <c r="B3" s="18" t="s">
        <v>61</v>
      </c>
      <c r="C3" s="18" t="s">
        <v>62</v>
      </c>
      <c r="D3" s="18" t="s">
        <v>63</v>
      </c>
      <c r="E3" s="18" t="s">
        <v>64</v>
      </c>
      <c r="F3" s="18" t="s">
        <v>66</v>
      </c>
      <c r="G3" s="18" t="s">
        <v>65</v>
      </c>
      <c r="H3" s="18" t="s">
        <v>67</v>
      </c>
      <c r="I3" s="18" t="s">
        <v>68</v>
      </c>
      <c r="J3" s="18" t="s">
        <v>69</v>
      </c>
      <c r="K3" s="18" t="s">
        <v>70</v>
      </c>
      <c r="L3" s="18" t="s">
        <v>71</v>
      </c>
      <c r="M3" s="18" t="s">
        <v>72</v>
      </c>
      <c r="N3" s="18" t="s">
        <v>1</v>
      </c>
    </row>
    <row r="4" spans="1:14" ht="24" customHeight="1" x14ac:dyDescent="0.2">
      <c r="A4" s="16" t="s">
        <v>34</v>
      </c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3"/>
    </row>
    <row r="5" spans="1:14" x14ac:dyDescent="0.2">
      <c r="A5" s="15" t="s">
        <v>35</v>
      </c>
      <c r="B5" s="53">
        <v>300000</v>
      </c>
      <c r="C5" s="53">
        <v>350000</v>
      </c>
      <c r="D5" s="53">
        <v>450000</v>
      </c>
      <c r="E5" s="53">
        <v>600000</v>
      </c>
      <c r="F5" s="53">
        <v>900000</v>
      </c>
      <c r="G5" s="53">
        <v>1500000</v>
      </c>
      <c r="H5" s="53">
        <v>1500000</v>
      </c>
      <c r="I5" s="53">
        <v>1200000</v>
      </c>
      <c r="J5" s="53">
        <v>1000000</v>
      </c>
      <c r="K5" s="53">
        <v>750000</v>
      </c>
      <c r="L5" s="53">
        <v>700000</v>
      </c>
      <c r="M5" s="53">
        <v>700000</v>
      </c>
      <c r="N5" s="54">
        <f>SUM(B5:M5)</f>
        <v>9950000</v>
      </c>
    </row>
    <row r="6" spans="1:14" x14ac:dyDescent="0.2">
      <c r="A6" s="15" t="s">
        <v>28</v>
      </c>
      <c r="B6" s="53">
        <v>150000</v>
      </c>
      <c r="C6" s="53">
        <v>175000</v>
      </c>
      <c r="D6" s="53">
        <v>225000</v>
      </c>
      <c r="E6" s="53">
        <v>280000</v>
      </c>
      <c r="F6" s="53">
        <v>400000</v>
      </c>
      <c r="G6" s="53">
        <v>600000</v>
      </c>
      <c r="H6" s="53">
        <v>600000</v>
      </c>
      <c r="I6" s="53">
        <v>480000</v>
      </c>
      <c r="J6" s="53">
        <v>390000</v>
      </c>
      <c r="K6" s="53">
        <v>290000</v>
      </c>
      <c r="L6" s="53">
        <v>270000</v>
      </c>
      <c r="M6" s="53">
        <v>270000</v>
      </c>
      <c r="N6" s="54">
        <f>SUM(B6:M6)</f>
        <v>4130000</v>
      </c>
    </row>
    <row r="7" spans="1:14" x14ac:dyDescent="0.2">
      <c r="A7" s="15" t="s">
        <v>36</v>
      </c>
      <c r="B7" s="55">
        <f>B5-B6</f>
        <v>150000</v>
      </c>
      <c r="C7" s="55">
        <f t="shared" ref="C7:N7" si="0">C5-C6</f>
        <v>175000</v>
      </c>
      <c r="D7" s="55">
        <f t="shared" si="0"/>
        <v>225000</v>
      </c>
      <c r="E7" s="55">
        <f t="shared" si="0"/>
        <v>320000</v>
      </c>
      <c r="F7" s="55">
        <f t="shared" si="0"/>
        <v>500000</v>
      </c>
      <c r="G7" s="55">
        <f t="shared" si="0"/>
        <v>900000</v>
      </c>
      <c r="H7" s="55">
        <f t="shared" si="0"/>
        <v>900000</v>
      </c>
      <c r="I7" s="55">
        <f t="shared" si="0"/>
        <v>720000</v>
      </c>
      <c r="J7" s="55">
        <f t="shared" si="0"/>
        <v>610000</v>
      </c>
      <c r="K7" s="55">
        <f t="shared" si="0"/>
        <v>460000</v>
      </c>
      <c r="L7" s="55">
        <f t="shared" si="0"/>
        <v>430000</v>
      </c>
      <c r="M7" s="55">
        <f t="shared" si="0"/>
        <v>430000</v>
      </c>
      <c r="N7" s="56">
        <f t="shared" si="0"/>
        <v>5820000</v>
      </c>
    </row>
    <row r="8" spans="1:14" ht="24.75" customHeight="1" x14ac:dyDescent="0.2">
      <c r="A8" s="17" t="s">
        <v>37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7"/>
    </row>
    <row r="9" spans="1:14" x14ac:dyDescent="0.2">
      <c r="A9" s="41" t="s">
        <v>38</v>
      </c>
      <c r="B9" s="53">
        <v>5000</v>
      </c>
      <c r="C9" s="53">
        <v>5000</v>
      </c>
      <c r="D9" s="53">
        <v>5000</v>
      </c>
      <c r="E9" s="53">
        <v>5000</v>
      </c>
      <c r="F9" s="53">
        <v>5000</v>
      </c>
      <c r="G9" s="53">
        <v>5000</v>
      </c>
      <c r="H9" s="53">
        <v>5000</v>
      </c>
      <c r="I9" s="53">
        <v>5000</v>
      </c>
      <c r="J9" s="53">
        <v>25000</v>
      </c>
      <c r="K9" s="53">
        <v>5000</v>
      </c>
      <c r="L9" s="53">
        <v>5000</v>
      </c>
      <c r="M9" s="53">
        <v>5000</v>
      </c>
      <c r="N9" s="58">
        <f t="shared" ref="N9:N37" si="1">SUM(B9:M9)</f>
        <v>80000</v>
      </c>
    </row>
    <row r="10" spans="1:14" x14ac:dyDescent="0.2">
      <c r="A10" s="41" t="s">
        <v>39</v>
      </c>
      <c r="B10" s="53">
        <v>150000</v>
      </c>
      <c r="C10" s="53">
        <v>200000</v>
      </c>
      <c r="D10" s="53">
        <v>250000</v>
      </c>
      <c r="E10" s="53">
        <v>300000</v>
      </c>
      <c r="F10" s="53">
        <v>500000</v>
      </c>
      <c r="G10" s="53">
        <v>900000</v>
      </c>
      <c r="H10" s="53">
        <v>900000</v>
      </c>
      <c r="I10" s="53">
        <v>650000</v>
      </c>
      <c r="J10" s="53">
        <v>450000</v>
      </c>
      <c r="K10" s="53">
        <v>70000</v>
      </c>
      <c r="L10" s="53">
        <v>50000</v>
      </c>
      <c r="M10" s="53">
        <v>50000</v>
      </c>
      <c r="N10" s="58">
        <f t="shared" si="1"/>
        <v>4470000</v>
      </c>
    </row>
    <row r="11" spans="1:14" x14ac:dyDescent="0.2">
      <c r="A11" s="41" t="s">
        <v>40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8">
        <f t="shared" si="1"/>
        <v>0</v>
      </c>
    </row>
    <row r="12" spans="1:14" x14ac:dyDescent="0.2">
      <c r="A12" s="41" t="s">
        <v>41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8">
        <f t="shared" si="1"/>
        <v>0</v>
      </c>
    </row>
    <row r="13" spans="1:14" x14ac:dyDescent="0.2">
      <c r="A13" s="41" t="s">
        <v>42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8">
        <f t="shared" si="1"/>
        <v>0</v>
      </c>
    </row>
    <row r="14" spans="1:14" x14ac:dyDescent="0.2">
      <c r="A14" s="41" t="s">
        <v>43</v>
      </c>
      <c r="B14" s="53">
        <v>20000</v>
      </c>
      <c r="C14" s="53">
        <v>22000</v>
      </c>
      <c r="D14" s="53">
        <v>24500</v>
      </c>
      <c r="E14" s="53">
        <v>29000</v>
      </c>
      <c r="F14" s="53">
        <v>34000</v>
      </c>
      <c r="G14" s="53">
        <v>41000</v>
      </c>
      <c r="H14" s="53">
        <v>41000</v>
      </c>
      <c r="I14" s="53">
        <v>37000</v>
      </c>
      <c r="J14" s="53">
        <v>34000</v>
      </c>
      <c r="K14" s="53">
        <v>30000</v>
      </c>
      <c r="L14" s="53">
        <v>30000</v>
      </c>
      <c r="M14" s="53">
        <v>30000</v>
      </c>
      <c r="N14" s="58">
        <f t="shared" si="1"/>
        <v>372500</v>
      </c>
    </row>
    <row r="15" spans="1:14" x14ac:dyDescent="0.2">
      <c r="A15" s="41" t="s">
        <v>44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8">
        <f t="shared" si="1"/>
        <v>0</v>
      </c>
    </row>
    <row r="16" spans="1:14" x14ac:dyDescent="0.2">
      <c r="A16" s="41" t="s">
        <v>45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8">
        <f t="shared" si="1"/>
        <v>0</v>
      </c>
    </row>
    <row r="17" spans="1:14" x14ac:dyDescent="0.2">
      <c r="A17" s="41" t="s">
        <v>46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8">
        <f t="shared" si="1"/>
        <v>0</v>
      </c>
    </row>
    <row r="18" spans="1:14" x14ac:dyDescent="0.2">
      <c r="A18" s="41" t="s">
        <v>47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8">
        <f t="shared" si="1"/>
        <v>0</v>
      </c>
    </row>
    <row r="19" spans="1:14" x14ac:dyDescent="0.2">
      <c r="A19" s="41" t="s">
        <v>48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8">
        <f t="shared" si="1"/>
        <v>0</v>
      </c>
    </row>
    <row r="20" spans="1:14" x14ac:dyDescent="0.2">
      <c r="A20" s="41" t="s">
        <v>49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8">
        <f t="shared" si="1"/>
        <v>0</v>
      </c>
    </row>
    <row r="21" spans="1:14" x14ac:dyDescent="0.2">
      <c r="A21" s="41" t="s">
        <v>50</v>
      </c>
      <c r="B21" s="53">
        <v>0</v>
      </c>
      <c r="C21" s="53">
        <v>58000</v>
      </c>
      <c r="D21" s="53">
        <v>58000</v>
      </c>
      <c r="E21" s="53">
        <v>58000</v>
      </c>
      <c r="F21" s="53">
        <v>58000</v>
      </c>
      <c r="G21" s="53">
        <v>58000</v>
      </c>
      <c r="H21" s="53">
        <v>58000</v>
      </c>
      <c r="I21" s="53">
        <v>58000</v>
      </c>
      <c r="J21" s="53">
        <v>58000</v>
      </c>
      <c r="K21" s="53">
        <v>58000</v>
      </c>
      <c r="L21" s="53">
        <v>58000</v>
      </c>
      <c r="M21" s="53">
        <v>58000</v>
      </c>
      <c r="N21" s="58">
        <f t="shared" si="1"/>
        <v>638000</v>
      </c>
    </row>
    <row r="22" spans="1:14" x14ac:dyDescent="0.2">
      <c r="A22" s="41" t="s">
        <v>51</v>
      </c>
      <c r="B22" s="53">
        <v>3000</v>
      </c>
      <c r="C22" s="53">
        <v>3000</v>
      </c>
      <c r="D22" s="53">
        <v>3000</v>
      </c>
      <c r="E22" s="53">
        <v>3000</v>
      </c>
      <c r="F22" s="53">
        <v>3000</v>
      </c>
      <c r="G22" s="53">
        <v>3000</v>
      </c>
      <c r="H22" s="53">
        <v>3000</v>
      </c>
      <c r="I22" s="53">
        <v>3000</v>
      </c>
      <c r="J22" s="53">
        <v>3000</v>
      </c>
      <c r="K22" s="53">
        <v>3000</v>
      </c>
      <c r="L22" s="53">
        <v>3000</v>
      </c>
      <c r="M22" s="53">
        <v>3000</v>
      </c>
      <c r="N22" s="58">
        <f t="shared" si="1"/>
        <v>36000</v>
      </c>
    </row>
    <row r="23" spans="1:14" x14ac:dyDescent="0.2">
      <c r="A23" s="41" t="s">
        <v>52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8">
        <f t="shared" si="1"/>
        <v>0</v>
      </c>
    </row>
    <row r="24" spans="1:14" x14ac:dyDescent="0.2">
      <c r="A24" s="41" t="s">
        <v>53</v>
      </c>
      <c r="B24" s="53">
        <v>5000</v>
      </c>
      <c r="C24" s="53">
        <v>5000</v>
      </c>
      <c r="D24" s="53">
        <v>5000</v>
      </c>
      <c r="E24" s="53">
        <v>5000</v>
      </c>
      <c r="F24" s="53">
        <v>5000</v>
      </c>
      <c r="G24" s="53">
        <v>5000</v>
      </c>
      <c r="H24" s="53">
        <v>5000</v>
      </c>
      <c r="I24" s="53">
        <v>5000</v>
      </c>
      <c r="J24" s="53">
        <v>5000</v>
      </c>
      <c r="K24" s="53">
        <v>5000</v>
      </c>
      <c r="L24" s="53">
        <v>5000</v>
      </c>
      <c r="M24" s="53">
        <v>5000</v>
      </c>
      <c r="N24" s="58">
        <f t="shared" si="1"/>
        <v>60000</v>
      </c>
    </row>
    <row r="25" spans="1:14" x14ac:dyDescent="0.2">
      <c r="A25" s="41" t="s">
        <v>54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8">
        <f t="shared" si="1"/>
        <v>0</v>
      </c>
    </row>
    <row r="26" spans="1:14" x14ac:dyDescent="0.2">
      <c r="A26" s="41" t="s">
        <v>55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8">
        <f t="shared" si="1"/>
        <v>0</v>
      </c>
    </row>
    <row r="27" spans="1:14" x14ac:dyDescent="0.2">
      <c r="A27" s="41" t="s">
        <v>56</v>
      </c>
      <c r="B27" s="53">
        <v>200000</v>
      </c>
      <c r="C27" s="53">
        <v>200000</v>
      </c>
      <c r="D27" s="53">
        <v>200000</v>
      </c>
      <c r="E27" s="53">
        <v>200000</v>
      </c>
      <c r="F27" s="53">
        <v>250000</v>
      </c>
      <c r="G27" s="53">
        <v>250000</v>
      </c>
      <c r="H27" s="53">
        <v>250000</v>
      </c>
      <c r="I27" s="53">
        <v>250000</v>
      </c>
      <c r="J27" s="53">
        <v>250000</v>
      </c>
      <c r="K27" s="53">
        <v>250000</v>
      </c>
      <c r="L27" s="53">
        <v>250000</v>
      </c>
      <c r="M27" s="53">
        <v>250000</v>
      </c>
      <c r="N27" s="58">
        <f t="shared" si="1"/>
        <v>2800000</v>
      </c>
    </row>
    <row r="28" spans="1:14" x14ac:dyDescent="0.2">
      <c r="A28" s="42" t="s">
        <v>57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8">
        <f t="shared" si="1"/>
        <v>0</v>
      </c>
    </row>
    <row r="29" spans="1:14" x14ac:dyDescent="0.2">
      <c r="A29" s="44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8">
        <f t="shared" si="1"/>
        <v>0</v>
      </c>
    </row>
    <row r="30" spans="1:14" x14ac:dyDescent="0.2">
      <c r="A30" s="44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8">
        <f t="shared" si="1"/>
        <v>0</v>
      </c>
    </row>
    <row r="31" spans="1:14" x14ac:dyDescent="0.2">
      <c r="A31" s="45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8">
        <f t="shared" si="1"/>
        <v>0</v>
      </c>
    </row>
    <row r="32" spans="1:14" x14ac:dyDescent="0.2">
      <c r="A32" s="45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8">
        <f t="shared" si="1"/>
        <v>0</v>
      </c>
    </row>
    <row r="33" spans="1:14" x14ac:dyDescent="0.2">
      <c r="A33" s="45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8">
        <f t="shared" si="1"/>
        <v>0</v>
      </c>
    </row>
    <row r="34" spans="1:14" x14ac:dyDescent="0.2">
      <c r="A34" s="45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8">
        <f t="shared" si="1"/>
        <v>0</v>
      </c>
    </row>
    <row r="35" spans="1:14" x14ac:dyDescent="0.2">
      <c r="A35" s="45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8">
        <f t="shared" si="1"/>
        <v>0</v>
      </c>
    </row>
    <row r="36" spans="1:14" x14ac:dyDescent="0.2">
      <c r="A36" s="44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8">
        <f t="shared" si="1"/>
        <v>0</v>
      </c>
    </row>
    <row r="37" spans="1:14" x14ac:dyDescent="0.2">
      <c r="A37" s="44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8">
        <f t="shared" si="1"/>
        <v>0</v>
      </c>
    </row>
    <row r="38" spans="1:14" x14ac:dyDescent="0.2">
      <c r="A38" s="39" t="s">
        <v>0</v>
      </c>
      <c r="B38" s="55">
        <f>SUM(B9:B37)</f>
        <v>383000</v>
      </c>
      <c r="C38" s="55">
        <f t="shared" ref="C38:M38" si="2">SUM(C9:C37)</f>
        <v>493000</v>
      </c>
      <c r="D38" s="55">
        <f t="shared" si="2"/>
        <v>545500</v>
      </c>
      <c r="E38" s="55">
        <f t="shared" si="2"/>
        <v>600000</v>
      </c>
      <c r="F38" s="55">
        <f t="shared" si="2"/>
        <v>855000</v>
      </c>
      <c r="G38" s="55">
        <f t="shared" si="2"/>
        <v>1262000</v>
      </c>
      <c r="H38" s="55">
        <f t="shared" si="2"/>
        <v>1262000</v>
      </c>
      <c r="I38" s="55">
        <f t="shared" si="2"/>
        <v>1008000</v>
      </c>
      <c r="J38" s="55">
        <f t="shared" si="2"/>
        <v>825000</v>
      </c>
      <c r="K38" s="55">
        <f t="shared" si="2"/>
        <v>421000</v>
      </c>
      <c r="L38" s="55">
        <f t="shared" si="2"/>
        <v>401000</v>
      </c>
      <c r="M38" s="55">
        <f t="shared" si="2"/>
        <v>401000</v>
      </c>
      <c r="N38" s="59">
        <f>SUM(B38:M38)</f>
        <v>8456500</v>
      </c>
    </row>
    <row r="39" spans="1:14" ht="24.75" customHeight="1" x14ac:dyDescent="0.2">
      <c r="A39" s="17" t="s">
        <v>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7"/>
    </row>
    <row r="40" spans="1:14" x14ac:dyDescent="0.2">
      <c r="A40" s="40" t="s">
        <v>58</v>
      </c>
      <c r="B40" s="60">
        <f>B7-B38</f>
        <v>-233000</v>
      </c>
      <c r="C40" s="60">
        <f t="shared" ref="C40:N40" si="3">C7-C38</f>
        <v>-318000</v>
      </c>
      <c r="D40" s="60">
        <f t="shared" si="3"/>
        <v>-320500</v>
      </c>
      <c r="E40" s="60">
        <f t="shared" si="3"/>
        <v>-280000</v>
      </c>
      <c r="F40" s="60">
        <f t="shared" si="3"/>
        <v>-355000</v>
      </c>
      <c r="G40" s="60">
        <f t="shared" si="3"/>
        <v>-362000</v>
      </c>
      <c r="H40" s="60">
        <f t="shared" si="3"/>
        <v>-362000</v>
      </c>
      <c r="I40" s="60">
        <f t="shared" si="3"/>
        <v>-288000</v>
      </c>
      <c r="J40" s="60">
        <f t="shared" si="3"/>
        <v>-215000</v>
      </c>
      <c r="K40" s="60">
        <f t="shared" si="3"/>
        <v>39000</v>
      </c>
      <c r="L40" s="60">
        <f t="shared" si="3"/>
        <v>29000</v>
      </c>
      <c r="M40" s="60">
        <f t="shared" si="3"/>
        <v>29000</v>
      </c>
      <c r="N40" s="56">
        <f t="shared" si="3"/>
        <v>-2636500</v>
      </c>
    </row>
    <row r="41" spans="1:14" x14ac:dyDescent="0.2">
      <c r="A41" s="40" t="s">
        <v>29</v>
      </c>
      <c r="B41" s="36">
        <f>IF(ISERROR(B7/B5)," ",B7/B5)</f>
        <v>0.5</v>
      </c>
      <c r="C41" s="36">
        <f t="shared" ref="C41:N41" si="4">IF(ISERROR(C7/C5)," ",C7/C5)</f>
        <v>0.5</v>
      </c>
      <c r="D41" s="36">
        <f t="shared" si="4"/>
        <v>0.5</v>
      </c>
      <c r="E41" s="36">
        <f t="shared" si="4"/>
        <v>0.53333333333333333</v>
      </c>
      <c r="F41" s="36">
        <f t="shared" si="4"/>
        <v>0.55555555555555558</v>
      </c>
      <c r="G41" s="36">
        <f t="shared" si="4"/>
        <v>0.6</v>
      </c>
      <c r="H41" s="36">
        <f t="shared" si="4"/>
        <v>0.6</v>
      </c>
      <c r="I41" s="36">
        <f t="shared" si="4"/>
        <v>0.6</v>
      </c>
      <c r="J41" s="36">
        <f t="shared" si="4"/>
        <v>0.61</v>
      </c>
      <c r="K41" s="36">
        <f t="shared" si="4"/>
        <v>0.61333333333333329</v>
      </c>
      <c r="L41" s="36">
        <f t="shared" si="4"/>
        <v>0.61428571428571432</v>
      </c>
      <c r="M41" s="36">
        <f t="shared" si="4"/>
        <v>0.61428571428571432</v>
      </c>
      <c r="N41" s="43">
        <f t="shared" si="4"/>
        <v>0.58492462311557791</v>
      </c>
    </row>
    <row r="42" spans="1:14" x14ac:dyDescent="0.2">
      <c r="A42" s="40" t="s">
        <v>59</v>
      </c>
      <c r="B42" s="36">
        <f>IF(ISERROR(B40/B5)," ",B40/B5)</f>
        <v>-0.77666666666666662</v>
      </c>
      <c r="C42" s="36">
        <f t="shared" ref="C42:N42" si="5">IF(ISERROR(C40/C5)," ",C40/C5)</f>
        <v>-0.90857142857142859</v>
      </c>
      <c r="D42" s="36">
        <f t="shared" si="5"/>
        <v>-0.7122222222222222</v>
      </c>
      <c r="E42" s="36">
        <f t="shared" si="5"/>
        <v>-0.46666666666666667</v>
      </c>
      <c r="F42" s="36">
        <f t="shared" si="5"/>
        <v>-0.39444444444444443</v>
      </c>
      <c r="G42" s="36">
        <f t="shared" si="5"/>
        <v>-0.24133333333333334</v>
      </c>
      <c r="H42" s="36">
        <f t="shared" si="5"/>
        <v>-0.24133333333333334</v>
      </c>
      <c r="I42" s="36">
        <f t="shared" si="5"/>
        <v>-0.24</v>
      </c>
      <c r="J42" s="36">
        <f t="shared" si="5"/>
        <v>-0.215</v>
      </c>
      <c r="K42" s="36">
        <f t="shared" si="5"/>
        <v>5.1999999999999998E-2</v>
      </c>
      <c r="L42" s="36">
        <f t="shared" si="5"/>
        <v>4.1428571428571426E-2</v>
      </c>
      <c r="M42" s="36">
        <f t="shared" si="5"/>
        <v>4.1428571428571426E-2</v>
      </c>
      <c r="N42" s="43">
        <f t="shared" si="5"/>
        <v>-0.26497487437185929</v>
      </c>
    </row>
    <row r="43" spans="1:14" ht="6.75" customHeight="1" x14ac:dyDescent="0.2">
      <c r="A43" s="9"/>
      <c r="B43" s="9"/>
      <c r="C43" s="9"/>
      <c r="D43" s="9"/>
      <c r="E43" s="9"/>
      <c r="F43" s="9"/>
      <c r="G43" s="9"/>
    </row>
    <row r="44" spans="1:14" s="8" customFormat="1" x14ac:dyDescent="0.2">
      <c r="A44" s="10"/>
      <c r="B44" s="9"/>
      <c r="C44" s="9"/>
      <c r="D44" s="9"/>
      <c r="E44" s="9"/>
      <c r="F44" s="9"/>
      <c r="G44" s="9"/>
    </row>
    <row r="45" spans="1:14" s="8" customFormat="1" x14ac:dyDescent="0.2">
      <c r="A45" s="10"/>
      <c r="B45" s="9"/>
      <c r="C45" s="9"/>
      <c r="D45" s="9"/>
      <c r="E45" s="9"/>
      <c r="F45" s="9"/>
      <c r="G45" s="9"/>
    </row>
    <row r="46" spans="1:14" s="9" customFormat="1" x14ac:dyDescent="0.2">
      <c r="B46" s="11"/>
      <c r="C46" s="11"/>
      <c r="D46" s="11"/>
      <c r="E46" s="11"/>
      <c r="F46" s="11"/>
      <c r="G46" s="11"/>
    </row>
    <row r="47" spans="1:14" s="9" customFormat="1" x14ac:dyDescent="0.2">
      <c r="B47" s="12"/>
      <c r="C47" s="12"/>
      <c r="D47" s="12"/>
      <c r="E47" s="12"/>
      <c r="F47" s="12"/>
      <c r="G47" s="12"/>
    </row>
  </sheetData>
  <sheetProtection selectLockedCells="1"/>
  <phoneticPr fontId="12" type="noConversion"/>
  <dataValidations count="1">
    <dataValidation allowBlank="1" showInputMessage="1" showErrorMessage="1" sqref="B4:B39 C11:J12 C4:C7 C13:M14 C15:J18 C8:E8 C22:J25 C19:M21 C26:M27 C28:J31 C9:M10 C34:J37 C32:M33 C39:E39 C38:M38 N7 D5:M7 B40:N42"/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Set-up costs</vt:lpstr>
      <vt:lpstr>Profit and loss forecast</vt:lpstr>
    </vt:vector>
  </TitlesOfParts>
  <Company>Commonwealth Bank of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Plan Template</dc:title>
  <dc:creator>the white agency</dc:creator>
  <cp:lastModifiedBy>Prateek Rastogi</cp:lastModifiedBy>
  <cp:lastPrinted>2007-07-24T01:35:15Z</cp:lastPrinted>
  <dcterms:created xsi:type="dcterms:W3CDTF">2007-07-23T04:50:59Z</dcterms:created>
  <dcterms:modified xsi:type="dcterms:W3CDTF">2017-03-22T10:17:42Z</dcterms:modified>
</cp:coreProperties>
</file>