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https://techpanionsolutions1-my.sharepoint.com/personal/vanshita_techpanion_com/Documents/NECO/"/>
    </mc:Choice>
  </mc:AlternateContent>
  <xr:revisionPtr revIDLastSave="1" documentId="8_{E61DF109-0E13-483B-87DD-26C13BED9460}" xr6:coauthVersionLast="47" xr6:coauthVersionMax="47" xr10:uidLastSave="{F17C804F-D579-4C46-95C1-07164C9171D6}"/>
  <bookViews>
    <workbookView xWindow="-120" yWindow="-120" windowWidth="20730" windowHeight="11040" activeTab="1" xr2:uid="{00000000-000D-0000-FFFF-FFFF00000000}"/>
  </bookViews>
  <sheets>
    <sheet name="Summary" sheetId="13" r:id="rId1"/>
    <sheet name="PO Material" sheetId="11" r:id="rId2"/>
    <sheet name="Holidays List" sheetId="15" r:id="rId3"/>
    <sheet name="Meeting Logs" sheetId="14" r:id="rId4"/>
  </sheets>
  <definedNames>
    <definedName name="Display_Week">'PO Material'!$T$2</definedName>
    <definedName name="_xlnm.Print_Titles" localSheetId="1">'PO Material'!$4:$6</definedName>
    <definedName name="Project_Start">'PO Material'!$T$1</definedName>
    <definedName name="task_end" localSheetId="1">'PO Material'!$I1</definedName>
    <definedName name="task_progress" localSheetId="1">'PO Material'!$F1</definedName>
    <definedName name="task_start" localSheetId="1">'PO Material'!$H1</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3" l="1"/>
  <c r="H71" i="11"/>
  <c r="H59" i="11"/>
  <c r="H55" i="11"/>
  <c r="H51" i="11"/>
  <c r="H43" i="11"/>
  <c r="H42" i="11"/>
  <c r="H49" i="11"/>
  <c r="H54" i="11"/>
  <c r="H48" i="11"/>
  <c r="H47" i="11"/>
  <c r="H46" i="11"/>
  <c r="H45" i="11"/>
  <c r="H41" i="11"/>
  <c r="H24" i="11"/>
  <c r="H15" i="11"/>
  <c r="C5" i="13"/>
  <c r="A10" i="13"/>
  <c r="A9" i="13"/>
  <c r="A8" i="13"/>
  <c r="A7" i="13"/>
  <c r="A6" i="13"/>
  <c r="A5" i="13"/>
  <c r="A4" i="13"/>
  <c r="A3" i="13"/>
  <c r="B10" i="13"/>
  <c r="B9" i="13"/>
  <c r="B8" i="13"/>
  <c r="B7" i="13"/>
  <c r="B6" i="13"/>
  <c r="B4" i="13"/>
  <c r="B3" i="13"/>
  <c r="K74" i="11"/>
  <c r="K66" i="11"/>
  <c r="K53" i="11"/>
  <c r="I22" i="11"/>
  <c r="H23" i="11" s="1"/>
  <c r="K38" i="11"/>
  <c r="K12" i="11"/>
  <c r="K7" i="11"/>
  <c r="K22" i="11" l="1"/>
  <c r="H9" i="11"/>
  <c r="I9" i="11" l="1"/>
  <c r="H10" i="11" s="1"/>
  <c r="I10" i="11" s="1"/>
  <c r="H11" i="11" s="1"/>
  <c r="I11" i="11" s="1"/>
  <c r="D3" i="13" s="1"/>
  <c r="C3" i="13"/>
  <c r="L5" i="11"/>
  <c r="K81" i="11"/>
  <c r="K80" i="11"/>
  <c r="K44" i="11"/>
  <c r="K21" i="11"/>
  <c r="K8" i="11"/>
  <c r="E3" i="13" l="1"/>
  <c r="K10" i="11"/>
  <c r="K9" i="11"/>
  <c r="H13" i="11"/>
  <c r="L6" i="11"/>
  <c r="I13" i="11" l="1"/>
  <c r="C4" i="13"/>
  <c r="K11" i="11"/>
  <c r="I15" i="11"/>
  <c r="H16" i="11" s="1"/>
  <c r="I16" i="11" s="1"/>
  <c r="H17" i="11" s="1"/>
  <c r="M5" i="11"/>
  <c r="N5" i="11" s="1"/>
  <c r="O5" i="11" s="1"/>
  <c r="P5" i="11" s="1"/>
  <c r="Q5" i="11" s="1"/>
  <c r="R5" i="11" s="1"/>
  <c r="S5" i="11" s="1"/>
  <c r="L4" i="11"/>
  <c r="I17" i="11" l="1"/>
  <c r="H18" i="11" s="1"/>
  <c r="K16" i="11"/>
  <c r="K13" i="11"/>
  <c r="K15" i="11"/>
  <c r="S4" i="11"/>
  <c r="T5" i="11"/>
  <c r="U5" i="11" s="1"/>
  <c r="V5" i="11" s="1"/>
  <c r="W5" i="11" s="1"/>
  <c r="X5" i="11" s="1"/>
  <c r="Y5" i="11" s="1"/>
  <c r="Z5" i="11" s="1"/>
  <c r="M6" i="11"/>
  <c r="K17" i="11" l="1"/>
  <c r="I18" i="11"/>
  <c r="H19" i="11" s="1"/>
  <c r="Z4" i="11"/>
  <c r="AA5" i="11"/>
  <c r="AB5" i="11" s="1"/>
  <c r="AC5" i="11" s="1"/>
  <c r="AD5" i="11" s="1"/>
  <c r="AE5" i="11" s="1"/>
  <c r="AF5" i="11" s="1"/>
  <c r="AG5" i="11" s="1"/>
  <c r="N6" i="11"/>
  <c r="K18" i="11" l="1"/>
  <c r="AH5" i="11"/>
  <c r="AI5" i="11" s="1"/>
  <c r="AJ5" i="11" s="1"/>
  <c r="AK5" i="11" s="1"/>
  <c r="AL5" i="11" s="1"/>
  <c r="AM5" i="11" s="1"/>
  <c r="AG4" i="11"/>
  <c r="O6" i="11"/>
  <c r="AN5" i="11" l="1"/>
  <c r="AO5" i="11" s="1"/>
  <c r="AP5" i="11" s="1"/>
  <c r="AQ5" i="11" s="1"/>
  <c r="AR5" i="11" s="1"/>
  <c r="AS5" i="11" s="1"/>
  <c r="AT5" i="11" s="1"/>
  <c r="P6" i="11"/>
  <c r="I19" i="11" l="1"/>
  <c r="H20" i="11" s="1"/>
  <c r="AU5" i="11"/>
  <c r="AV5" i="11" s="1"/>
  <c r="AN4" i="11"/>
  <c r="Q6" i="11"/>
  <c r="K19" i="11" l="1"/>
  <c r="I20" i="11"/>
  <c r="AW5" i="11"/>
  <c r="AV6" i="11"/>
  <c r="AU4" i="11"/>
  <c r="R6" i="11"/>
  <c r="K20" i="11" l="1"/>
  <c r="H39" i="11"/>
  <c r="AX5" i="11"/>
  <c r="AW6" i="11"/>
  <c r="D4" i="13" l="1"/>
  <c r="E4" i="13" s="1"/>
  <c r="AY5" i="11"/>
  <c r="AX6" i="11"/>
  <c r="S6" i="11"/>
  <c r="T6" i="11"/>
  <c r="C7" i="13" l="1"/>
  <c r="AZ5" i="11"/>
  <c r="AY6" i="11"/>
  <c r="U6" i="11"/>
  <c r="I39" i="11" l="1"/>
  <c r="H40" i="11" s="1"/>
  <c r="I40" i="11" s="1"/>
  <c r="C6" i="13"/>
  <c r="I45" i="11"/>
  <c r="BA5" i="11"/>
  <c r="BB5" i="11" s="1"/>
  <c r="AZ6" i="11"/>
  <c r="V6" i="11"/>
  <c r="K45" i="11" l="1"/>
  <c r="I46" i="11"/>
  <c r="K39" i="11"/>
  <c r="BB6" i="11"/>
  <c r="BC5" i="11"/>
  <c r="BB4" i="11"/>
  <c r="BA6" i="11"/>
  <c r="W6" i="11"/>
  <c r="K46" i="11" l="1"/>
  <c r="I41" i="11"/>
  <c r="I42" i="11"/>
  <c r="K40" i="11"/>
  <c r="BD5" i="11"/>
  <c r="BC6" i="11"/>
  <c r="X6" i="11"/>
  <c r="I54" i="11" l="1"/>
  <c r="I47" i="11"/>
  <c r="K42" i="11"/>
  <c r="K41" i="11"/>
  <c r="I43" i="11"/>
  <c r="D6" i="13" s="1"/>
  <c r="E6" i="13" s="1"/>
  <c r="BD6" i="11"/>
  <c r="BE5" i="11"/>
  <c r="Y6" i="11"/>
  <c r="K47" i="11" l="1"/>
  <c r="K54" i="11"/>
  <c r="H64" i="11"/>
  <c r="K43" i="11"/>
  <c r="BE6" i="11"/>
  <c r="BF5" i="11"/>
  <c r="Z6" i="11"/>
  <c r="I48" i="11" l="1"/>
  <c r="BF6" i="11"/>
  <c r="BG5" i="11"/>
  <c r="AA6" i="11"/>
  <c r="K48" i="11" l="1"/>
  <c r="I49" i="11"/>
  <c r="K49" i="11" s="1"/>
  <c r="H50" i="11"/>
  <c r="BH5" i="11"/>
  <c r="BG6" i="11"/>
  <c r="AB6" i="11"/>
  <c r="I50" i="11" l="1"/>
  <c r="BH6" i="11"/>
  <c r="BI5" i="11"/>
  <c r="AC6" i="11"/>
  <c r="K50" i="11" l="1"/>
  <c r="BI6" i="11"/>
  <c r="BJ5" i="11"/>
  <c r="BI4" i="11"/>
  <c r="AD6" i="11"/>
  <c r="I51" i="11" l="1"/>
  <c r="H52" i="11" s="1"/>
  <c r="BJ6" i="11"/>
  <c r="BK5" i="11"/>
  <c r="AE6" i="11"/>
  <c r="I52" i="11" l="1"/>
  <c r="C8" i="13" s="1"/>
  <c r="K51" i="11"/>
  <c r="BL5" i="11"/>
  <c r="BK6" i="11"/>
  <c r="AF6" i="11"/>
  <c r="D7" i="13" l="1"/>
  <c r="E7" i="13" s="1"/>
  <c r="K52" i="11"/>
  <c r="BM5" i="11"/>
  <c r="BL6" i="11"/>
  <c r="AG6" i="11"/>
  <c r="I55" i="11" l="1"/>
  <c r="H56" i="11" s="1"/>
  <c r="BN5" i="11"/>
  <c r="BM6" i="11"/>
  <c r="AH6" i="11"/>
  <c r="I56" i="11" l="1"/>
  <c r="H57" i="11" s="1"/>
  <c r="K55" i="11"/>
  <c r="I64" i="11"/>
  <c r="BO5" i="11"/>
  <c r="BP5" i="11" s="1"/>
  <c r="BN6" i="11"/>
  <c r="AI6" i="11"/>
  <c r="I57" i="11" l="1"/>
  <c r="H58" i="11" s="1"/>
  <c r="K56" i="11"/>
  <c r="BQ5" i="11"/>
  <c r="BP6" i="11"/>
  <c r="BP4" i="11"/>
  <c r="K64" i="11"/>
  <c r="BO6" i="11"/>
  <c r="AJ6" i="11"/>
  <c r="K57" i="11" l="1"/>
  <c r="I58" i="11"/>
  <c r="BQ6" i="11"/>
  <c r="BR5" i="11"/>
  <c r="AK6" i="11"/>
  <c r="I59" i="11" l="1"/>
  <c r="H60" i="11" s="1"/>
  <c r="K58" i="11"/>
  <c r="BR6" i="11"/>
  <c r="BS5" i="11"/>
  <c r="AL6" i="11"/>
  <c r="K59" i="11" l="1"/>
  <c r="I60" i="11"/>
  <c r="H61" i="11" s="1"/>
  <c r="BT5" i="11"/>
  <c r="BS6" i="11"/>
  <c r="AM6" i="11"/>
  <c r="K60" i="11" l="1"/>
  <c r="I61" i="11"/>
  <c r="H62" i="11" s="1"/>
  <c r="BU5" i="11"/>
  <c r="BT6" i="11"/>
  <c r="AN6" i="11"/>
  <c r="K61" i="11" l="1"/>
  <c r="I62" i="11"/>
  <c r="H63" i="11" s="1"/>
  <c r="I63" i="11" s="1"/>
  <c r="BV5" i="11"/>
  <c r="BU6" i="11"/>
  <c r="AO6" i="11"/>
  <c r="K63" i="11" l="1"/>
  <c r="H65" i="11"/>
  <c r="K62" i="11"/>
  <c r="BV6" i="11"/>
  <c r="BW5" i="11"/>
  <c r="AP6" i="11"/>
  <c r="I65" i="11" l="1"/>
  <c r="K65" i="11" s="1"/>
  <c r="BX5" i="11"/>
  <c r="BW4" i="11"/>
  <c r="BW6" i="11"/>
  <c r="AQ6" i="11"/>
  <c r="H67" i="11" l="1"/>
  <c r="D8" i="13"/>
  <c r="E8" i="13" s="1"/>
  <c r="BX6" i="11"/>
  <c r="BY5" i="11"/>
  <c r="AR6" i="11"/>
  <c r="C9" i="13" l="1"/>
  <c r="I67" i="11"/>
  <c r="H68" i="11" s="1"/>
  <c r="BY6" i="11"/>
  <c r="BZ5" i="11"/>
  <c r="AS6" i="11"/>
  <c r="K67" i="11" l="1"/>
  <c r="I68" i="11"/>
  <c r="H69" i="11" s="1"/>
  <c r="CA5" i="11"/>
  <c r="BZ6" i="11"/>
  <c r="AT6" i="11"/>
  <c r="K68" i="11" l="1"/>
  <c r="H70" i="11"/>
  <c r="I69" i="11"/>
  <c r="K69" i="11" s="1"/>
  <c r="CB5" i="11"/>
  <c r="CA6" i="11"/>
  <c r="AU6" i="11"/>
  <c r="I70" i="11" l="1"/>
  <c r="CC5" i="11"/>
  <c r="CB6" i="11"/>
  <c r="I71" i="11" l="1"/>
  <c r="H72" i="11" s="1"/>
  <c r="K70" i="11"/>
  <c r="CC6" i="11"/>
  <c r="CD5" i="11"/>
  <c r="I72" i="11" l="1"/>
  <c r="H73" i="11" s="1"/>
  <c r="K71" i="11"/>
  <c r="CE5" i="11"/>
  <c r="CD6" i="11"/>
  <c r="CD4" i="11"/>
  <c r="K72" i="11" l="1"/>
  <c r="I73" i="11"/>
  <c r="K73" i="11" s="1"/>
  <c r="CE6" i="11"/>
  <c r="CF5" i="11"/>
  <c r="D9" i="13" l="1"/>
  <c r="E9" i="13" s="1"/>
  <c r="H75" i="11"/>
  <c r="CF6" i="11"/>
  <c r="CG5" i="11"/>
  <c r="C10" i="13" l="1"/>
  <c r="I75" i="11"/>
  <c r="K75" i="11" s="1"/>
  <c r="H76" i="11"/>
  <c r="CH5" i="11"/>
  <c r="CG6" i="11"/>
  <c r="I76" i="11" l="1"/>
  <c r="H77" i="11" s="1"/>
  <c r="CI5" i="11"/>
  <c r="CH6" i="11"/>
  <c r="K76" i="11" l="1"/>
  <c r="I77" i="11"/>
  <c r="H78" i="11" s="1"/>
  <c r="CI6" i="11"/>
  <c r="CJ5" i="11"/>
  <c r="K77" i="11" l="1"/>
  <c r="I78" i="11"/>
  <c r="H79" i="11" s="1"/>
  <c r="CJ6" i="11"/>
  <c r="CK5" i="11"/>
  <c r="K78" i="11" l="1"/>
  <c r="I79" i="11"/>
  <c r="D10" i="13" s="1"/>
  <c r="E10" i="13" s="1"/>
  <c r="CL5" i="11"/>
  <c r="CK6" i="11"/>
  <c r="CK4" i="11"/>
  <c r="K79" i="11" l="1"/>
  <c r="CL6" i="11"/>
  <c r="CM5" i="11"/>
  <c r="CM6" i="11" l="1"/>
  <c r="CN5" i="11"/>
  <c r="CO5" i="11" l="1"/>
  <c r="CN6" i="11"/>
  <c r="CP5" i="11" l="1"/>
  <c r="CO6" i="11"/>
  <c r="CQ5" i="11" l="1"/>
  <c r="CP6" i="11"/>
  <c r="CQ6" i="11" l="1"/>
  <c r="CR5" i="11"/>
  <c r="CS5" i="11" l="1"/>
  <c r="CR6" i="11"/>
  <c r="CR4" i="11"/>
  <c r="CS6" i="11" l="1"/>
  <c r="CT5" i="11"/>
  <c r="CT6" i="11" l="1"/>
  <c r="CU5" i="11"/>
  <c r="CV5" i="11" l="1"/>
  <c r="CU6" i="11"/>
  <c r="CW5" i="11" l="1"/>
  <c r="CV6" i="11"/>
  <c r="CW6" i="11" l="1"/>
  <c r="CX5" i="11"/>
  <c r="CX6" i="11" l="1"/>
  <c r="CY5" i="11"/>
  <c r="CZ5" i="11" l="1"/>
  <c r="CY6" i="11"/>
  <c r="CY4" i="11"/>
  <c r="CZ6" i="11" l="1"/>
  <c r="DA5" i="11"/>
  <c r="DA6" i="11" l="1"/>
  <c r="DB5" i="11"/>
  <c r="DC5" i="11" l="1"/>
  <c r="DB6" i="11"/>
  <c r="DD5" i="11" l="1"/>
  <c r="DC6" i="11"/>
  <c r="DE5" i="11" l="1"/>
  <c r="DE6" i="11" s="1"/>
  <c r="DD6" i="11"/>
  <c r="H25" i="11"/>
  <c r="I25" i="11" s="1"/>
  <c r="H26" i="11" s="1"/>
  <c r="I26" i="11" s="1"/>
  <c r="H29" i="11" s="1"/>
  <c r="I24" i="11"/>
  <c r="K24" i="11" s="1"/>
  <c r="I23" i="11"/>
  <c r="K23" i="11" s="1"/>
  <c r="I29" i="11" l="1"/>
  <c r="K29" i="11" s="1"/>
  <c r="K25" i="11"/>
  <c r="K26" i="11"/>
  <c r="H27" i="11"/>
  <c r="I27" i="11" l="1"/>
  <c r="H28" i="11" l="1"/>
  <c r="I28" i="11" s="1"/>
  <c r="H31" i="11" s="1"/>
  <c r="H30" i="11"/>
  <c r="K27" i="11"/>
  <c r="K28" i="11" l="1"/>
  <c r="I30" i="11"/>
  <c r="K30" i="11" s="1"/>
  <c r="I31" i="11"/>
  <c r="H32" i="11" s="1"/>
  <c r="K31" i="11" l="1"/>
  <c r="I32" i="11"/>
  <c r="H33" i="11" s="1"/>
  <c r="K32" i="11" l="1"/>
  <c r="I33" i="11"/>
  <c r="K33" i="11" s="1"/>
  <c r="H34" i="11"/>
  <c r="I34" i="11" l="1"/>
  <c r="H35" i="11" s="1"/>
  <c r="I35" i="11" l="1"/>
  <c r="H36" i="11" s="1"/>
  <c r="K34" i="11"/>
  <c r="I36" i="11" l="1"/>
  <c r="H37" i="11" s="1"/>
  <c r="K35" i="11"/>
  <c r="K36" i="11" l="1"/>
  <c r="I37" i="11"/>
  <c r="D5" i="13" s="1"/>
  <c r="E5" i="13" s="1"/>
  <c r="K37" i="11" l="1"/>
</calcChain>
</file>

<file path=xl/sharedStrings.xml><?xml version="1.0" encoding="utf-8"?>
<sst xmlns="http://schemas.openxmlformats.org/spreadsheetml/2006/main" count="189" uniqueCount="127">
  <si>
    <t>Project Plan Summary</t>
  </si>
  <si>
    <t>#</t>
  </si>
  <si>
    <t>Milestone</t>
  </si>
  <si>
    <t>Start Date</t>
  </si>
  <si>
    <t>End Date</t>
  </si>
  <si>
    <t>Calendar Days</t>
  </si>
  <si>
    <t>NimbleS2P</t>
  </si>
  <si>
    <t>Project start:</t>
  </si>
  <si>
    <t>JNIL</t>
  </si>
  <si>
    <t>Leg 1 : PO Material</t>
  </si>
  <si>
    <t>Display week:</t>
  </si>
  <si>
    <t>ID</t>
  </si>
  <si>
    <t>TASK</t>
  </si>
  <si>
    <t>Dependency</t>
  </si>
  <si>
    <t>ASSIGNED TO</t>
  </si>
  <si>
    <t>PROGRESS</t>
  </si>
  <si>
    <t>Days</t>
  </si>
  <si>
    <t>START</t>
  </si>
  <si>
    <t>END</t>
  </si>
  <si>
    <t xml:space="preserve">Do not delete this row. This row is hidden to preserve a formula that is used to highlight the current day within the project schedule. </t>
  </si>
  <si>
    <t>A</t>
  </si>
  <si>
    <t>Preliminary Activities</t>
  </si>
  <si>
    <t>Onsite Visit - Project Commencement Meeting</t>
  </si>
  <si>
    <t>Joint</t>
  </si>
  <si>
    <t>Indicative Project Plan</t>
  </si>
  <si>
    <t>NS2P</t>
  </si>
  <si>
    <t xml:space="preserve">Project Plan Review </t>
  </si>
  <si>
    <t>B</t>
  </si>
  <si>
    <t>Blue Print Sign-Off</t>
  </si>
  <si>
    <t>BBP Review 1</t>
  </si>
  <si>
    <t>BBP Update as per Review 1</t>
  </si>
  <si>
    <t>BBP Review 2 + Technical Review</t>
  </si>
  <si>
    <t>BBP Sign off</t>
  </si>
  <si>
    <t>C</t>
  </si>
  <si>
    <t>SAP Web Service Development</t>
  </si>
  <si>
    <t>API Structure Documentation</t>
  </si>
  <si>
    <t>Review Meeting with Mahesh Kalkar</t>
  </si>
  <si>
    <t>Masters API - Tax Master, Withhold Tax Master, Cost Centre Master, GL Master, Currency Master</t>
  </si>
  <si>
    <t>NECO</t>
  </si>
  <si>
    <t>PO API {Sync for Create + Update} AND {OnDemand} - This Header + Line Items</t>
  </si>
  <si>
    <t>Vendor API {Sync for Create + Update} AND {OnDemand}</t>
  </si>
  <si>
    <t>GRN Sync API {Create + Update}</t>
  </si>
  <si>
    <t>Foreign Currency Exchange Rate API {On-Demand}</t>
  </si>
  <si>
    <t>LD &amp; Open Advances Pull {On-Demand}</t>
  </si>
  <si>
    <t>Invoice Parking</t>
  </si>
  <si>
    <t>Invoice Posting</t>
  </si>
  <si>
    <t>LD Posting</t>
  </si>
  <si>
    <t>Debit Note Posting</t>
  </si>
  <si>
    <t>Retention Posting</t>
  </si>
  <si>
    <t>Payment Status</t>
  </si>
  <si>
    <t>D</t>
  </si>
  <si>
    <t>Pre-Requisites</t>
  </si>
  <si>
    <t>Rejection Reason Masters at Finance Level and Respective Action</t>
  </si>
  <si>
    <t>Rejection Reason Masters at Internal Audit and Respective Action</t>
  </si>
  <si>
    <t>User Assignment Logic for Finance &amp; Internal Audit based on Vendor Code</t>
  </si>
  <si>
    <t>Scanner &amp; Barcode Printer Procurement &amp; Installation</t>
  </si>
  <si>
    <t>Barcode Testing with NimbleS2P</t>
  </si>
  <si>
    <t>NS2P Configuration</t>
  </si>
  <si>
    <t>Repository Creation &amp; Master Table Configuration</t>
  </si>
  <si>
    <t>Invoice Processing Forms Field Configuration 
(Initiator Form)</t>
  </si>
  <si>
    <t>Build &amp; Show(Forms), access to be given to NECO users for Forms Review</t>
  </si>
  <si>
    <t>Form Changes based on Review</t>
  </si>
  <si>
    <t>SAP Web services Integration</t>
  </si>
  <si>
    <t>Workflow Configuration I (Raw)</t>
  </si>
  <si>
    <t>Workflow Configuration II(Stores)</t>
  </si>
  <si>
    <t>E</t>
  </si>
  <si>
    <t>Unit Testing</t>
  </si>
  <si>
    <t>Test Cases from Neco with data in SAP DEV environment</t>
  </si>
  <si>
    <t>Test Cases execution by NS2P Team in DEV environment</t>
  </si>
  <si>
    <t>PO Material - Walkthrough#1</t>
  </si>
  <si>
    <t>Feedback#1 from Neco</t>
  </si>
  <si>
    <t xml:space="preserve">Fixes on Feedback#1 </t>
  </si>
  <si>
    <t>PO Material - Walkthrough#2</t>
  </si>
  <si>
    <t>Feedback#2 from Neco</t>
  </si>
  <si>
    <t>Fixes on Feedback#2</t>
  </si>
  <si>
    <t>User Manual Preparation (Scanner, SSC - Finance, Supplier)</t>
  </si>
  <si>
    <t>QA Migration Activities</t>
  </si>
  <si>
    <t>SAP Web services, Static Masters, etc to be completed (QA instance)</t>
  </si>
  <si>
    <t>API URLs Reconfiguration &amp; Testing</t>
  </si>
  <si>
    <t>F</t>
  </si>
  <si>
    <t>User Acceptance Testing</t>
  </si>
  <si>
    <t>UAT Training</t>
  </si>
  <si>
    <t>UAT Execution</t>
  </si>
  <si>
    <t>Feedback#3 from Neco</t>
  </si>
  <si>
    <t>User Manual Feedback</t>
  </si>
  <si>
    <t>Fixes on Feedback #3</t>
  </si>
  <si>
    <t>Final UAT by Neco</t>
  </si>
  <si>
    <t>UAT Sign Off</t>
  </si>
  <si>
    <t>G</t>
  </si>
  <si>
    <t>Go-Live</t>
  </si>
  <si>
    <t>User Manual Update</t>
  </si>
  <si>
    <t>BBP Revision</t>
  </si>
  <si>
    <t>BBP Revision Sign-Off</t>
  </si>
  <si>
    <t>Production Porting</t>
  </si>
  <si>
    <t xml:space="preserve">Go-Live </t>
  </si>
  <si>
    <t>Insert new rows ABOVE this one</t>
  </si>
  <si>
    <t>Holidays List (October 2024 - March 2025)</t>
  </si>
  <si>
    <t>Name and Description</t>
  </si>
  <si>
    <t>Date</t>
  </si>
  <si>
    <t>Mahatma Gandhi Jayanti</t>
  </si>
  <si>
    <t>Vijaya Dashmi</t>
  </si>
  <si>
    <t>Deepavali Amavasya (Laxmi Puja)</t>
  </si>
  <si>
    <t>Deepavali (Balipadyami)</t>
  </si>
  <si>
    <t>Guru Nanak Jayanti</t>
  </si>
  <si>
    <t>Christmas</t>
  </si>
  <si>
    <t>New Year's eve</t>
  </si>
  <si>
    <t>New Year's Day</t>
  </si>
  <si>
    <t>Republic Day</t>
  </si>
  <si>
    <t>Maha Shivaratri</t>
  </si>
  <si>
    <t>Holi</t>
  </si>
  <si>
    <t>Meeting Date</t>
  </si>
  <si>
    <t>Points Discussed</t>
  </si>
  <si>
    <t>Done by</t>
  </si>
  <si>
    <t>Project Plan Discussion- PO Material</t>
  </si>
  <si>
    <t>Sukanta N, Hruday S, Chandresh S, Mahima S, Vanshita L</t>
  </si>
  <si>
    <t>API Document Discussion</t>
  </si>
  <si>
    <t>Mahesh Kalkar, Shreyas, Vanshita</t>
  </si>
  <si>
    <t>PO Material-Discussion &amp; Demo (HODs)</t>
  </si>
  <si>
    <t>BBP final update as per Review 2 and Release</t>
  </si>
  <si>
    <t>BBP Document Preparation - Draft 1 (Scanning after UD)</t>
  </si>
  <si>
    <t>BBP Document Preparation - Draft 2 (Scanning at the Gate)</t>
  </si>
  <si>
    <t>Scanning Process Review (scanning at the gate)</t>
  </si>
  <si>
    <t>Prerequisites Document - SAP APIs &amp; Web Services, Scanner Procurement, Bar Code Printer and Bar Code Readers, Other Static Masters, etc, User Assignment Logic or formula for calculative fields</t>
  </si>
  <si>
    <t>Wayment Bridge API</t>
  </si>
  <si>
    <t>Lab Report API</t>
  </si>
  <si>
    <t>Field Validations, Formulas and SAP Integration (dependent on SAP APIs)</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</si>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</sst>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d\,\ dd\-mmm\-yyyy"/>
  </numFmts>
  <fonts count="31"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b/>
      <sz val="11"/>
      <color theme="0"/>
      <name val="Arial"/>
      <family val="2"/>
      <scheme val="minor"/>
    </font>
    <font>
      <b/>
      <sz val="11"/>
      <color theme="1"/>
      <name val="Arial"/>
      <family val="2"/>
      <scheme val="minor"/>
    </font>
    <font>
      <sz val="10"/>
      <color rgb="FFFF0000"/>
      <name val="Arial"/>
      <family val="2"/>
      <scheme val="minor"/>
    </font>
    <font>
      <sz val="11"/>
      <color rgb="FF000000"/>
      <name val="Arial"/>
      <family val="2"/>
      <scheme val="minor"/>
    </font>
    <font>
      <sz val="10"/>
      <color rgb="FF000000"/>
      <name val="Arial"/>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7030A0"/>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theme="6" tint="0.79998168889431442"/>
      </right>
      <top style="thin">
        <color theme="6" tint="0.79998168889431442"/>
      </top>
      <bottom/>
      <diagonal/>
    </border>
    <border>
      <left/>
      <right style="thin">
        <color theme="6" tint="0.79998168889431442"/>
      </right>
      <top/>
      <bottom style="thin">
        <color theme="6" tint="0.7999816888943144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6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4" fillId="0" borderId="0" xfId="0" applyFont="1" applyAlignment="1">
      <alignment horizontal="left" indent="1"/>
    </xf>
    <xf numFmtId="168" fontId="17" fillId="10" borderId="19" xfId="0" applyNumberFormat="1" applyFont="1" applyFill="1" applyBorder="1" applyAlignment="1">
      <alignment horizontal="center" vertical="center"/>
    </xf>
    <xf numFmtId="168" fontId="17" fillId="10" borderId="17" xfId="0" applyNumberFormat="1" applyFont="1" applyFill="1" applyBorder="1" applyAlignment="1">
      <alignment horizontal="center" vertical="center"/>
    </xf>
    <xf numFmtId="168" fontId="17" fillId="10" borderId="18" xfId="0" applyNumberFormat="1" applyFont="1" applyFill="1" applyBorder="1" applyAlignment="1">
      <alignment horizontal="center" vertical="center"/>
    </xf>
    <xf numFmtId="0" fontId="18" fillId="2" borderId="16" xfId="0" applyFont="1" applyFill="1" applyBorder="1" applyAlignment="1">
      <alignment horizontal="center" vertical="center" shrinkToFit="1"/>
    </xf>
    <xf numFmtId="0" fontId="18" fillId="2" borderId="13"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5" fillId="5" borderId="0" xfId="11" applyFont="1" applyFill="1" applyBorder="1" applyAlignment="1">
      <alignment vertical="center"/>
    </xf>
    <xf numFmtId="9" fontId="1" fillId="5" borderId="0" xfId="2" applyFont="1" applyFill="1" applyBorder="1" applyAlignment="1">
      <alignment horizontal="center" vertical="center"/>
    </xf>
    <xf numFmtId="165" fontId="15" fillId="5" borderId="0" xfId="0" applyNumberFormat="1" applyFont="1" applyFill="1" applyAlignment="1">
      <alignment horizontal="center" vertical="center"/>
    </xf>
    <xf numFmtId="165" fontId="1" fillId="5"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15" fillId="3" borderId="5" xfId="11" applyFont="1" applyFill="1" applyBorder="1" applyAlignment="1">
      <alignment vertical="center"/>
    </xf>
    <xf numFmtId="9" fontId="1" fillId="3" borderId="5" xfId="2" applyFont="1" applyFill="1" applyBorder="1" applyAlignment="1">
      <alignment horizontal="center" vertical="center"/>
    </xf>
    <xf numFmtId="0" fontId="4" fillId="0" borderId="4" xfId="0" applyFont="1" applyBorder="1" applyAlignment="1">
      <alignment vertical="center"/>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horizontal="right" vertical="center"/>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0" xfId="0" applyFont="1" applyBorder="1" applyAlignment="1">
      <alignment vertical="center"/>
    </xf>
    <xf numFmtId="0" fontId="15" fillId="4" borderId="7" xfId="11" applyFont="1" applyFill="1" applyBorder="1" applyAlignment="1">
      <alignment vertical="center"/>
    </xf>
    <xf numFmtId="9" fontId="1" fillId="4" borderId="7" xfId="2" applyFont="1" applyFill="1" applyBorder="1" applyAlignment="1">
      <alignment horizontal="center" vertical="center"/>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0" fontId="4" fillId="0" borderId="9" xfId="0" applyFont="1" applyBorder="1" applyAlignment="1">
      <alignment vertical="center"/>
    </xf>
    <xf numFmtId="0" fontId="15" fillId="8" borderId="8" xfId="11" applyFont="1" applyFill="1" applyBorder="1" applyAlignment="1">
      <alignment vertical="center"/>
    </xf>
    <xf numFmtId="9" fontId="1" fillId="8" borderId="8" xfId="2" applyFont="1" applyFill="1" applyBorder="1" applyAlignment="1">
      <alignment horizontal="center" vertical="center"/>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1" fontId="10" fillId="0" borderId="0" xfId="0" applyNumberFormat="1" applyFont="1"/>
    <xf numFmtId="1" fontId="12" fillId="0" borderId="0" xfId="0" applyNumberFormat="1" applyFont="1"/>
    <xf numFmtId="1" fontId="4" fillId="0" borderId="0" xfId="8" applyNumberFormat="1">
      <alignment horizontal="right" indent="1"/>
    </xf>
    <xf numFmtId="1" fontId="4" fillId="0" borderId="0" xfId="0" applyNumberFormat="1" applyFont="1"/>
    <xf numFmtId="1" fontId="15" fillId="0" borderId="0" xfId="0" applyNumberFormat="1" applyFont="1"/>
    <xf numFmtId="1" fontId="1" fillId="5" borderId="0" xfId="2" applyNumberFormat="1" applyFont="1" applyFill="1" applyBorder="1" applyAlignment="1">
      <alignment horizontal="center" vertical="center"/>
    </xf>
    <xf numFmtId="1" fontId="1" fillId="3" borderId="5" xfId="2" applyNumberFormat="1" applyFont="1" applyFill="1" applyBorder="1" applyAlignment="1">
      <alignment horizontal="center" vertical="center"/>
    </xf>
    <xf numFmtId="1" fontId="1" fillId="3" borderId="6" xfId="2" applyNumberFormat="1" applyFont="1" applyFill="1" applyBorder="1" applyAlignment="1">
      <alignment horizontal="center" vertical="center"/>
    </xf>
    <xf numFmtId="1" fontId="1" fillId="6" borderId="0" xfId="2" applyNumberFormat="1" applyFont="1" applyFill="1" applyBorder="1" applyAlignment="1">
      <alignment horizontal="center" vertical="center"/>
    </xf>
    <xf numFmtId="1" fontId="1" fillId="4" borderId="7" xfId="2" applyNumberFormat="1" applyFont="1" applyFill="1" applyBorder="1" applyAlignment="1">
      <alignment horizontal="center" vertical="center"/>
    </xf>
    <xf numFmtId="1" fontId="1" fillId="7" borderId="0" xfId="2" applyNumberFormat="1" applyFont="1" applyFill="1" applyBorder="1" applyAlignment="1">
      <alignment horizontal="center" vertical="center"/>
    </xf>
    <xf numFmtId="1" fontId="1" fillId="8" borderId="8" xfId="2" applyNumberFormat="1" applyFont="1" applyFill="1" applyBorder="1" applyAlignment="1">
      <alignment horizontal="center" vertical="center"/>
    </xf>
    <xf numFmtId="1" fontId="1" fillId="0" borderId="0" xfId="2" applyNumberFormat="1" applyFont="1" applyBorder="1" applyAlignment="1">
      <alignment horizontal="center" vertical="center"/>
    </xf>
    <xf numFmtId="1" fontId="1" fillId="2" borderId="0" xfId="2" applyNumberFormat="1" applyFont="1" applyFill="1" applyBorder="1" applyAlignment="1">
      <alignment horizontal="center" vertical="center"/>
    </xf>
    <xf numFmtId="1" fontId="0" fillId="0" borderId="0" xfId="0" applyNumberFormat="1"/>
    <xf numFmtId="169" fontId="15" fillId="3" borderId="5" xfId="10" applyNumberFormat="1" applyFont="1" applyFill="1" applyBorder="1" applyAlignment="1">
      <alignment horizontal="right" vertical="center"/>
    </xf>
    <xf numFmtId="169" fontId="15" fillId="3" borderId="6" xfId="10" applyNumberFormat="1" applyFont="1" applyFill="1" applyBorder="1" applyAlignment="1">
      <alignment horizontal="right" vertical="center"/>
    </xf>
    <xf numFmtId="0" fontId="25" fillId="0" borderId="0" xfId="5" applyFont="1" applyAlignment="1">
      <alignment horizontal="left" wrapText="1"/>
    </xf>
    <xf numFmtId="0" fontId="22" fillId="0" borderId="0" xfId="6" applyFont="1" applyAlignment="1">
      <alignment horizontal="left" vertical="center" wrapText="1"/>
    </xf>
    <xf numFmtId="0" fontId="14" fillId="0" borderId="0" xfId="0" applyFont="1" applyAlignment="1">
      <alignment horizontal="left" wrapText="1"/>
    </xf>
    <xf numFmtId="0" fontId="1" fillId="0" borderId="0" xfId="1" applyFont="1" applyAlignment="1" applyProtection="1">
      <alignment horizontal="left" vertical="top" wrapText="1"/>
    </xf>
    <xf numFmtId="0" fontId="19" fillId="5" borderId="0" xfId="0" applyFont="1" applyFill="1" applyAlignment="1">
      <alignment horizontal="left" vertical="center" wrapText="1"/>
    </xf>
    <xf numFmtId="0" fontId="15" fillId="3" borderId="5" xfId="12" applyFont="1" applyFill="1" applyBorder="1" applyAlignment="1">
      <alignment horizontal="left" vertical="center" wrapText="1"/>
    </xf>
    <xf numFmtId="0" fontId="15" fillId="3" borderId="6" xfId="12" applyFont="1" applyFill="1" applyBorder="1" applyAlignment="1">
      <alignment horizontal="left" vertical="center" wrapText="1"/>
    </xf>
    <xf numFmtId="0" fontId="19" fillId="6" borderId="0" xfId="0" applyFont="1" applyFill="1" applyAlignment="1">
      <alignment horizontal="left" vertical="center" wrapText="1"/>
    </xf>
    <xf numFmtId="0" fontId="15" fillId="4" borderId="7" xfId="12" applyFont="1" applyFill="1" applyBorder="1" applyAlignment="1">
      <alignment horizontal="left" vertical="center" wrapText="1"/>
    </xf>
    <xf numFmtId="0" fontId="19" fillId="7" borderId="0" xfId="0" applyFont="1" applyFill="1" applyAlignment="1">
      <alignment horizontal="left" vertical="center" wrapText="1"/>
    </xf>
    <xf numFmtId="0" fontId="15" fillId="8" borderId="8" xfId="12" applyFont="1" applyFill="1" applyBorder="1" applyAlignment="1">
      <alignment horizontal="left" vertical="center" wrapText="1"/>
    </xf>
    <xf numFmtId="0" fontId="15" fillId="0" borderId="0" xfId="12" applyFont="1" applyBorder="1" applyAlignment="1">
      <alignment horizontal="left" vertical="center" wrapText="1"/>
    </xf>
    <xf numFmtId="0" fontId="20" fillId="2" borderId="0" xfId="0" applyFont="1" applyFill="1" applyAlignment="1">
      <alignment horizontal="left" vertical="center" wrapText="1"/>
    </xf>
    <xf numFmtId="0" fontId="0" fillId="0" borderId="0" xfId="0" applyAlignment="1">
      <alignment wrapText="1"/>
    </xf>
    <xf numFmtId="0" fontId="15" fillId="3" borderId="5" xfId="12" applyFont="1" applyFill="1" applyBorder="1" applyAlignment="1">
      <alignment horizontal="center" vertical="center"/>
    </xf>
    <xf numFmtId="0" fontId="15" fillId="3" borderId="6" xfId="12" applyFont="1" applyFill="1" applyBorder="1" applyAlignment="1">
      <alignment horizontal="center" vertical="center"/>
    </xf>
    <xf numFmtId="0" fontId="19" fillId="5" borderId="0" xfId="0" applyFont="1" applyFill="1" applyAlignment="1">
      <alignment horizontal="center" vertical="center"/>
    </xf>
    <xf numFmtId="0" fontId="22" fillId="0" borderId="0" xfId="6" applyFont="1" applyAlignment="1">
      <alignment horizontal="center" vertical="center"/>
    </xf>
    <xf numFmtId="0" fontId="19" fillId="6" borderId="0" xfId="0" applyFont="1" applyFill="1" applyAlignment="1">
      <alignment horizontal="center" vertical="center"/>
    </xf>
    <xf numFmtId="0" fontId="15" fillId="4" borderId="7" xfId="12" applyFont="1" applyFill="1" applyBorder="1" applyAlignment="1">
      <alignment horizontal="center" vertical="center"/>
    </xf>
    <xf numFmtId="0" fontId="19" fillId="7" borderId="0" xfId="0" applyFont="1" applyFill="1" applyAlignment="1">
      <alignment horizontal="center" vertical="center"/>
    </xf>
    <xf numFmtId="0" fontId="15" fillId="8" borderId="8" xfId="12" applyFont="1" applyFill="1" applyBorder="1" applyAlignment="1">
      <alignment horizontal="center" vertical="center"/>
    </xf>
    <xf numFmtId="0" fontId="15" fillId="0" borderId="0" xfId="12" applyFont="1" applyBorder="1" applyAlignment="1">
      <alignment horizontal="center" vertical="center"/>
    </xf>
    <xf numFmtId="0" fontId="14" fillId="0" borderId="0" xfId="0" applyFont="1" applyAlignment="1">
      <alignment horizontal="center" vertical="center"/>
    </xf>
    <xf numFmtId="0" fontId="1" fillId="0" borderId="0" xfId="1" applyFont="1" applyAlignment="1" applyProtection="1">
      <alignment horizontal="center" vertical="center"/>
    </xf>
    <xf numFmtId="0" fontId="15" fillId="0" borderId="0" xfId="0" applyFont="1" applyAlignment="1">
      <alignment horizontal="center" vertical="center"/>
    </xf>
    <xf numFmtId="0" fontId="0" fillId="0" borderId="0" xfId="0" applyAlignment="1">
      <alignment horizontal="center" vertical="center"/>
    </xf>
    <xf numFmtId="169" fontId="15" fillId="6" borderId="0" xfId="0" applyNumberFormat="1" applyFont="1" applyFill="1" applyAlignment="1">
      <alignment horizontal="center" vertical="center"/>
    </xf>
    <xf numFmtId="169" fontId="1" fillId="6" borderId="0" xfId="0" applyNumberFormat="1" applyFont="1" applyFill="1" applyAlignment="1">
      <alignment horizontal="center" vertical="center"/>
    </xf>
    <xf numFmtId="169" fontId="15" fillId="7" borderId="0" xfId="0" applyNumberFormat="1" applyFont="1" applyFill="1" applyAlignment="1">
      <alignment horizontal="center" vertical="center"/>
    </xf>
    <xf numFmtId="169" fontId="1" fillId="7" borderId="0" xfId="0" applyNumberFormat="1" applyFont="1" applyFill="1" applyAlignment="1">
      <alignment horizontal="center" vertical="center"/>
    </xf>
    <xf numFmtId="169" fontId="15" fillId="8" borderId="8" xfId="10" applyNumberFormat="1" applyFont="1" applyFill="1" applyBorder="1">
      <alignment horizontal="center" vertical="center"/>
    </xf>
    <xf numFmtId="0" fontId="19" fillId="7" borderId="0" xfId="0" applyFont="1" applyFill="1" applyAlignment="1">
      <alignment horizontal="center" vertical="center" wrapText="1"/>
    </xf>
    <xf numFmtId="0" fontId="19" fillId="5" borderId="0" xfId="0" applyFont="1" applyFill="1" applyAlignment="1">
      <alignment horizontal="center" vertical="center" wrapText="1"/>
    </xf>
    <xf numFmtId="0" fontId="15" fillId="3" borderId="6" xfId="12" applyFont="1" applyFill="1" applyBorder="1" applyAlignment="1">
      <alignment horizontal="center" vertical="center" wrapText="1"/>
    </xf>
    <xf numFmtId="0" fontId="26" fillId="0" borderId="0" xfId="0" applyFont="1"/>
    <xf numFmtId="0" fontId="16" fillId="0" borderId="0" xfId="0" applyFont="1"/>
    <xf numFmtId="0" fontId="0" fillId="0" borderId="0" xfId="0" applyAlignment="1">
      <alignment horizontal="right"/>
    </xf>
    <xf numFmtId="0" fontId="25" fillId="0" borderId="0" xfId="5" applyFont="1" applyAlignment="1">
      <alignment horizontal="left" vertical="center"/>
    </xf>
    <xf numFmtId="0" fontId="20" fillId="2" borderId="0" xfId="0" applyFont="1" applyFill="1" applyAlignment="1">
      <alignment horizontal="left" vertical="center"/>
    </xf>
    <xf numFmtId="169" fontId="15" fillId="0" borderId="0" xfId="0" applyNumberFormat="1" applyFont="1" applyAlignment="1">
      <alignment horizontal="center" vertical="center"/>
    </xf>
    <xf numFmtId="169" fontId="20" fillId="0" borderId="0" xfId="0" applyNumberFormat="1" applyFont="1" applyAlignment="1">
      <alignment horizontal="center" vertical="center"/>
    </xf>
    <xf numFmtId="0" fontId="26" fillId="11" borderId="0" xfId="0" applyFont="1" applyFill="1"/>
    <xf numFmtId="16" fontId="0" fillId="0" borderId="0" xfId="0" applyNumberFormat="1" applyAlignment="1">
      <alignment horizontal="center" vertical="center"/>
    </xf>
    <xf numFmtId="0" fontId="0" fillId="0" borderId="0" xfId="0" applyAlignment="1">
      <alignment horizontal="left" vertical="center"/>
    </xf>
    <xf numFmtId="15" fontId="0" fillId="0" borderId="0" xfId="0" applyNumberFormat="1" applyAlignment="1">
      <alignment horizontal="center"/>
    </xf>
    <xf numFmtId="15" fontId="0" fillId="0" borderId="0" xfId="0" applyNumberFormat="1" applyAlignment="1">
      <alignment horizontal="center" wrapText="1"/>
    </xf>
    <xf numFmtId="0" fontId="27" fillId="0" borderId="0" xfId="0" applyFont="1"/>
    <xf numFmtId="0" fontId="26" fillId="11" borderId="0" xfId="0" applyFont="1" applyFill="1" applyAlignment="1">
      <alignment horizontal="center" vertical="center"/>
    </xf>
    <xf numFmtId="0" fontId="0" fillId="0" borderId="21" xfId="0" applyBorder="1"/>
    <xf numFmtId="0" fontId="0" fillId="0" borderId="22" xfId="0" applyBorder="1"/>
    <xf numFmtId="0" fontId="15" fillId="0" borderId="0" xfId="0" applyFont="1" applyAlignment="1">
      <alignment vertical="center"/>
    </xf>
    <xf numFmtId="169" fontId="15" fillId="0" borderId="0" xfId="10" applyNumberFormat="1" applyFont="1" applyFill="1" applyBorder="1">
      <alignment horizontal="center" vertical="center"/>
    </xf>
    <xf numFmtId="16" fontId="0" fillId="0" borderId="0" xfId="0" applyNumberFormat="1" applyAlignment="1">
      <alignment horizontal="center"/>
    </xf>
    <xf numFmtId="169" fontId="28" fillId="4" borderId="7" xfId="10" applyNumberFormat="1" applyFont="1" applyFill="1" applyBorder="1">
      <alignment horizontal="center" vertical="center"/>
    </xf>
    <xf numFmtId="0" fontId="29" fillId="0" borderId="0" xfId="3" applyFont="1"/>
    <xf numFmtId="0" fontId="30" fillId="8" borderId="8" xfId="12" applyFont="1" applyFill="1" applyBorder="1" applyAlignment="1">
      <alignment horizontal="center" vertical="center"/>
    </xf>
    <xf numFmtId="0" fontId="30" fillId="8" borderId="8" xfId="12" applyFont="1" applyFill="1" applyBorder="1" applyAlignment="1">
      <alignment horizontal="left" vertical="center" wrapText="1"/>
    </xf>
    <xf numFmtId="0" fontId="30" fillId="8" borderId="8" xfId="11" applyFont="1" applyFill="1" applyBorder="1" applyAlignment="1">
      <alignment vertical="center"/>
    </xf>
    <xf numFmtId="9" fontId="30" fillId="8" borderId="8" xfId="2" applyFont="1" applyFill="1" applyBorder="1" applyAlignment="1">
      <alignment horizontal="center" vertical="center"/>
    </xf>
    <xf numFmtId="1" fontId="30" fillId="8" borderId="8" xfId="2" applyNumberFormat="1" applyFont="1" applyFill="1" applyBorder="1" applyAlignment="1">
      <alignment horizontal="center" vertical="center"/>
    </xf>
    <xf numFmtId="169" fontId="30" fillId="8" borderId="8" xfId="10" applyNumberFormat="1" applyFont="1" applyFill="1" applyBorder="1">
      <alignment horizontal="center" vertical="center"/>
    </xf>
    <xf numFmtId="0" fontId="29" fillId="0" borderId="0" xfId="0" applyFont="1" applyAlignment="1">
      <alignment horizontal="center" vertical="center"/>
    </xf>
    <xf numFmtId="0" fontId="29" fillId="0" borderId="1" xfId="0" applyFont="1" applyBorder="1" applyAlignment="1">
      <alignment horizontal="center" vertical="center"/>
    </xf>
    <xf numFmtId="0" fontId="29" fillId="0" borderId="4" xfId="0" applyFont="1" applyBorder="1" applyAlignment="1">
      <alignment vertical="center"/>
    </xf>
    <xf numFmtId="0" fontId="29" fillId="0" borderId="0" xfId="0" applyFont="1" applyAlignment="1">
      <alignment vertical="center"/>
    </xf>
    <xf numFmtId="167" fontId="15" fillId="2" borderId="12"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xf numFmtId="167" fontId="15" fillId="2" borderId="17" xfId="0" applyNumberFormat="1" applyFont="1" applyFill="1" applyBorder="1" applyAlignment="1">
      <alignment horizontal="center" vertical="center" wrapText="1"/>
    </xf>
    <xf numFmtId="0" fontId="16" fillId="9" borderId="15" xfId="0" applyFont="1" applyFill="1" applyBorder="1" applyAlignment="1">
      <alignment horizontal="center" vertical="center"/>
    </xf>
    <xf numFmtId="0" fontId="4" fillId="2" borderId="20" xfId="0" applyFont="1" applyFill="1" applyBorder="1"/>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xf numFmtId="0" fontId="9" fillId="0" borderId="0" xfId="3" applyAlignment="1">
      <alignment wrapText="1"/>
    </xf>
    <xf numFmtId="0" fontId="16" fillId="9" borderId="15" xfId="0" applyFont="1" applyFill="1" applyBorder="1" applyAlignment="1">
      <alignment horizontal="left" vertical="center" wrapText="1"/>
    </xf>
    <xf numFmtId="0" fontId="4" fillId="2" borderId="20" xfId="0" applyFont="1" applyFill="1" applyBorder="1" applyAlignment="1">
      <alignment horizontal="left" wrapText="1"/>
    </xf>
    <xf numFmtId="0" fontId="16" fillId="9" borderId="15" xfId="0" applyFont="1" applyFill="1" applyBorder="1" applyAlignment="1">
      <alignment vertical="center"/>
    </xf>
    <xf numFmtId="0" fontId="4" fillId="2" borderId="20" xfId="0" applyFont="1" applyFill="1" applyBorder="1" applyAlignment="1">
      <alignment horizontal="center" vertical="center"/>
    </xf>
    <xf numFmtId="1" fontId="16" fillId="9" borderId="15" xfId="0" applyNumberFormat="1" applyFont="1" applyFill="1" applyBorder="1" applyAlignment="1">
      <alignment horizontal="center" vertical="center"/>
    </xf>
    <xf numFmtId="1" fontId="4" fillId="2" borderId="20" xfId="0" applyNumberFormat="1" applyFont="1" applyFill="1"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5">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ABFB4-79A3-EA4B-B84B-7744E4D25C59}">
  <dimension ref="A1:F10"/>
  <sheetViews>
    <sheetView workbookViewId="0">
      <selection activeCell="B9" sqref="B9"/>
    </sheetView>
  </sheetViews>
  <sheetFormatPr defaultColWidth="10.875" defaultRowHeight="14.25" x14ac:dyDescent="0.2"/>
  <cols>
    <col min="1" max="1" width="6.5" customWidth="1"/>
    <col min="2" max="2" width="36.125" customWidth="1"/>
    <col min="3" max="3" width="15.625" bestFit="1" customWidth="1"/>
    <col min="4" max="4" width="19.875" customWidth="1"/>
    <col min="5" max="5" width="13.125" bestFit="1" customWidth="1"/>
  </cols>
  <sheetData>
    <row r="1" spans="1:6" ht="15" x14ac:dyDescent="0.25">
      <c r="A1" s="124" t="s">
        <v>0</v>
      </c>
      <c r="B1" s="124"/>
      <c r="C1" s="124"/>
      <c r="D1" s="124"/>
      <c r="E1" s="124"/>
      <c r="F1" s="117"/>
    </row>
    <row r="2" spans="1:6" x14ac:dyDescent="0.2">
      <c r="A2" s="118" t="s">
        <v>1</v>
      </c>
      <c r="B2" s="118" t="s">
        <v>2</v>
      </c>
      <c r="C2" s="118" t="s">
        <v>3</v>
      </c>
      <c r="D2" s="118" t="s">
        <v>4</v>
      </c>
      <c r="E2" s="118" t="s">
        <v>5</v>
      </c>
    </row>
    <row r="3" spans="1:6" x14ac:dyDescent="0.2">
      <c r="A3" s="29" t="str">
        <f>'PO Material'!B8</f>
        <v>A</v>
      </c>
      <c r="B3" s="29" t="str">
        <f>'PO Material'!C8</f>
        <v>Preliminary Activities</v>
      </c>
      <c r="C3" s="122">
        <f>'PO Material'!H9</f>
        <v>45558</v>
      </c>
      <c r="D3" s="122">
        <f>'PO Material'!I11</f>
        <v>45569</v>
      </c>
      <c r="E3" s="119">
        <f>D3-C3+1</f>
        <v>12</v>
      </c>
    </row>
    <row r="4" spans="1:6" x14ac:dyDescent="0.2">
      <c r="A4" s="29" t="str">
        <f>'PO Material'!B12</f>
        <v>B</v>
      </c>
      <c r="B4" s="29" t="str">
        <f>'PO Material'!C12</f>
        <v>Blue Print Sign-Off</v>
      </c>
      <c r="C4" s="122">
        <f>'PO Material'!H13</f>
        <v>45569</v>
      </c>
      <c r="D4" s="122">
        <f>'PO Material'!I20</f>
        <v>45609</v>
      </c>
      <c r="E4" s="119">
        <f t="shared" ref="E4:E10" si="0">D4-C4+1</f>
        <v>41</v>
      </c>
    </row>
    <row r="5" spans="1:6" x14ac:dyDescent="0.2">
      <c r="A5" s="29" t="str">
        <f>'PO Material'!B21</f>
        <v>C</v>
      </c>
      <c r="B5" s="29" t="str">
        <f>'PO Material'!C21</f>
        <v>SAP Web Service Development</v>
      </c>
      <c r="C5" s="123">
        <f>'PO Material'!H22</f>
        <v>45568</v>
      </c>
      <c r="D5" s="123">
        <f>'PO Material'!I37</f>
        <v>45610</v>
      </c>
      <c r="E5" s="119">
        <f t="shared" si="0"/>
        <v>43</v>
      </c>
    </row>
    <row r="6" spans="1:6" x14ac:dyDescent="0.2">
      <c r="A6" s="29" t="str">
        <f>'PO Material'!B38</f>
        <v>D</v>
      </c>
      <c r="B6" s="29" t="str">
        <f>'PO Material'!C38</f>
        <v>Pre-Requisites</v>
      </c>
      <c r="C6" s="123">
        <f>'PO Material'!H39</f>
        <v>45611</v>
      </c>
      <c r="D6" s="123">
        <f>'PO Material'!I43</f>
        <v>45632</v>
      </c>
      <c r="E6" s="119">
        <f t="shared" si="0"/>
        <v>22</v>
      </c>
    </row>
    <row r="7" spans="1:6" x14ac:dyDescent="0.2">
      <c r="A7" s="29" t="str">
        <f>'PO Material'!B44</f>
        <v>E</v>
      </c>
      <c r="B7" s="29" t="str">
        <f>'PO Material'!C44</f>
        <v>NS2P Configuration</v>
      </c>
      <c r="C7" s="122">
        <f>'PO Material'!H45</f>
        <v>45610</v>
      </c>
      <c r="D7" s="122">
        <f>'PO Material'!I52</f>
        <v>45645</v>
      </c>
      <c r="E7" s="119">
        <f t="shared" si="0"/>
        <v>36</v>
      </c>
    </row>
    <row r="8" spans="1:6" x14ac:dyDescent="0.2">
      <c r="A8" s="29" t="str">
        <f>'PO Material'!B53</f>
        <v>F</v>
      </c>
      <c r="B8" s="29" t="str">
        <f>'PO Material'!C53</f>
        <v>Unit Testing</v>
      </c>
      <c r="C8" s="122">
        <f>'PO Material'!H55</f>
        <v>45646</v>
      </c>
      <c r="D8" s="122">
        <f>'PO Material'!I65</f>
        <v>45679</v>
      </c>
      <c r="E8" s="119">
        <f t="shared" si="0"/>
        <v>34</v>
      </c>
    </row>
    <row r="9" spans="1:6" x14ac:dyDescent="0.2">
      <c r="A9" s="29" t="str">
        <f>'PO Material'!B66</f>
        <v>G</v>
      </c>
      <c r="B9" s="29" t="str">
        <f>'PO Material'!C66</f>
        <v>User Acceptance Testing</v>
      </c>
      <c r="C9" s="122">
        <f>'PO Material'!H67</f>
        <v>45680</v>
      </c>
      <c r="D9" s="122">
        <f>'PO Material'!I73</f>
        <v>45701</v>
      </c>
      <c r="E9" s="119">
        <f t="shared" si="0"/>
        <v>22</v>
      </c>
    </row>
    <row r="10" spans="1:6" x14ac:dyDescent="0.2">
      <c r="A10" s="29" t="str">
        <f>'PO Material'!B74</f>
        <v>H</v>
      </c>
      <c r="B10" s="29" t="str">
        <f>'PO Material'!C74</f>
        <v>Go-Live</v>
      </c>
      <c r="C10" s="122">
        <f>'PO Material'!H75</f>
        <v>45702</v>
      </c>
      <c r="D10" s="122">
        <f>'PO Material'!I79</f>
        <v>45713</v>
      </c>
      <c r="E10" s="119">
        <f t="shared" si="0"/>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E84"/>
  <sheetViews>
    <sheetView showGridLines="0" tabSelected="1" showRuler="0" topLeftCell="A15" zoomScaleNormal="100" zoomScalePageLayoutView="70" workbookViewId="0">
      <selection activeCell="C26" sqref="C26"/>
    </sheetView>
  </sheetViews>
  <sheetFormatPr defaultColWidth="8.625" defaultRowHeight="14.25" x14ac:dyDescent="0.2"/>
  <cols>
    <col min="1" max="1" width="2.625" style="7" customWidth="1"/>
    <col min="2" max="2" width="7.625" style="108" customWidth="1"/>
    <col min="3" max="3" width="51.875" style="95" customWidth="1"/>
    <col min="4" max="5" width="16.625" customWidth="1"/>
    <col min="6" max="6" width="10.625" customWidth="1"/>
    <col min="7" max="7" width="10.625" style="79" customWidth="1"/>
    <col min="8" max="8" width="15.625" style="2" customWidth="1"/>
    <col min="9" max="9" width="15.625" bestFit="1" customWidth="1"/>
    <col min="10" max="10" width="2.625" customWidth="1"/>
    <col min="11" max="11" width="6" hidden="1" customWidth="1"/>
    <col min="12" max="110" width="2.625" customWidth="1"/>
  </cols>
  <sheetData>
    <row r="1" spans="1:109" ht="60" x14ac:dyDescent="1.1000000000000001">
      <c r="A1" s="8"/>
      <c r="B1" s="120" t="s">
        <v>6</v>
      </c>
      <c r="C1" s="82"/>
      <c r="D1" s="12"/>
      <c r="E1" s="12"/>
      <c r="F1" s="13"/>
      <c r="G1" s="65"/>
      <c r="H1" s="14"/>
      <c r="I1" s="15"/>
      <c r="K1" s="1"/>
      <c r="L1" s="156" t="s">
        <v>7</v>
      </c>
      <c r="M1" s="157"/>
      <c r="N1" s="157"/>
      <c r="O1" s="157"/>
      <c r="P1" s="157"/>
      <c r="Q1" s="157"/>
      <c r="R1" s="157"/>
      <c r="S1" s="18"/>
      <c r="T1" s="155">
        <v>45558</v>
      </c>
      <c r="U1" s="154"/>
      <c r="V1" s="154"/>
      <c r="W1" s="154"/>
      <c r="X1" s="154"/>
      <c r="Y1" s="154"/>
      <c r="Z1" s="154"/>
      <c r="AA1" s="154"/>
      <c r="AB1" s="154"/>
      <c r="AC1" s="154"/>
    </row>
    <row r="2" spans="1:109" ht="24.75" x14ac:dyDescent="0.5">
      <c r="B2" s="99" t="s">
        <v>8</v>
      </c>
      <c r="C2" s="83" t="s">
        <v>9</v>
      </c>
      <c r="D2" s="64"/>
      <c r="E2" s="64"/>
      <c r="F2" s="16"/>
      <c r="G2" s="66"/>
      <c r="H2" s="17"/>
      <c r="I2" s="16"/>
      <c r="L2" s="156" t="s">
        <v>10</v>
      </c>
      <c r="M2" s="157"/>
      <c r="N2" s="157"/>
      <c r="O2" s="157"/>
      <c r="P2" s="157"/>
      <c r="Q2" s="157"/>
      <c r="R2" s="157"/>
      <c r="S2" s="18"/>
      <c r="T2" s="153">
        <v>1</v>
      </c>
      <c r="U2" s="154"/>
      <c r="V2" s="154"/>
      <c r="W2" s="154"/>
      <c r="X2" s="154"/>
      <c r="Y2" s="154"/>
      <c r="Z2" s="154"/>
      <c r="AA2" s="154"/>
      <c r="AB2" s="154"/>
      <c r="AC2" s="154"/>
    </row>
    <row r="3" spans="1:109" s="19" customFormat="1" ht="15" x14ac:dyDescent="0.25">
      <c r="A3" s="7"/>
      <c r="B3" s="105"/>
      <c r="C3" s="84"/>
      <c r="F3" s="20"/>
      <c r="G3" s="67"/>
      <c r="H3" s="21"/>
    </row>
    <row r="4" spans="1:109" s="19" customFormat="1" x14ac:dyDescent="0.2">
      <c r="A4" s="8"/>
      <c r="B4" s="106"/>
      <c r="C4" s="85"/>
      <c r="G4" s="68"/>
      <c r="H4" s="22"/>
      <c r="L4" s="150">
        <f>L5</f>
        <v>45558</v>
      </c>
      <c r="M4" s="148"/>
      <c r="N4" s="148"/>
      <c r="O4" s="148"/>
      <c r="P4" s="148"/>
      <c r="Q4" s="148"/>
      <c r="R4" s="148"/>
      <c r="S4" s="148">
        <f>S5</f>
        <v>45565</v>
      </c>
      <c r="T4" s="148"/>
      <c r="U4" s="148"/>
      <c r="V4" s="148"/>
      <c r="W4" s="148"/>
      <c r="X4" s="148"/>
      <c r="Y4" s="148"/>
      <c r="Z4" s="148">
        <f>Z5</f>
        <v>45572</v>
      </c>
      <c r="AA4" s="148"/>
      <c r="AB4" s="148"/>
      <c r="AC4" s="148"/>
      <c r="AD4" s="148"/>
      <c r="AE4" s="148"/>
      <c r="AF4" s="148"/>
      <c r="AG4" s="148">
        <f>AG5</f>
        <v>45579</v>
      </c>
      <c r="AH4" s="148"/>
      <c r="AI4" s="148"/>
      <c r="AJ4" s="148"/>
      <c r="AK4" s="148"/>
      <c r="AL4" s="148"/>
      <c r="AM4" s="148"/>
      <c r="AN4" s="148">
        <f>AN5</f>
        <v>45586</v>
      </c>
      <c r="AO4" s="148"/>
      <c r="AP4" s="148"/>
      <c r="AQ4" s="148"/>
      <c r="AR4" s="148"/>
      <c r="AS4" s="148"/>
      <c r="AT4" s="148"/>
      <c r="AU4" s="148">
        <f>AU5</f>
        <v>45593</v>
      </c>
      <c r="AV4" s="148"/>
      <c r="AW4" s="148"/>
      <c r="AX4" s="148"/>
      <c r="AY4" s="148"/>
      <c r="AZ4" s="148"/>
      <c r="BA4" s="148"/>
      <c r="BB4" s="148">
        <f>BB5</f>
        <v>45600</v>
      </c>
      <c r="BC4" s="148"/>
      <c r="BD4" s="148"/>
      <c r="BE4" s="148"/>
      <c r="BF4" s="148"/>
      <c r="BG4" s="148"/>
      <c r="BH4" s="148"/>
      <c r="BI4" s="148">
        <f>BI5</f>
        <v>45607</v>
      </c>
      <c r="BJ4" s="148"/>
      <c r="BK4" s="148"/>
      <c r="BL4" s="148"/>
      <c r="BM4" s="148"/>
      <c r="BN4" s="148"/>
      <c r="BO4" s="149"/>
      <c r="BP4" s="148">
        <f>BP5</f>
        <v>45614</v>
      </c>
      <c r="BQ4" s="148"/>
      <c r="BR4" s="148"/>
      <c r="BS4" s="148"/>
      <c r="BT4" s="148"/>
      <c r="BU4" s="148"/>
      <c r="BV4" s="149"/>
      <c r="BW4" s="148">
        <f>BW5</f>
        <v>45621</v>
      </c>
      <c r="BX4" s="148"/>
      <c r="BY4" s="148"/>
      <c r="BZ4" s="148"/>
      <c r="CA4" s="148"/>
      <c r="CB4" s="148"/>
      <c r="CC4" s="149"/>
      <c r="CD4" s="148">
        <f>CD5</f>
        <v>45628</v>
      </c>
      <c r="CE4" s="148"/>
      <c r="CF4" s="148"/>
      <c r="CG4" s="148"/>
      <c r="CH4" s="148"/>
      <c r="CI4" s="148"/>
      <c r="CJ4" s="149"/>
      <c r="CK4" s="148">
        <f>CK5</f>
        <v>45635</v>
      </c>
      <c r="CL4" s="148"/>
      <c r="CM4" s="148"/>
      <c r="CN4" s="148"/>
      <c r="CO4" s="148"/>
      <c r="CP4" s="148"/>
      <c r="CQ4" s="149"/>
      <c r="CR4" s="148">
        <f>CR5</f>
        <v>45642</v>
      </c>
      <c r="CS4" s="148"/>
      <c r="CT4" s="148"/>
      <c r="CU4" s="148"/>
      <c r="CV4" s="148"/>
      <c r="CW4" s="148"/>
      <c r="CX4" s="149"/>
      <c r="CY4" s="148">
        <f>CY5</f>
        <v>45649</v>
      </c>
      <c r="CZ4" s="148"/>
      <c r="DA4" s="148"/>
      <c r="DB4" s="148"/>
      <c r="DC4" s="148"/>
      <c r="DD4" s="148"/>
      <c r="DE4" s="149"/>
    </row>
    <row r="5" spans="1:109" s="19" customFormat="1" x14ac:dyDescent="0.2">
      <c r="A5" s="158" t="s">
        <v>11</v>
      </c>
      <c r="B5" s="151" t="s">
        <v>11</v>
      </c>
      <c r="C5" s="159" t="s">
        <v>12</v>
      </c>
      <c r="D5" s="161" t="s">
        <v>13</v>
      </c>
      <c r="E5" s="161" t="s">
        <v>14</v>
      </c>
      <c r="F5" s="151" t="s">
        <v>15</v>
      </c>
      <c r="G5" s="163" t="s">
        <v>16</v>
      </c>
      <c r="H5" s="151" t="s">
        <v>17</v>
      </c>
      <c r="I5" s="151" t="s">
        <v>18</v>
      </c>
      <c r="L5" s="23">
        <f>Project_Start-WEEKDAY(Project_Start,1)+2+7*(Display_Week-1)</f>
        <v>45558</v>
      </c>
      <c r="M5" s="23">
        <f>L5+1</f>
        <v>45559</v>
      </c>
      <c r="N5" s="23">
        <f t="shared" ref="N5:BA5" si="0">M5+1</f>
        <v>45560</v>
      </c>
      <c r="O5" s="23">
        <f t="shared" si="0"/>
        <v>45561</v>
      </c>
      <c r="P5" s="23">
        <f t="shared" si="0"/>
        <v>45562</v>
      </c>
      <c r="Q5" s="23">
        <f t="shared" si="0"/>
        <v>45563</v>
      </c>
      <c r="R5" s="24">
        <f t="shared" si="0"/>
        <v>45564</v>
      </c>
      <c r="S5" s="25">
        <f>R5+1</f>
        <v>45565</v>
      </c>
      <c r="T5" s="23">
        <f>S5+1</f>
        <v>45566</v>
      </c>
      <c r="U5" s="23">
        <f t="shared" si="0"/>
        <v>45567</v>
      </c>
      <c r="V5" s="23">
        <f t="shared" si="0"/>
        <v>45568</v>
      </c>
      <c r="W5" s="23">
        <f t="shared" si="0"/>
        <v>45569</v>
      </c>
      <c r="X5" s="23">
        <f t="shared" si="0"/>
        <v>45570</v>
      </c>
      <c r="Y5" s="24">
        <f t="shared" si="0"/>
        <v>45571</v>
      </c>
      <c r="Z5" s="25">
        <f>Y5+1</f>
        <v>45572</v>
      </c>
      <c r="AA5" s="23">
        <f>Z5+1</f>
        <v>45573</v>
      </c>
      <c r="AB5" s="23">
        <f t="shared" si="0"/>
        <v>45574</v>
      </c>
      <c r="AC5" s="23">
        <f t="shared" si="0"/>
        <v>45575</v>
      </c>
      <c r="AD5" s="23">
        <f t="shared" si="0"/>
        <v>45576</v>
      </c>
      <c r="AE5" s="23">
        <f t="shared" si="0"/>
        <v>45577</v>
      </c>
      <c r="AF5" s="24">
        <f t="shared" si="0"/>
        <v>45578</v>
      </c>
      <c r="AG5" s="25">
        <f>AF5+1</f>
        <v>45579</v>
      </c>
      <c r="AH5" s="23">
        <f>AG5+1</f>
        <v>45580</v>
      </c>
      <c r="AI5" s="23">
        <f t="shared" si="0"/>
        <v>45581</v>
      </c>
      <c r="AJ5" s="23">
        <f t="shared" si="0"/>
        <v>45582</v>
      </c>
      <c r="AK5" s="23">
        <f t="shared" si="0"/>
        <v>45583</v>
      </c>
      <c r="AL5" s="23">
        <f t="shared" si="0"/>
        <v>45584</v>
      </c>
      <c r="AM5" s="24">
        <f t="shared" si="0"/>
        <v>45585</v>
      </c>
      <c r="AN5" s="25">
        <f>AM5+1</f>
        <v>45586</v>
      </c>
      <c r="AO5" s="23">
        <f>AN5+1</f>
        <v>45587</v>
      </c>
      <c r="AP5" s="23">
        <f t="shared" si="0"/>
        <v>45588</v>
      </c>
      <c r="AQ5" s="23">
        <f t="shared" si="0"/>
        <v>45589</v>
      </c>
      <c r="AR5" s="23">
        <f t="shared" si="0"/>
        <v>45590</v>
      </c>
      <c r="AS5" s="23">
        <f t="shared" si="0"/>
        <v>45591</v>
      </c>
      <c r="AT5" s="24">
        <f t="shared" si="0"/>
        <v>45592</v>
      </c>
      <c r="AU5" s="25">
        <f>AT5+1</f>
        <v>45593</v>
      </c>
      <c r="AV5" s="23">
        <f>AU5+1</f>
        <v>45594</v>
      </c>
      <c r="AW5" s="23">
        <f t="shared" si="0"/>
        <v>45595</v>
      </c>
      <c r="AX5" s="23">
        <f t="shared" si="0"/>
        <v>45596</v>
      </c>
      <c r="AY5" s="23">
        <f t="shared" si="0"/>
        <v>45597</v>
      </c>
      <c r="AZ5" s="23">
        <f t="shared" si="0"/>
        <v>45598</v>
      </c>
      <c r="BA5" s="24">
        <f t="shared" si="0"/>
        <v>45599</v>
      </c>
      <c r="BB5" s="25">
        <f>BA5+1</f>
        <v>45600</v>
      </c>
      <c r="BC5" s="23">
        <f>BB5+1</f>
        <v>45601</v>
      </c>
      <c r="BD5" s="23">
        <f t="shared" ref="BD5:BH5" si="1">BC5+1</f>
        <v>45602</v>
      </c>
      <c r="BE5" s="23">
        <f t="shared" si="1"/>
        <v>45603</v>
      </c>
      <c r="BF5" s="23">
        <f t="shared" si="1"/>
        <v>45604</v>
      </c>
      <c r="BG5" s="23">
        <f t="shared" si="1"/>
        <v>45605</v>
      </c>
      <c r="BH5" s="24">
        <f t="shared" si="1"/>
        <v>45606</v>
      </c>
      <c r="BI5" s="25">
        <f>BH5+1</f>
        <v>45607</v>
      </c>
      <c r="BJ5" s="23">
        <f>BI5+1</f>
        <v>45608</v>
      </c>
      <c r="BK5" s="23">
        <f t="shared" ref="BK5:BO5" si="2">BJ5+1</f>
        <v>45609</v>
      </c>
      <c r="BL5" s="23">
        <f t="shared" si="2"/>
        <v>45610</v>
      </c>
      <c r="BM5" s="23">
        <f t="shared" si="2"/>
        <v>45611</v>
      </c>
      <c r="BN5" s="23">
        <f t="shared" si="2"/>
        <v>45612</v>
      </c>
      <c r="BO5" s="23">
        <f t="shared" si="2"/>
        <v>45613</v>
      </c>
      <c r="BP5" s="25">
        <f>BO5+1</f>
        <v>45614</v>
      </c>
      <c r="BQ5" s="23">
        <f>BP5+1</f>
        <v>45615</v>
      </c>
      <c r="BR5" s="23">
        <f t="shared" ref="BR5" si="3">BQ5+1</f>
        <v>45616</v>
      </c>
      <c r="BS5" s="23">
        <f t="shared" ref="BS5" si="4">BR5+1</f>
        <v>45617</v>
      </c>
      <c r="BT5" s="23">
        <f t="shared" ref="BT5" si="5">BS5+1</f>
        <v>45618</v>
      </c>
      <c r="BU5" s="23">
        <f t="shared" ref="BU5" si="6">BT5+1</f>
        <v>45619</v>
      </c>
      <c r="BV5" s="23">
        <f t="shared" ref="BV5" si="7">BU5+1</f>
        <v>45620</v>
      </c>
      <c r="BW5" s="25">
        <f>BV5+1</f>
        <v>45621</v>
      </c>
      <c r="BX5" s="23">
        <f>BW5+1</f>
        <v>45622</v>
      </c>
      <c r="BY5" s="23">
        <f t="shared" ref="BY5" si="8">BX5+1</f>
        <v>45623</v>
      </c>
      <c r="BZ5" s="23">
        <f t="shared" ref="BZ5" si="9">BY5+1</f>
        <v>45624</v>
      </c>
      <c r="CA5" s="23">
        <f t="shared" ref="CA5" si="10">BZ5+1</f>
        <v>45625</v>
      </c>
      <c r="CB5" s="23">
        <f t="shared" ref="CB5" si="11">CA5+1</f>
        <v>45626</v>
      </c>
      <c r="CC5" s="23">
        <f t="shared" ref="CC5" si="12">CB5+1</f>
        <v>45627</v>
      </c>
      <c r="CD5" s="25">
        <f>CC5+1</f>
        <v>45628</v>
      </c>
      <c r="CE5" s="23">
        <f>CD5+1</f>
        <v>45629</v>
      </c>
      <c r="CF5" s="23">
        <f t="shared" ref="CF5" si="13">CE5+1</f>
        <v>45630</v>
      </c>
      <c r="CG5" s="23">
        <f t="shared" ref="CG5" si="14">CF5+1</f>
        <v>45631</v>
      </c>
      <c r="CH5" s="23">
        <f t="shared" ref="CH5" si="15">CG5+1</f>
        <v>45632</v>
      </c>
      <c r="CI5" s="23">
        <f t="shared" ref="CI5" si="16">CH5+1</f>
        <v>45633</v>
      </c>
      <c r="CJ5" s="23">
        <f t="shared" ref="CJ5" si="17">CI5+1</f>
        <v>45634</v>
      </c>
      <c r="CK5" s="25">
        <f>CJ5+1</f>
        <v>45635</v>
      </c>
      <c r="CL5" s="23">
        <f>CK5+1</f>
        <v>45636</v>
      </c>
      <c r="CM5" s="23">
        <f t="shared" ref="CM5" si="18">CL5+1</f>
        <v>45637</v>
      </c>
      <c r="CN5" s="23">
        <f t="shared" ref="CN5" si="19">CM5+1</f>
        <v>45638</v>
      </c>
      <c r="CO5" s="23">
        <f t="shared" ref="CO5" si="20">CN5+1</f>
        <v>45639</v>
      </c>
      <c r="CP5" s="23">
        <f t="shared" ref="CP5" si="21">CO5+1</f>
        <v>45640</v>
      </c>
      <c r="CQ5" s="23">
        <f t="shared" ref="CQ5" si="22">CP5+1</f>
        <v>45641</v>
      </c>
      <c r="CR5" s="25">
        <f>CQ5+1</f>
        <v>45642</v>
      </c>
      <c r="CS5" s="23">
        <f>CR5+1</f>
        <v>45643</v>
      </c>
      <c r="CT5" s="23">
        <f t="shared" ref="CT5" si="23">CS5+1</f>
        <v>45644</v>
      </c>
      <c r="CU5" s="23">
        <f t="shared" ref="CU5" si="24">CT5+1</f>
        <v>45645</v>
      </c>
      <c r="CV5" s="23">
        <f t="shared" ref="CV5" si="25">CU5+1</f>
        <v>45646</v>
      </c>
      <c r="CW5" s="23">
        <f t="shared" ref="CW5" si="26">CV5+1</f>
        <v>45647</v>
      </c>
      <c r="CX5" s="23">
        <f t="shared" ref="CX5" si="27">CW5+1</f>
        <v>45648</v>
      </c>
      <c r="CY5" s="25">
        <f>CX5+1</f>
        <v>45649</v>
      </c>
      <c r="CZ5" s="23">
        <f>CY5+1</f>
        <v>45650</v>
      </c>
      <c r="DA5" s="23">
        <f t="shared" ref="DA5" si="28">CZ5+1</f>
        <v>45651</v>
      </c>
      <c r="DB5" s="23">
        <f t="shared" ref="DB5" si="29">DA5+1</f>
        <v>45652</v>
      </c>
      <c r="DC5" s="23">
        <f t="shared" ref="DC5" si="30">DB5+1</f>
        <v>45653</v>
      </c>
      <c r="DD5" s="23">
        <f t="shared" ref="DD5" si="31">DC5+1</f>
        <v>45654</v>
      </c>
      <c r="DE5" s="23">
        <f t="shared" ref="DE5" si="32">DD5+1</f>
        <v>45655</v>
      </c>
    </row>
    <row r="6" spans="1:109" s="19" customFormat="1" x14ac:dyDescent="0.2">
      <c r="A6" s="158"/>
      <c r="B6" s="162"/>
      <c r="C6" s="160"/>
      <c r="D6" s="152"/>
      <c r="E6" s="152"/>
      <c r="F6" s="152"/>
      <c r="G6" s="164"/>
      <c r="H6" s="152"/>
      <c r="I6" s="152"/>
      <c r="L6" s="26" t="str">
        <f t="shared" ref="L6:AQ6" si="33">LEFT(TEXT(L5,"ddd"),1)</f>
        <v>M</v>
      </c>
      <c r="M6" s="27" t="str">
        <f t="shared" si="33"/>
        <v>T</v>
      </c>
      <c r="N6" s="27" t="str">
        <f t="shared" si="33"/>
        <v>W</v>
      </c>
      <c r="O6" s="27" t="str">
        <f t="shared" si="33"/>
        <v>T</v>
      </c>
      <c r="P6" s="27" t="str">
        <f t="shared" si="33"/>
        <v>F</v>
      </c>
      <c r="Q6" s="27" t="str">
        <f t="shared" si="33"/>
        <v>S</v>
      </c>
      <c r="R6" s="27" t="str">
        <f t="shared" si="33"/>
        <v>S</v>
      </c>
      <c r="S6" s="27" t="str">
        <f t="shared" si="33"/>
        <v>M</v>
      </c>
      <c r="T6" s="27" t="str">
        <f t="shared" si="33"/>
        <v>T</v>
      </c>
      <c r="U6" s="27" t="str">
        <f t="shared" si="33"/>
        <v>W</v>
      </c>
      <c r="V6" s="27" t="str">
        <f t="shared" si="33"/>
        <v>T</v>
      </c>
      <c r="W6" s="27" t="str">
        <f t="shared" si="33"/>
        <v>F</v>
      </c>
      <c r="X6" s="27" t="str">
        <f t="shared" si="33"/>
        <v>S</v>
      </c>
      <c r="Y6" s="27" t="str">
        <f t="shared" si="33"/>
        <v>S</v>
      </c>
      <c r="Z6" s="27" t="str">
        <f t="shared" si="33"/>
        <v>M</v>
      </c>
      <c r="AA6" s="27" t="str">
        <f t="shared" si="33"/>
        <v>T</v>
      </c>
      <c r="AB6" s="27" t="str">
        <f t="shared" si="33"/>
        <v>W</v>
      </c>
      <c r="AC6" s="27" t="str">
        <f t="shared" si="33"/>
        <v>T</v>
      </c>
      <c r="AD6" s="27" t="str">
        <f t="shared" si="33"/>
        <v>F</v>
      </c>
      <c r="AE6" s="27" t="str">
        <f t="shared" si="33"/>
        <v>S</v>
      </c>
      <c r="AF6" s="27" t="str">
        <f t="shared" si="33"/>
        <v>S</v>
      </c>
      <c r="AG6" s="27" t="str">
        <f t="shared" si="33"/>
        <v>M</v>
      </c>
      <c r="AH6" s="27" t="str">
        <f t="shared" si="33"/>
        <v>T</v>
      </c>
      <c r="AI6" s="27" t="str">
        <f t="shared" si="33"/>
        <v>W</v>
      </c>
      <c r="AJ6" s="27" t="str">
        <f t="shared" si="33"/>
        <v>T</v>
      </c>
      <c r="AK6" s="27" t="str">
        <f t="shared" si="33"/>
        <v>F</v>
      </c>
      <c r="AL6" s="27" t="str">
        <f t="shared" si="33"/>
        <v>S</v>
      </c>
      <c r="AM6" s="27" t="str">
        <f t="shared" si="33"/>
        <v>S</v>
      </c>
      <c r="AN6" s="27" t="str">
        <f t="shared" si="33"/>
        <v>M</v>
      </c>
      <c r="AO6" s="27" t="str">
        <f t="shared" si="33"/>
        <v>T</v>
      </c>
      <c r="AP6" s="27" t="str">
        <f t="shared" si="33"/>
        <v>W</v>
      </c>
      <c r="AQ6" s="27" t="str">
        <f t="shared" si="33"/>
        <v>T</v>
      </c>
      <c r="AR6" s="27" t="str">
        <f t="shared" ref="AR6:BO6" si="34">LEFT(TEXT(AR5,"ddd"),1)</f>
        <v>F</v>
      </c>
      <c r="AS6" s="27" t="str">
        <f t="shared" si="34"/>
        <v>S</v>
      </c>
      <c r="AT6" s="27" t="str">
        <f t="shared" si="34"/>
        <v>S</v>
      </c>
      <c r="AU6" s="27" t="str">
        <f t="shared" si="34"/>
        <v>M</v>
      </c>
      <c r="AV6" s="27" t="str">
        <f t="shared" si="34"/>
        <v>T</v>
      </c>
      <c r="AW6" s="27" t="str">
        <f t="shared" si="34"/>
        <v>W</v>
      </c>
      <c r="AX6" s="27" t="str">
        <f t="shared" si="34"/>
        <v>T</v>
      </c>
      <c r="AY6" s="27" t="str">
        <f t="shared" si="34"/>
        <v>F</v>
      </c>
      <c r="AZ6" s="27" t="str">
        <f t="shared" si="34"/>
        <v>S</v>
      </c>
      <c r="BA6" s="27" t="str">
        <f t="shared" si="34"/>
        <v>S</v>
      </c>
      <c r="BB6" s="27" t="str">
        <f t="shared" si="34"/>
        <v>M</v>
      </c>
      <c r="BC6" s="27" t="str">
        <f t="shared" si="34"/>
        <v>T</v>
      </c>
      <c r="BD6" s="27" t="str">
        <f t="shared" si="34"/>
        <v>W</v>
      </c>
      <c r="BE6" s="27" t="str">
        <f t="shared" si="34"/>
        <v>T</v>
      </c>
      <c r="BF6" s="27" t="str">
        <f t="shared" si="34"/>
        <v>F</v>
      </c>
      <c r="BG6" s="27" t="str">
        <f t="shared" si="34"/>
        <v>S</v>
      </c>
      <c r="BH6" s="27" t="str">
        <f t="shared" si="34"/>
        <v>S</v>
      </c>
      <c r="BI6" s="27" t="str">
        <f t="shared" si="34"/>
        <v>M</v>
      </c>
      <c r="BJ6" s="27" t="str">
        <f t="shared" si="34"/>
        <v>T</v>
      </c>
      <c r="BK6" s="27" t="str">
        <f t="shared" si="34"/>
        <v>W</v>
      </c>
      <c r="BL6" s="27" t="str">
        <f t="shared" si="34"/>
        <v>T</v>
      </c>
      <c r="BM6" s="27" t="str">
        <f t="shared" si="34"/>
        <v>F</v>
      </c>
      <c r="BN6" s="27" t="str">
        <f t="shared" si="34"/>
        <v>S</v>
      </c>
      <c r="BO6" s="28" t="str">
        <f t="shared" si="34"/>
        <v>S</v>
      </c>
      <c r="BP6" s="27" t="str">
        <f t="shared" ref="BP6:BV6" si="35">LEFT(TEXT(BP5,"ddd"),1)</f>
        <v>M</v>
      </c>
      <c r="BQ6" s="27" t="str">
        <f t="shared" si="35"/>
        <v>T</v>
      </c>
      <c r="BR6" s="27" t="str">
        <f t="shared" si="35"/>
        <v>W</v>
      </c>
      <c r="BS6" s="27" t="str">
        <f t="shared" si="35"/>
        <v>T</v>
      </c>
      <c r="BT6" s="27" t="str">
        <f t="shared" si="35"/>
        <v>F</v>
      </c>
      <c r="BU6" s="27" t="str">
        <f t="shared" si="35"/>
        <v>S</v>
      </c>
      <c r="BV6" s="28" t="str">
        <f t="shared" si="35"/>
        <v>S</v>
      </c>
      <c r="BW6" s="27" t="str">
        <f t="shared" ref="BW6:CC6" si="36">LEFT(TEXT(BW5,"ddd"),1)</f>
        <v>M</v>
      </c>
      <c r="BX6" s="27" t="str">
        <f t="shared" si="36"/>
        <v>T</v>
      </c>
      <c r="BY6" s="27" t="str">
        <f t="shared" si="36"/>
        <v>W</v>
      </c>
      <c r="BZ6" s="27" t="str">
        <f t="shared" si="36"/>
        <v>T</v>
      </c>
      <c r="CA6" s="27" t="str">
        <f t="shared" si="36"/>
        <v>F</v>
      </c>
      <c r="CB6" s="27" t="str">
        <f t="shared" si="36"/>
        <v>S</v>
      </c>
      <c r="CC6" s="28" t="str">
        <f t="shared" si="36"/>
        <v>S</v>
      </c>
      <c r="CD6" s="27" t="str">
        <f t="shared" ref="CD6:CJ6" si="37">LEFT(TEXT(CD5,"ddd"),1)</f>
        <v>M</v>
      </c>
      <c r="CE6" s="27" t="str">
        <f t="shared" si="37"/>
        <v>T</v>
      </c>
      <c r="CF6" s="27" t="str">
        <f t="shared" si="37"/>
        <v>W</v>
      </c>
      <c r="CG6" s="27" t="str">
        <f t="shared" si="37"/>
        <v>T</v>
      </c>
      <c r="CH6" s="27" t="str">
        <f t="shared" si="37"/>
        <v>F</v>
      </c>
      <c r="CI6" s="27" t="str">
        <f t="shared" si="37"/>
        <v>S</v>
      </c>
      <c r="CJ6" s="28" t="str">
        <f t="shared" si="37"/>
        <v>S</v>
      </c>
      <c r="CK6" s="27" t="str">
        <f t="shared" ref="CK6:CQ6" si="38">LEFT(TEXT(CK5,"ddd"),1)</f>
        <v>M</v>
      </c>
      <c r="CL6" s="27" t="str">
        <f t="shared" si="38"/>
        <v>T</v>
      </c>
      <c r="CM6" s="27" t="str">
        <f t="shared" si="38"/>
        <v>W</v>
      </c>
      <c r="CN6" s="27" t="str">
        <f t="shared" si="38"/>
        <v>T</v>
      </c>
      <c r="CO6" s="27" t="str">
        <f t="shared" si="38"/>
        <v>F</v>
      </c>
      <c r="CP6" s="27" t="str">
        <f t="shared" si="38"/>
        <v>S</v>
      </c>
      <c r="CQ6" s="28" t="str">
        <f t="shared" si="38"/>
        <v>S</v>
      </c>
      <c r="CR6" s="27" t="str">
        <f t="shared" ref="CR6:CX6" si="39">LEFT(TEXT(CR5,"ddd"),1)</f>
        <v>M</v>
      </c>
      <c r="CS6" s="27" t="str">
        <f t="shared" si="39"/>
        <v>T</v>
      </c>
      <c r="CT6" s="27" t="str">
        <f t="shared" si="39"/>
        <v>W</v>
      </c>
      <c r="CU6" s="27" t="str">
        <f t="shared" si="39"/>
        <v>T</v>
      </c>
      <c r="CV6" s="27" t="str">
        <f t="shared" si="39"/>
        <v>F</v>
      </c>
      <c r="CW6" s="27" t="str">
        <f t="shared" si="39"/>
        <v>S</v>
      </c>
      <c r="CX6" s="28" t="str">
        <f t="shared" si="39"/>
        <v>S</v>
      </c>
      <c r="CY6" s="27" t="str">
        <f t="shared" ref="CY6:DE6" si="40">LEFT(TEXT(CY5,"ddd"),1)</f>
        <v>M</v>
      </c>
      <c r="CZ6" s="27" t="str">
        <f t="shared" si="40"/>
        <v>T</v>
      </c>
      <c r="DA6" s="27" t="str">
        <f t="shared" si="40"/>
        <v>W</v>
      </c>
      <c r="DB6" s="27" t="str">
        <f t="shared" si="40"/>
        <v>T</v>
      </c>
      <c r="DC6" s="27" t="str">
        <f t="shared" si="40"/>
        <v>F</v>
      </c>
      <c r="DD6" s="27" t="str">
        <f t="shared" si="40"/>
        <v>S</v>
      </c>
      <c r="DE6" s="28" t="str">
        <f t="shared" si="40"/>
        <v>S</v>
      </c>
    </row>
    <row r="7" spans="1:109" s="19" customFormat="1" ht="15" thickBot="1" x14ac:dyDescent="0.25">
      <c r="A7" s="7" t="s">
        <v>19</v>
      </c>
      <c r="B7" s="107"/>
      <c r="C7" s="30"/>
      <c r="D7" s="30"/>
      <c r="E7" s="30"/>
      <c r="F7" s="29"/>
      <c r="G7" s="69"/>
      <c r="H7" s="29"/>
      <c r="I7" s="29"/>
      <c r="K7" s="19" t="str">
        <f>IF(OR(ISBLANK(task_start),ISBLANK(task_end)),"",task_end-task_start+1)</f>
        <v/>
      </c>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row>
    <row r="8" spans="1:109" s="37" customFormat="1" ht="16.5" thickBot="1" x14ac:dyDescent="0.25">
      <c r="A8" s="8"/>
      <c r="B8" s="98" t="s">
        <v>20</v>
      </c>
      <c r="C8" s="86" t="s">
        <v>21</v>
      </c>
      <c r="D8" s="32"/>
      <c r="E8" s="32"/>
      <c r="F8" s="33"/>
      <c r="G8" s="70"/>
      <c r="H8" s="34"/>
      <c r="I8" s="35"/>
      <c r="J8" s="11"/>
      <c r="K8" s="5" t="str">
        <f t="shared" ref="K8:K81" si="41">IF(OR(ISBLANK(task_start),ISBLANK(task_end)),"",task_end-task_start+1)</f>
        <v/>
      </c>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row>
    <row r="9" spans="1:109" s="37" customFormat="1" ht="15" thickBot="1" x14ac:dyDescent="0.25">
      <c r="A9" s="8"/>
      <c r="B9" s="96">
        <v>1</v>
      </c>
      <c r="C9" s="87" t="s">
        <v>22</v>
      </c>
      <c r="D9" s="38"/>
      <c r="E9" s="38" t="s">
        <v>23</v>
      </c>
      <c r="F9" s="39">
        <v>1</v>
      </c>
      <c r="G9" s="71">
        <v>6</v>
      </c>
      <c r="H9" s="80">
        <f>Project_Start</f>
        <v>45558</v>
      </c>
      <c r="I9" s="80">
        <f>H9+G9-1</f>
        <v>45563</v>
      </c>
      <c r="J9" s="11"/>
      <c r="K9" s="5">
        <f>IF(OR(ISBLANK(task_start),ISBLANK(task_end)),"",task_end-task_start+1)</f>
        <v>6</v>
      </c>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row>
    <row r="10" spans="1:109" s="37" customFormat="1" ht="15" thickBot="1" x14ac:dyDescent="0.25">
      <c r="A10" s="8"/>
      <c r="B10" s="97">
        <v>2</v>
      </c>
      <c r="C10" s="88" t="s">
        <v>24</v>
      </c>
      <c r="D10" s="41"/>
      <c r="E10" s="41" t="s">
        <v>25</v>
      </c>
      <c r="F10" s="42">
        <v>1</v>
      </c>
      <c r="G10" s="72">
        <v>4</v>
      </c>
      <c r="H10" s="81">
        <f>I9+2</f>
        <v>45565</v>
      </c>
      <c r="I10" s="80">
        <f>H10+G10-1</f>
        <v>45568</v>
      </c>
      <c r="J10" s="11"/>
      <c r="K10" s="5">
        <f t="shared" si="41"/>
        <v>4</v>
      </c>
      <c r="L10" s="40"/>
      <c r="M10" s="40"/>
      <c r="N10" s="40"/>
      <c r="O10" s="40"/>
      <c r="P10" s="40"/>
      <c r="Q10" s="40"/>
      <c r="R10" s="40"/>
      <c r="S10" s="40"/>
      <c r="T10" s="40"/>
      <c r="U10" s="40"/>
      <c r="V10" s="40"/>
      <c r="W10" s="40"/>
      <c r="X10" s="43"/>
      <c r="Y10" s="43"/>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row>
    <row r="11" spans="1:109" s="37" customFormat="1" ht="15" thickBot="1" x14ac:dyDescent="0.25">
      <c r="A11" s="8"/>
      <c r="B11" s="97">
        <v>3</v>
      </c>
      <c r="C11" s="88" t="s">
        <v>26</v>
      </c>
      <c r="D11" s="41"/>
      <c r="E11" s="41" t="s">
        <v>25</v>
      </c>
      <c r="F11" s="42">
        <v>1</v>
      </c>
      <c r="G11" s="72">
        <v>1</v>
      </c>
      <c r="H11" s="81">
        <f>I10+1</f>
        <v>45569</v>
      </c>
      <c r="I11" s="80">
        <f>H11+G11-1</f>
        <v>45569</v>
      </c>
      <c r="J11" s="11"/>
      <c r="K11" s="5">
        <f t="shared" si="41"/>
        <v>1</v>
      </c>
      <c r="L11" s="40"/>
      <c r="M11" s="40"/>
      <c r="N11" s="40"/>
      <c r="O11" s="40"/>
      <c r="P11" s="40"/>
      <c r="Q11" s="40"/>
      <c r="R11" s="40"/>
      <c r="S11" s="40"/>
      <c r="T11" s="40"/>
      <c r="U11" s="40"/>
      <c r="V11" s="40"/>
      <c r="W11" s="40"/>
      <c r="X11" s="43"/>
      <c r="Y11" s="43"/>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row>
    <row r="12" spans="1:109" s="37" customFormat="1" ht="16.5" thickBot="1" x14ac:dyDescent="0.25">
      <c r="A12" s="8"/>
      <c r="B12" s="98" t="s">
        <v>27</v>
      </c>
      <c r="C12" s="86" t="s">
        <v>28</v>
      </c>
      <c r="D12" s="32"/>
      <c r="E12" s="32"/>
      <c r="F12" s="33"/>
      <c r="G12" s="70"/>
      <c r="H12" s="34"/>
      <c r="I12" s="35"/>
      <c r="J12" s="11"/>
      <c r="K12" s="5" t="str">
        <f t="shared" si="41"/>
        <v/>
      </c>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row>
    <row r="13" spans="1:109" s="37" customFormat="1" ht="15" thickBot="1" x14ac:dyDescent="0.25">
      <c r="A13" s="7"/>
      <c r="B13" s="96">
        <v>4</v>
      </c>
      <c r="C13" s="88" t="s">
        <v>119</v>
      </c>
      <c r="D13" s="41"/>
      <c r="E13" s="41" t="s">
        <v>25</v>
      </c>
      <c r="F13" s="42">
        <v>1</v>
      </c>
      <c r="G13" s="72">
        <v>7</v>
      </c>
      <c r="H13" s="81">
        <f>I11</f>
        <v>45569</v>
      </c>
      <c r="I13" s="80">
        <f t="shared" ref="I13:I20" si="42">H13+G13-1</f>
        <v>45575</v>
      </c>
      <c r="J13" s="11"/>
      <c r="K13" s="5">
        <f t="shared" si="41"/>
        <v>7</v>
      </c>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row>
    <row r="14" spans="1:109" s="37" customFormat="1" x14ac:dyDescent="0.2">
      <c r="A14" s="7"/>
      <c r="B14" s="96">
        <v>5</v>
      </c>
      <c r="C14" s="88" t="s">
        <v>120</v>
      </c>
      <c r="D14" s="41"/>
      <c r="E14" s="41" t="s">
        <v>25</v>
      </c>
      <c r="F14" s="42">
        <v>1</v>
      </c>
      <c r="G14" s="72">
        <v>1</v>
      </c>
      <c r="H14" s="81">
        <v>45583</v>
      </c>
      <c r="I14" s="80">
        <v>45583</v>
      </c>
      <c r="J14" s="11"/>
      <c r="K14" s="5"/>
      <c r="L14" s="40"/>
      <c r="M14" s="40"/>
      <c r="N14" s="40"/>
      <c r="O14" s="40"/>
      <c r="P14" s="40"/>
      <c r="Q14" s="40"/>
      <c r="R14" s="40"/>
      <c r="S14" s="40"/>
      <c r="T14" s="40"/>
      <c r="U14" s="40"/>
      <c r="V14" s="40"/>
      <c r="W14" s="40"/>
      <c r="X14" s="40"/>
      <c r="Y14" s="40"/>
      <c r="Z14" s="40"/>
      <c r="AA14" s="40"/>
      <c r="AB14" s="43"/>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row>
    <row r="15" spans="1:109" s="37" customFormat="1" ht="15" thickBot="1" x14ac:dyDescent="0.25">
      <c r="A15" s="7"/>
      <c r="B15" s="96">
        <v>6</v>
      </c>
      <c r="C15" s="88" t="s">
        <v>29</v>
      </c>
      <c r="D15" s="41"/>
      <c r="E15" s="41" t="s">
        <v>23</v>
      </c>
      <c r="F15" s="42">
        <v>0</v>
      </c>
      <c r="G15" s="72">
        <v>1</v>
      </c>
      <c r="H15" s="81">
        <f>I14+7</f>
        <v>45590</v>
      </c>
      <c r="I15" s="80">
        <f t="shared" si="42"/>
        <v>45590</v>
      </c>
      <c r="J15" s="11"/>
      <c r="K15" s="5">
        <f t="shared" si="41"/>
        <v>1</v>
      </c>
      <c r="L15" s="40"/>
      <c r="M15" s="40"/>
      <c r="N15" s="40"/>
      <c r="O15" s="40"/>
      <c r="P15" s="40"/>
      <c r="Q15" s="40"/>
      <c r="R15" s="40"/>
      <c r="S15" s="40"/>
      <c r="T15" s="40"/>
      <c r="U15" s="40"/>
      <c r="V15" s="40"/>
      <c r="W15" s="40"/>
      <c r="X15" s="40"/>
      <c r="Y15" s="40"/>
      <c r="Z15" s="40"/>
      <c r="AA15" s="40"/>
      <c r="AB15" s="43"/>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row>
    <row r="16" spans="1:109" s="37" customFormat="1" ht="15" thickBot="1" x14ac:dyDescent="0.25">
      <c r="A16" s="7"/>
      <c r="B16" s="96">
        <v>7</v>
      </c>
      <c r="C16" s="88" t="s">
        <v>30</v>
      </c>
      <c r="D16" s="41"/>
      <c r="E16" s="41" t="s">
        <v>25</v>
      </c>
      <c r="F16" s="42">
        <v>0</v>
      </c>
      <c r="G16" s="72">
        <v>3</v>
      </c>
      <c r="H16" s="81">
        <f>I15+3</f>
        <v>45593</v>
      </c>
      <c r="I16" s="80">
        <f t="shared" si="42"/>
        <v>45595</v>
      </c>
      <c r="J16" s="11"/>
      <c r="K16" s="5">
        <f t="shared" si="41"/>
        <v>3</v>
      </c>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row>
    <row r="17" spans="1:109" s="37" customFormat="1" ht="15" thickBot="1" x14ac:dyDescent="0.25">
      <c r="A17" s="8"/>
      <c r="B17" s="96">
        <v>8</v>
      </c>
      <c r="C17" s="87" t="s">
        <v>31</v>
      </c>
      <c r="D17" s="38"/>
      <c r="E17" s="38" t="s">
        <v>23</v>
      </c>
      <c r="F17" s="39">
        <v>0</v>
      </c>
      <c r="G17" s="71">
        <v>1</v>
      </c>
      <c r="H17" s="81">
        <f>I16+5</f>
        <v>45600</v>
      </c>
      <c r="I17" s="80">
        <f t="shared" si="42"/>
        <v>45600</v>
      </c>
      <c r="J17" s="11"/>
      <c r="K17" s="5">
        <f>IF(OR(ISBLANK(task_start),ISBLANK(task_end)),"",task_end-task_start+1)</f>
        <v>1</v>
      </c>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row>
    <row r="18" spans="1:109" s="37" customFormat="1" ht="15" thickBot="1" x14ac:dyDescent="0.25">
      <c r="A18" s="8"/>
      <c r="B18" s="96">
        <v>9</v>
      </c>
      <c r="C18" s="88" t="s">
        <v>118</v>
      </c>
      <c r="D18" s="41"/>
      <c r="E18" s="41" t="s">
        <v>25</v>
      </c>
      <c r="F18" s="42">
        <v>0</v>
      </c>
      <c r="G18" s="72">
        <v>2</v>
      </c>
      <c r="H18" s="81">
        <f>I17+1</f>
        <v>45601</v>
      </c>
      <c r="I18" s="80">
        <f t="shared" si="42"/>
        <v>45602</v>
      </c>
      <c r="J18" s="11"/>
      <c r="K18" s="5">
        <f t="shared" si="41"/>
        <v>2</v>
      </c>
      <c r="L18" s="40"/>
      <c r="M18" s="40"/>
      <c r="N18" s="40"/>
      <c r="O18" s="40"/>
      <c r="P18" s="40"/>
      <c r="Q18" s="40"/>
      <c r="R18" s="40"/>
      <c r="S18" s="40"/>
      <c r="T18" s="40"/>
      <c r="U18" s="40"/>
      <c r="V18" s="40"/>
      <c r="W18" s="40"/>
      <c r="X18" s="43"/>
      <c r="Y18" s="43"/>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c r="DC18" s="40"/>
      <c r="DD18" s="40"/>
      <c r="DE18" s="40"/>
    </row>
    <row r="19" spans="1:109" s="37" customFormat="1" ht="39" thickBot="1" x14ac:dyDescent="0.25">
      <c r="A19" s="7"/>
      <c r="B19" s="96">
        <v>12</v>
      </c>
      <c r="C19" s="88" t="s">
        <v>122</v>
      </c>
      <c r="D19" s="41"/>
      <c r="E19" s="41" t="s">
        <v>25</v>
      </c>
      <c r="F19" s="42">
        <v>0</v>
      </c>
      <c r="G19" s="72">
        <v>1</v>
      </c>
      <c r="H19" s="81">
        <f>I18+1</f>
        <v>45603</v>
      </c>
      <c r="I19" s="80">
        <f t="shared" si="42"/>
        <v>45603</v>
      </c>
      <c r="J19" s="11"/>
      <c r="K19" s="5">
        <f t="shared" si="41"/>
        <v>1</v>
      </c>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c r="CW19" s="40"/>
      <c r="CX19" s="40"/>
      <c r="CY19" s="40"/>
      <c r="CZ19" s="40"/>
      <c r="DA19" s="40"/>
      <c r="DB19" s="40"/>
      <c r="DC19" s="40"/>
      <c r="DD19" s="40"/>
      <c r="DE19" s="40"/>
    </row>
    <row r="20" spans="1:109" s="37" customFormat="1" ht="15" thickBot="1" x14ac:dyDescent="0.25">
      <c r="A20" s="8"/>
      <c r="B20" s="96">
        <v>13</v>
      </c>
      <c r="C20" s="88" t="s">
        <v>32</v>
      </c>
      <c r="D20" s="41"/>
      <c r="E20" s="41" t="s">
        <v>23</v>
      </c>
      <c r="F20" s="42">
        <v>0</v>
      </c>
      <c r="G20" s="72">
        <v>6</v>
      </c>
      <c r="H20" s="81">
        <f>I19+1</f>
        <v>45604</v>
      </c>
      <c r="I20" s="80">
        <f t="shared" si="42"/>
        <v>45609</v>
      </c>
      <c r="J20" s="11"/>
      <c r="K20" s="5">
        <f t="shared" si="41"/>
        <v>6</v>
      </c>
      <c r="L20" s="40"/>
      <c r="M20" s="40"/>
      <c r="N20" s="40"/>
      <c r="O20" s="40"/>
      <c r="P20" s="40"/>
      <c r="Q20" s="40"/>
      <c r="R20" s="40"/>
      <c r="S20" s="40"/>
      <c r="T20" s="40"/>
      <c r="U20" s="40"/>
      <c r="V20" s="40"/>
      <c r="W20" s="40"/>
      <c r="X20" s="43"/>
      <c r="Y20" s="43"/>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row>
    <row r="21" spans="1:109" s="37" customFormat="1" ht="16.5" thickBot="1" x14ac:dyDescent="0.25">
      <c r="A21" s="7"/>
      <c r="B21" s="100" t="s">
        <v>33</v>
      </c>
      <c r="C21" s="89" t="s">
        <v>34</v>
      </c>
      <c r="D21" s="44"/>
      <c r="E21" s="44"/>
      <c r="F21" s="45"/>
      <c r="G21" s="73"/>
      <c r="H21" s="46"/>
      <c r="I21" s="47"/>
      <c r="J21" s="11"/>
      <c r="K21" s="5" t="str">
        <f t="shared" si="41"/>
        <v/>
      </c>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c r="CM21" s="48"/>
      <c r="CN21" s="48"/>
      <c r="CO21" s="48"/>
      <c r="CP21" s="48"/>
      <c r="CQ21" s="48"/>
      <c r="CR21" s="48"/>
      <c r="CS21" s="48"/>
      <c r="CT21" s="48"/>
      <c r="CU21" s="48"/>
      <c r="CV21" s="48"/>
      <c r="CW21" s="48"/>
      <c r="CX21" s="48"/>
      <c r="CY21" s="48"/>
      <c r="CZ21" s="48"/>
      <c r="DA21" s="48"/>
      <c r="DB21" s="48"/>
      <c r="DC21" s="48"/>
      <c r="DD21" s="48"/>
      <c r="DE21" s="48"/>
    </row>
    <row r="22" spans="1:109" s="37" customFormat="1" ht="15" thickBot="1" x14ac:dyDescent="0.25">
      <c r="A22" s="7"/>
      <c r="B22" s="101">
        <v>14</v>
      </c>
      <c r="C22" s="90" t="s">
        <v>35</v>
      </c>
      <c r="D22" s="49"/>
      <c r="E22" s="49" t="s">
        <v>25</v>
      </c>
      <c r="F22" s="50">
        <v>1</v>
      </c>
      <c r="G22" s="74">
        <v>5</v>
      </c>
      <c r="H22" s="136">
        <v>45568</v>
      </c>
      <c r="I22" s="136">
        <f>H22+G22-1</f>
        <v>45572</v>
      </c>
      <c r="J22" s="11"/>
      <c r="K22" s="5">
        <f t="shared" si="41"/>
        <v>5</v>
      </c>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row>
    <row r="23" spans="1:109" s="37" customFormat="1" ht="15" thickBot="1" x14ac:dyDescent="0.25">
      <c r="A23" s="7"/>
      <c r="B23" s="101">
        <v>15</v>
      </c>
      <c r="C23" s="90" t="s">
        <v>36</v>
      </c>
      <c r="D23" s="49"/>
      <c r="E23" s="49" t="s">
        <v>25</v>
      </c>
      <c r="F23" s="50">
        <v>1</v>
      </c>
      <c r="G23" s="74">
        <v>1</v>
      </c>
      <c r="H23" s="136">
        <f>I22+1</f>
        <v>45573</v>
      </c>
      <c r="I23" s="136">
        <f>H23+G23-1</f>
        <v>45573</v>
      </c>
      <c r="J23" s="11"/>
      <c r="K23" s="5">
        <f t="shared" si="41"/>
        <v>1</v>
      </c>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row>
    <row r="24" spans="1:109" s="37" customFormat="1" ht="26.25" thickBot="1" x14ac:dyDescent="0.25">
      <c r="A24" s="7"/>
      <c r="B24" s="101">
        <v>15</v>
      </c>
      <c r="C24" s="90" t="s">
        <v>37</v>
      </c>
      <c r="D24" s="49"/>
      <c r="E24" s="49" t="s">
        <v>38</v>
      </c>
      <c r="F24" s="50">
        <v>0</v>
      </c>
      <c r="G24" s="74">
        <v>4</v>
      </c>
      <c r="H24" s="136">
        <f>I23</f>
        <v>45573</v>
      </c>
      <c r="I24" s="136">
        <f t="shared" ref="I24:I43" si="43">H24+G24-1</f>
        <v>45576</v>
      </c>
      <c r="J24" s="11"/>
      <c r="K24" s="5">
        <f t="shared" si="41"/>
        <v>4</v>
      </c>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row>
    <row r="25" spans="1:109" s="37" customFormat="1" ht="26.25" thickBot="1" x14ac:dyDescent="0.25">
      <c r="A25" s="7"/>
      <c r="B25" s="101">
        <v>16</v>
      </c>
      <c r="C25" s="90" t="s">
        <v>39</v>
      </c>
      <c r="D25" s="49"/>
      <c r="E25" s="49" t="s">
        <v>38</v>
      </c>
      <c r="F25" s="50">
        <v>0</v>
      </c>
      <c r="G25" s="74">
        <v>4</v>
      </c>
      <c r="H25" s="136">
        <f>H24</f>
        <v>45573</v>
      </c>
      <c r="I25" s="136">
        <f t="shared" si="43"/>
        <v>45576</v>
      </c>
      <c r="J25" s="11"/>
      <c r="K25" s="5">
        <f t="shared" si="41"/>
        <v>4</v>
      </c>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row>
    <row r="26" spans="1:109" s="37" customFormat="1" ht="15" thickBot="1" x14ac:dyDescent="0.25">
      <c r="A26" s="7"/>
      <c r="B26" s="101">
        <v>17</v>
      </c>
      <c r="C26" s="90" t="s">
        <v>40</v>
      </c>
      <c r="D26" s="49"/>
      <c r="E26" s="49" t="s">
        <v>38</v>
      </c>
      <c r="F26" s="50">
        <v>0</v>
      </c>
      <c r="G26" s="74">
        <v>3</v>
      </c>
      <c r="H26" s="136">
        <f>I25+3</f>
        <v>45579</v>
      </c>
      <c r="I26" s="136">
        <f t="shared" si="43"/>
        <v>45581</v>
      </c>
      <c r="J26" s="11"/>
      <c r="K26" s="5">
        <f t="shared" si="41"/>
        <v>3</v>
      </c>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c r="CU26" s="40"/>
      <c r="CV26" s="40"/>
      <c r="CW26" s="40"/>
      <c r="CX26" s="40"/>
      <c r="CY26" s="40"/>
      <c r="CZ26" s="40"/>
      <c r="DA26" s="40"/>
      <c r="DB26" s="40"/>
      <c r="DC26" s="40"/>
      <c r="DD26" s="40"/>
      <c r="DE26" s="40"/>
    </row>
    <row r="27" spans="1:109" s="37" customFormat="1" ht="15" thickBot="1" x14ac:dyDescent="0.25">
      <c r="A27" s="7"/>
      <c r="B27" s="101">
        <v>18</v>
      </c>
      <c r="C27" s="90" t="s">
        <v>41</v>
      </c>
      <c r="D27" s="49"/>
      <c r="E27" s="49" t="s">
        <v>38</v>
      </c>
      <c r="F27" s="50">
        <v>0</v>
      </c>
      <c r="G27" s="74">
        <v>3</v>
      </c>
      <c r="H27" s="136">
        <f t="shared" ref="H27:H37" si="44">I26+1</f>
        <v>45582</v>
      </c>
      <c r="I27" s="136">
        <f t="shared" si="43"/>
        <v>45584</v>
      </c>
      <c r="J27" s="11"/>
      <c r="K27" s="5">
        <f t="shared" si="41"/>
        <v>3</v>
      </c>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row>
    <row r="28" spans="1:109" s="37" customFormat="1" ht="15" thickBot="1" x14ac:dyDescent="0.25">
      <c r="A28" s="7"/>
      <c r="B28" s="101">
        <v>19</v>
      </c>
      <c r="C28" s="90" t="s">
        <v>42</v>
      </c>
      <c r="D28" s="49"/>
      <c r="E28" s="49" t="s">
        <v>38</v>
      </c>
      <c r="F28" s="50">
        <v>0</v>
      </c>
      <c r="G28" s="74">
        <v>3</v>
      </c>
      <c r="H28" s="136">
        <f>I27+2</f>
        <v>45586</v>
      </c>
      <c r="I28" s="136">
        <f t="shared" si="43"/>
        <v>45588</v>
      </c>
      <c r="J28" s="11"/>
      <c r="K28" s="5">
        <f t="shared" si="41"/>
        <v>3</v>
      </c>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c r="CV28" s="40"/>
      <c r="CW28" s="40"/>
      <c r="CX28" s="40"/>
      <c r="CY28" s="40"/>
      <c r="CZ28" s="40"/>
      <c r="DA28" s="40"/>
      <c r="DB28" s="40"/>
      <c r="DC28" s="40"/>
      <c r="DD28" s="40"/>
      <c r="DE28" s="40"/>
    </row>
    <row r="29" spans="1:109" s="37" customFormat="1" ht="15" thickBot="1" x14ac:dyDescent="0.25">
      <c r="A29" s="7"/>
      <c r="B29" s="101">
        <v>20</v>
      </c>
      <c r="C29" s="90" t="s">
        <v>123</v>
      </c>
      <c r="D29" s="49"/>
      <c r="E29" s="49" t="s">
        <v>38</v>
      </c>
      <c r="F29" s="50">
        <v>0</v>
      </c>
      <c r="G29" s="74">
        <v>3</v>
      </c>
      <c r="H29" s="136">
        <f>I26+1</f>
        <v>45582</v>
      </c>
      <c r="I29" s="136">
        <f t="shared" si="43"/>
        <v>45584</v>
      </c>
      <c r="J29" s="11"/>
      <c r="K29" s="5">
        <f t="shared" si="41"/>
        <v>3</v>
      </c>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row>
    <row r="30" spans="1:109" s="37" customFormat="1" ht="15" thickBot="1" x14ac:dyDescent="0.25">
      <c r="A30" s="7"/>
      <c r="B30" s="101">
        <v>20</v>
      </c>
      <c r="C30" s="90" t="s">
        <v>124</v>
      </c>
      <c r="D30" s="49"/>
      <c r="E30" s="49" t="s">
        <v>38</v>
      </c>
      <c r="F30" s="50">
        <v>0</v>
      </c>
      <c r="G30" s="74">
        <v>3</v>
      </c>
      <c r="H30" s="136">
        <f>I27+1</f>
        <v>45585</v>
      </c>
      <c r="I30" s="136">
        <f t="shared" ref="I30" si="45">H30+G30-1</f>
        <v>45587</v>
      </c>
      <c r="J30" s="11"/>
      <c r="K30" s="5">
        <f t="shared" si="41"/>
        <v>3</v>
      </c>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row>
    <row r="31" spans="1:109" s="37" customFormat="1" ht="15" thickBot="1" x14ac:dyDescent="0.25">
      <c r="A31" s="7"/>
      <c r="B31" s="101">
        <v>20</v>
      </c>
      <c r="C31" s="90" t="s">
        <v>43</v>
      </c>
      <c r="D31" s="49"/>
      <c r="E31" s="49" t="s">
        <v>38</v>
      </c>
      <c r="F31" s="50">
        <v>0</v>
      </c>
      <c r="G31" s="74">
        <v>3</v>
      </c>
      <c r="H31" s="136">
        <f>I28+1</f>
        <v>45589</v>
      </c>
      <c r="I31" s="136">
        <f t="shared" si="43"/>
        <v>45591</v>
      </c>
      <c r="J31" s="11"/>
      <c r="K31" s="5">
        <f t="shared" si="41"/>
        <v>3</v>
      </c>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c r="CT31" s="40"/>
      <c r="CU31" s="40"/>
      <c r="CV31" s="40"/>
      <c r="CW31" s="40"/>
      <c r="CX31" s="40"/>
      <c r="CY31" s="40"/>
      <c r="CZ31" s="40"/>
      <c r="DA31" s="40"/>
      <c r="DB31" s="40"/>
      <c r="DC31" s="40"/>
      <c r="DD31" s="40"/>
      <c r="DE31" s="40"/>
    </row>
    <row r="32" spans="1:109" s="37" customFormat="1" ht="15" thickBot="1" x14ac:dyDescent="0.25">
      <c r="A32" s="7"/>
      <c r="B32" s="101">
        <v>21</v>
      </c>
      <c r="C32" s="90" t="s">
        <v>44</v>
      </c>
      <c r="D32" s="49"/>
      <c r="E32" s="49" t="s">
        <v>38</v>
      </c>
      <c r="F32" s="50">
        <v>0</v>
      </c>
      <c r="G32" s="74">
        <v>3</v>
      </c>
      <c r="H32" s="136">
        <f>I31+2</f>
        <v>45593</v>
      </c>
      <c r="I32" s="136">
        <f t="shared" si="43"/>
        <v>45595</v>
      </c>
      <c r="J32" s="11"/>
      <c r="K32" s="5">
        <f t="shared" si="41"/>
        <v>3</v>
      </c>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row>
    <row r="33" spans="1:109" s="37" customFormat="1" ht="15" thickBot="1" x14ac:dyDescent="0.25">
      <c r="A33" s="7"/>
      <c r="B33" s="101">
        <v>22</v>
      </c>
      <c r="C33" s="90" t="s">
        <v>45</v>
      </c>
      <c r="D33" s="49"/>
      <c r="E33" s="49" t="s">
        <v>38</v>
      </c>
      <c r="F33" s="50">
        <v>0</v>
      </c>
      <c r="G33" s="74">
        <v>3</v>
      </c>
      <c r="H33" s="136">
        <f>I32+2</f>
        <v>45597</v>
      </c>
      <c r="I33" s="136">
        <f t="shared" si="43"/>
        <v>45599</v>
      </c>
      <c r="J33" s="11"/>
      <c r="K33" s="5">
        <f t="shared" si="41"/>
        <v>3</v>
      </c>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row>
    <row r="34" spans="1:109" s="37" customFormat="1" ht="15" thickBot="1" x14ac:dyDescent="0.25">
      <c r="A34" s="7"/>
      <c r="B34" s="101">
        <v>23</v>
      </c>
      <c r="C34" s="90" t="s">
        <v>46</v>
      </c>
      <c r="D34" s="49"/>
      <c r="E34" s="49" t="s">
        <v>38</v>
      </c>
      <c r="F34" s="50">
        <v>0</v>
      </c>
      <c r="G34" s="74">
        <v>3</v>
      </c>
      <c r="H34" s="136">
        <f>H33</f>
        <v>45597</v>
      </c>
      <c r="I34" s="136">
        <f t="shared" si="43"/>
        <v>45599</v>
      </c>
      <c r="J34" s="11"/>
      <c r="K34" s="5">
        <f t="shared" si="41"/>
        <v>3</v>
      </c>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row>
    <row r="35" spans="1:109" s="37" customFormat="1" ht="15" thickBot="1" x14ac:dyDescent="0.25">
      <c r="A35" s="7"/>
      <c r="B35" s="101">
        <v>24</v>
      </c>
      <c r="C35" s="90" t="s">
        <v>47</v>
      </c>
      <c r="D35" s="49"/>
      <c r="E35" s="49" t="s">
        <v>38</v>
      </c>
      <c r="F35" s="50">
        <v>0</v>
      </c>
      <c r="G35" s="74">
        <v>3</v>
      </c>
      <c r="H35" s="136">
        <f>I34+2</f>
        <v>45601</v>
      </c>
      <c r="I35" s="136">
        <f t="shared" si="43"/>
        <v>45603</v>
      </c>
      <c r="J35" s="11"/>
      <c r="K35" s="5">
        <f t="shared" si="41"/>
        <v>3</v>
      </c>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row>
    <row r="36" spans="1:109" s="37" customFormat="1" ht="15" thickBot="1" x14ac:dyDescent="0.25">
      <c r="A36" s="7"/>
      <c r="B36" s="101">
        <v>25</v>
      </c>
      <c r="C36" s="90" t="s">
        <v>48</v>
      </c>
      <c r="D36" s="49"/>
      <c r="E36" s="49" t="s">
        <v>38</v>
      </c>
      <c r="F36" s="50">
        <v>0</v>
      </c>
      <c r="G36" s="74">
        <v>3</v>
      </c>
      <c r="H36" s="136">
        <f>I35+2</f>
        <v>45605</v>
      </c>
      <c r="I36" s="136">
        <f t="shared" si="43"/>
        <v>45607</v>
      </c>
      <c r="J36" s="11"/>
      <c r="K36" s="5">
        <f t="shared" si="41"/>
        <v>3</v>
      </c>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row>
    <row r="37" spans="1:109" s="37" customFormat="1" ht="15" thickBot="1" x14ac:dyDescent="0.25">
      <c r="A37" s="7"/>
      <c r="B37" s="101">
        <v>26</v>
      </c>
      <c r="C37" s="90" t="s">
        <v>49</v>
      </c>
      <c r="D37" s="49"/>
      <c r="E37" s="49" t="s">
        <v>38</v>
      </c>
      <c r="F37" s="50">
        <v>0</v>
      </c>
      <c r="G37" s="74">
        <v>3</v>
      </c>
      <c r="H37" s="136">
        <f t="shared" si="44"/>
        <v>45608</v>
      </c>
      <c r="I37" s="136">
        <f t="shared" si="43"/>
        <v>45610</v>
      </c>
      <c r="J37" s="11"/>
      <c r="K37" s="5">
        <f t="shared" si="41"/>
        <v>3</v>
      </c>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row>
    <row r="38" spans="1:109" s="37" customFormat="1" ht="16.5" thickBot="1" x14ac:dyDescent="0.25">
      <c r="A38" s="7"/>
      <c r="B38" s="100" t="s">
        <v>50</v>
      </c>
      <c r="C38" s="89" t="s">
        <v>51</v>
      </c>
      <c r="D38" s="44"/>
      <c r="E38" s="44"/>
      <c r="F38" s="45"/>
      <c r="G38" s="73"/>
      <c r="H38" s="109"/>
      <c r="I38" s="110"/>
      <c r="J38" s="11"/>
      <c r="K38" s="5" t="str">
        <f t="shared" si="41"/>
        <v/>
      </c>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8"/>
      <c r="DD38" s="48"/>
      <c r="DE38" s="48"/>
    </row>
    <row r="39" spans="1:109" s="37" customFormat="1" ht="15" thickBot="1" x14ac:dyDescent="0.25">
      <c r="A39" s="7"/>
      <c r="B39" s="101">
        <v>27</v>
      </c>
      <c r="C39" s="90" t="s">
        <v>52</v>
      </c>
      <c r="D39" s="49"/>
      <c r="E39" s="49" t="s">
        <v>38</v>
      </c>
      <c r="F39" s="50">
        <v>0</v>
      </c>
      <c r="G39" s="74">
        <v>4</v>
      </c>
      <c r="H39" s="136">
        <f>I20+2</f>
        <v>45611</v>
      </c>
      <c r="I39" s="136">
        <f t="shared" si="43"/>
        <v>45614</v>
      </c>
      <c r="J39" s="11"/>
      <c r="K39" s="5">
        <f t="shared" si="41"/>
        <v>4</v>
      </c>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row>
    <row r="40" spans="1:109" s="37" customFormat="1" ht="15" thickBot="1" x14ac:dyDescent="0.25">
      <c r="A40" s="7"/>
      <c r="B40" s="101">
        <v>28</v>
      </c>
      <c r="C40" s="90" t="s">
        <v>53</v>
      </c>
      <c r="D40" s="49"/>
      <c r="E40" s="49" t="s">
        <v>38</v>
      </c>
      <c r="F40" s="50">
        <v>0</v>
      </c>
      <c r="G40" s="74">
        <v>4</v>
      </c>
      <c r="H40" s="136">
        <f>I39+2</f>
        <v>45616</v>
      </c>
      <c r="I40" s="136">
        <f t="shared" si="43"/>
        <v>45619</v>
      </c>
      <c r="J40" s="11"/>
      <c r="K40" s="5">
        <f t="shared" si="41"/>
        <v>4</v>
      </c>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row>
    <row r="41" spans="1:109" s="37" customFormat="1" ht="26.25" thickBot="1" x14ac:dyDescent="0.25">
      <c r="A41" s="7"/>
      <c r="B41" s="101">
        <v>29</v>
      </c>
      <c r="C41" s="90" t="s">
        <v>54</v>
      </c>
      <c r="D41" s="49"/>
      <c r="E41" s="49" t="s">
        <v>38</v>
      </c>
      <c r="F41" s="50">
        <v>0</v>
      </c>
      <c r="G41" s="74">
        <v>4</v>
      </c>
      <c r="H41" s="136">
        <f>I40+3</f>
        <v>45622</v>
      </c>
      <c r="I41" s="136">
        <f t="shared" si="43"/>
        <v>45625</v>
      </c>
      <c r="J41" s="11"/>
      <c r="K41" s="5">
        <f t="shared" si="41"/>
        <v>4</v>
      </c>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row>
    <row r="42" spans="1:109" s="37" customFormat="1" ht="15" thickBot="1" x14ac:dyDescent="0.25">
      <c r="A42" s="7"/>
      <c r="B42" s="101">
        <v>30</v>
      </c>
      <c r="C42" s="90" t="s">
        <v>55</v>
      </c>
      <c r="D42" s="49"/>
      <c r="E42" s="49" t="s">
        <v>38</v>
      </c>
      <c r="F42" s="50">
        <v>0</v>
      </c>
      <c r="G42" s="74">
        <v>3</v>
      </c>
      <c r="H42" s="136">
        <f>I40+2</f>
        <v>45621</v>
      </c>
      <c r="I42" s="136">
        <f t="shared" si="43"/>
        <v>45623</v>
      </c>
      <c r="J42" s="11"/>
      <c r="K42" s="5">
        <f t="shared" si="41"/>
        <v>3</v>
      </c>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row>
    <row r="43" spans="1:109" s="37" customFormat="1" ht="15" thickBot="1" x14ac:dyDescent="0.25">
      <c r="A43" s="7"/>
      <c r="B43" s="101">
        <v>31</v>
      </c>
      <c r="C43" s="90" t="s">
        <v>56</v>
      </c>
      <c r="D43" s="49"/>
      <c r="E43" s="49" t="s">
        <v>23</v>
      </c>
      <c r="F43" s="50">
        <v>0</v>
      </c>
      <c r="G43" s="74">
        <v>5</v>
      </c>
      <c r="H43" s="136">
        <f>I41+3</f>
        <v>45628</v>
      </c>
      <c r="I43" s="136">
        <f t="shared" si="43"/>
        <v>45632</v>
      </c>
      <c r="J43" s="11"/>
      <c r="K43" s="5">
        <f t="shared" si="41"/>
        <v>5</v>
      </c>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row>
    <row r="44" spans="1:109" s="37" customFormat="1" ht="16.5" thickBot="1" x14ac:dyDescent="0.25">
      <c r="A44" s="7"/>
      <c r="B44" s="102" t="s">
        <v>65</v>
      </c>
      <c r="C44" s="91" t="s">
        <v>57</v>
      </c>
      <c r="D44" s="51"/>
      <c r="E44" s="51"/>
      <c r="F44" s="52"/>
      <c r="G44" s="75"/>
      <c r="H44" s="111"/>
      <c r="I44" s="112"/>
      <c r="J44" s="11"/>
      <c r="K44" s="5" t="str">
        <f t="shared" si="41"/>
        <v/>
      </c>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3"/>
      <c r="BZ44" s="53"/>
      <c r="CA44" s="53"/>
      <c r="CB44" s="53"/>
      <c r="CC44" s="53"/>
      <c r="CD44" s="53"/>
      <c r="CE44" s="53"/>
      <c r="CF44" s="53"/>
      <c r="CG44" s="53"/>
      <c r="CH44" s="53"/>
      <c r="CI44" s="53"/>
      <c r="CJ44" s="53"/>
      <c r="CK44" s="53"/>
      <c r="CL44" s="53"/>
      <c r="CM44" s="53"/>
      <c r="CN44" s="53"/>
      <c r="CO44" s="53"/>
      <c r="CP44" s="53"/>
      <c r="CQ44" s="53"/>
      <c r="CR44" s="53"/>
      <c r="CS44" s="53"/>
      <c r="CT44" s="53"/>
      <c r="CU44" s="53"/>
      <c r="CV44" s="53"/>
      <c r="CW44" s="53"/>
      <c r="CX44" s="53"/>
      <c r="CY44" s="53"/>
      <c r="CZ44" s="53"/>
      <c r="DA44" s="53"/>
      <c r="DB44" s="53"/>
      <c r="DC44" s="53"/>
      <c r="DD44" s="53"/>
      <c r="DE44" s="53"/>
    </row>
    <row r="45" spans="1:109" s="37" customFormat="1" ht="15" thickBot="1" x14ac:dyDescent="0.25">
      <c r="A45" s="7"/>
      <c r="B45" s="103">
        <v>32</v>
      </c>
      <c r="C45" s="92" t="s">
        <v>58</v>
      </c>
      <c r="D45" s="54"/>
      <c r="E45" s="54" t="s">
        <v>25</v>
      </c>
      <c r="F45" s="55">
        <v>0</v>
      </c>
      <c r="G45" s="76">
        <v>1</v>
      </c>
      <c r="H45" s="113">
        <f>I20+1</f>
        <v>45610</v>
      </c>
      <c r="I45" s="113">
        <f>H45+G45-1</f>
        <v>45610</v>
      </c>
      <c r="J45" s="11"/>
      <c r="K45" s="5">
        <f t="shared" si="41"/>
        <v>1</v>
      </c>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row>
    <row r="46" spans="1:109" s="37" customFormat="1" ht="26.25" thickBot="1" x14ac:dyDescent="0.25">
      <c r="A46" s="7"/>
      <c r="B46" s="103">
        <v>33</v>
      </c>
      <c r="C46" s="92" t="s">
        <v>59</v>
      </c>
      <c r="D46" s="54"/>
      <c r="E46" s="54" t="s">
        <v>25</v>
      </c>
      <c r="F46" s="55">
        <v>0</v>
      </c>
      <c r="G46" s="76">
        <v>5</v>
      </c>
      <c r="H46" s="113">
        <f>I45+1</f>
        <v>45611</v>
      </c>
      <c r="I46" s="113">
        <f t="shared" ref="I46:I52" si="46">H46+G46-1</f>
        <v>45615</v>
      </c>
      <c r="J46" s="11"/>
      <c r="K46" s="5">
        <f t="shared" si="41"/>
        <v>5</v>
      </c>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row>
    <row r="47" spans="1:109" s="37" customFormat="1" ht="26.25" thickBot="1" x14ac:dyDescent="0.25">
      <c r="A47" s="7"/>
      <c r="B47" s="103">
        <v>34</v>
      </c>
      <c r="C47" s="92" t="s">
        <v>60</v>
      </c>
      <c r="D47" s="54"/>
      <c r="E47" s="54" t="s">
        <v>23</v>
      </c>
      <c r="F47" s="55">
        <v>0</v>
      </c>
      <c r="G47" s="76">
        <v>1</v>
      </c>
      <c r="H47" s="113">
        <f>I46+1</f>
        <v>45616</v>
      </c>
      <c r="I47" s="113">
        <f t="shared" si="46"/>
        <v>45616</v>
      </c>
      <c r="J47" s="11"/>
      <c r="K47" s="5">
        <f t="shared" si="41"/>
        <v>1</v>
      </c>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row>
    <row r="48" spans="1:109" s="37" customFormat="1" ht="26.25" thickBot="1" x14ac:dyDescent="0.25">
      <c r="A48" s="7"/>
      <c r="B48" s="103">
        <v>35</v>
      </c>
      <c r="C48" s="92" t="s">
        <v>125</v>
      </c>
      <c r="D48" s="54"/>
      <c r="E48" s="54" t="s">
        <v>25</v>
      </c>
      <c r="F48" s="55">
        <v>0</v>
      </c>
      <c r="G48" s="76">
        <v>10</v>
      </c>
      <c r="H48" s="113">
        <f>I47+1</f>
        <v>45617</v>
      </c>
      <c r="I48" s="113">
        <f t="shared" si="46"/>
        <v>45626</v>
      </c>
      <c r="J48" s="11"/>
      <c r="K48" s="5">
        <f t="shared" si="41"/>
        <v>10</v>
      </c>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row>
    <row r="49" spans="1:109" s="37" customFormat="1" ht="15" thickBot="1" x14ac:dyDescent="0.25">
      <c r="A49" s="7"/>
      <c r="B49" s="103">
        <v>36</v>
      </c>
      <c r="C49" s="92" t="s">
        <v>61</v>
      </c>
      <c r="D49" s="54"/>
      <c r="E49" s="54" t="s">
        <v>25</v>
      </c>
      <c r="F49" s="55">
        <v>0</v>
      </c>
      <c r="G49" s="76">
        <v>3</v>
      </c>
      <c r="H49" s="113">
        <f>I48+2</f>
        <v>45628</v>
      </c>
      <c r="I49" s="113">
        <f t="shared" si="46"/>
        <v>45630</v>
      </c>
      <c r="J49" s="11"/>
      <c r="K49" s="5">
        <f t="shared" si="41"/>
        <v>3</v>
      </c>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row>
    <row r="50" spans="1:109" s="37" customFormat="1" ht="15" thickBot="1" x14ac:dyDescent="0.25">
      <c r="A50" s="7"/>
      <c r="B50" s="103">
        <v>37</v>
      </c>
      <c r="C50" s="92" t="s">
        <v>62</v>
      </c>
      <c r="D50" s="54"/>
      <c r="E50" s="54" t="s">
        <v>25</v>
      </c>
      <c r="F50" s="55">
        <v>0</v>
      </c>
      <c r="G50" s="76">
        <v>6</v>
      </c>
      <c r="H50" s="113">
        <f>H49</f>
        <v>45628</v>
      </c>
      <c r="I50" s="113">
        <f t="shared" si="46"/>
        <v>45633</v>
      </c>
      <c r="J50" s="11"/>
      <c r="K50" s="5">
        <f t="shared" si="41"/>
        <v>6</v>
      </c>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row>
    <row r="51" spans="1:109" s="37" customFormat="1" ht="15" thickBot="1" x14ac:dyDescent="0.25">
      <c r="A51" s="7"/>
      <c r="B51" s="103">
        <v>38</v>
      </c>
      <c r="C51" s="92" t="s">
        <v>63</v>
      </c>
      <c r="D51" s="54"/>
      <c r="E51" s="54" t="s">
        <v>25</v>
      </c>
      <c r="F51" s="55">
        <v>0</v>
      </c>
      <c r="G51" s="76">
        <v>6</v>
      </c>
      <c r="H51" s="113">
        <f>I50+2</f>
        <v>45635</v>
      </c>
      <c r="I51" s="113">
        <f t="shared" si="46"/>
        <v>45640</v>
      </c>
      <c r="J51" s="11"/>
      <c r="K51" s="5">
        <f t="shared" si="41"/>
        <v>6</v>
      </c>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row>
    <row r="52" spans="1:109" s="37" customFormat="1" ht="15" thickBot="1" x14ac:dyDescent="0.25">
      <c r="A52" s="7"/>
      <c r="B52" s="103">
        <v>39</v>
      </c>
      <c r="C52" s="92" t="s">
        <v>64</v>
      </c>
      <c r="D52" s="54"/>
      <c r="E52" s="54" t="s">
        <v>25</v>
      </c>
      <c r="F52" s="55">
        <v>0</v>
      </c>
      <c r="G52" s="76">
        <v>3</v>
      </c>
      <c r="H52" s="113">
        <f>I51+3</f>
        <v>45643</v>
      </c>
      <c r="I52" s="113">
        <f t="shared" si="46"/>
        <v>45645</v>
      </c>
      <c r="J52" s="11"/>
      <c r="K52" s="5">
        <f t="shared" si="41"/>
        <v>3</v>
      </c>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row>
    <row r="53" spans="1:109" s="37" customFormat="1" ht="16.5" thickBot="1" x14ac:dyDescent="0.25">
      <c r="A53" s="7"/>
      <c r="B53" s="114" t="s">
        <v>79</v>
      </c>
      <c r="C53" s="91" t="s">
        <v>66</v>
      </c>
      <c r="D53" s="51"/>
      <c r="E53" s="51"/>
      <c r="F53" s="52"/>
      <c r="G53" s="75"/>
      <c r="H53" s="111"/>
      <c r="I53" s="112"/>
      <c r="J53" s="11"/>
      <c r="K53" s="5" t="str">
        <f t="shared" si="41"/>
        <v/>
      </c>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c r="BR53" s="53"/>
      <c r="BS53" s="53"/>
      <c r="BT53" s="53"/>
      <c r="BU53" s="53"/>
      <c r="BV53" s="53"/>
      <c r="BW53" s="53"/>
      <c r="BX53" s="53"/>
      <c r="BY53" s="53"/>
      <c r="BZ53" s="53"/>
      <c r="CA53" s="53"/>
      <c r="CB53" s="53"/>
      <c r="CC53" s="53"/>
      <c r="CD53" s="53"/>
      <c r="CE53" s="53"/>
      <c r="CF53" s="53"/>
      <c r="CG53" s="53"/>
      <c r="CH53" s="53"/>
      <c r="CI53" s="53"/>
      <c r="CJ53" s="53"/>
      <c r="CK53" s="53"/>
      <c r="CL53" s="53"/>
      <c r="CM53" s="53"/>
      <c r="CN53" s="53"/>
      <c r="CO53" s="53"/>
      <c r="CP53" s="53"/>
      <c r="CQ53" s="53"/>
      <c r="CR53" s="53"/>
      <c r="CS53" s="53"/>
      <c r="CT53" s="53"/>
      <c r="CU53" s="53"/>
      <c r="CV53" s="53"/>
      <c r="CW53" s="53"/>
      <c r="CX53" s="53"/>
      <c r="CY53" s="53"/>
      <c r="CZ53" s="53"/>
      <c r="DA53" s="53"/>
      <c r="DB53" s="53"/>
      <c r="DC53" s="53"/>
      <c r="DD53" s="53"/>
      <c r="DE53" s="53"/>
    </row>
    <row r="54" spans="1:109" s="37" customFormat="1" ht="15" thickBot="1" x14ac:dyDescent="0.25">
      <c r="A54" s="7"/>
      <c r="B54" s="103">
        <v>40</v>
      </c>
      <c r="C54" s="92" t="s">
        <v>67</v>
      </c>
      <c r="D54" s="54"/>
      <c r="E54" s="54" t="s">
        <v>38</v>
      </c>
      <c r="F54" s="55">
        <v>0</v>
      </c>
      <c r="G54" s="76">
        <v>15</v>
      </c>
      <c r="H54" s="113">
        <f>I47+1</f>
        <v>45617</v>
      </c>
      <c r="I54" s="113">
        <f>H54+G54-1</f>
        <v>45631</v>
      </c>
      <c r="J54" s="11"/>
      <c r="K54" s="5">
        <f t="shared" si="41"/>
        <v>15</v>
      </c>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row>
    <row r="55" spans="1:109" s="37" customFormat="1" ht="15" thickBot="1" x14ac:dyDescent="0.25">
      <c r="A55" s="7"/>
      <c r="B55" s="103">
        <v>41</v>
      </c>
      <c r="C55" s="92" t="s">
        <v>68</v>
      </c>
      <c r="D55" s="54"/>
      <c r="E55" s="54" t="s">
        <v>25</v>
      </c>
      <c r="F55" s="55">
        <v>0</v>
      </c>
      <c r="G55" s="76">
        <v>7</v>
      </c>
      <c r="H55" s="113">
        <f>I52+1</f>
        <v>45646</v>
      </c>
      <c r="I55" s="113">
        <f>H55+G55-1</f>
        <v>45652</v>
      </c>
      <c r="J55" s="11"/>
      <c r="K55" s="5">
        <f t="shared" si="41"/>
        <v>7</v>
      </c>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c r="CJ55" s="40"/>
      <c r="CK55" s="40"/>
      <c r="CL55" s="40"/>
      <c r="CM55" s="40"/>
      <c r="CN55" s="40"/>
      <c r="CO55" s="40"/>
      <c r="CP55" s="40"/>
      <c r="CQ55" s="40"/>
      <c r="CR55" s="40"/>
      <c r="CS55" s="40"/>
      <c r="CT55" s="40"/>
      <c r="CU55" s="40"/>
      <c r="CV55" s="40"/>
      <c r="CW55" s="40"/>
      <c r="CX55" s="40"/>
      <c r="CY55" s="40"/>
      <c r="CZ55" s="40"/>
      <c r="DA55" s="40"/>
      <c r="DB55" s="40"/>
      <c r="DC55" s="40"/>
      <c r="DD55" s="40"/>
      <c r="DE55" s="40"/>
    </row>
    <row r="56" spans="1:109" s="37" customFormat="1" ht="15" thickBot="1" x14ac:dyDescent="0.25">
      <c r="A56" s="7"/>
      <c r="B56" s="103">
        <v>42</v>
      </c>
      <c r="C56" s="92" t="s">
        <v>69</v>
      </c>
      <c r="D56" s="54"/>
      <c r="E56" s="54" t="s">
        <v>23</v>
      </c>
      <c r="F56" s="55">
        <v>0</v>
      </c>
      <c r="G56" s="76">
        <v>1</v>
      </c>
      <c r="H56" s="113">
        <f>I55+1</f>
        <v>45653</v>
      </c>
      <c r="I56" s="113">
        <f t="shared" ref="I56:I65" si="47">H56+G56-1</f>
        <v>45653</v>
      </c>
      <c r="J56" s="11"/>
      <c r="K56" s="5">
        <f t="shared" si="41"/>
        <v>1</v>
      </c>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c r="CT56" s="40"/>
      <c r="CU56" s="40"/>
      <c r="CV56" s="40"/>
      <c r="CW56" s="40"/>
      <c r="CX56" s="40"/>
      <c r="CY56" s="40"/>
      <c r="CZ56" s="40"/>
      <c r="DA56" s="40"/>
      <c r="DB56" s="40"/>
      <c r="DC56" s="40"/>
      <c r="DD56" s="40"/>
      <c r="DE56" s="40"/>
    </row>
    <row r="57" spans="1:109" s="147" customFormat="1" ht="15" thickBot="1" x14ac:dyDescent="0.25">
      <c r="A57" s="137"/>
      <c r="B57" s="138">
        <v>43</v>
      </c>
      <c r="C57" s="139" t="s">
        <v>70</v>
      </c>
      <c r="D57" s="140"/>
      <c r="E57" s="140" t="s">
        <v>38</v>
      </c>
      <c r="F57" s="141">
        <v>0</v>
      </c>
      <c r="G57" s="142">
        <v>1</v>
      </c>
      <c r="H57" s="143">
        <f>I56+3</f>
        <v>45656</v>
      </c>
      <c r="I57" s="143">
        <f>H57+G57-1</f>
        <v>45656</v>
      </c>
      <c r="J57" s="144"/>
      <c r="K57" s="145">
        <f t="shared" si="41"/>
        <v>1</v>
      </c>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6"/>
      <c r="AI57" s="146"/>
      <c r="AJ57" s="146"/>
      <c r="AK57" s="146"/>
      <c r="AL57" s="146"/>
      <c r="AM57" s="146"/>
      <c r="AN57" s="146"/>
      <c r="AO57" s="146"/>
      <c r="AP57" s="146"/>
      <c r="AQ57" s="146"/>
      <c r="AR57" s="146"/>
      <c r="AS57" s="146"/>
      <c r="AT57" s="146"/>
      <c r="AU57" s="146"/>
      <c r="AV57" s="146"/>
      <c r="AW57" s="146"/>
      <c r="AX57" s="146"/>
      <c r="AY57" s="146"/>
      <c r="AZ57" s="146"/>
      <c r="BA57" s="146"/>
      <c r="BB57" s="146"/>
      <c r="BC57" s="146"/>
      <c r="BD57" s="146"/>
      <c r="BE57" s="146"/>
      <c r="BF57" s="146"/>
      <c r="BG57" s="146"/>
      <c r="BH57" s="146"/>
      <c r="BI57" s="146"/>
      <c r="BJ57" s="146"/>
      <c r="BK57" s="146"/>
      <c r="BL57" s="146"/>
      <c r="BM57" s="146"/>
      <c r="BN57" s="146"/>
      <c r="BO57" s="146"/>
      <c r="BP57" s="146"/>
      <c r="BQ57" s="146"/>
      <c r="BR57" s="146"/>
      <c r="BS57" s="146"/>
      <c r="BT57" s="146"/>
      <c r="BU57" s="146"/>
      <c r="BV57" s="146"/>
      <c r="BW57" s="146"/>
      <c r="BX57" s="146"/>
      <c r="BY57" s="146"/>
      <c r="BZ57" s="146"/>
      <c r="CA57" s="146"/>
      <c r="CB57" s="146"/>
      <c r="CC57" s="146"/>
      <c r="CD57" s="146"/>
      <c r="CE57" s="146"/>
      <c r="CF57" s="146"/>
      <c r="CG57" s="146"/>
      <c r="CH57" s="146"/>
      <c r="CI57" s="146"/>
      <c r="CJ57" s="146"/>
      <c r="CK57" s="146"/>
      <c r="CL57" s="146"/>
      <c r="CM57" s="146"/>
      <c r="CN57" s="146"/>
      <c r="CO57" s="146"/>
      <c r="CP57" s="146"/>
      <c r="CQ57" s="146"/>
      <c r="CR57" s="146"/>
      <c r="CS57" s="146"/>
      <c r="CT57" s="146"/>
      <c r="CU57" s="146"/>
      <c r="CV57" s="146"/>
      <c r="CW57" s="146"/>
      <c r="CX57" s="146"/>
      <c r="CY57" s="146"/>
      <c r="CZ57" s="146"/>
      <c r="DA57" s="146"/>
      <c r="DB57" s="146"/>
      <c r="DC57" s="146"/>
      <c r="DD57" s="146"/>
      <c r="DE57" s="146"/>
    </row>
    <row r="58" spans="1:109" s="37" customFormat="1" ht="15" thickBot="1" x14ac:dyDescent="0.25">
      <c r="A58" s="7"/>
      <c r="B58" s="103">
        <v>44</v>
      </c>
      <c r="C58" s="92" t="s">
        <v>71</v>
      </c>
      <c r="D58" s="54"/>
      <c r="E58" s="54" t="s">
        <v>25</v>
      </c>
      <c r="F58" s="55">
        <v>0</v>
      </c>
      <c r="G58" s="76">
        <v>2</v>
      </c>
      <c r="H58" s="113">
        <f>I57+3</f>
        <v>45659</v>
      </c>
      <c r="I58" s="113">
        <f t="shared" si="47"/>
        <v>45660</v>
      </c>
      <c r="J58" s="11"/>
      <c r="K58" s="5">
        <f t="shared" si="41"/>
        <v>2</v>
      </c>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c r="CF58" s="40"/>
      <c r="CG58" s="40"/>
      <c r="CH58" s="40"/>
      <c r="CI58" s="40"/>
      <c r="CJ58" s="40"/>
      <c r="CK58" s="40"/>
      <c r="CL58" s="40"/>
      <c r="CM58" s="40"/>
      <c r="CN58" s="40"/>
      <c r="CO58" s="40"/>
      <c r="CP58" s="40"/>
      <c r="CQ58" s="40"/>
      <c r="CR58" s="40"/>
      <c r="CS58" s="40"/>
      <c r="CT58" s="40"/>
      <c r="CU58" s="40"/>
      <c r="CV58" s="40"/>
      <c r="CW58" s="40"/>
      <c r="CX58" s="40"/>
      <c r="CY58" s="40"/>
      <c r="CZ58" s="40"/>
      <c r="DA58" s="40"/>
      <c r="DB58" s="40"/>
      <c r="DC58" s="40"/>
      <c r="DD58" s="40"/>
      <c r="DE58" s="40"/>
    </row>
    <row r="59" spans="1:109" s="37" customFormat="1" ht="15" thickBot="1" x14ac:dyDescent="0.25">
      <c r="A59" s="7"/>
      <c r="B59" s="103">
        <v>45</v>
      </c>
      <c r="C59" s="92" t="s">
        <v>72</v>
      </c>
      <c r="D59" s="54"/>
      <c r="E59" s="54" t="s">
        <v>23</v>
      </c>
      <c r="F59" s="55">
        <v>0</v>
      </c>
      <c r="G59" s="76">
        <v>1</v>
      </c>
      <c r="H59" s="113">
        <f>I58+3</f>
        <v>45663</v>
      </c>
      <c r="I59" s="113">
        <f t="shared" si="47"/>
        <v>45663</v>
      </c>
      <c r="J59" s="11"/>
      <c r="K59" s="5">
        <f t="shared" si="41"/>
        <v>1</v>
      </c>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0"/>
      <c r="DB59" s="40"/>
      <c r="DC59" s="40"/>
      <c r="DD59" s="40"/>
      <c r="DE59" s="40"/>
    </row>
    <row r="60" spans="1:109" s="37" customFormat="1" ht="15" thickBot="1" x14ac:dyDescent="0.25">
      <c r="A60" s="7"/>
      <c r="B60" s="103">
        <v>46</v>
      </c>
      <c r="C60" s="92" t="s">
        <v>73</v>
      </c>
      <c r="D60" s="54"/>
      <c r="E60" s="54" t="s">
        <v>38</v>
      </c>
      <c r="F60" s="55">
        <v>0</v>
      </c>
      <c r="G60" s="76">
        <v>1</v>
      </c>
      <c r="H60" s="113">
        <f>I59+2</f>
        <v>45665</v>
      </c>
      <c r="I60" s="113">
        <f t="shared" si="47"/>
        <v>45665</v>
      </c>
      <c r="J60" s="11"/>
      <c r="K60" s="5">
        <f t="shared" si="41"/>
        <v>1</v>
      </c>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c r="CT60" s="40"/>
      <c r="CU60" s="40"/>
      <c r="CV60" s="40"/>
      <c r="CW60" s="40"/>
      <c r="CX60" s="40"/>
      <c r="CY60" s="40"/>
      <c r="CZ60" s="40"/>
      <c r="DA60" s="40"/>
      <c r="DB60" s="40"/>
      <c r="DC60" s="40"/>
      <c r="DD60" s="40"/>
      <c r="DE60" s="40"/>
    </row>
    <row r="61" spans="1:109" s="37" customFormat="1" ht="15" thickBot="1" x14ac:dyDescent="0.25">
      <c r="A61" s="7"/>
      <c r="B61" s="103">
        <v>47</v>
      </c>
      <c r="C61" s="92" t="s">
        <v>74</v>
      </c>
      <c r="D61" s="54"/>
      <c r="E61" s="54" t="s">
        <v>25</v>
      </c>
      <c r="F61" s="55">
        <v>0</v>
      </c>
      <c r="G61" s="76">
        <v>6</v>
      </c>
      <c r="H61" s="113">
        <f>I60+1</f>
        <v>45666</v>
      </c>
      <c r="I61" s="113">
        <f t="shared" si="47"/>
        <v>45671</v>
      </c>
      <c r="J61" s="11"/>
      <c r="K61" s="5">
        <f t="shared" si="41"/>
        <v>6</v>
      </c>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c r="CT61" s="40"/>
      <c r="CU61" s="40"/>
      <c r="CV61" s="40"/>
      <c r="CW61" s="40"/>
      <c r="CX61" s="40"/>
      <c r="CY61" s="40"/>
      <c r="CZ61" s="40"/>
      <c r="DA61" s="40"/>
      <c r="DB61" s="40"/>
      <c r="DC61" s="40"/>
      <c r="DD61" s="40"/>
      <c r="DE61" s="40"/>
    </row>
    <row r="62" spans="1:109" s="37" customFormat="1" ht="15" thickBot="1" x14ac:dyDescent="0.25">
      <c r="A62" s="7"/>
      <c r="B62" s="103">
        <v>48</v>
      </c>
      <c r="C62" s="92" t="s">
        <v>75</v>
      </c>
      <c r="D62" s="54"/>
      <c r="E62" s="54" t="s">
        <v>25</v>
      </c>
      <c r="F62" s="55">
        <v>0</v>
      </c>
      <c r="G62" s="76">
        <v>3</v>
      </c>
      <c r="H62" s="113">
        <f>I61+1</f>
        <v>45672</v>
      </c>
      <c r="I62" s="113">
        <f t="shared" si="47"/>
        <v>45674</v>
      </c>
      <c r="J62" s="11"/>
      <c r="K62" s="5">
        <f t="shared" si="41"/>
        <v>3</v>
      </c>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c r="BX62" s="40"/>
      <c r="BY62" s="40"/>
      <c r="BZ62" s="40"/>
      <c r="CA62" s="40"/>
      <c r="CB62" s="40"/>
      <c r="CC62" s="40"/>
      <c r="CD62" s="40"/>
      <c r="CE62" s="40"/>
      <c r="CF62" s="40"/>
      <c r="CG62" s="40"/>
      <c r="CH62" s="40"/>
      <c r="CI62" s="40"/>
      <c r="CJ62" s="40"/>
      <c r="CK62" s="40"/>
      <c r="CL62" s="40"/>
      <c r="CM62" s="40"/>
      <c r="CN62" s="40"/>
      <c r="CO62" s="40"/>
      <c r="CP62" s="40"/>
      <c r="CQ62" s="40"/>
      <c r="CR62" s="40"/>
      <c r="CS62" s="40"/>
      <c r="CT62" s="40"/>
      <c r="CU62" s="40"/>
      <c r="CV62" s="40"/>
      <c r="CW62" s="40"/>
      <c r="CX62" s="40"/>
      <c r="CY62" s="40"/>
      <c r="CZ62" s="40"/>
      <c r="DA62" s="40"/>
      <c r="DB62" s="40"/>
      <c r="DC62" s="40"/>
      <c r="DD62" s="40"/>
      <c r="DE62" s="40"/>
    </row>
    <row r="63" spans="1:109" s="37" customFormat="1" ht="15" thickBot="1" x14ac:dyDescent="0.25">
      <c r="A63" s="7"/>
      <c r="B63" s="103">
        <v>49</v>
      </c>
      <c r="C63" s="92" t="s">
        <v>76</v>
      </c>
      <c r="D63" s="54"/>
      <c r="E63" s="54" t="s">
        <v>25</v>
      </c>
      <c r="F63" s="55">
        <v>0</v>
      </c>
      <c r="G63" s="76">
        <v>2</v>
      </c>
      <c r="H63" s="113">
        <f>I62+3</f>
        <v>45677</v>
      </c>
      <c r="I63" s="113">
        <f t="shared" si="47"/>
        <v>45678</v>
      </c>
      <c r="J63" s="11"/>
      <c r="K63" s="5">
        <f t="shared" si="41"/>
        <v>2</v>
      </c>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c r="BX63" s="40"/>
      <c r="BY63" s="40"/>
      <c r="BZ63" s="40"/>
      <c r="CA63" s="40"/>
      <c r="CB63" s="40"/>
      <c r="CC63" s="40"/>
      <c r="CD63" s="40"/>
      <c r="CE63" s="40"/>
      <c r="CF63" s="40"/>
      <c r="CG63" s="40"/>
      <c r="CH63" s="40"/>
      <c r="CI63" s="40"/>
      <c r="CJ63" s="40"/>
      <c r="CK63" s="40"/>
      <c r="CL63" s="40"/>
      <c r="CM63" s="40"/>
      <c r="CN63" s="40"/>
      <c r="CO63" s="40"/>
      <c r="CP63" s="40"/>
      <c r="CQ63" s="40"/>
      <c r="CR63" s="40"/>
      <c r="CS63" s="40"/>
      <c r="CT63" s="40"/>
      <c r="CU63" s="40"/>
      <c r="CV63" s="40"/>
      <c r="CW63" s="40"/>
      <c r="CX63" s="40"/>
      <c r="CY63" s="40"/>
      <c r="CZ63" s="40"/>
      <c r="DA63" s="40"/>
      <c r="DB63" s="40"/>
      <c r="DC63" s="40"/>
      <c r="DD63" s="40"/>
      <c r="DE63" s="40"/>
    </row>
    <row r="64" spans="1:109" s="37" customFormat="1" ht="26.25" thickBot="1" x14ac:dyDescent="0.25">
      <c r="A64" s="7"/>
      <c r="B64" s="103">
        <v>50</v>
      </c>
      <c r="C64" s="92" t="s">
        <v>77</v>
      </c>
      <c r="D64" s="54"/>
      <c r="E64" s="54" t="s">
        <v>38</v>
      </c>
      <c r="F64" s="55">
        <v>0</v>
      </c>
      <c r="G64" s="76">
        <v>27</v>
      </c>
      <c r="H64" s="113">
        <f>I54</f>
        <v>45631</v>
      </c>
      <c r="I64" s="113">
        <f t="shared" si="47"/>
        <v>45657</v>
      </c>
      <c r="J64" s="11"/>
      <c r="K64" s="5">
        <f t="shared" si="41"/>
        <v>27</v>
      </c>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c r="CT64" s="40"/>
      <c r="CU64" s="40"/>
      <c r="CV64" s="40"/>
      <c r="CW64" s="40"/>
      <c r="CX64" s="40"/>
      <c r="CY64" s="40"/>
      <c r="CZ64" s="40"/>
      <c r="DA64" s="40"/>
      <c r="DB64" s="40"/>
      <c r="DC64" s="40"/>
      <c r="DD64" s="40"/>
      <c r="DE64" s="40"/>
    </row>
    <row r="65" spans="1:109" s="37" customFormat="1" ht="15" thickBot="1" x14ac:dyDescent="0.25">
      <c r="A65" s="7"/>
      <c r="B65" s="103">
        <v>51</v>
      </c>
      <c r="C65" s="92" t="s">
        <v>78</v>
      </c>
      <c r="D65" s="54"/>
      <c r="E65" s="54" t="s">
        <v>25</v>
      </c>
      <c r="F65" s="55">
        <v>0</v>
      </c>
      <c r="G65" s="76">
        <v>1</v>
      </c>
      <c r="H65" s="113">
        <f>I63+1</f>
        <v>45679</v>
      </c>
      <c r="I65" s="113">
        <f t="shared" si="47"/>
        <v>45679</v>
      </c>
      <c r="J65" s="11"/>
      <c r="K65" s="5">
        <f t="shared" si="41"/>
        <v>1</v>
      </c>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c r="CH65" s="40"/>
      <c r="CI65" s="40"/>
      <c r="CJ65" s="40"/>
      <c r="CK65" s="40"/>
      <c r="CL65" s="40"/>
      <c r="CM65" s="40"/>
      <c r="CN65" s="40"/>
      <c r="CO65" s="40"/>
      <c r="CP65" s="40"/>
      <c r="CQ65" s="40"/>
      <c r="CR65" s="40"/>
      <c r="CS65" s="40"/>
      <c r="CT65" s="40"/>
      <c r="CU65" s="40"/>
      <c r="CV65" s="40"/>
      <c r="CW65" s="40"/>
      <c r="CX65" s="40"/>
      <c r="CY65" s="40"/>
      <c r="CZ65" s="40"/>
      <c r="DA65" s="40"/>
      <c r="DB65" s="40"/>
      <c r="DC65" s="40"/>
      <c r="DD65" s="40"/>
      <c r="DE65" s="40"/>
    </row>
    <row r="66" spans="1:109" s="37" customFormat="1" ht="16.5" thickBot="1" x14ac:dyDescent="0.25">
      <c r="A66" s="7"/>
      <c r="B66" s="114" t="s">
        <v>88</v>
      </c>
      <c r="C66" s="91" t="s">
        <v>80</v>
      </c>
      <c r="D66" s="51"/>
      <c r="E66" s="51"/>
      <c r="F66" s="52"/>
      <c r="G66" s="75"/>
      <c r="H66" s="111"/>
      <c r="I66" s="112"/>
      <c r="J66" s="11"/>
      <c r="K66" s="5" t="str">
        <f t="shared" si="41"/>
        <v/>
      </c>
      <c r="L66" s="5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53"/>
      <c r="BR66" s="53"/>
      <c r="BS66" s="53"/>
      <c r="BT66" s="53"/>
      <c r="BU66" s="53"/>
      <c r="BV66" s="53"/>
      <c r="BW66" s="53"/>
      <c r="BX66" s="53"/>
      <c r="BY66" s="53"/>
      <c r="BZ66" s="53"/>
      <c r="CA66" s="53"/>
      <c r="CB66" s="53"/>
      <c r="CC66" s="53"/>
      <c r="CD66" s="53"/>
      <c r="CE66" s="53"/>
      <c r="CF66" s="53"/>
      <c r="CG66" s="53"/>
      <c r="CH66" s="53"/>
      <c r="CI66" s="53"/>
      <c r="CJ66" s="53"/>
      <c r="CK66" s="53"/>
      <c r="CL66" s="53"/>
      <c r="CM66" s="53"/>
      <c r="CN66" s="53"/>
      <c r="CO66" s="53"/>
      <c r="CP66" s="53"/>
      <c r="CQ66" s="53"/>
      <c r="CR66" s="53"/>
      <c r="CS66" s="53"/>
      <c r="CT66" s="53"/>
      <c r="CU66" s="53"/>
      <c r="CV66" s="53"/>
      <c r="CW66" s="53"/>
      <c r="CX66" s="53"/>
      <c r="CY66" s="53"/>
      <c r="CZ66" s="53"/>
      <c r="DA66" s="53"/>
      <c r="DB66" s="53"/>
      <c r="DC66" s="53"/>
      <c r="DD66" s="53"/>
      <c r="DE66" s="53"/>
    </row>
    <row r="67" spans="1:109" s="37" customFormat="1" ht="15" thickBot="1" x14ac:dyDescent="0.25">
      <c r="A67" s="7"/>
      <c r="B67" s="103">
        <v>52</v>
      </c>
      <c r="C67" s="92" t="s">
        <v>81</v>
      </c>
      <c r="D67" s="54"/>
      <c r="E67" s="54" t="s">
        <v>23</v>
      </c>
      <c r="F67" s="55">
        <v>0</v>
      </c>
      <c r="G67" s="76">
        <v>1</v>
      </c>
      <c r="H67" s="113">
        <f>I65+1</f>
        <v>45680</v>
      </c>
      <c r="I67" s="113">
        <f>H67+G67-1</f>
        <v>45680</v>
      </c>
      <c r="J67" s="11"/>
      <c r="K67" s="5">
        <f t="shared" si="41"/>
        <v>1</v>
      </c>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c r="CC67" s="40"/>
      <c r="CD67" s="40"/>
      <c r="CE67" s="40"/>
      <c r="CF67" s="40"/>
      <c r="CG67" s="40"/>
      <c r="CH67" s="40"/>
      <c r="CI67" s="40"/>
      <c r="CJ67" s="40"/>
      <c r="CK67" s="40"/>
      <c r="CL67" s="40"/>
      <c r="CM67" s="40"/>
      <c r="CN67" s="40"/>
      <c r="CO67" s="40"/>
      <c r="CP67" s="40"/>
      <c r="CQ67" s="40"/>
      <c r="CR67" s="40"/>
      <c r="CS67" s="40"/>
      <c r="CT67" s="40"/>
      <c r="CU67" s="40"/>
      <c r="CV67" s="40"/>
      <c r="CW67" s="40"/>
      <c r="CX67" s="40"/>
      <c r="CY67" s="40"/>
      <c r="CZ67" s="40"/>
      <c r="DA67" s="40"/>
      <c r="DB67" s="40"/>
      <c r="DC67" s="40"/>
      <c r="DD67" s="40"/>
      <c r="DE67" s="40"/>
    </row>
    <row r="68" spans="1:109" s="37" customFormat="1" ht="15" thickBot="1" x14ac:dyDescent="0.25">
      <c r="A68" s="7"/>
      <c r="B68" s="103">
        <v>53</v>
      </c>
      <c r="C68" s="92" t="s">
        <v>82</v>
      </c>
      <c r="D68" s="54"/>
      <c r="E68" s="54" t="s">
        <v>23</v>
      </c>
      <c r="F68" s="55">
        <v>0</v>
      </c>
      <c r="G68" s="76">
        <v>7</v>
      </c>
      <c r="H68" s="113">
        <f>I67+1</f>
        <v>45681</v>
      </c>
      <c r="I68" s="113">
        <f t="shared" ref="I68:I73" si="48">H68+G68-1</f>
        <v>45687</v>
      </c>
      <c r="J68" s="11"/>
      <c r="K68" s="5">
        <f t="shared" si="41"/>
        <v>7</v>
      </c>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c r="BO68" s="40"/>
      <c r="BP68" s="40"/>
      <c r="BQ68" s="40"/>
      <c r="BR68" s="40"/>
      <c r="BS68" s="40"/>
      <c r="BT68" s="40"/>
      <c r="BU68" s="40"/>
      <c r="BV68" s="40"/>
      <c r="BW68" s="40"/>
      <c r="BX68" s="40"/>
      <c r="BY68" s="40"/>
      <c r="BZ68" s="40"/>
      <c r="CA68" s="40"/>
      <c r="CB68" s="40"/>
      <c r="CC68" s="40"/>
      <c r="CD68" s="40"/>
      <c r="CE68" s="40"/>
      <c r="CF68" s="40"/>
      <c r="CG68" s="40"/>
      <c r="CH68" s="40"/>
      <c r="CI68" s="40"/>
      <c r="CJ68" s="40"/>
      <c r="CK68" s="40"/>
      <c r="CL68" s="40"/>
      <c r="CM68" s="40"/>
      <c r="CN68" s="40"/>
      <c r="CO68" s="40"/>
      <c r="CP68" s="40"/>
      <c r="CQ68" s="40"/>
      <c r="CR68" s="40"/>
      <c r="CS68" s="40"/>
      <c r="CT68" s="40"/>
      <c r="CU68" s="40"/>
      <c r="CV68" s="40"/>
      <c r="CW68" s="40"/>
      <c r="CX68" s="40"/>
      <c r="CY68" s="40"/>
      <c r="CZ68" s="40"/>
      <c r="DA68" s="40"/>
      <c r="DB68" s="40"/>
      <c r="DC68" s="40"/>
      <c r="DD68" s="40"/>
      <c r="DE68" s="40"/>
    </row>
    <row r="69" spans="1:109" s="37" customFormat="1" ht="15" thickBot="1" x14ac:dyDescent="0.25">
      <c r="A69" s="7"/>
      <c r="B69" s="103">
        <v>54</v>
      </c>
      <c r="C69" s="92" t="s">
        <v>83</v>
      </c>
      <c r="D69" s="54"/>
      <c r="E69" s="54" t="s">
        <v>38</v>
      </c>
      <c r="F69" s="55">
        <v>0</v>
      </c>
      <c r="G69" s="76">
        <v>1</v>
      </c>
      <c r="H69" s="113">
        <f t="shared" ref="H69:H72" si="49">I68+1</f>
        <v>45688</v>
      </c>
      <c r="I69" s="113">
        <f t="shared" si="48"/>
        <v>45688</v>
      </c>
      <c r="J69" s="11"/>
      <c r="K69" s="5">
        <f t="shared" si="41"/>
        <v>1</v>
      </c>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c r="BG69" s="40"/>
      <c r="BH69" s="40"/>
      <c r="BI69" s="40"/>
      <c r="BJ69" s="40"/>
      <c r="BK69" s="40"/>
      <c r="BL69" s="40"/>
      <c r="BM69" s="40"/>
      <c r="BN69" s="40"/>
      <c r="BO69" s="40"/>
      <c r="BP69" s="40"/>
      <c r="BQ69" s="40"/>
      <c r="BR69" s="40"/>
      <c r="BS69" s="40"/>
      <c r="BT69" s="40"/>
      <c r="BU69" s="40"/>
      <c r="BV69" s="40"/>
      <c r="BW69" s="40"/>
      <c r="BX69" s="40"/>
      <c r="BY69" s="40"/>
      <c r="BZ69" s="40"/>
      <c r="CA69" s="40"/>
      <c r="CB69" s="40"/>
      <c r="CC69" s="40"/>
      <c r="CD69" s="40"/>
      <c r="CE69" s="40"/>
      <c r="CF69" s="40"/>
      <c r="CG69" s="40"/>
      <c r="CH69" s="40"/>
      <c r="CI69" s="40"/>
      <c r="CJ69" s="40"/>
      <c r="CK69" s="40"/>
      <c r="CL69" s="40"/>
      <c r="CM69" s="40"/>
      <c r="CN69" s="40"/>
      <c r="CO69" s="40"/>
      <c r="CP69" s="40"/>
      <c r="CQ69" s="40"/>
      <c r="CR69" s="40"/>
      <c r="CS69" s="40"/>
      <c r="CT69" s="40"/>
      <c r="CU69" s="40"/>
      <c r="CV69" s="40"/>
      <c r="CW69" s="40"/>
      <c r="CX69" s="40"/>
      <c r="CY69" s="40"/>
      <c r="CZ69" s="40"/>
      <c r="DA69" s="40"/>
      <c r="DB69" s="40"/>
      <c r="DC69" s="40"/>
      <c r="DD69" s="40"/>
      <c r="DE69" s="40"/>
    </row>
    <row r="70" spans="1:109" s="37" customFormat="1" ht="15" thickBot="1" x14ac:dyDescent="0.25">
      <c r="A70" s="7"/>
      <c r="B70" s="103">
        <v>55</v>
      </c>
      <c r="C70" s="92" t="s">
        <v>84</v>
      </c>
      <c r="D70" s="54"/>
      <c r="E70" s="54" t="s">
        <v>38</v>
      </c>
      <c r="F70" s="55">
        <v>0</v>
      </c>
      <c r="G70" s="76">
        <v>1</v>
      </c>
      <c r="H70" s="113">
        <f>H69</f>
        <v>45688</v>
      </c>
      <c r="I70" s="113">
        <f t="shared" si="48"/>
        <v>45688</v>
      </c>
      <c r="J70" s="11"/>
      <c r="K70" s="5">
        <f t="shared" si="41"/>
        <v>1</v>
      </c>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c r="BP70" s="40"/>
      <c r="BQ70" s="40"/>
      <c r="BR70" s="40"/>
      <c r="BS70" s="40"/>
      <c r="BT70" s="40"/>
      <c r="BU70" s="40"/>
      <c r="BV70" s="40"/>
      <c r="BW70" s="40"/>
      <c r="BX70" s="40"/>
      <c r="BY70" s="40"/>
      <c r="BZ70" s="40"/>
      <c r="CA70" s="40"/>
      <c r="CB70" s="40"/>
      <c r="CC70" s="40"/>
      <c r="CD70" s="40"/>
      <c r="CE70" s="40"/>
      <c r="CF70" s="40"/>
      <c r="CG70" s="40"/>
      <c r="CH70" s="40"/>
      <c r="CI70" s="40"/>
      <c r="CJ70" s="40"/>
      <c r="CK70" s="40"/>
      <c r="CL70" s="40"/>
      <c r="CM70" s="40"/>
      <c r="CN70" s="40"/>
      <c r="CO70" s="40"/>
      <c r="CP70" s="40"/>
      <c r="CQ70" s="40"/>
      <c r="CR70" s="40"/>
      <c r="CS70" s="40"/>
      <c r="CT70" s="40"/>
      <c r="CU70" s="40"/>
      <c r="CV70" s="40"/>
      <c r="CW70" s="40"/>
      <c r="CX70" s="40"/>
      <c r="CY70" s="40"/>
      <c r="CZ70" s="40"/>
      <c r="DA70" s="40"/>
      <c r="DB70" s="40"/>
      <c r="DC70" s="40"/>
      <c r="DD70" s="40"/>
      <c r="DE70" s="40"/>
    </row>
    <row r="71" spans="1:109" s="37" customFormat="1" ht="15" thickBot="1" x14ac:dyDescent="0.25">
      <c r="A71" s="7"/>
      <c r="B71" s="103">
        <v>56</v>
      </c>
      <c r="C71" s="92" t="s">
        <v>85</v>
      </c>
      <c r="D71" s="54"/>
      <c r="E71" s="54" t="s">
        <v>25</v>
      </c>
      <c r="F71" s="55">
        <v>0</v>
      </c>
      <c r="G71" s="76">
        <v>4</v>
      </c>
      <c r="H71" s="113">
        <f>I70+3</f>
        <v>45691</v>
      </c>
      <c r="I71" s="113">
        <f t="shared" si="48"/>
        <v>45694</v>
      </c>
      <c r="J71" s="11"/>
      <c r="K71" s="5">
        <f t="shared" si="41"/>
        <v>4</v>
      </c>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c r="BP71" s="40"/>
      <c r="BQ71" s="40"/>
      <c r="BR71" s="40"/>
      <c r="BS71" s="40"/>
      <c r="BT71" s="40"/>
      <c r="BU71" s="40"/>
      <c r="BV71" s="40"/>
      <c r="BW71" s="40"/>
      <c r="BX71" s="40"/>
      <c r="BY71" s="40"/>
      <c r="BZ71" s="40"/>
      <c r="CA71" s="40"/>
      <c r="CB71" s="40"/>
      <c r="CC71" s="40"/>
      <c r="CD71" s="40"/>
      <c r="CE71" s="40"/>
      <c r="CF71" s="40"/>
      <c r="CG71" s="40"/>
      <c r="CH71" s="40"/>
      <c r="CI71" s="40"/>
      <c r="CJ71" s="40"/>
      <c r="CK71" s="40"/>
      <c r="CL71" s="40"/>
      <c r="CM71" s="40"/>
      <c r="CN71" s="40"/>
      <c r="CO71" s="40"/>
      <c r="CP71" s="40"/>
      <c r="CQ71" s="40"/>
      <c r="CR71" s="40"/>
      <c r="CS71" s="40"/>
      <c r="CT71" s="40"/>
      <c r="CU71" s="40"/>
      <c r="CV71" s="40"/>
      <c r="CW71" s="40"/>
      <c r="CX71" s="40"/>
      <c r="CY71" s="40"/>
      <c r="CZ71" s="40"/>
      <c r="DA71" s="40"/>
      <c r="DB71" s="40"/>
      <c r="DC71" s="40"/>
      <c r="DD71" s="40"/>
      <c r="DE71" s="40"/>
    </row>
    <row r="72" spans="1:109" s="37" customFormat="1" ht="15" thickBot="1" x14ac:dyDescent="0.25">
      <c r="A72" s="7"/>
      <c r="B72" s="103">
        <v>57</v>
      </c>
      <c r="C72" s="92" t="s">
        <v>86</v>
      </c>
      <c r="D72" s="54"/>
      <c r="E72" s="54" t="s">
        <v>23</v>
      </c>
      <c r="F72" s="55">
        <v>0</v>
      </c>
      <c r="G72" s="76">
        <v>4</v>
      </c>
      <c r="H72" s="113">
        <f t="shared" si="49"/>
        <v>45695</v>
      </c>
      <c r="I72" s="113">
        <f t="shared" si="48"/>
        <v>45698</v>
      </c>
      <c r="J72" s="11"/>
      <c r="K72" s="5">
        <f t="shared" si="41"/>
        <v>4</v>
      </c>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c r="BX72" s="40"/>
      <c r="BY72" s="40"/>
      <c r="BZ72" s="40"/>
      <c r="CA72" s="40"/>
      <c r="CB72" s="40"/>
      <c r="CC72" s="40"/>
      <c r="CD72" s="40"/>
      <c r="CE72" s="40"/>
      <c r="CF72" s="40"/>
      <c r="CG72" s="40"/>
      <c r="CH72" s="40"/>
      <c r="CI72" s="40"/>
      <c r="CJ72" s="40"/>
      <c r="CK72" s="40"/>
      <c r="CL72" s="40"/>
      <c r="CM72" s="40"/>
      <c r="CN72" s="40"/>
      <c r="CO72" s="40"/>
      <c r="CP72" s="40"/>
      <c r="CQ72" s="40"/>
      <c r="CR72" s="40"/>
      <c r="CS72" s="40"/>
      <c r="CT72" s="40"/>
      <c r="CU72" s="40"/>
      <c r="CV72" s="40"/>
      <c r="CW72" s="40"/>
      <c r="CX72" s="40"/>
      <c r="CY72" s="40"/>
      <c r="CZ72" s="40"/>
      <c r="DA72" s="40"/>
      <c r="DB72" s="40"/>
      <c r="DC72" s="40"/>
      <c r="DD72" s="40"/>
      <c r="DE72" s="40"/>
    </row>
    <row r="73" spans="1:109" s="37" customFormat="1" ht="15" thickBot="1" x14ac:dyDescent="0.25">
      <c r="A73" s="7"/>
      <c r="B73" s="103">
        <v>58</v>
      </c>
      <c r="C73" s="92" t="s">
        <v>87</v>
      </c>
      <c r="D73" s="54"/>
      <c r="E73" s="54" t="s">
        <v>38</v>
      </c>
      <c r="F73" s="55">
        <v>0</v>
      </c>
      <c r="G73" s="76">
        <v>1</v>
      </c>
      <c r="H73" s="113">
        <f>I72+3</f>
        <v>45701</v>
      </c>
      <c r="I73" s="113">
        <f t="shared" si="48"/>
        <v>45701</v>
      </c>
      <c r="J73" s="11"/>
      <c r="K73" s="5">
        <f t="shared" si="41"/>
        <v>1</v>
      </c>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c r="BP73" s="40"/>
      <c r="BQ73" s="40"/>
      <c r="BR73" s="40"/>
      <c r="BS73" s="40"/>
      <c r="BT73" s="40"/>
      <c r="BU73" s="40"/>
      <c r="BV73" s="40"/>
      <c r="BW73" s="40"/>
      <c r="BX73" s="40"/>
      <c r="BY73" s="40"/>
      <c r="BZ73" s="40"/>
      <c r="CA73" s="40"/>
      <c r="CB73" s="40"/>
      <c r="CC73" s="40"/>
      <c r="CD73" s="40"/>
      <c r="CE73" s="40"/>
      <c r="CF73" s="40"/>
      <c r="CG73" s="40"/>
      <c r="CH73" s="40"/>
      <c r="CI73" s="40"/>
      <c r="CJ73" s="40"/>
      <c r="CK73" s="40"/>
      <c r="CL73" s="40"/>
      <c r="CM73" s="40"/>
      <c r="CN73" s="40"/>
      <c r="CO73" s="40"/>
      <c r="CP73" s="40"/>
      <c r="CQ73" s="40"/>
      <c r="CR73" s="40"/>
      <c r="CS73" s="40"/>
      <c r="CT73" s="40"/>
      <c r="CU73" s="40"/>
      <c r="CV73" s="40"/>
      <c r="CW73" s="40"/>
      <c r="CX73" s="40"/>
      <c r="CY73" s="40"/>
      <c r="CZ73" s="40"/>
      <c r="DA73" s="40"/>
      <c r="DB73" s="40"/>
      <c r="DC73" s="40"/>
      <c r="DD73" s="40"/>
      <c r="DE73" s="40"/>
    </row>
    <row r="74" spans="1:109" s="37" customFormat="1" ht="16.5" thickBot="1" x14ac:dyDescent="0.25">
      <c r="A74" s="8"/>
      <c r="B74" s="115" t="s">
        <v>126</v>
      </c>
      <c r="C74" s="86" t="s">
        <v>89</v>
      </c>
      <c r="D74" s="32"/>
      <c r="E74" s="32"/>
      <c r="F74" s="33"/>
      <c r="G74" s="70"/>
      <c r="H74" s="34"/>
      <c r="I74" s="35"/>
      <c r="J74" s="11"/>
      <c r="K74" s="5" t="str">
        <f t="shared" si="41"/>
        <v/>
      </c>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row>
    <row r="75" spans="1:109" s="37" customFormat="1" ht="15" thickBot="1" x14ac:dyDescent="0.25">
      <c r="A75" s="7"/>
      <c r="B75" s="116">
        <v>59</v>
      </c>
      <c r="C75" s="88" t="s">
        <v>90</v>
      </c>
      <c r="D75" s="41"/>
      <c r="E75" s="41" t="s">
        <v>25</v>
      </c>
      <c r="F75" s="42">
        <v>0</v>
      </c>
      <c r="G75" s="72">
        <v>1</v>
      </c>
      <c r="H75" s="81">
        <f>I73+1</f>
        <v>45702</v>
      </c>
      <c r="I75" s="80">
        <f>H75+G75-1</f>
        <v>45702</v>
      </c>
      <c r="J75" s="11"/>
      <c r="K75" s="5">
        <f t="shared" si="41"/>
        <v>1</v>
      </c>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c r="BO75" s="40"/>
      <c r="BP75" s="40"/>
      <c r="BQ75" s="40"/>
      <c r="BR75" s="40"/>
      <c r="BS75" s="40"/>
      <c r="BT75" s="40"/>
      <c r="BU75" s="40"/>
      <c r="BV75" s="40"/>
      <c r="BW75" s="40"/>
      <c r="BX75" s="40"/>
      <c r="BY75" s="40"/>
      <c r="BZ75" s="40"/>
      <c r="CA75" s="40"/>
      <c r="CB75" s="40"/>
      <c r="CC75" s="40"/>
      <c r="CD75" s="40"/>
      <c r="CE75" s="40"/>
      <c r="CF75" s="40"/>
      <c r="CG75" s="40"/>
      <c r="CH75" s="40"/>
      <c r="CI75" s="40"/>
      <c r="CJ75" s="40"/>
      <c r="CK75" s="40"/>
      <c r="CL75" s="40"/>
      <c r="CM75" s="40"/>
      <c r="CN75" s="40"/>
      <c r="CO75" s="40"/>
      <c r="CP75" s="40"/>
      <c r="CQ75" s="40"/>
      <c r="CR75" s="40"/>
      <c r="CS75" s="40"/>
      <c r="CT75" s="40"/>
      <c r="CU75" s="40"/>
      <c r="CV75" s="40"/>
      <c r="CW75" s="40"/>
      <c r="CX75" s="40"/>
      <c r="CY75" s="40"/>
      <c r="CZ75" s="40"/>
      <c r="DA75" s="40"/>
      <c r="DB75" s="40"/>
      <c r="DC75" s="40"/>
      <c r="DD75" s="40"/>
      <c r="DE75" s="40"/>
    </row>
    <row r="76" spans="1:109" s="37" customFormat="1" ht="15" thickBot="1" x14ac:dyDescent="0.25">
      <c r="A76" s="7"/>
      <c r="B76" s="116">
        <v>60</v>
      </c>
      <c r="C76" s="88" t="s">
        <v>91</v>
      </c>
      <c r="D76" s="41"/>
      <c r="E76" s="41" t="s">
        <v>23</v>
      </c>
      <c r="F76" s="42">
        <v>0</v>
      </c>
      <c r="G76" s="72">
        <v>2</v>
      </c>
      <c r="H76" s="81">
        <f>H75</f>
        <v>45702</v>
      </c>
      <c r="I76" s="80">
        <f>H76+G76-1</f>
        <v>45703</v>
      </c>
      <c r="J76" s="11"/>
      <c r="K76" s="5">
        <f t="shared" si="41"/>
        <v>2</v>
      </c>
      <c r="L76" s="40"/>
      <c r="M76" s="40"/>
      <c r="N76" s="40"/>
      <c r="O76" s="40"/>
      <c r="P76" s="40"/>
      <c r="Q76" s="40"/>
      <c r="R76" s="40"/>
      <c r="S76" s="40"/>
      <c r="T76" s="40"/>
      <c r="U76" s="40"/>
      <c r="V76" s="40"/>
      <c r="W76" s="40"/>
      <c r="X76" s="40"/>
      <c r="Y76" s="40"/>
      <c r="Z76" s="40"/>
      <c r="AA76" s="40"/>
      <c r="AB76" s="43"/>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c r="BP76" s="40"/>
      <c r="BQ76" s="40"/>
      <c r="BR76" s="40"/>
      <c r="BS76" s="40"/>
      <c r="BT76" s="40"/>
      <c r="BU76" s="40"/>
      <c r="BV76" s="40"/>
      <c r="BW76" s="40"/>
      <c r="BX76" s="40"/>
      <c r="BY76" s="40"/>
      <c r="BZ76" s="40"/>
      <c r="CA76" s="40"/>
      <c r="CB76" s="40"/>
      <c r="CC76" s="40"/>
      <c r="CD76" s="40"/>
      <c r="CE76" s="40"/>
      <c r="CF76" s="40"/>
      <c r="CG76" s="40"/>
      <c r="CH76" s="40"/>
      <c r="CI76" s="40"/>
      <c r="CJ76" s="40"/>
      <c r="CK76" s="40"/>
      <c r="CL76" s="40"/>
      <c r="CM76" s="40"/>
      <c r="CN76" s="40"/>
      <c r="CO76" s="40"/>
      <c r="CP76" s="40"/>
      <c r="CQ76" s="40"/>
      <c r="CR76" s="40"/>
      <c r="CS76" s="40"/>
      <c r="CT76" s="40"/>
      <c r="CU76" s="40"/>
      <c r="CV76" s="40"/>
      <c r="CW76" s="40"/>
      <c r="CX76" s="40"/>
      <c r="CY76" s="40"/>
      <c r="CZ76" s="40"/>
      <c r="DA76" s="40"/>
      <c r="DB76" s="40"/>
      <c r="DC76" s="40"/>
      <c r="DD76" s="40"/>
      <c r="DE76" s="40"/>
    </row>
    <row r="77" spans="1:109" s="37" customFormat="1" ht="15" thickBot="1" x14ac:dyDescent="0.25">
      <c r="A77" s="7"/>
      <c r="B77" s="116">
        <v>61</v>
      </c>
      <c r="C77" s="88" t="s">
        <v>92</v>
      </c>
      <c r="D77" s="41"/>
      <c r="E77" s="41" t="s">
        <v>25</v>
      </c>
      <c r="F77" s="42">
        <v>0</v>
      </c>
      <c r="G77" s="72">
        <v>5</v>
      </c>
      <c r="H77" s="81">
        <f>I76+2</f>
        <v>45705</v>
      </c>
      <c r="I77" s="80">
        <f>H77+G77-1</f>
        <v>45709</v>
      </c>
      <c r="J77" s="11"/>
      <c r="K77" s="5">
        <f t="shared" si="41"/>
        <v>5</v>
      </c>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c r="CH77" s="40"/>
      <c r="CI77" s="40"/>
      <c r="CJ77" s="40"/>
      <c r="CK77" s="40"/>
      <c r="CL77" s="40"/>
      <c r="CM77" s="40"/>
      <c r="CN77" s="40"/>
      <c r="CO77" s="40"/>
      <c r="CP77" s="40"/>
      <c r="CQ77" s="40"/>
      <c r="CR77" s="40"/>
      <c r="CS77" s="40"/>
      <c r="CT77" s="40"/>
      <c r="CU77" s="40"/>
      <c r="CV77" s="40"/>
      <c r="CW77" s="40"/>
      <c r="CX77" s="40"/>
      <c r="CY77" s="40"/>
      <c r="CZ77" s="40"/>
      <c r="DA77" s="40"/>
      <c r="DB77" s="40"/>
      <c r="DC77" s="40"/>
      <c r="DD77" s="40"/>
      <c r="DE77" s="40"/>
    </row>
    <row r="78" spans="1:109" s="37" customFormat="1" ht="15" thickBot="1" x14ac:dyDescent="0.25">
      <c r="A78" s="8"/>
      <c r="B78" s="116">
        <v>62</v>
      </c>
      <c r="C78" s="87" t="s">
        <v>93</v>
      </c>
      <c r="D78" s="38"/>
      <c r="E78" s="38" t="s">
        <v>23</v>
      </c>
      <c r="F78" s="39">
        <v>0</v>
      </c>
      <c r="G78" s="71">
        <v>3</v>
      </c>
      <c r="H78" s="81">
        <f>I77+1</f>
        <v>45710</v>
      </c>
      <c r="I78" s="80">
        <f>H78+G78-1</f>
        <v>45712</v>
      </c>
      <c r="J78" s="11"/>
      <c r="K78" s="5">
        <f>IF(OR(ISBLANK(task_start),ISBLANK(task_end)),"",task_end-task_start+1)</f>
        <v>3</v>
      </c>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c r="BG78" s="40"/>
      <c r="BH78" s="40"/>
      <c r="BI78" s="40"/>
      <c r="BJ78" s="40"/>
      <c r="BK78" s="40"/>
      <c r="BL78" s="40"/>
      <c r="BM78" s="40"/>
      <c r="BN78" s="40"/>
      <c r="BO78" s="40"/>
      <c r="BP78" s="40"/>
      <c r="BQ78" s="40"/>
      <c r="BR78" s="40"/>
      <c r="BS78" s="40"/>
      <c r="BT78" s="40"/>
      <c r="BU78" s="40"/>
      <c r="BV78" s="40"/>
      <c r="BW78" s="40"/>
      <c r="BX78" s="40"/>
      <c r="BY78" s="40"/>
      <c r="BZ78" s="40"/>
      <c r="CA78" s="40"/>
      <c r="CB78" s="40"/>
      <c r="CC78" s="40"/>
      <c r="CD78" s="40"/>
      <c r="CE78" s="40"/>
      <c r="CF78" s="40"/>
      <c r="CG78" s="40"/>
      <c r="CH78" s="40"/>
      <c r="CI78" s="40"/>
      <c r="CJ78" s="40"/>
      <c r="CK78" s="40"/>
      <c r="CL78" s="40"/>
      <c r="CM78" s="40"/>
      <c r="CN78" s="40"/>
      <c r="CO78" s="40"/>
      <c r="CP78" s="40"/>
      <c r="CQ78" s="40"/>
      <c r="CR78" s="40"/>
      <c r="CS78" s="40"/>
      <c r="CT78" s="40"/>
      <c r="CU78" s="40"/>
      <c r="CV78" s="40"/>
      <c r="CW78" s="40"/>
      <c r="CX78" s="40"/>
      <c r="CY78" s="40"/>
      <c r="CZ78" s="40"/>
      <c r="DA78" s="40"/>
      <c r="DB78" s="40"/>
      <c r="DC78" s="40"/>
      <c r="DD78" s="40"/>
      <c r="DE78" s="40"/>
    </row>
    <row r="79" spans="1:109" s="37" customFormat="1" ht="15" thickBot="1" x14ac:dyDescent="0.25">
      <c r="A79" s="8"/>
      <c r="B79" s="116">
        <v>63</v>
      </c>
      <c r="C79" s="88" t="s">
        <v>94</v>
      </c>
      <c r="D79" s="41"/>
      <c r="E79" s="41" t="s">
        <v>25</v>
      </c>
      <c r="F79" s="42">
        <v>0</v>
      </c>
      <c r="G79" s="72">
        <v>0</v>
      </c>
      <c r="H79" s="81">
        <f>I78+1</f>
        <v>45713</v>
      </c>
      <c r="I79" s="80">
        <f>H79</f>
        <v>45713</v>
      </c>
      <c r="J79" s="11"/>
      <c r="K79" s="5">
        <f t="shared" si="41"/>
        <v>1</v>
      </c>
      <c r="L79" s="40"/>
      <c r="M79" s="40"/>
      <c r="N79" s="40"/>
      <c r="O79" s="40"/>
      <c r="P79" s="40"/>
      <c r="Q79" s="40"/>
      <c r="R79" s="40"/>
      <c r="S79" s="40"/>
      <c r="T79" s="40"/>
      <c r="U79" s="40"/>
      <c r="V79" s="40"/>
      <c r="W79" s="40"/>
      <c r="X79" s="43"/>
      <c r="Y79" s="43"/>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c r="BG79" s="40"/>
      <c r="BH79" s="40"/>
      <c r="BI79" s="40"/>
      <c r="BJ79" s="40"/>
      <c r="BK79" s="40"/>
      <c r="BL79" s="40"/>
      <c r="BM79" s="40"/>
      <c r="BN79" s="40"/>
      <c r="BO79" s="40"/>
      <c r="BP79" s="40"/>
      <c r="BQ79" s="40"/>
      <c r="BR79" s="40"/>
      <c r="BS79" s="40"/>
      <c r="BT79" s="40"/>
      <c r="BU79" s="40"/>
      <c r="BV79" s="40"/>
      <c r="BW79" s="40"/>
      <c r="BX79" s="40"/>
      <c r="BY79" s="40"/>
      <c r="BZ79" s="40"/>
      <c r="CA79" s="40"/>
      <c r="CB79" s="40"/>
      <c r="CC79" s="40"/>
      <c r="CD79" s="40"/>
      <c r="CE79" s="40"/>
      <c r="CF79" s="40"/>
      <c r="CG79" s="40"/>
      <c r="CH79" s="40"/>
      <c r="CI79" s="40"/>
      <c r="CJ79" s="40"/>
      <c r="CK79" s="40"/>
      <c r="CL79" s="40"/>
      <c r="CM79" s="40"/>
      <c r="CN79" s="40"/>
      <c r="CO79" s="40"/>
      <c r="CP79" s="40"/>
      <c r="CQ79" s="40"/>
      <c r="CR79" s="40"/>
      <c r="CS79" s="40"/>
      <c r="CT79" s="40"/>
      <c r="CU79" s="40"/>
      <c r="CV79" s="40"/>
      <c r="CW79" s="40"/>
      <c r="CX79" s="40"/>
      <c r="CY79" s="40"/>
      <c r="CZ79" s="40"/>
      <c r="DA79" s="40"/>
      <c r="DB79" s="40"/>
      <c r="DC79" s="40"/>
      <c r="DD79" s="40"/>
      <c r="DE79" s="40"/>
    </row>
    <row r="80" spans="1:109" s="37" customFormat="1" ht="15" thickBot="1" x14ac:dyDescent="0.25">
      <c r="A80" s="7"/>
      <c r="B80" s="104"/>
      <c r="C80" s="93"/>
      <c r="D80" s="56"/>
      <c r="E80" s="56"/>
      <c r="F80" s="57"/>
      <c r="G80" s="77"/>
      <c r="H80" s="58"/>
      <c r="I80" s="58"/>
      <c r="J80" s="11"/>
      <c r="K80" s="5" t="str">
        <f t="shared" si="41"/>
        <v/>
      </c>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row>
    <row r="81" spans="1:109" s="37" customFormat="1" ht="15" thickBot="1" x14ac:dyDescent="0.25">
      <c r="A81" s="8"/>
      <c r="B81" s="121" t="s">
        <v>95</v>
      </c>
      <c r="C81" s="94"/>
      <c r="D81" s="59"/>
      <c r="E81" s="59"/>
      <c r="F81" s="60"/>
      <c r="G81" s="78"/>
      <c r="H81" s="61"/>
      <c r="I81" s="62"/>
      <c r="J81" s="11"/>
      <c r="K81" s="6" t="str">
        <f t="shared" si="41"/>
        <v/>
      </c>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63"/>
      <c r="AQ81" s="63"/>
      <c r="AR81" s="63"/>
      <c r="AS81" s="63"/>
      <c r="AT81" s="63"/>
      <c r="AU81" s="63"/>
      <c r="AV81" s="63"/>
      <c r="AW81" s="63"/>
      <c r="AX81" s="63"/>
      <c r="AY81" s="63"/>
      <c r="AZ81" s="63"/>
      <c r="BA81" s="63"/>
      <c r="BB81" s="63"/>
      <c r="BC81" s="63"/>
      <c r="BD81" s="63"/>
      <c r="BE81" s="63"/>
      <c r="BF81" s="63"/>
      <c r="BG81" s="63"/>
      <c r="BH81" s="63"/>
      <c r="BI81" s="63"/>
      <c r="BJ81" s="63"/>
      <c r="BK81" s="63"/>
      <c r="BL81" s="63"/>
      <c r="BM81" s="63"/>
      <c r="BN81" s="63"/>
      <c r="BO81" s="63"/>
      <c r="BP81" s="63"/>
      <c r="BQ81" s="63"/>
      <c r="BR81" s="63"/>
      <c r="BS81" s="63"/>
      <c r="BT81" s="63"/>
      <c r="BU81" s="63"/>
      <c r="BV81" s="63"/>
      <c r="BW81" s="63"/>
      <c r="BX81" s="63"/>
      <c r="BY81" s="63"/>
      <c r="BZ81" s="63"/>
      <c r="CA81" s="63"/>
      <c r="CB81" s="63"/>
      <c r="CC81" s="63"/>
      <c r="CD81" s="63"/>
      <c r="CE81" s="63"/>
      <c r="CF81" s="63"/>
      <c r="CG81" s="63"/>
      <c r="CH81" s="63"/>
      <c r="CI81" s="63"/>
      <c r="CJ81" s="63"/>
      <c r="CK81" s="63"/>
      <c r="CL81" s="63"/>
      <c r="CM81" s="63"/>
      <c r="CN81" s="63"/>
      <c r="CO81" s="63"/>
      <c r="CP81" s="63"/>
      <c r="CQ81" s="63"/>
      <c r="CR81" s="63"/>
      <c r="CS81" s="63"/>
      <c r="CT81" s="63"/>
      <c r="CU81" s="63"/>
      <c r="CV81" s="63"/>
      <c r="CW81" s="63"/>
      <c r="CX81" s="63"/>
      <c r="CY81" s="63"/>
      <c r="CZ81" s="63"/>
      <c r="DA81" s="63"/>
      <c r="DB81" s="63"/>
      <c r="DC81" s="63"/>
      <c r="DD81" s="63"/>
      <c r="DE81" s="63"/>
    </row>
    <row r="82" spans="1:109" x14ac:dyDescent="0.2">
      <c r="J82" s="3"/>
    </row>
    <row r="83" spans="1:109" ht="15" x14ac:dyDescent="0.25">
      <c r="D83" s="10"/>
      <c r="E83" s="10"/>
      <c r="I83" s="9"/>
    </row>
    <row r="84" spans="1:109" x14ac:dyDescent="0.2">
      <c r="D84" s="4"/>
      <c r="E84" s="4"/>
    </row>
  </sheetData>
  <mergeCells count="27">
    <mergeCell ref="A5:A6"/>
    <mergeCell ref="C5:C6"/>
    <mergeCell ref="E5:E6"/>
    <mergeCell ref="F5:F6"/>
    <mergeCell ref="H5:H6"/>
    <mergeCell ref="B5:B6"/>
    <mergeCell ref="G5:G6"/>
    <mergeCell ref="D5:D6"/>
    <mergeCell ref="I5:I6"/>
    <mergeCell ref="T2:AC2"/>
    <mergeCell ref="T1:AC1"/>
    <mergeCell ref="L1:R1"/>
    <mergeCell ref="L2:R2"/>
    <mergeCell ref="BI4:BO4"/>
    <mergeCell ref="L4:R4"/>
    <mergeCell ref="S4:Y4"/>
    <mergeCell ref="Z4:AF4"/>
    <mergeCell ref="AG4:AM4"/>
    <mergeCell ref="AN4:AT4"/>
    <mergeCell ref="AU4:BA4"/>
    <mergeCell ref="BB4:BH4"/>
    <mergeCell ref="CY4:DE4"/>
    <mergeCell ref="BP4:BV4"/>
    <mergeCell ref="BW4:CC4"/>
    <mergeCell ref="CD4:CJ4"/>
    <mergeCell ref="CK4:CQ4"/>
    <mergeCell ref="CR4:CX4"/>
  </mergeCells>
  <conditionalFormatting sqref="F7:F81">
    <cfRule type="dataBar" priority="8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L4:BN79 BP4:BU79 BW4:CB79 CD4:CI79 CK4:CP79 CR4:CW79 CY4:DD79">
    <cfRule type="expression" dxfId="35" priority="63">
      <formula>AND(TODAY()&gt;=L$5, TODAY()&lt;M$5)</formula>
    </cfRule>
  </conditionalFormatting>
  <conditionalFormatting sqref="L9:BN11 L13:BN20 BP13:BU20 BW13:CB20 CD13:CI20 CK13:CP20 CR13:CW20 CY13:DD20 L75:BN79">
    <cfRule type="expression" dxfId="34" priority="69" stopIfTrue="1">
      <formula>AND(task_end&gt;=L$5,task_start&lt;M$5)</formula>
    </cfRule>
  </conditionalFormatting>
  <conditionalFormatting sqref="L22:BN37 L39:BN43">
    <cfRule type="expression" dxfId="33" priority="62" stopIfTrue="1">
      <formula>AND(task_end&gt;=L$5,task_start&lt;M$5)</formula>
    </cfRule>
  </conditionalFormatting>
  <conditionalFormatting sqref="L45:BN52 L54:BN65 L67:BN73">
    <cfRule type="expression" dxfId="32" priority="99" stopIfTrue="1">
      <formula>AND(task_end&gt;=L$5,task_start&lt;M$5)</formula>
    </cfRule>
    <cfRule type="expression" dxfId="31" priority="98">
      <formula>AND(task_start&lt;=L$5,ROUNDDOWN((task_end-task_start+1)*task_progress,0)+task_start-1&gt;=L$5)</formula>
    </cfRule>
  </conditionalFormatting>
  <conditionalFormatting sqref="L9:DE11 L13:DE20 L75:DE79">
    <cfRule type="expression" dxfId="30" priority="4">
      <formula>AND(task_start&lt;=L$5,ROUNDDOWN((task_end-task_start+1)*task_progress,0)+task_start-1&gt;=L$5)</formula>
    </cfRule>
  </conditionalFormatting>
  <conditionalFormatting sqref="L22:DE37 L39:DE43">
    <cfRule type="expression" dxfId="29" priority="1">
      <formula>AND(task_start&lt;=L$5,ROUNDDOWN((task_end-task_start+1)*task_progress,0)+task_start-1&gt;=L$5)</formula>
    </cfRule>
  </conditionalFormatting>
  <conditionalFormatting sqref="BO4:BO79 BV4:BV79 CC4:CC79 CJ4:CJ79 CQ4:CQ79 CX4:CX79 DE4:DE79">
    <cfRule type="expression" dxfId="28" priority="101">
      <formula>AND(TODAY()&gt;=BO$5, TODAY()&lt;DF$5)</formula>
    </cfRule>
  </conditionalFormatting>
  <conditionalFormatting sqref="BO9:BO11 BV9:BV11 CC9:CC11 CJ9:CJ11 CQ9:CQ11 CX9:CX11 DE9:DE11 BO13:BO20 BV13:BV20 CC13:CC20 CJ13:CJ20 CQ13:CQ20 CX13:CX20 DE13:DE20 BO75:BO79 BV75:BV79 CC75:CC79 CJ75:CJ79 CQ75:CQ79 CX75:CX79 DE75:DE79">
    <cfRule type="expression" dxfId="27" priority="105" stopIfTrue="1">
      <formula>AND(task_end&gt;=BO$5,task_start&lt;DF$5)</formula>
    </cfRule>
  </conditionalFormatting>
  <conditionalFormatting sqref="BO22:BO37 BV22:BV37 CC22:CC37 CJ22:CJ37 CQ22:CQ37 CX22:CX37 DE22:DE37 BO39:BO43 BV39:BV43 CC39:CC43 CJ39:CJ43 CQ39:CQ43 CX39:CX43 DE39:DE43">
    <cfRule type="expression" dxfId="26" priority="117" stopIfTrue="1">
      <formula>AND(task_end&gt;=BO$5,task_start&lt;DF$5)</formula>
    </cfRule>
  </conditionalFormatting>
  <conditionalFormatting sqref="BO45:BO52 BV45:BV52 CC45:CC52 CJ45:CJ52 CQ45:CQ52 CX45:CX52 DE45:DE52 BO54:BO65 BV54:BV65 CC54:CC65 CJ54:CJ65 CQ54:CQ65 CX54:CX65 DE54:DE65 BO67:BO73 BV67:BV73 CC67:CC73 CJ67:CJ73 CQ67:CQ73 CX67:CX73 DE67:DE73">
    <cfRule type="expression" dxfId="25" priority="112">
      <formula>AND(task_start&lt;=BO$5,ROUNDDOWN((task_end-task_start+1)*task_progress,0)+task_start-1&gt;=BO$5)</formula>
    </cfRule>
    <cfRule type="expression" dxfId="24" priority="113" stopIfTrue="1">
      <formula>AND(task_end&gt;=BO$5,task_start&lt;DF$5)</formula>
    </cfRule>
  </conditionalFormatting>
  <conditionalFormatting sqref="BP9:BU11 BP75:BU79">
    <cfRule type="expression" dxfId="23" priority="40" stopIfTrue="1">
      <formula>AND(task_end&gt;=BP$5,task_start&lt;BQ$5)</formula>
    </cfRule>
  </conditionalFormatting>
  <conditionalFormatting sqref="BP22:BU37 BP39:BU43">
    <cfRule type="expression" dxfId="22" priority="37" stopIfTrue="1">
      <formula>AND(task_end&gt;=BP$5,task_start&lt;BQ$5)</formula>
    </cfRule>
  </conditionalFormatting>
  <conditionalFormatting sqref="BP45:BU52 BP54:BU65 BP67:BU73">
    <cfRule type="expression" dxfId="21" priority="41">
      <formula>AND(task_start&lt;=BP$5,ROUNDDOWN((task_end-task_start+1)*task_progress,0)+task_start-1&gt;=BP$5)</formula>
    </cfRule>
    <cfRule type="expression" dxfId="20" priority="42" stopIfTrue="1">
      <formula>AND(task_end&gt;=BP$5,task_start&lt;BQ$5)</formula>
    </cfRule>
  </conditionalFormatting>
  <conditionalFormatting sqref="BW9:CB11 BW75:CB79">
    <cfRule type="expression" dxfId="19" priority="33" stopIfTrue="1">
      <formula>AND(task_end&gt;=BW$5,task_start&lt;BX$5)</formula>
    </cfRule>
  </conditionalFormatting>
  <conditionalFormatting sqref="BW22:CB37 BW39:CB43">
    <cfRule type="expression" dxfId="18" priority="30" stopIfTrue="1">
      <formula>AND(task_end&gt;=BW$5,task_start&lt;BX$5)</formula>
    </cfRule>
  </conditionalFormatting>
  <conditionalFormatting sqref="BW45:CB52 BW54:CB65 BW67:CB73">
    <cfRule type="expression" dxfId="17" priority="34">
      <formula>AND(task_start&lt;=BW$5,ROUNDDOWN((task_end-task_start+1)*task_progress,0)+task_start-1&gt;=BW$5)</formula>
    </cfRule>
    <cfRule type="expression" dxfId="16" priority="35" stopIfTrue="1">
      <formula>AND(task_end&gt;=BW$5,task_start&lt;BX$5)</formula>
    </cfRule>
  </conditionalFormatting>
  <conditionalFormatting sqref="CD9:CI11 CD75:CI79">
    <cfRule type="expression" dxfId="15" priority="26" stopIfTrue="1">
      <formula>AND(task_end&gt;=CD$5,task_start&lt;CE$5)</formula>
    </cfRule>
  </conditionalFormatting>
  <conditionalFormatting sqref="CD22:CI37 CD39:CI43">
    <cfRule type="expression" dxfId="14" priority="23" stopIfTrue="1">
      <formula>AND(task_end&gt;=CD$5,task_start&lt;CE$5)</formula>
    </cfRule>
  </conditionalFormatting>
  <conditionalFormatting sqref="CD45:CI52 CD54:CI65 CD67:CI73">
    <cfRule type="expression" dxfId="13" priority="28" stopIfTrue="1">
      <formula>AND(task_end&gt;=CD$5,task_start&lt;CE$5)</formula>
    </cfRule>
    <cfRule type="expression" dxfId="12" priority="27">
      <formula>AND(task_start&lt;=CD$5,ROUNDDOWN((task_end-task_start+1)*task_progress,0)+task_start-1&gt;=CD$5)</formula>
    </cfRule>
  </conditionalFormatting>
  <conditionalFormatting sqref="CK9:CP11 CK75:CP79">
    <cfRule type="expression" dxfId="11" priority="19" stopIfTrue="1">
      <formula>AND(task_end&gt;=CK$5,task_start&lt;CL$5)</formula>
    </cfRule>
  </conditionalFormatting>
  <conditionalFormatting sqref="CK22:CP37 CK39:CP43">
    <cfRule type="expression" dxfId="10" priority="16" stopIfTrue="1">
      <formula>AND(task_end&gt;=CK$5,task_start&lt;CL$5)</formula>
    </cfRule>
  </conditionalFormatting>
  <conditionalFormatting sqref="CK45:CP52 CK54:CP65 CK67:CP73">
    <cfRule type="expression" dxfId="9" priority="21" stopIfTrue="1">
      <formula>AND(task_end&gt;=CK$5,task_start&lt;CL$5)</formula>
    </cfRule>
    <cfRule type="expression" dxfId="8" priority="20">
      <formula>AND(task_start&lt;=CK$5,ROUNDDOWN((task_end-task_start+1)*task_progress,0)+task_start-1&gt;=CK$5)</formula>
    </cfRule>
  </conditionalFormatting>
  <conditionalFormatting sqref="CR9:CW11 CR75:CW79">
    <cfRule type="expression" dxfId="7" priority="12" stopIfTrue="1">
      <formula>AND(task_end&gt;=CR$5,task_start&lt;CS$5)</formula>
    </cfRule>
  </conditionalFormatting>
  <conditionalFormatting sqref="CR22:CW37 CR39:CW43">
    <cfRule type="expression" dxfId="6" priority="9" stopIfTrue="1">
      <formula>AND(task_end&gt;=CR$5,task_start&lt;CS$5)</formula>
    </cfRule>
  </conditionalFormatting>
  <conditionalFormatting sqref="CR45:CW52 CR54:CW65 CR67:CW73">
    <cfRule type="expression" dxfId="5" priority="13">
      <formula>AND(task_start&lt;=CR$5,ROUNDDOWN((task_end-task_start+1)*task_progress,0)+task_start-1&gt;=CR$5)</formula>
    </cfRule>
    <cfRule type="expression" dxfId="4" priority="14" stopIfTrue="1">
      <formula>AND(task_end&gt;=CR$5,task_start&lt;CS$5)</formula>
    </cfRule>
  </conditionalFormatting>
  <conditionalFormatting sqref="CY9:DD11 CY75:DD79">
    <cfRule type="expression" dxfId="3" priority="5" stopIfTrue="1">
      <formula>AND(task_end&gt;=CY$5,task_start&lt;CZ$5)</formula>
    </cfRule>
  </conditionalFormatting>
  <conditionalFormatting sqref="CY22:DD37 CY39:DD43">
    <cfRule type="expression" dxfId="2" priority="2" stopIfTrue="1">
      <formula>AND(task_end&gt;=CY$5,task_start&lt;CZ$5)</formula>
    </cfRule>
  </conditionalFormatting>
  <conditionalFormatting sqref="CY45:DD52 CY54:DD65 CY67:DD73">
    <cfRule type="expression" dxfId="1" priority="6">
      <formula>AND(task_start&lt;=CY$5,ROUNDDOWN((task_end-task_start+1)*task_progress,0)+task_start-1&gt;=CY$5)</formula>
    </cfRule>
    <cfRule type="expression" dxfId="0" priority="7" stopIfTrue="1">
      <formula>AND(task_end&gt;=CY$5,task_start&lt;CZ$5)</formula>
    </cfRule>
  </conditionalFormatting>
  <dataValidations count="12">
    <dataValidation type="whole" operator="greaterThanOrEqual" allowBlank="1" showInputMessage="1" promptTitle="Display Week" prompt="Changing this number will scroll the Gantt Chart view." sqref="T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A12 A74"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7 A9 A78"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8 A20 A10:A11 A79" xr:uid="{872449A7-C3CC-45B6-BA90-B1AAD66BA0E5}"/>
    <dataValidation allowBlank="1" showInputMessage="1" showErrorMessage="1" prompt="Phase 3's sample block starts in cell B20." sqref="A38 A21" xr:uid="{956902D1-D3B5-416D-BB69-9362D193BC0A}"/>
    <dataValidation allowBlank="1" showInputMessage="1" showErrorMessage="1" prompt="Phase 4's sample block starts in cell B26." sqref="A44 A53 A6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81"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A50E6-0BAB-4AED-815F-C3092789004C}">
  <dimension ref="A1:E13"/>
  <sheetViews>
    <sheetView workbookViewId="0">
      <selection activeCell="A2" sqref="A2"/>
    </sheetView>
  </sheetViews>
  <sheetFormatPr defaultRowHeight="14.25" x14ac:dyDescent="0.2"/>
  <cols>
    <col min="1" max="1" width="43.875" customWidth="1"/>
    <col min="2" max="2" width="15.375" customWidth="1"/>
    <col min="3" max="3" width="43.25" bestFit="1" customWidth="1"/>
  </cols>
  <sheetData>
    <row r="1" spans="1:5" ht="15" x14ac:dyDescent="0.25">
      <c r="A1" s="124" t="s">
        <v>96</v>
      </c>
      <c r="B1" s="124"/>
      <c r="C1" s="129"/>
      <c r="D1" s="129"/>
      <c r="E1" s="117"/>
    </row>
    <row r="2" spans="1:5" s="129" customFormat="1" ht="15" x14ac:dyDescent="0.25">
      <c r="A2" s="129" t="s">
        <v>97</v>
      </c>
      <c r="B2" s="129" t="s">
        <v>98</v>
      </c>
    </row>
    <row r="3" spans="1:5" x14ac:dyDescent="0.2">
      <c r="A3" s="133" t="s">
        <v>99</v>
      </c>
      <c r="B3" s="134">
        <v>45567</v>
      </c>
    </row>
    <row r="4" spans="1:5" x14ac:dyDescent="0.2">
      <c r="A4" s="133" t="s">
        <v>100</v>
      </c>
      <c r="B4" s="134">
        <v>41924</v>
      </c>
    </row>
    <row r="5" spans="1:5" x14ac:dyDescent="0.2">
      <c r="A5" s="133" t="s">
        <v>101</v>
      </c>
      <c r="B5" s="134">
        <v>45597</v>
      </c>
      <c r="C5" s="131"/>
    </row>
    <row r="6" spans="1:5" x14ac:dyDescent="0.2">
      <c r="A6" s="133" t="s">
        <v>102</v>
      </c>
      <c r="B6" s="134">
        <v>45598</v>
      </c>
      <c r="C6" s="132"/>
    </row>
    <row r="7" spans="1:5" x14ac:dyDescent="0.2">
      <c r="A7" s="133" t="s">
        <v>103</v>
      </c>
      <c r="B7" s="134">
        <v>45611</v>
      </c>
    </row>
    <row r="8" spans="1:5" x14ac:dyDescent="0.2">
      <c r="A8" s="133" t="s">
        <v>104</v>
      </c>
      <c r="B8" s="134">
        <v>45651</v>
      </c>
    </row>
    <row r="9" spans="1:5" x14ac:dyDescent="0.2">
      <c r="A9" s="133" t="s">
        <v>105</v>
      </c>
      <c r="B9" s="134">
        <v>45657</v>
      </c>
    </row>
    <row r="10" spans="1:5" x14ac:dyDescent="0.2">
      <c r="A10" s="133" t="s">
        <v>106</v>
      </c>
      <c r="B10" s="134">
        <v>45658</v>
      </c>
    </row>
    <row r="11" spans="1:5" x14ac:dyDescent="0.2">
      <c r="A11" s="133" t="s">
        <v>107</v>
      </c>
      <c r="B11" s="134">
        <v>45683</v>
      </c>
    </row>
    <row r="12" spans="1:5" x14ac:dyDescent="0.2">
      <c r="A12" s="133" t="s">
        <v>108</v>
      </c>
      <c r="B12" s="134">
        <v>45714</v>
      </c>
    </row>
    <row r="13" spans="1:5" x14ac:dyDescent="0.2">
      <c r="A13" s="133" t="s">
        <v>109</v>
      </c>
      <c r="B13" s="134">
        <v>45729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EF532-CBAF-C14C-A75D-62ED5D9AEE0A}">
  <dimension ref="A1:C12"/>
  <sheetViews>
    <sheetView workbookViewId="0">
      <selection activeCell="A4" sqref="A4"/>
    </sheetView>
  </sheetViews>
  <sheetFormatPr defaultColWidth="8.875" defaultRowHeight="14.25" x14ac:dyDescent="0.2"/>
  <cols>
    <col min="1" max="1" width="17.5" style="2" customWidth="1"/>
    <col min="2" max="2" width="48.125" customWidth="1"/>
    <col min="3" max="3" width="45.625" customWidth="1"/>
  </cols>
  <sheetData>
    <row r="1" spans="1:3" ht="15" x14ac:dyDescent="0.2">
      <c r="A1" s="130" t="s">
        <v>110</v>
      </c>
      <c r="B1" s="130" t="s">
        <v>111</v>
      </c>
      <c r="C1" s="130" t="s">
        <v>112</v>
      </c>
    </row>
    <row r="3" spans="1:3" x14ac:dyDescent="0.2">
      <c r="A3" s="135">
        <v>45569</v>
      </c>
      <c r="B3" t="s">
        <v>113</v>
      </c>
      <c r="C3" t="s">
        <v>114</v>
      </c>
    </row>
    <row r="4" spans="1:3" x14ac:dyDescent="0.2">
      <c r="A4" s="125">
        <v>45573</v>
      </c>
      <c r="B4" s="95" t="s">
        <v>115</v>
      </c>
      <c r="C4" s="126" t="s">
        <v>116</v>
      </c>
    </row>
    <row r="5" spans="1:3" x14ac:dyDescent="0.2">
      <c r="A5" s="125">
        <v>45575</v>
      </c>
      <c r="B5" s="95" t="s">
        <v>117</v>
      </c>
    </row>
    <row r="6" spans="1:3" x14ac:dyDescent="0.2">
      <c r="A6" s="125">
        <v>45582</v>
      </c>
      <c r="B6" t="s">
        <v>121</v>
      </c>
    </row>
    <row r="7" spans="1:3" x14ac:dyDescent="0.2">
      <c r="A7" s="127"/>
    </row>
    <row r="8" spans="1:3" x14ac:dyDescent="0.2">
      <c r="A8" s="128"/>
      <c r="B8" s="95"/>
    </row>
    <row r="10" spans="1:3" x14ac:dyDescent="0.2">
      <c r="A10" s="127"/>
      <c r="B10" s="95"/>
    </row>
    <row r="11" spans="1:3" x14ac:dyDescent="0.2">
      <c r="A11" s="127"/>
    </row>
    <row r="12" spans="1:3" x14ac:dyDescent="0.2">
      <c r="A12" s="12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Summary</vt:lpstr>
      <vt:lpstr>PO Material</vt:lpstr>
      <vt:lpstr>Holidays List</vt:lpstr>
      <vt:lpstr>Meeting Logs</vt:lpstr>
      <vt:lpstr>Display_Week</vt:lpstr>
      <vt:lpstr>'PO Material'!Print_Titles</vt:lpstr>
      <vt:lpstr>Project_Start</vt:lpstr>
      <vt:lpstr>'PO Material'!task_end</vt:lpstr>
      <vt:lpstr>'PO Material'!task_progress</vt:lpstr>
      <vt:lpstr>'PO Material'!task_start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Chandresh Sharma</dc:creator>
  <cp:keywords/>
  <dc:description/>
  <cp:lastModifiedBy>Vanshita Lalwani</cp:lastModifiedBy>
  <cp:revision/>
  <dcterms:created xsi:type="dcterms:W3CDTF">2022-03-11T22:41:12Z</dcterms:created>
  <dcterms:modified xsi:type="dcterms:W3CDTF">2024-10-18T07:40:47Z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