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D:\EXCEL\"/>
    </mc:Choice>
  </mc:AlternateContent>
  <xr:revisionPtr revIDLastSave="0" documentId="13_ncr:1_{AF9E8C78-0836-4BED-B1E3-C410395821EF}" xr6:coauthVersionLast="36" xr6:coauthVersionMax="36" xr10:uidLastSave="{00000000-0000-0000-0000-000000000000}"/>
  <bookViews>
    <workbookView xWindow="0" yWindow="0" windowWidth="19200" windowHeight="7056" activeTab="9" xr2:uid="{00000000-000D-0000-FFFF-FFFF00000000}"/>
  </bookViews>
  <sheets>
    <sheet name="iris" sheetId="1" r:id="rId1"/>
    <sheet name="mtcars" sheetId="2" r:id="rId2"/>
    <sheet name="Salaries" sheetId="3" r:id="rId3"/>
    <sheet name="Sheet1" sheetId="6" r:id="rId4"/>
    <sheet name="titanic" sheetId="4" r:id="rId5"/>
    <sheet name="Sheet4" sheetId="10" r:id="rId6"/>
    <sheet name="pivot titanic" sheetId="8" r:id="rId7"/>
    <sheet name="Sheet2" sheetId="7" r:id="rId8"/>
    <sheet name="Correlation" sheetId="13" r:id="rId9"/>
    <sheet name="Cars93" sheetId="5" r:id="rId10"/>
    <sheet name="Sheet6" sheetId="12" r:id="rId11"/>
    <sheet name="Sheet5" sheetId="11" r:id="rId12"/>
    <sheet name="Sheet3" sheetId="9" r:id="rId13"/>
  </sheets>
  <definedNames>
    <definedName name="_xlnm._FilterDatabase" localSheetId="2" hidden="1">Salaries!$A$1:$J$398</definedName>
    <definedName name="ExternalData_1" localSheetId="11" hidden="1">Sheet5!$A$1:$R$893</definedName>
    <definedName name="Slicer_Column2">#N/A</definedName>
    <definedName name="Slicer_Column3">#N/A</definedName>
  </definedNames>
  <calcPr calcId="179021"/>
  <pivotCaches>
    <pivotCache cacheId="0"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5:slicerCaches>
    </ext>
  </extLst>
</workbook>
</file>

<file path=xl/calcChain.xml><?xml version="1.0" encoding="utf-8"?>
<calcChain xmlns="http://schemas.openxmlformats.org/spreadsheetml/2006/main">
  <c r="AC3" i="5" l="1"/>
  <c r="AA3" i="5"/>
  <c r="AA4" i="5"/>
  <c r="AA5" i="5"/>
  <c r="AA6" i="5"/>
  <c r="AA7" i="5"/>
  <c r="AA8" i="5"/>
  <c r="AA9" i="5"/>
  <c r="AA10" i="5"/>
  <c r="AA11" i="5"/>
  <c r="AA12" i="5"/>
  <c r="AA13" i="5"/>
  <c r="AA14" i="5"/>
  <c r="AA15" i="5"/>
  <c r="AA16" i="5"/>
  <c r="AA17" i="5"/>
  <c r="AA18" i="5"/>
  <c r="AA19" i="5"/>
  <c r="AA20" i="5"/>
  <c r="AA21" i="5"/>
  <c r="AA22" i="5"/>
  <c r="AA23" i="5"/>
  <c r="AA24" i="5"/>
  <c r="AA25" i="5"/>
  <c r="AA26" i="5"/>
  <c r="AA27" i="5"/>
  <c r="AA28" i="5"/>
  <c r="AA29" i="5"/>
  <c r="AA30" i="5"/>
  <c r="AA31" i="5"/>
  <c r="AA32" i="5"/>
  <c r="AA33" i="5"/>
  <c r="AA34" i="5"/>
  <c r="AA35" i="5"/>
  <c r="AA36" i="5"/>
  <c r="AA37" i="5"/>
  <c r="AA38" i="5"/>
  <c r="AA39" i="5"/>
  <c r="AA40" i="5"/>
  <c r="AA41" i="5"/>
  <c r="AA42" i="5"/>
  <c r="AA43" i="5"/>
  <c r="AA44" i="5"/>
  <c r="AA45" i="5"/>
  <c r="AA46" i="5"/>
  <c r="AA47" i="5"/>
  <c r="AA48" i="5"/>
  <c r="AA49" i="5"/>
  <c r="AA50" i="5"/>
  <c r="AA51" i="5"/>
  <c r="AA52" i="5"/>
  <c r="AA53" i="5"/>
  <c r="AA54" i="5"/>
  <c r="AA55" i="5"/>
  <c r="AA56" i="5"/>
  <c r="AA57" i="5"/>
  <c r="AA58" i="5"/>
  <c r="AA59" i="5"/>
  <c r="AA60" i="5"/>
  <c r="AA61" i="5"/>
  <c r="AA62" i="5"/>
  <c r="AA63" i="5"/>
  <c r="AA64" i="5"/>
  <c r="AA65" i="5"/>
  <c r="AA66" i="5"/>
  <c r="AA67" i="5"/>
  <c r="AA68" i="5"/>
  <c r="AA69" i="5"/>
  <c r="AA70" i="5"/>
  <c r="AA71" i="5"/>
  <c r="AA72" i="5"/>
  <c r="AA73" i="5"/>
  <c r="AA74" i="5"/>
  <c r="AA75" i="5"/>
  <c r="AA76" i="5"/>
  <c r="AA77" i="5"/>
  <c r="AA78" i="5"/>
  <c r="AA79" i="5"/>
  <c r="AA80" i="5"/>
  <c r="AA81" i="5"/>
  <c r="AA82" i="5"/>
  <c r="AA83" i="5"/>
  <c r="AA84" i="5"/>
  <c r="AA85" i="5"/>
  <c r="AA86" i="5"/>
  <c r="AA87" i="5"/>
  <c r="AA88" i="5"/>
  <c r="AA89" i="5"/>
  <c r="AA90" i="5"/>
  <c r="AA91" i="5"/>
  <c r="AA92" i="5"/>
  <c r="AA93" i="5"/>
  <c r="AA94" i="5"/>
  <c r="AA2" i="5"/>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2" i="3"/>
  <c r="I34" i="3" l="1"/>
  <c r="I32" i="3"/>
  <c r="I31" i="3" l="1"/>
  <c r="I30" i="3"/>
  <c r="I27" i="3"/>
  <c r="O5" i="4"/>
  <c r="O4" i="4"/>
  <c r="I26" i="3"/>
  <c r="I25" i="3"/>
  <c r="O26" i="4" l="1"/>
  <c r="O25" i="4"/>
  <c r="M22" i="3"/>
  <c r="M21" i="3"/>
  <c r="M20" i="3"/>
  <c r="M18" i="3"/>
  <c r="M19" i="3"/>
  <c r="O22" i="4"/>
  <c r="O23" i="4"/>
  <c r="O21" i="4"/>
  <c r="O20" i="4"/>
  <c r="O19" i="4"/>
  <c r="O18" i="4"/>
  <c r="O17" i="4"/>
  <c r="O16" i="4"/>
  <c r="O15" i="4"/>
  <c r="M17" i="3"/>
  <c r="AE23" i="5"/>
  <c r="AE22" i="5"/>
  <c r="AC27" i="5"/>
  <c r="AC26" i="5"/>
  <c r="AC25" i="5"/>
  <c r="AC24" i="5"/>
  <c r="AC23" i="5"/>
  <c r="AC22" i="5"/>
  <c r="AB21" i="5" l="1"/>
  <c r="O14" i="4"/>
  <c r="O13" i="4"/>
  <c r="O12" i="4"/>
  <c r="O11" i="4"/>
  <c r="O10" i="4"/>
  <c r="I14" i="3"/>
  <c r="I16" i="3"/>
  <c r="I15" i="3"/>
  <c r="I13" i="3"/>
  <c r="I12" i="3"/>
  <c r="I11" i="3"/>
  <c r="I10" i="3"/>
  <c r="AC21" i="5" l="1"/>
  <c r="AE2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2D756-F377-4CC7-BFAC-EEE99DFA7015}" keepAlive="1" name="Query - titanic" description="Connection to the 'titanic' query in the workbook." type="5" refreshedVersion="6" background="1" saveData="1">
    <dbPr connection="Provider=Microsoft.Mashup.OleDb.1;Data Source=$Workbook$;Location=titanic;Extended Properties=&quot;&quot;" command="SELECT * FROM [titanic]"/>
  </connection>
</connections>
</file>

<file path=xl/sharedStrings.xml><?xml version="1.0" encoding="utf-8"?>
<sst xmlns="http://schemas.openxmlformats.org/spreadsheetml/2006/main" count="8773" uniqueCount="1591">
  <si>
    <t>Sepal.Length</t>
  </si>
  <si>
    <t>Sepal.Width</t>
  </si>
  <si>
    <t>Petal.Length</t>
  </si>
  <si>
    <t>Petal.Width</t>
  </si>
  <si>
    <t>Species</t>
  </si>
  <si>
    <t>setosa</t>
  </si>
  <si>
    <t>versicolor</t>
  </si>
  <si>
    <t>virginica</t>
  </si>
  <si>
    <t>Model_ID</t>
  </si>
  <si>
    <t>mpg</t>
  </si>
  <si>
    <t>cyl</t>
  </si>
  <si>
    <t>disp</t>
  </si>
  <si>
    <t>hp</t>
  </si>
  <si>
    <t>drat</t>
  </si>
  <si>
    <t>wt</t>
  </si>
  <si>
    <t>qsec</t>
  </si>
  <si>
    <t>vs</t>
  </si>
  <si>
    <t>am</t>
  </si>
  <si>
    <t>gear</t>
  </si>
  <si>
    <t>carb</t>
  </si>
  <si>
    <t>Mazda RX4</t>
  </si>
  <si>
    <t>Mazda RX4 Wag</t>
  </si>
  <si>
    <t>Datsun 710</t>
  </si>
  <si>
    <t>Hornet 4 Drive</t>
  </si>
  <si>
    <t>Hornet Sportabout</t>
  </si>
  <si>
    <t>Valiant</t>
  </si>
  <si>
    <t>Duster 360</t>
  </si>
  <si>
    <t>Merc 240D</t>
  </si>
  <si>
    <t>Merc 230</t>
  </si>
  <si>
    <t>Merc 280</t>
  </si>
  <si>
    <t>Merc 280C</t>
  </si>
  <si>
    <t>Merc 450SE</t>
  </si>
  <si>
    <t>Merc 450SL</t>
  </si>
  <si>
    <t>Merc 450SLC</t>
  </si>
  <si>
    <t>Cadillac Fleetwood</t>
  </si>
  <si>
    <t>Lincoln Continental</t>
  </si>
  <si>
    <t>Chrysler Imperial</t>
  </si>
  <si>
    <t>Fiat 128</t>
  </si>
  <si>
    <t>Honda Civic</t>
  </si>
  <si>
    <t>Toyota Corolla</t>
  </si>
  <si>
    <t>Toyota Corona</t>
  </si>
  <si>
    <t>Dodge Challenger</t>
  </si>
  <si>
    <t>AMC Javelin</t>
  </si>
  <si>
    <t>Camaro Z28</t>
  </si>
  <si>
    <t>Pontiac Firebird</t>
  </si>
  <si>
    <t>Fiat X1-9</t>
  </si>
  <si>
    <t>Porsche 914-2</t>
  </si>
  <si>
    <t>Lotus Europa</t>
  </si>
  <si>
    <t>Ford Pantera L</t>
  </si>
  <si>
    <t>Ferrari Dino</t>
  </si>
  <si>
    <t>Maserati Bora</t>
  </si>
  <si>
    <t>Volvo 142E</t>
  </si>
  <si>
    <t>rank</t>
  </si>
  <si>
    <t>discipline</t>
  </si>
  <si>
    <t>yrs.since.phd</t>
  </si>
  <si>
    <t>yrs.service</t>
  </si>
  <si>
    <t>sex</t>
  </si>
  <si>
    <t>salary</t>
  </si>
  <si>
    <t>Prof</t>
  </si>
  <si>
    <t>B</t>
  </si>
  <si>
    <t>Male</t>
  </si>
  <si>
    <t>AsstProf</t>
  </si>
  <si>
    <t>AssocProf</t>
  </si>
  <si>
    <t>Female</t>
  </si>
  <si>
    <t>A</t>
  </si>
  <si>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</si>
  <si>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</si>
  <si>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</si>
  <si>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</si>
  <si>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</si>
  <si>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</si>
  <si>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</si>
  <si>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</si>
  <si>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</si>
  <si>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</si>
  <si>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</si>
  <si>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</si>
  <si>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</si>
  <si>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</si>
  <si>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</si>
  <si>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</si>
  <si>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</si>
  <si>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</si>
  <si>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</si>
  <si>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</si>
  <si>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</si>
  <si>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</si>
  <si>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</si>
  <si>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</si>
  <si>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</si>
  <si>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</si>
  <si>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</si>
  <si>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</si>
  <si>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</si>
  <si>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</si>
  <si>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</si>
  <si>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</si>
  <si>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</si>
  <si>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</si>
  <si>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</si>
  <si>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</si>
  <si>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</si>
  <si>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</si>
  <si>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</si>
  <si>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</si>
  <si>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</si>
  <si>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</si>
  <si>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</si>
  <si>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</si>
  <si>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</si>
  <si>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</si>
  <si>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</si>
  <si>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</si>
  <si>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</si>
  <si>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</si>
  <si>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</si>
  <si>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</si>
  <si>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</si>
  <si>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</si>
  <si>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</si>
  <si>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</si>
  <si>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</si>
  <si>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</si>
  <si>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</si>
  <si>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</si>
  <si>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</si>
  <si>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</si>
  <si>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</si>
  <si>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</si>
  <si>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</si>
  <si>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</si>
  <si>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</si>
  <si>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</si>
  <si>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</si>
  <si>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</si>
  <si>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</si>
  <si>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</si>
  <si>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</si>
  <si>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</si>
  <si>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</si>
  <si>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</si>
  <si>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</si>
  <si>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</si>
  <si>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</si>
  <si>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</si>
  <si>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</si>
  <si>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</si>
  <si>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</si>
  <si>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</si>
  <si>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</si>
  <si>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</si>
  <si>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</si>
  <si>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</si>
  <si>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</si>
  <si>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</si>
  <si>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</si>
  <si>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</si>
  <si>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</si>
  <si>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</si>
  <si>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</si>
  <si>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</si>
  <si>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</si>
  <si>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</si>
  <si>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</si>
  <si>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</si>
  <si>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</si>
  <si>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</si>
  <si>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</si>
  <si>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</si>
  <si>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</si>
  <si>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</si>
  <si>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</si>
  <si>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</si>
  <si>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</si>
  <si>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</si>
  <si>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</si>
  <si>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</si>
  <si>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</si>
  <si>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</si>
  <si>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</si>
  <si>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</si>
  <si>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</si>
  <si>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</si>
  <si>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</si>
  <si>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</si>
  <si>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</si>
  <si>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</si>
  <si>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</si>
  <si>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</si>
  <si>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</si>
  <si>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</si>
  <si>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</si>
  <si>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</si>
  <si>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</si>
  <si>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</si>
  <si>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</si>
  <si>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</si>
  <si>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</si>
  <si>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</si>
  <si>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</si>
  <si>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</si>
  <si>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</si>
  <si>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</si>
  <si>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</si>
  <si>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</si>
  <si>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</si>
  <si>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</si>
  <si>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</si>
  <si>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</si>
  <si>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</si>
  <si>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</si>
  <si>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</si>
  <si>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</si>
  <si>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</si>
  <si>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</si>
  <si>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</si>
  <si>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</si>
  <si>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</si>
  <si>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</si>
  <si>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</si>
  <si>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</si>
  <si>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</si>
  <si>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</si>
  <si>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</si>
  <si>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</si>
  <si>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</si>
  <si>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</si>
  <si>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</si>
  <si>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</si>
  <si>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</si>
  <si>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</si>
  <si>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</si>
  <si>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</si>
  <si>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</si>
  <si>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</si>
  <si>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</si>
  <si>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</si>
  <si>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</si>
  <si>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</si>
  <si>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</si>
  <si>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</si>
  <si>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</si>
  <si>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</si>
  <si>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</si>
  <si>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</si>
  <si>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</si>
  <si>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</si>
  <si>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</si>
  <si>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</si>
  <si>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</si>
  <si>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</si>
  <si>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</si>
  <si>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</si>
  <si>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</si>
  <si>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</si>
  <si>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</si>
  <si>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</si>
  <si>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</si>
  <si>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</si>
  <si>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</si>
  <si>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</si>
  <si>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</si>
  <si>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</si>
  <si>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</si>
  <si>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</si>
  <si>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</si>
  <si>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</si>
  <si>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</si>
  <si>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</si>
  <si>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</si>
  <si>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</si>
  <si>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</si>
  <si>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</si>
  <si>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</si>
  <si>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</si>
  <si>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</si>
  <si>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</si>
  <si>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</si>
  <si>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</si>
  <si>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</si>
  <si>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</si>
  <si>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</si>
  <si>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</si>
  <si>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</si>
  <si>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</si>
  <si>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</si>
  <si>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</si>
  <si>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</si>
  <si>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</si>
  <si>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</si>
  <si>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</si>
  <si>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</si>
  <si>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</si>
  <si>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</si>
  <si>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</si>
  <si>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</si>
  <si>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</si>
  <si>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</si>
  <si>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</si>
  <si>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</si>
  <si>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</si>
  <si>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</si>
  <si>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</si>
  <si>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</si>
  <si>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</si>
  <si>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</si>
  <si>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</si>
  <si>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</si>
  <si>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</si>
  <si>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</si>
  <si>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</si>
  <si>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</si>
  <si>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</si>
  <si>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</si>
  <si>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</si>
  <si>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</si>
  <si>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</si>
  <si>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</si>
  <si>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</si>
  <si>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</si>
  <si>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</si>
  <si>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</si>
  <si>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</si>
  <si>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</si>
  <si>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</si>
  <si>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</si>
  <si>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</si>
  <si>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</si>
  <si>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</si>
  <si>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</si>
  <si>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</si>
  <si>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</si>
  <si>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</si>
  <si>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</si>
  <si>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</si>
  <si>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</si>
  <si>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</si>
  <si>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</si>
  <si>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</si>
  <si>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</si>
  <si>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</si>
  <si>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</si>
  <si>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</si>
  <si>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</si>
  <si>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</si>
  <si>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</si>
  <si>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</si>
  <si>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</si>
  <si>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</si>
  <si>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</si>
  <si>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</si>
  <si>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</si>
  <si>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</si>
  <si>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</si>
  <si>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</si>
  <si>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</si>
  <si>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</si>
  <si>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</si>
  <si>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</si>
  <si>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</si>
  <si>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</si>
  <si>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</si>
  <si>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</si>
  <si>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</si>
  <si>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</si>
  <si>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</si>
  <si>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</si>
  <si>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</si>
  <si>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</si>
  <si>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</si>
  <si>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</si>
  <si>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</si>
  <si>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</si>
  <si>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</si>
  <si>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</si>
  <si>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</si>
  <si>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</si>
  <si>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</si>
  <si>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</si>
  <si>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</si>
  <si>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</si>
  <si>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</si>
  <si>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</si>
  <si>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</si>
  <si>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</si>
  <si>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</si>
  <si>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</si>
  <si>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</si>
  <si>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</si>
  <si>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</si>
  <si>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</si>
  <si>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</si>
  <si>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</si>
  <si>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</si>
  <si>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</si>
  <si>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</si>
  <si>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</si>
  <si>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</si>
  <si>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</si>
  <si>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</si>
  <si>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</si>
  <si>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</si>
  <si>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</si>
  <si>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</si>
  <si>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</si>
  <si>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</si>
  <si>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</si>
  <si>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</si>
  <si>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</si>
  <si>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</si>
  <si>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</si>
  <si>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</si>
  <si>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</si>
  <si>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</si>
  <si>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</si>
  <si>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</si>
  <si>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</si>
  <si>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</si>
  <si>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</si>
  <si>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</si>
  <si>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</si>
  <si>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</si>
  <si>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</si>
  <si>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</si>
  <si>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</si>
  <si>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</si>
  <si>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</si>
  <si>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</si>
  <si>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</si>
  <si>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</si>
  <si>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</si>
  <si>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</si>
  <si>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</si>
  <si>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</si>
  <si>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</si>
  <si>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</si>
  <si>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</si>
  <si>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</si>
  <si>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</si>
  <si>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</si>
  <si>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</si>
  <si>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</si>
  <si>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</si>
  <si>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</si>
  <si>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</si>
  <si>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</si>
  <si>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</si>
  <si>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</si>
  <si>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</si>
  <si>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</si>
  <si>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</si>
  <si>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</si>
  <si>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</si>
  <si>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</si>
  <si>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</si>
  <si>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</si>
  <si>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</si>
  <si>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</si>
  <si>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</si>
  <si>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</si>
  <si>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</si>
  <si>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</si>
  <si>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</si>
  <si>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</si>
  <si>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</si>
  <si>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</si>
  <si>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</si>
  <si>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</si>
  <si>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</si>
  <si>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</si>
  <si>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</si>
  <si>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</si>
  <si>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</si>
  <si>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</si>
  <si>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</si>
  <si>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</si>
  <si>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</si>
  <si>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</si>
  <si>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</si>
  <si>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</si>
  <si>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</si>
  <si>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</si>
  <si>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</si>
  <si>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</si>
  <si>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</si>
  <si>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</si>
  <si>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</si>
  <si>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</si>
  <si>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</si>
  <si>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</si>
  <si>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</si>
  <si>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</si>
  <si>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</si>
  <si>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</si>
  <si>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</si>
  <si>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</si>
  <si>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</si>
  <si>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</si>
  <si>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</si>
  <si>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</si>
  <si>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</si>
  <si>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</si>
  <si>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</si>
  <si>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</si>
  <si>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</si>
  <si>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</si>
  <si>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</si>
  <si>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</si>
  <si>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</si>
  <si>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</si>
  <si>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</si>
  <si>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</si>
  <si>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</si>
  <si>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</si>
  <si>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</si>
  <si>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</si>
  <si>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</si>
  <si>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</si>
  <si>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</si>
  <si>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</si>
  <si>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</si>
  <si>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</si>
  <si>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</si>
  <si>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</si>
  <si>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</si>
  <si>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</si>
  <si>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</si>
  <si>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</si>
  <si>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</si>
  <si>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</si>
  <si>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</si>
  <si>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</si>
  <si>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</si>
  <si>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</si>
  <si>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</si>
  <si>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</si>
  <si>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</si>
  <si>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</si>
  <si>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</si>
  <si>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</si>
  <si>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</si>
  <si>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</si>
  <si>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</si>
  <si>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</si>
  <si>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</si>
  <si>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</si>
  <si>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</si>
  <si>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</si>
  <si>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</si>
  <si>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</si>
  <si>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</si>
  <si>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</si>
  <si>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</si>
  <si>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</si>
  <si>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</si>
  <si>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</si>
  <si>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</si>
  <si>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</si>
  <si>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</si>
  <si>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</si>
  <si>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</si>
  <si>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</si>
  <si>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</si>
  <si>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</si>
  <si>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</si>
  <si>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</si>
  <si>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</si>
  <si>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</si>
  <si>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</si>
  <si>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</si>
  <si>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</si>
  <si>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</si>
  <si>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</si>
  <si>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</si>
  <si>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</si>
  <si>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</si>
  <si>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</si>
  <si>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</si>
  <si>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</si>
  <si>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</si>
  <si>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</si>
  <si>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</si>
  <si>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</si>
  <si>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</si>
  <si>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</si>
  <si>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</si>
  <si>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</si>
  <si>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</si>
  <si>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</si>
  <si>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</si>
  <si>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</si>
  <si>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</si>
  <si>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</si>
  <si>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</si>
  <si>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</si>
  <si>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</si>
  <si>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</si>
  <si>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</si>
  <si>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</si>
  <si>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</si>
  <si>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</si>
  <si>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</si>
  <si>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</si>
  <si>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</si>
  <si>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</si>
  <si>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</si>
  <si>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</si>
  <si>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</si>
  <si>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</si>
  <si>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</si>
  <si>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</si>
  <si>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</si>
  <si>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</si>
  <si>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</si>
  <si>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</si>
  <si>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</si>
  <si>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</si>
  <si>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</si>
  <si>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</si>
  <si>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</si>
  <si>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</si>
  <si>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</si>
  <si>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</si>
  <si>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</si>
  <si>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</si>
  <si>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</si>
  <si>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</si>
  <si>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</si>
  <si>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</si>
  <si>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</si>
  <si>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</si>
  <si>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</si>
  <si>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</si>
  <si>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</si>
  <si>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</si>
  <si>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</si>
  <si>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</si>
  <si>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</si>
  <si>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</si>
  <si>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</si>
  <si>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</si>
  <si>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</si>
  <si>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</si>
  <si>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</si>
  <si>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</si>
  <si>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</si>
  <si>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</si>
  <si>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</si>
  <si>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</si>
  <si>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</si>
  <si>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</si>
  <si>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</si>
  <si>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</si>
  <si>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</si>
  <si>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</si>
  <si>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</si>
  <si>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</si>
  <si>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</si>
  <si>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</si>
  <si>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</si>
  <si>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</si>
  <si>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</si>
  <si>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</si>
  <si>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</si>
  <si>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</si>
  <si>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</si>
  <si>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</si>
  <si>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</si>
  <si>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</si>
  <si>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</si>
  <si>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</si>
  <si>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</si>
  <si>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</si>
  <si>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</si>
  <si>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</si>
  <si>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</si>
  <si>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</si>
  <si>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</si>
  <si>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</si>
  <si>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</si>
  <si>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</si>
  <si>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</si>
  <si>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</si>
  <si>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</si>
  <si>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</si>
  <si>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</si>
  <si>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</si>
  <si>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</si>
  <si>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</si>
  <si>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</si>
  <si>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</si>
  <si>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</si>
  <si>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</si>
  <si>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</si>
  <si>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</si>
  <si>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</si>
  <si>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</si>
  <si>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</si>
  <si>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</si>
  <si>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</si>
  <si>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</si>
  <si>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</si>
  <si>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</si>
  <si>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</si>
  <si>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</si>
  <si>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</si>
  <si>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</si>
  <si>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</si>
  <si>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</si>
  <si>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</si>
  <si>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</si>
  <si>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</si>
  <si>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</si>
  <si>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</si>
  <si>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</si>
  <si>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</si>
  <si>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</si>
  <si>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</si>
  <si>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</si>
  <si>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</si>
  <si>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</si>
  <si>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</si>
  <si>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</si>
  <si>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</si>
  <si>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</si>
  <si>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</si>
  <si>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</si>
  <si>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</si>
  <si>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</si>
  <si>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</si>
  <si>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</si>
  <si>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</si>
  <si>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</si>
  <si>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</si>
  <si>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</si>
  <si>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</si>
  <si>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</si>
  <si>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</si>
  <si>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</si>
  <si>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</si>
  <si>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</si>
  <si>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</si>
  <si>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</si>
  <si>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</si>
  <si>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</si>
  <si>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</si>
  <si>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</si>
  <si>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</si>
  <si>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</si>
  <si>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</si>
  <si>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</si>
  <si>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</si>
  <si>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</si>
  <si>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</si>
  <si>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</si>
  <si>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</si>
  <si>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</si>
  <si>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</si>
  <si>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</si>
  <si>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</si>
  <si>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</si>
  <si>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</si>
  <si>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</si>
  <si>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</si>
  <si>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</si>
  <si>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</si>
  <si>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</si>
  <si>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</si>
  <si>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</si>
  <si>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</si>
  <si>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</si>
  <si>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</si>
  <si>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</si>
  <si>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</si>
  <si>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</si>
  <si>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</si>
  <si>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</si>
  <si>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</si>
  <si>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</si>
  <si>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</si>
  <si>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</si>
  <si>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</si>
  <si>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</si>
  <si>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</si>
  <si>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</si>
  <si>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</si>
  <si>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</si>
  <si>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</si>
  <si>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</si>
  <si>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</si>
  <si>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</si>
  <si>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</si>
  <si>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</si>
  <si>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</si>
  <si>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</si>
  <si>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</si>
  <si>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</si>
  <si>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</si>
  <si>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</si>
  <si>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</si>
  <si>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</si>
  <si>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</si>
  <si>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</si>
  <si>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</si>
  <si>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</si>
  <si>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</si>
  <si>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</si>
  <si>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</si>
  <si>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</si>
  <si>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</si>
  <si>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</si>
  <si>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</si>
  <si>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</si>
  <si>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</si>
  <si>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</si>
  <si>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</si>
  <si>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</si>
  <si>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</si>
  <si>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</si>
  <si>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</si>
  <si>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</si>
  <si>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</si>
  <si>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</si>
  <si>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</si>
  <si>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</si>
  <si>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</si>
  <si>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</si>
  <si>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</si>
  <si>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</si>
  <si>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</si>
  <si>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</si>
  <si>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</si>
  <si>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</si>
  <si>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</si>
  <si>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</si>
  <si>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</si>
  <si>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</si>
  <si>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</si>
  <si>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</si>
  <si>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</si>
  <si>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</si>
  <si>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</si>
  <si>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</si>
  <si>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</si>
  <si>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</si>
  <si>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</si>
  <si>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</si>
  <si>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</si>
  <si>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</si>
  <si>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</si>
  <si>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</si>
  <si>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</si>
  <si>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</si>
  <si>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</si>
  <si>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</si>
  <si>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</si>
  <si>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</si>
  <si>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</si>
  <si>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</si>
  <si>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</si>
  <si>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</si>
  <si>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</si>
  <si>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</si>
  <si>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</si>
  <si>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</si>
  <si>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</si>
  <si>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</si>
  <si>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</si>
  <si>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</si>
  <si>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</si>
  <si>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</si>
  <si>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</si>
  <si>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</si>
  <si>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</si>
  <si>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</si>
  <si>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</si>
  <si>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</si>
  <si>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</si>
  <si>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</si>
  <si>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</si>
  <si>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</si>
  <si>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</si>
  <si>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</si>
  <si>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</si>
  <si>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</si>
  <si>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</si>
  <si>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</si>
  <si>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</si>
  <si>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</si>
  <si>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</si>
  <si>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</si>
  <si>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</si>
  <si>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</si>
  <si>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</si>
  <si>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</si>
  <si>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</si>
  <si>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</si>
  <si>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</si>
  <si>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</si>
  <si>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</si>
  <si>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</si>
  <si>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</si>
  <si>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</si>
  <si>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</si>
  <si>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</si>
  <si>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</si>
  <si>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</si>
  <si>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</si>
  <si>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</si>
  <si>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</si>
  <si>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</si>
  <si>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</si>
  <si>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</si>
  <si>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</si>
  <si>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</si>
  <si>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</si>
  <si>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</si>
  <si>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</si>
  <si>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</si>
  <si>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</si>
  <si>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</si>
  <si>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</si>
  <si>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</si>
  <si>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</si>
  <si>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</si>
  <si>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</si>
  <si>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</si>
  <si>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</si>
  <si>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</si>
  <si>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</si>
  <si>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</si>
  <si>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</si>
  <si>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</si>
  <si>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</si>
  <si>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</si>
  <si>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</si>
  <si>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</si>
  <si>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</si>
  <si>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</si>
  <si>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</si>
  <si>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</si>
  <si>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</si>
  <si>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</si>
  <si>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</si>
  <si>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</si>
  <si>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</si>
  <si>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</si>
  <si>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</si>
  <si>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</si>
  <si>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</si>
  <si>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</si>
  <si>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</si>
  <si>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</si>
  <si>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</si>
  <si>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</si>
  <si>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</si>
  <si>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</si>
  <si>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</si>
  <si>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</si>
  <si>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</si>
  <si>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</si>
  <si>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</si>
  <si>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</si>
  <si>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</si>
  <si>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</si>
  <si>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</si>
  <si>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</si>
  <si>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</si>
  <si>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</si>
  <si>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</si>
  <si>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</si>
  <si>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</si>
  <si>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</si>
  <si>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</si>
  <si>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</si>
  <si>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</si>
  <si>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</si>
  <si>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</si>
  <si>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</si>
  <si>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</si>
  <si>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</si>
  <si>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</si>
  <si>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</si>
  <si>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</si>
  <si>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</si>
  <si>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</si>
  <si>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</si>
  <si>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</si>
  <si>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</si>
  <si>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</si>
  <si>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</si>
  <si>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</si>
  <si>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</si>
  <si>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</si>
  <si>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</si>
  <si>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</si>
  <si>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</si>
  <si>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</si>
  <si>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</si>
  <si>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</si>
  <si>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</si>
  <si>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</si>
  <si>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</si>
  <si>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</si>
  <si>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</si>
  <si>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</si>
  <si>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</si>
  <si>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</si>
  <si>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</si>
  <si>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</si>
  <si>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</si>
  <si>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</si>
  <si>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</si>
  <si>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</si>
  <si>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</si>
  <si>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</si>
  <si>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</si>
  <si>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</si>
  <si>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</si>
  <si>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</si>
  <si>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</si>
  <si>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</si>
  <si>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</si>
  <si>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</si>
  <si>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</si>
  <si>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</si>
  <si>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</si>
  <si>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</si>
  <si>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</si>
  <si>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</si>
  <si>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</si>
  <si>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</si>
  <si>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</si>
  <si>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</si>
  <si>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</si>
  <si>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</si>
  <si>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</si>
  <si>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</si>
  <si>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</si>
  <si>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</si>
  <si>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</si>
  <si>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</si>
  <si>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</si>
  <si>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</si>
  <si>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</si>
  <si>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</si>
  <si>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</si>
  <si>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</si>
  <si>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</si>
  <si>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</si>
  <si>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</si>
  <si>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</si>
  <si>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</si>
  <si>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</si>
  <si>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</si>
  <si>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</si>
  <si>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</si>
  <si>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</si>
  <si>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</si>
  <si>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</si>
  <si>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</si>
  <si>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</si>
  <si>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</si>
  <si>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</si>
  <si>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</si>
  <si>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</si>
  <si>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</si>
  <si>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</si>
  <si>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</si>
  <si>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</si>
  <si>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</si>
  <si>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</si>
  <si>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</si>
  <si>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</si>
  <si>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</si>
  <si>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</si>
  <si>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</si>
  <si>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</si>
  <si>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</si>
  <si>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</si>
  <si>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</si>
  <si>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</si>
  <si>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</si>
  <si>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</si>
  <si>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</si>
  <si>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</si>
  <si>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</si>
  <si>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</si>
  <si>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</si>
  <si>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</si>
  <si>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</si>
  <si>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</si>
  <si>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</si>
  <si>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</si>
  <si>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</si>
  <si>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</si>
  <si>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</si>
  <si>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</si>
  <si>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</si>
  <si>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</si>
  <si>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</si>
  <si>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</si>
  <si>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</si>
  <si>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</si>
  <si>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</si>
  <si>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</si>
  <si>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</si>
  <si>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</si>
  <si>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</si>
  <si>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</si>
  <si>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</si>
  <si>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</si>
  <si>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</si>
  <si>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</si>
  <si>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</si>
  <si>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</si>
  <si>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</si>
  <si>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</si>
  <si>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</si>
  <si>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</si>
  <si>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</si>
  <si>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</si>
  <si>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</si>
  <si>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</si>
  <si>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</si>
  <si>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</si>
  <si>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</si>
  <si>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</si>
  <si>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</si>
  <si>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</si>
  <si>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</si>
  <si>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</si>
  <si>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</si>
  <si>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</si>
  <si>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</si>
  <si>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</si>
  <si>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</si>
  <si>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</si>
  <si>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</si>
  <si>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</si>
  <si>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</si>
  <si>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</si>
  <si>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</si>
  <si>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</si>
  <si>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</si>
  <si>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</si>
  <si>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</si>
  <si>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</si>
  <si>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</si>
  <si>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</si>
  <si>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</si>
  <si>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</si>
  <si>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</si>
  <si>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</si>
  <si>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</si>
  <si>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</si>
  <si>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</si>
  <si>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</si>
  <si>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</si>
  <si>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</si>
  <si>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</si>
  <si>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</si>
  <si>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</si>
  <si>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</si>
  <si>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</si>
  <si>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</si>
  <si>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</si>
  <si>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</si>
  <si>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</si>
  <si>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</si>
  <si>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</si>
  <si>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</si>
  <si>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</si>
  <si>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</si>
  <si>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</si>
  <si>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</si>
  <si>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</si>
  <si>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</si>
  <si>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</si>
  <si>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</si>
  <si>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</si>
  <si>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</si>
  <si>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</si>
  <si>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</si>
  <si>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</si>
  <si>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</si>
  <si>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</si>
  <si>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</si>
  <si>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</si>
  <si>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</si>
  <si>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</si>
  <si>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</si>
  <si>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</si>
  <si>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</si>
  <si>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</si>
  <si>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</si>
  <si>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</si>
  <si>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</si>
  <si>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</si>
  <si>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</si>
  <si>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</si>
  <si>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</si>
  <si>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</si>
  <si>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</si>
  <si>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</si>
  <si>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</si>
  <si>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</si>
  <si>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</si>
  <si>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</si>
  <si>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</si>
  <si>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</si>
  <si>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</si>
  <si>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</si>
  <si>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</si>
  <si>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</si>
  <si>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</si>
  <si>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</si>
  <si>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</si>
  <si>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</si>
  <si>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</si>
  <si>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</si>
  <si>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</si>
  <si>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</si>
  <si>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</si>
  <si>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</si>
  <si>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</si>
  <si>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</si>
  <si>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</si>
  <si>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</si>
  <si>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</si>
  <si>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</si>
  <si>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</si>
  <si>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</si>
  <si>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</si>
  <si>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</si>
  <si>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</si>
  <si>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</si>
  <si>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</si>
  <si>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</si>
  <si>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</si>
  <si>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</si>
  <si>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</si>
  <si>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</si>
  <si>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</si>
  <si>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</si>
  <si>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</si>
  <si>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</si>
  <si>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</si>
  <si>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</si>
  <si>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</si>
  <si>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</si>
  <si>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</si>
  <si>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</si>
  <si>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</si>
  <si>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</si>
  <si>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</si>
  <si>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</si>
  <si>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</si>
  <si>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</si>
  <si>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</si>
  <si>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</si>
  <si>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</si>
  <si>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</si>
  <si>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</si>
  <si>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</si>
  <si>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</si>
  <si>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</si>
  <si>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</si>
  <si>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</si>
  <si>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</si>
  <si>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</si>
  <si>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</si>
  <si>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</si>
  <si>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</si>
  <si>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</si>
  <si>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</si>
  <si>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</si>
  <si>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</si>
  <si>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</si>
  <si>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</si>
  <si>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</si>
  <si>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</si>
  <si>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</si>
  <si>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</si>
  <si>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</si>
  <si>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</si>
  <si>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</si>
  <si>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Manufacturer</t>
  </si>
  <si>
    <t>Model</t>
  </si>
  <si>
    <t>Type</t>
  </si>
  <si>
    <t>Min.Price</t>
  </si>
  <si>
    <t>Price</t>
  </si>
  <si>
    <t>Max.Price</t>
  </si>
  <si>
    <t>MPG.city</t>
  </si>
  <si>
    <t>MPG.highway</t>
  </si>
  <si>
    <t>AirBags</t>
  </si>
  <si>
    <t>DriveTrain</t>
  </si>
  <si>
    <t>Cylinders</t>
  </si>
  <si>
    <t>EngineSize</t>
  </si>
  <si>
    <t>Horsepower</t>
  </si>
  <si>
    <t>RPM</t>
  </si>
  <si>
    <t>Rev.per.mile</t>
  </si>
  <si>
    <t>Man.trans.avail</t>
  </si>
  <si>
    <t>Fuel.tank.capacity</t>
  </si>
  <si>
    <t>Passengers</t>
  </si>
  <si>
    <t>Length</t>
  </si>
  <si>
    <t>Wheelbase</t>
  </si>
  <si>
    <t>Width</t>
  </si>
  <si>
    <t>Turn.circle</t>
  </si>
  <si>
    <t>Rear.seat.room</t>
  </si>
  <si>
    <t>Luggage.room</t>
  </si>
  <si>
    <t>Weight</t>
  </si>
  <si>
    <t>Origin</t>
  </si>
  <si>
    <t>Chevrolet</t>
  </si>
  <si>
    <t>Astro</t>
  </si>
  <si>
    <t>Van</t>
  </si>
  <si>
    <t>None</t>
  </si>
  <si>
    <t>4WD</t>
  </si>
  <si>
    <t>No</t>
  </si>
  <si>
    <t>NA</t>
  </si>
  <si>
    <t>USA</t>
  </si>
  <si>
    <t>Ford</t>
  </si>
  <si>
    <t>Aerostar</t>
  </si>
  <si>
    <t>Driver only</t>
  </si>
  <si>
    <t>Yes</t>
  </si>
  <si>
    <t>Dodge</t>
  </si>
  <si>
    <t>Caravan</t>
  </si>
  <si>
    <t>Volkswagen</t>
  </si>
  <si>
    <t>Eurovan</t>
  </si>
  <si>
    <t>Front</t>
  </si>
  <si>
    <t>non-USA</t>
  </si>
  <si>
    <t>Infiniti</t>
  </si>
  <si>
    <t>Q45</t>
  </si>
  <si>
    <t>Midsize</t>
  </si>
  <si>
    <t>Rear</t>
  </si>
  <si>
    <t>Toyota</t>
  </si>
  <si>
    <t>Previa</t>
  </si>
  <si>
    <t>Lumina_APV</t>
  </si>
  <si>
    <t>Lexus</t>
  </si>
  <si>
    <t>SC300</t>
  </si>
  <si>
    <t>Driver &amp; Passenger</t>
  </si>
  <si>
    <t>Nissan</t>
  </si>
  <si>
    <t>Quest</t>
  </si>
  <si>
    <t>Oldsmobile</t>
  </si>
  <si>
    <t>Silhouette</t>
  </si>
  <si>
    <t>Stealth</t>
  </si>
  <si>
    <t>Sporty</t>
  </si>
  <si>
    <t>ES300</t>
  </si>
  <si>
    <t>Mazda</t>
  </si>
  <si>
    <t>MPV</t>
  </si>
  <si>
    <t>Mitsubishi</t>
  </si>
  <si>
    <t>Diamante</t>
  </si>
  <si>
    <t>Acura</t>
  </si>
  <si>
    <t>Legend</t>
  </si>
  <si>
    <t>Buick</t>
  </si>
  <si>
    <t>Roadmaster</t>
  </si>
  <si>
    <t>Large</t>
  </si>
  <si>
    <t>Cadillac</t>
  </si>
  <si>
    <t>DeVille</t>
  </si>
  <si>
    <t>Seville</t>
  </si>
  <si>
    <t>Corvette</t>
  </si>
  <si>
    <t>RX-7</t>
  </si>
  <si>
    <t>rotary</t>
  </si>
  <si>
    <t>Mercedes-Benz</t>
  </si>
  <si>
    <t>300E</t>
  </si>
  <si>
    <t>Corrado</t>
  </si>
  <si>
    <t>Audi</t>
  </si>
  <si>
    <t>Compact</t>
  </si>
  <si>
    <t>Caprice</t>
  </si>
  <si>
    <t>Chrysler</t>
  </si>
  <si>
    <t>Imperial</t>
  </si>
  <si>
    <t>Crown_Victoria</t>
  </si>
  <si>
    <t>Lincoln</t>
  </si>
  <si>
    <t>Continental</t>
  </si>
  <si>
    <t>Town_Car</t>
  </si>
  <si>
    <t>Mercury</t>
  </si>
  <si>
    <t>Capri</t>
  </si>
  <si>
    <t>Cougar</t>
  </si>
  <si>
    <t>Maxima</t>
  </si>
  <si>
    <t>Saab</t>
  </si>
  <si>
    <t>Riviera</t>
  </si>
  <si>
    <t>Spirit</t>
  </si>
  <si>
    <t>Dynasty</t>
  </si>
  <si>
    <t>Tempo</t>
  </si>
  <si>
    <t>Hyundai</t>
  </si>
  <si>
    <t>Sonata</t>
  </si>
  <si>
    <t>Pontiac</t>
  </si>
  <si>
    <t>Grand_Prix</t>
  </si>
  <si>
    <t>LeSabre</t>
  </si>
  <si>
    <t>Camaro</t>
  </si>
  <si>
    <t>Chrylser</t>
  </si>
  <si>
    <t>Concorde</t>
  </si>
  <si>
    <t>LeBaron</t>
  </si>
  <si>
    <t>Eagle</t>
  </si>
  <si>
    <t>Vision</t>
  </si>
  <si>
    <t>Eighty-Eight</t>
  </si>
  <si>
    <t>Firebird</t>
  </si>
  <si>
    <t>Bonneville</t>
  </si>
  <si>
    <t>Volvo</t>
  </si>
  <si>
    <t>Lumina</t>
  </si>
  <si>
    <t>Shadow</t>
  </si>
  <si>
    <t>Small</t>
  </si>
  <si>
    <t>Mustang</t>
  </si>
  <si>
    <t>Elantra</t>
  </si>
  <si>
    <t>190E</t>
  </si>
  <si>
    <t>Camry</t>
  </si>
  <si>
    <t>BMW</t>
  </si>
  <si>
    <t>535i</t>
  </si>
  <si>
    <t>Escort</t>
  </si>
  <si>
    <t>Probe</t>
  </si>
  <si>
    <t>Taurus</t>
  </si>
  <si>
    <t>Altima</t>
  </si>
  <si>
    <t>Plymouth</t>
  </si>
  <si>
    <t>Laser</t>
  </si>
  <si>
    <t>Subaru</t>
  </si>
  <si>
    <t>Loyale</t>
  </si>
  <si>
    <t>Legacy</t>
  </si>
  <si>
    <t>Passat</t>
  </si>
  <si>
    <t>Integra</t>
  </si>
  <si>
    <t>Century</t>
  </si>
  <si>
    <t>Honda</t>
  </si>
  <si>
    <t>Prelude</t>
  </si>
  <si>
    <t>Accord</t>
  </si>
  <si>
    <t>Achieva</t>
  </si>
  <si>
    <t>Cutlass_Ciera</t>
  </si>
  <si>
    <t>Sunbird</t>
  </si>
  <si>
    <t>Celica</t>
  </si>
  <si>
    <t>Festiva</t>
  </si>
  <si>
    <t>Colt</t>
  </si>
  <si>
    <t>Summit</t>
  </si>
  <si>
    <t>Excel</t>
  </si>
  <si>
    <t>Mirage</t>
  </si>
  <si>
    <t>Sentra</t>
  </si>
  <si>
    <t>Fox</t>
  </si>
  <si>
    <t>Corsica</t>
  </si>
  <si>
    <t>Scoupe</t>
  </si>
  <si>
    <t>Cavalier</t>
  </si>
  <si>
    <t>Geo</t>
  </si>
  <si>
    <t>Storm</t>
  </si>
  <si>
    <t>Protege</t>
  </si>
  <si>
    <t>Justy</t>
  </si>
  <si>
    <t>Tercel</t>
  </si>
  <si>
    <t>Saturn</t>
  </si>
  <si>
    <t>SL</t>
  </si>
  <si>
    <t>LeMans</t>
  </si>
  <si>
    <t>Suzuki</t>
  </si>
  <si>
    <t>Swift</t>
  </si>
  <si>
    <t>Civic</t>
  </si>
  <si>
    <t>Metro</t>
  </si>
  <si>
    <t>rounding off</t>
  </si>
  <si>
    <t>Rounding off upto two decimal places</t>
  </si>
  <si>
    <t>Column1</t>
  </si>
  <si>
    <t>Column2</t>
  </si>
  <si>
    <t>Column3</t>
  </si>
  <si>
    <t>Column4</t>
  </si>
  <si>
    <t>Column5</t>
  </si>
  <si>
    <t>Column6</t>
  </si>
  <si>
    <t>How many employee working in clg?</t>
  </si>
  <si>
    <t>How many passenger were ther on ship?</t>
  </si>
  <si>
    <t>HOW  MANY PASSENGER SURVIVED?</t>
  </si>
  <si>
    <t>HOW MANY PASENGER WERE THWERE IN CLASS ?</t>
  </si>
  <si>
    <t>HOW MANY PASSENGER FROM CLASS ONE SURVIVED?</t>
  </si>
  <si>
    <t>Find the salary for highest paid employee?</t>
  </si>
  <si>
    <t xml:space="preserve">max function: </t>
  </si>
  <si>
    <t>Find the salary for lowest paid employee?</t>
  </si>
  <si>
    <t>find the highest fare</t>
  </si>
  <si>
    <t>lowest fare</t>
  </si>
  <si>
    <t>MAX FUNCTION:</t>
  </si>
  <si>
    <t>FIND THE HIGHEST SALARY FOR PROF?</t>
  </si>
  <si>
    <t>Find the highest salary for prof?</t>
  </si>
  <si>
    <t>MAXIF FUNCTION:</t>
  </si>
  <si>
    <t>Find the highest salary for male prof?</t>
  </si>
  <si>
    <t>Find the highest salary for female professor working at decipline A more than 15 yr of service</t>
  </si>
  <si>
    <t xml:space="preserve"> </t>
  </si>
  <si>
    <t>Order ID</t>
  </si>
  <si>
    <t>Order Date</t>
  </si>
  <si>
    <t>Place of Shipment</t>
  </si>
  <si>
    <t>Payment Terms</t>
  </si>
  <si>
    <t>32 90 001</t>
  </si>
  <si>
    <t>Pune</t>
  </si>
  <si>
    <t>Cheque</t>
  </si>
  <si>
    <t>32 90 002</t>
  </si>
  <si>
    <t>Nasik</t>
  </si>
  <si>
    <t>Online</t>
  </si>
  <si>
    <t>32 90 003</t>
  </si>
  <si>
    <t>Ahmednagar</t>
  </si>
  <si>
    <t>Cash</t>
  </si>
  <si>
    <t>32 90 004</t>
  </si>
  <si>
    <t>Nanded</t>
  </si>
  <si>
    <t>32 90 005</t>
  </si>
  <si>
    <t>Kolhapur</t>
  </si>
  <si>
    <t>32 90 006</t>
  </si>
  <si>
    <t>Buldhana</t>
  </si>
  <si>
    <t>32 90 007</t>
  </si>
  <si>
    <t>32 90 008</t>
  </si>
  <si>
    <t>32 90 009</t>
  </si>
  <si>
    <t>Mumbai</t>
  </si>
  <si>
    <t>32 90 010</t>
  </si>
  <si>
    <t>Thane</t>
  </si>
  <si>
    <t>32 90 011</t>
  </si>
  <si>
    <t>Ratnagiri</t>
  </si>
  <si>
    <t>32 90 012</t>
  </si>
  <si>
    <t>Raigad</t>
  </si>
  <si>
    <t>32 90 013</t>
  </si>
  <si>
    <t>Sindhudurga</t>
  </si>
  <si>
    <t>32 90 014</t>
  </si>
  <si>
    <t>Goa</t>
  </si>
  <si>
    <t>32 90 015</t>
  </si>
  <si>
    <t>Solapur</t>
  </si>
  <si>
    <t>32 90 016</t>
  </si>
  <si>
    <t>Sangli</t>
  </si>
  <si>
    <t>32 90 017</t>
  </si>
  <si>
    <t>Satara</t>
  </si>
  <si>
    <t>32 90 018</t>
  </si>
  <si>
    <t>Aurangabad</t>
  </si>
  <si>
    <t>32 90 019</t>
  </si>
  <si>
    <t>Nagpur</t>
  </si>
  <si>
    <t>32 90 020</t>
  </si>
  <si>
    <t>Nadurbar</t>
  </si>
  <si>
    <t>32 90 021</t>
  </si>
  <si>
    <t>Dhule</t>
  </si>
  <si>
    <t>32 90 022</t>
  </si>
  <si>
    <t>32 90 023</t>
  </si>
  <si>
    <t>32 90 024</t>
  </si>
  <si>
    <t>32 90 025</t>
  </si>
  <si>
    <t>32 90 026</t>
  </si>
  <si>
    <t>32 90 027</t>
  </si>
  <si>
    <t>32 90 028</t>
  </si>
  <si>
    <t>32 90 029</t>
  </si>
  <si>
    <t>32 90 030</t>
  </si>
  <si>
    <t>32 90 031</t>
  </si>
  <si>
    <t>32 90 032</t>
  </si>
  <si>
    <t>32 90 033</t>
  </si>
  <si>
    <t>32 90 034</t>
  </si>
  <si>
    <t>32 90 035</t>
  </si>
  <si>
    <t>32 90 036</t>
  </si>
  <si>
    <t>32 90 037</t>
  </si>
  <si>
    <t>32 90 038</t>
  </si>
  <si>
    <t>32 90 039</t>
  </si>
  <si>
    <t>32 90 040</t>
  </si>
  <si>
    <t>32 90 041</t>
  </si>
  <si>
    <t>32 90 042</t>
  </si>
  <si>
    <t>32 90 043</t>
  </si>
  <si>
    <t>32 90 044</t>
  </si>
  <si>
    <t>32 90 045</t>
  </si>
  <si>
    <t>32 90 046</t>
  </si>
  <si>
    <t>32 90 047</t>
  </si>
  <si>
    <t>32 90 048</t>
  </si>
  <si>
    <t>32 90 049</t>
  </si>
  <si>
    <t>32 90 050</t>
  </si>
  <si>
    <t>32 90 051</t>
  </si>
  <si>
    <t>32 90 052</t>
  </si>
  <si>
    <t>32 90 053</t>
  </si>
  <si>
    <t>32 90 054</t>
  </si>
  <si>
    <t>32 90 055</t>
  </si>
  <si>
    <t>32 90 056</t>
  </si>
  <si>
    <t>32 90 057</t>
  </si>
  <si>
    <t>32 90 058</t>
  </si>
  <si>
    <t>32 90 059</t>
  </si>
  <si>
    <t>32 90 060</t>
  </si>
  <si>
    <t>32 90 061</t>
  </si>
  <si>
    <t>32 90 062</t>
  </si>
  <si>
    <t>32 90 063</t>
  </si>
  <si>
    <t>32 90 064</t>
  </si>
  <si>
    <t>32 90 065</t>
  </si>
  <si>
    <t>32 90 066</t>
  </si>
  <si>
    <t>32 90 067</t>
  </si>
  <si>
    <t>32 90 068</t>
  </si>
  <si>
    <t>32 90 069</t>
  </si>
  <si>
    <t>32 90 070</t>
  </si>
  <si>
    <t>Conditional statement:</t>
  </si>
  <si>
    <t>How many employee are unpaid?</t>
  </si>
  <si>
    <t>Question</t>
  </si>
  <si>
    <t>How many  cars have high city mpg value?</t>
  </si>
  <si>
    <t>Conditional Statement:(IF)</t>
  </si>
  <si>
    <t>Row Labels</t>
  </si>
  <si>
    <t>Grand Total</t>
  </si>
  <si>
    <t>Max of Fare</t>
  </si>
  <si>
    <t>(blank)</t>
  </si>
  <si>
    <t>Column7</t>
  </si>
  <si>
    <t>Column8</t>
  </si>
  <si>
    <t>Column9</t>
  </si>
  <si>
    <t>Column10</t>
  </si>
  <si>
    <t>Column11</t>
  </si>
  <si>
    <t>Column12</t>
  </si>
  <si>
    <t>Column13</t>
  </si>
  <si>
    <t>Column14</t>
  </si>
  <si>
    <t>Column15</t>
  </si>
  <si>
    <t>Column16</t>
  </si>
  <si>
    <t>Column17</t>
  </si>
  <si>
    <t>Column18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</si>
</sst>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6" fillId="0" borderId="0" xfId="0" applyFont="1"/>
    <xf numFmtId="15" fontId="0" fillId="0" borderId="0" xfId="0" applyNumberFormat="1"/>
    <xf numFmtId="0" fontId="0" fillId="0" borderId="0" xfId="0"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3</xdr:col>
      <xdr:colOff>3741420</xdr:colOff>
      <xdr:row>163</xdr:row>
      <xdr:rowOff>53340</xdr:rowOff>
    </xdr:from>
    <xdr:to>
      <xdr:col>5</xdr:col>
      <xdr:colOff>106680</xdr:colOff>
      <xdr:row>324</xdr:row>
      <xdr:rowOff>142875</xdr:rowOff>
    </xdr:to>
    <mc:AlternateContent xmlns:mc="http://schemas.openxmlformats.org/markup-compatibility/2006" xmlns:sle15="http://schemas.microsoft.com/office/drawing/2012/slicer">
      <mc:Choice Requires="sle15">
        <xdr:graphicFrame macro="">
          <xdr:nvGraphicFramePr>
            <xdr:cNvPr id="3" name="Column2">
              <a:extLst>
                <a:ext uri="{FF2B5EF4-FFF2-40B4-BE49-F238E27FC236}">
                  <a16:creationId xmlns:a16="http://schemas.microsoft.com/office/drawing/2014/main" id="{866D6344-C95B-4831-ADB9-44528D2B6ACA}"/>
                </a:ext>
              </a:extLst>
            </xdr:cNvPr>
            <xdr:cNvGraphicFramePr/>
          </xdr:nvGraphicFramePr>
          <xdr:xfrm>
            <a:off x="0" y="0"/>
            <a:ext cx="0" cy="0"/>
          </xdr:xfrm>
          <a:graphic>
            <a:graphicData uri="http://schemas.microsoft.com/office/drawing/2010/slicer">
              <sle:slicer xmlns:sle="http://schemas.microsoft.com/office/drawing/2010/slicer" name="Column2"/>
            </a:graphicData>
          </a:graphic>
        </xdr:graphicFrame>
      </mc:Choice>
      <mc:Fallback xmlns="">
        <xdr:sp macro="" textlink="">
          <xdr:nvSpPr>
            <xdr:cNvPr id="0" name=""/>
            <xdr:cNvSpPr>
              <a:spLocks noTextEdit="1"/>
            </xdr:cNvSpPr>
          </xdr:nvSpPr>
          <xdr:spPr>
            <a:xfrm>
              <a:off x="5958840" y="2796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281940</xdr:colOff>
      <xdr:row>55</xdr:row>
      <xdr:rowOff>60960</xdr:rowOff>
    </xdr:from>
    <xdr:to>
      <xdr:col>7</xdr:col>
      <xdr:colOff>632460</xdr:colOff>
      <xdr:row>213</xdr:row>
      <xdr:rowOff>150495</xdr:rowOff>
    </xdr:to>
    <mc:AlternateContent xmlns:mc="http://schemas.openxmlformats.org/markup-compatibility/2006" xmlns:sle15="http://schemas.microsoft.com/office/drawing/2012/slicer">
      <mc:Choice Requires="sle15">
        <xdr:graphicFrame macro="">
          <xdr:nvGraphicFramePr>
            <xdr:cNvPr id="4" name="Column3">
              <a:extLst>
                <a:ext uri="{FF2B5EF4-FFF2-40B4-BE49-F238E27FC236}">
                  <a16:creationId xmlns:a16="http://schemas.microsoft.com/office/drawing/2014/main" id="{08BFD741-E177-4EC8-9B66-1646A618319D}"/>
                </a:ext>
              </a:extLst>
            </xdr:cNvPr>
            <xdr:cNvGraphicFramePr/>
          </xdr:nvGraphicFramePr>
          <xdr:xfrm>
            <a:off x="0" y="0"/>
            <a:ext cx="0" cy="0"/>
          </xdr:xfrm>
          <a:graphic>
            <a:graphicData uri="http://schemas.microsoft.com/office/drawing/2010/slicer">
              <sle:slicer xmlns:sle="http://schemas.microsoft.com/office/drawing/2010/slicer" name="Column3"/>
            </a:graphicData>
          </a:graphic>
        </xdr:graphicFrame>
      </mc:Choice>
      <mc:Fallback xmlns="">
        <xdr:sp macro="" textlink="">
          <xdr:nvSpPr>
            <xdr:cNvPr id="0" name=""/>
            <xdr:cNvSpPr>
              <a:spLocks noTextEdit="1"/>
            </xdr:cNvSpPr>
          </xdr:nvSpPr>
          <xdr:spPr>
            <a:xfrm>
              <a:off x="7962900" y="1158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31.549697106479" createdVersion="6" refreshedVersion="6" minRefreshableVersion="3" recordCount="891" xr:uid="{8069EB06-2E1F-41B3-A17F-A1C44931D3EE}">
  <cacheSource type="worksheet">
    <worksheetSource ref="A1:L892" sheet="titanic"/>
  </cacheSource>
  <cacheFields count="12">
    <cacheField name="PassengerId" numFmtId="0">
      <sharedItems containsSemiMixedTypes="0" containsString="0" containsNumber="1" containsInteger="1" minValue="1" maxValue="891" count="89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sharedItems>
    </cacheField>
    <cacheField name="Survived" numFmtId="0">
      <sharedItems containsSemiMixedTypes="0" containsString="0" containsNumber="1" containsInteger="1" minValue="0" maxValue="1" count="2">
        <n v="0"/>
        <n v="1"/>
      </sharedItems>
    </cacheField>
    <cacheField name="Pclass" numFmtId="0">
      <sharedItems containsSemiMixedTypes="0" containsString="0" containsNumber="1" containsInteger="1" minValue="1" maxValue="3" count="3">
        <n v="3"/>
        <n v="1"/>
        <n v="2"/>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ount="248">
        <n v="7.25"/>
        <n v="71.283299999999997"/>
        <n v="7.9249999999999998"/>
        <n v="53.1"/>
        <n v="8.0500000000000007"/>
        <n v="8.4582999999999995"/>
        <n v="51.862499999999997"/>
        <n v="21.074999999999999"/>
        <n v="11.1333"/>
        <n v="30.070799999999998"/>
        <n v="16.7"/>
        <n v="26.55"/>
        <n v="31.274999999999999"/>
        <n v="7.8541999999999996"/>
        <n v="16"/>
        <n v="29.125"/>
        <n v="13"/>
        <n v="18"/>
        <n v="7.2249999999999996"/>
        <n v="26"/>
        <n v="8.0291999999999994"/>
        <n v="35.5"/>
        <n v="31.387499999999999"/>
        <n v="263"/>
        <n v="7.8792"/>
        <n v="7.8958000000000004"/>
        <n v="27.720800000000001"/>
        <n v="146.52080000000001"/>
        <n v="7.75"/>
        <n v="10.5"/>
        <n v="82.1708"/>
        <n v="52"/>
        <n v="7.2291999999999996"/>
        <n v="11.2417"/>
        <n v="9.4749999999999996"/>
        <n v="21"/>
        <n v="41.5792"/>
        <n v="15.5"/>
        <n v="21.679200000000002"/>
        <n v="17.8"/>
        <n v="39.6875"/>
        <n v="7.8"/>
        <n v="76.729200000000006"/>
        <n v="61.979199999999999"/>
        <n v="27.75"/>
        <n v="46.9"/>
        <n v="80"/>
        <n v="83.474999999999994"/>
        <n v="27.9"/>
        <n v="15.245799999999999"/>
        <n v="8.1583000000000006"/>
        <n v="8.6624999999999996"/>
        <n v="73.5"/>
        <n v="14.4542"/>
        <n v="56.495800000000003"/>
        <n v="7.65"/>
        <n v="29"/>
        <n v="12.475"/>
        <n v="9"/>
        <n v="9.5"/>
        <n v="7.7874999999999996"/>
        <n v="47.1"/>
        <n v="15.85"/>
        <n v="34.375"/>
        <n v="61.174999999999997"/>
        <n v="20.574999999999999"/>
        <n v="34.654200000000003"/>
        <n v="63.3583"/>
        <n v="23"/>
        <n v="77.287499999999994"/>
        <n v="8.6541999999999994"/>
        <n v="7.7750000000000004"/>
        <n v="24.15"/>
        <n v="9.8249999999999993"/>
        <n v="14.458299999999999"/>
        <n v="247.52080000000001"/>
        <n v="7.1417000000000002"/>
        <n v="22.3583"/>
        <n v="6.9749999999999996"/>
        <n v="7.05"/>
        <n v="14.5"/>
        <n v="15.0458"/>
        <n v="26.283300000000001"/>
        <n v="9.2166999999999994"/>
        <n v="79.2"/>
        <n v="6.75"/>
        <n v="11.5"/>
        <n v="36.75"/>
        <n v="7.7957999999999998"/>
        <n v="12.525"/>
        <n v="66.599999999999994"/>
        <n v="7.3125"/>
        <n v="61.379199999999997"/>
        <n v="7.7332999999999998"/>
        <n v="69.55"/>
        <n v="16.100000000000001"/>
        <n v="15.75"/>
        <n v="20.524999999999999"/>
        <n v="55"/>
        <n v="25.925000000000001"/>
        <n v="33.5"/>
        <n v="30.695799999999998"/>
        <n v="25.466699999999999"/>
        <n v="28.712499999999999"/>
        <n v="0"/>
        <n v="15.05"/>
        <n v="39"/>
        <n v="22.024999999999999"/>
        <n v="50"/>
        <n v="8.4041999999999994"/>
        <n v="6.4958"/>
        <n v="10.4625"/>
        <n v="18.787500000000001"/>
        <n v="31"/>
        <n v="113.27500000000001"/>
        <n v="27"/>
        <n v="76.291700000000006"/>
        <n v="90"/>
        <n v="9.35"/>
        <n v="13.5"/>
        <n v="7.55"/>
        <n v="26.25"/>
        <n v="12.275"/>
        <n v="7.125"/>
        <n v="52.554200000000002"/>
        <n v="20.212499999999999"/>
        <n v="86.5"/>
        <n v="512.32920000000001"/>
        <n v="79.650000000000006"/>
        <n v="153.46250000000001"/>
        <n v="135.63329999999999"/>
        <n v="19.5"/>
        <n v="29.7"/>
        <n v="77.958299999999994"/>
        <n v="20.25"/>
        <n v="78.849999999999994"/>
        <n v="91.0792"/>
        <n v="12.875"/>
        <n v="8.85"/>
        <n v="151.55000000000001"/>
        <n v="30.5"/>
        <n v="23.25"/>
        <n v="12.35"/>
        <n v="110.88330000000001"/>
        <n v="108.9"/>
        <n v="24"/>
        <n v="56.929200000000002"/>
        <n v="83.158299999999997"/>
        <n v="262.375"/>
        <n v="14"/>
        <n v="164.86670000000001"/>
        <n v="134.5"/>
        <n v="6.2374999999999998"/>
        <n v="57.979199999999999"/>
        <n v="28.5"/>
        <n v="133.65"/>
        <n v="15.9"/>
        <n v="9.2249999999999996"/>
        <n v="35"/>
        <n v="75.25"/>
        <n v="69.3"/>
        <n v="55.441699999999997"/>
        <n v="211.5"/>
        <n v="4.0125000000000002"/>
        <n v="227.52500000000001"/>
        <n v="15.7417"/>
        <n v="7.7291999999999996"/>
        <n v="12"/>
        <n v="120"/>
        <n v="12.65"/>
        <n v="18.75"/>
        <n v="6.8582999999999998"/>
        <n v="32.5"/>
        <n v="7.875"/>
        <n v="14.4"/>
        <n v="55.9"/>
        <n v="8.1125000000000007"/>
        <n v="81.8583"/>
        <n v="19.258299999999998"/>
        <n v="19.966699999999999"/>
        <n v="89.104200000000006"/>
        <n v="38.5"/>
        <n v="7.7249999999999996"/>
        <n v="13.791700000000001"/>
        <n v="9.8375000000000004"/>
        <n v="7.0457999999999998"/>
        <n v="7.5208000000000004"/>
        <n v="12.2875"/>
        <n v="9.5875000000000004"/>
        <n v="49.504199999999997"/>
        <n v="78.2667"/>
        <n v="15.1"/>
        <n v="7.6292"/>
        <n v="22.524999999999999"/>
        <n v="26.287500000000001"/>
        <n v="59.4"/>
        <n v="7.4958"/>
        <n v="34.020800000000001"/>
        <n v="93.5"/>
        <n v="221.7792"/>
        <n v="106.425"/>
        <n v="49.5"/>
        <n v="71"/>
        <n v="13.862500000000001"/>
        <n v="7.8292000000000002"/>
        <n v="39.6"/>
        <n v="17.399999999999999"/>
        <n v="51.479199999999999"/>
        <n v="26.387499999999999"/>
        <n v="30"/>
        <n v="40.125"/>
        <n v="8.7125000000000004"/>
        <n v="15"/>
        <n v="33"/>
        <n v="42.4"/>
        <n v="15.55"/>
        <n v="65"/>
        <n v="32.320799999999998"/>
        <n v="7.0541999999999998"/>
        <n v="8.4332999999999991"/>
        <n v="25.587499999999999"/>
        <n v="9.8416999999999994"/>
        <n v="8.1374999999999993"/>
        <n v="10.1708"/>
        <n v="211.33750000000001"/>
        <n v="57"/>
        <n v="13.416700000000001"/>
        <n v="7.7416999999999998"/>
        <n v="9.4832999999999998"/>
        <n v="7.7374999999999998"/>
        <n v="8.3625000000000007"/>
        <n v="23.45"/>
        <n v="25.929200000000002"/>
        <n v="8.6832999999999991"/>
        <n v="8.5167000000000002"/>
        <n v="7.8875000000000002"/>
        <n v="37.004199999999997"/>
        <n v="6.45"/>
        <n v="6.95"/>
        <n v="8.3000000000000007"/>
        <n v="6.4375"/>
        <n v="39.4"/>
        <n v="14.1083"/>
        <n v="13.8583"/>
        <n v="50.495800000000003"/>
        <n v="5"/>
        <n v="9.8458000000000006"/>
        <n v="10.5167"/>
      </sharedItems>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x v="0"/>
    <x v="0"/>
    <s v="Braund, Mr. Owen Harris"/>
    <x v="0"/>
    <x v="0"/>
    <n v="1"/>
    <n v="0"/>
    <s v="A/5 21171"/>
    <x v="0"/>
    <m/>
    <s v="S"/>
  </r>
  <r>
    <x v="1"/>
    <x v="1"/>
    <x v="1"/>
    <s v="Cumings, Mrs. John Bradley (Florence Briggs Thayer)"/>
    <x v="1"/>
    <x v="1"/>
    <n v="1"/>
    <n v="0"/>
    <s v="PC 17599"/>
    <x v="1"/>
    <s v="C85"/>
    <s v="C"/>
  </r>
  <r>
    <x v="2"/>
    <x v="1"/>
    <x v="0"/>
    <s v="Heikkinen, Miss. Laina"/>
    <x v="1"/>
    <x v="2"/>
    <n v="0"/>
    <n v="0"/>
    <s v="STON/O2. 3101282"/>
    <x v="2"/>
    <m/>
    <s v="S"/>
  </r>
  <r>
    <x v="3"/>
    <x v="1"/>
    <x v="1"/>
    <s v="Futrelle, Mrs. Jacques Heath (Lily May Peel)"/>
    <x v="1"/>
    <x v="3"/>
    <n v="1"/>
    <n v="0"/>
    <n v="113803"/>
    <x v="3"/>
    <s v="C123"/>
    <s v="S"/>
  </r>
  <r>
    <x v="4"/>
    <x v="0"/>
    <x v="0"/>
    <s v="Allen, Mr. William Henry"/>
    <x v="0"/>
    <x v="3"/>
    <n v="0"/>
    <n v="0"/>
    <n v="373450"/>
    <x v="4"/>
    <m/>
    <s v="S"/>
  </r>
  <r>
    <x v="5"/>
    <x v="0"/>
    <x v="0"/>
    <s v="Moran, Mr. James"/>
    <x v="0"/>
    <x v="4"/>
    <n v="0"/>
    <n v="0"/>
    <n v="330877"/>
    <x v="5"/>
    <m/>
    <s v="Q"/>
  </r>
  <r>
    <x v="6"/>
    <x v="0"/>
    <x v="1"/>
    <s v="McCarthy, Mr. Timothy J"/>
    <x v="0"/>
    <x v="5"/>
    <n v="0"/>
    <n v="0"/>
    <n v="17463"/>
    <x v="6"/>
    <s v="E46"/>
    <s v="S"/>
  </r>
  <r>
    <x v="7"/>
    <x v="0"/>
    <x v="0"/>
    <s v="Palsson, Master. Gosta Leonard"/>
    <x v="0"/>
    <x v="6"/>
    <n v="3"/>
    <n v="1"/>
    <n v="349909"/>
    <x v="7"/>
    <m/>
    <s v="S"/>
  </r>
  <r>
    <x v="8"/>
    <x v="1"/>
    <x v="0"/>
    <s v="Johnson, Mrs. Oscar W (Elisabeth Vilhelmina Berg)"/>
    <x v="1"/>
    <x v="7"/>
    <n v="0"/>
    <n v="2"/>
    <n v="347742"/>
    <x v="8"/>
    <m/>
    <s v="S"/>
  </r>
  <r>
    <x v="9"/>
    <x v="1"/>
    <x v="2"/>
    <s v="Nasser, Mrs. Nicholas (Adele Achem)"/>
    <x v="1"/>
    <x v="8"/>
    <n v="1"/>
    <n v="0"/>
    <n v="237736"/>
    <x v="9"/>
    <m/>
    <s v="C"/>
  </r>
  <r>
    <x v="10"/>
    <x v="1"/>
    <x v="0"/>
    <s v="Sandstrom, Miss. Marguerite Rut"/>
    <x v="1"/>
    <x v="9"/>
    <n v="1"/>
    <n v="1"/>
    <s v="PP 9549"/>
    <x v="10"/>
    <s v="G6"/>
    <s v="S"/>
  </r>
  <r>
    <x v="11"/>
    <x v="1"/>
    <x v="1"/>
    <s v="Bonnell, Miss. Elizabeth"/>
    <x v="1"/>
    <x v="10"/>
    <n v="0"/>
    <n v="0"/>
    <n v="113783"/>
    <x v="11"/>
    <s v="C103"/>
    <s v="S"/>
  </r>
  <r>
    <x v="12"/>
    <x v="0"/>
    <x v="0"/>
    <s v="Saundercock, Mr. William Henry"/>
    <x v="0"/>
    <x v="11"/>
    <n v="0"/>
    <n v="0"/>
    <s v="A/5. 2151"/>
    <x v="4"/>
    <m/>
    <s v="S"/>
  </r>
  <r>
    <x v="13"/>
    <x v="0"/>
    <x v="0"/>
    <s v="Andersson, Mr. Anders Johan"/>
    <x v="0"/>
    <x v="12"/>
    <n v="1"/>
    <n v="5"/>
    <n v="347082"/>
    <x v="12"/>
    <m/>
    <s v="S"/>
  </r>
  <r>
    <x v="14"/>
    <x v="0"/>
    <x v="0"/>
    <s v="Vestrom, Miss. Hulda Amanda Adolfina"/>
    <x v="1"/>
    <x v="8"/>
    <n v="0"/>
    <n v="0"/>
    <n v="350406"/>
    <x v="13"/>
    <m/>
    <s v="S"/>
  </r>
  <r>
    <x v="15"/>
    <x v="1"/>
    <x v="2"/>
    <s v="Hewlett, Mrs. (Mary D Kingcome) "/>
    <x v="1"/>
    <x v="13"/>
    <n v="0"/>
    <n v="0"/>
    <n v="248706"/>
    <x v="14"/>
    <m/>
    <s v="S"/>
  </r>
  <r>
    <x v="16"/>
    <x v="0"/>
    <x v="0"/>
    <s v="Rice, Master. Eugene"/>
    <x v="0"/>
    <x v="6"/>
    <n v="4"/>
    <n v="1"/>
    <n v="382652"/>
    <x v="15"/>
    <m/>
    <s v="Q"/>
  </r>
  <r>
    <x v="17"/>
    <x v="1"/>
    <x v="2"/>
    <s v="Williams, Mr. Charles Eugene"/>
    <x v="0"/>
    <x v="4"/>
    <n v="0"/>
    <n v="0"/>
    <n v="244373"/>
    <x v="16"/>
    <m/>
    <s v="S"/>
  </r>
  <r>
    <x v="18"/>
    <x v="0"/>
    <x v="0"/>
    <s v="Vander Planke, Mrs. Julius (Emelia Maria Vandemoortele)"/>
    <x v="1"/>
    <x v="14"/>
    <n v="1"/>
    <n v="0"/>
    <n v="345763"/>
    <x v="17"/>
    <m/>
    <s v="S"/>
  </r>
  <r>
    <x v="19"/>
    <x v="1"/>
    <x v="0"/>
    <s v="Masselmani, Mrs. Fatima"/>
    <x v="1"/>
    <x v="4"/>
    <n v="0"/>
    <n v="0"/>
    <n v="2649"/>
    <x v="18"/>
    <m/>
    <s v="C"/>
  </r>
  <r>
    <x v="20"/>
    <x v="0"/>
    <x v="2"/>
    <s v="Fynney, Mr. Joseph J"/>
    <x v="0"/>
    <x v="3"/>
    <n v="0"/>
    <n v="0"/>
    <n v="239865"/>
    <x v="19"/>
    <m/>
    <s v="S"/>
  </r>
  <r>
    <x v="21"/>
    <x v="1"/>
    <x v="2"/>
    <s v="Beesley, Mr. Lawrence"/>
    <x v="0"/>
    <x v="15"/>
    <n v="0"/>
    <n v="0"/>
    <n v="248698"/>
    <x v="16"/>
    <s v="D56"/>
    <s v="S"/>
  </r>
  <r>
    <x v="22"/>
    <x v="1"/>
    <x v="0"/>
    <s v="McGowan, Miss. Anna &quot;Annie&quot;"/>
    <x v="1"/>
    <x v="16"/>
    <n v="0"/>
    <n v="0"/>
    <n v="330923"/>
    <x v="20"/>
    <m/>
    <s v="Q"/>
  </r>
  <r>
    <x v="23"/>
    <x v="1"/>
    <x v="1"/>
    <s v="Sloper, Mr. William Thompson"/>
    <x v="0"/>
    <x v="17"/>
    <n v="0"/>
    <n v="0"/>
    <n v="113788"/>
    <x v="21"/>
    <s v="A6"/>
    <s v="S"/>
  </r>
  <r>
    <x v="24"/>
    <x v="0"/>
    <x v="0"/>
    <s v="Palsson, Miss. Torborg Danira"/>
    <x v="1"/>
    <x v="18"/>
    <n v="3"/>
    <n v="1"/>
    <n v="349909"/>
    <x v="7"/>
    <m/>
    <s v="S"/>
  </r>
  <r>
    <x v="25"/>
    <x v="1"/>
    <x v="0"/>
    <s v="Asplund, Mrs. Carl Oscar (Selma Augusta Emilia Johansson)"/>
    <x v="1"/>
    <x v="1"/>
    <n v="1"/>
    <n v="5"/>
    <n v="347077"/>
    <x v="22"/>
    <m/>
    <s v="S"/>
  </r>
  <r>
    <x v="26"/>
    <x v="0"/>
    <x v="0"/>
    <s v="Emir, Mr. Farred Chehab"/>
    <x v="0"/>
    <x v="4"/>
    <n v="0"/>
    <n v="0"/>
    <n v="2631"/>
    <x v="18"/>
    <m/>
    <s v="C"/>
  </r>
  <r>
    <x v="27"/>
    <x v="0"/>
    <x v="1"/>
    <s v="Fortune, Mr. Charles Alexander"/>
    <x v="0"/>
    <x v="19"/>
    <n v="3"/>
    <n v="2"/>
    <n v="19950"/>
    <x v="23"/>
    <s v="C23 C25 C27"/>
    <s v="S"/>
  </r>
  <r>
    <x v="28"/>
    <x v="1"/>
    <x v="0"/>
    <s v="O'Dwyer, Miss. Ellen &quot;Nellie&quot;"/>
    <x v="1"/>
    <x v="4"/>
    <n v="0"/>
    <n v="0"/>
    <n v="330959"/>
    <x v="24"/>
    <m/>
    <s v="Q"/>
  </r>
  <r>
    <x v="29"/>
    <x v="0"/>
    <x v="0"/>
    <s v="Todoroff, Mr. Lalio"/>
    <x v="0"/>
    <x v="4"/>
    <n v="0"/>
    <n v="0"/>
    <n v="349216"/>
    <x v="25"/>
    <m/>
    <s v="S"/>
  </r>
  <r>
    <x v="30"/>
    <x v="0"/>
    <x v="1"/>
    <s v="Uruchurtu, Don. Manuel E"/>
    <x v="0"/>
    <x v="20"/>
    <n v="0"/>
    <n v="0"/>
    <s v="PC 17601"/>
    <x v="26"/>
    <m/>
    <s v="C"/>
  </r>
  <r>
    <x v="31"/>
    <x v="1"/>
    <x v="1"/>
    <s v="Spencer, Mrs. William Augustus (Marie Eugenie)"/>
    <x v="1"/>
    <x v="4"/>
    <n v="1"/>
    <n v="0"/>
    <s v="PC 17569"/>
    <x v="27"/>
    <s v="B78"/>
    <s v="C"/>
  </r>
  <r>
    <x v="32"/>
    <x v="1"/>
    <x v="0"/>
    <s v="Glynn, Miss. Mary Agatha"/>
    <x v="1"/>
    <x v="4"/>
    <n v="0"/>
    <n v="0"/>
    <n v="335677"/>
    <x v="28"/>
    <m/>
    <s v="Q"/>
  </r>
  <r>
    <x v="33"/>
    <x v="0"/>
    <x v="2"/>
    <s v="Wheadon, Mr. Edward H"/>
    <x v="0"/>
    <x v="21"/>
    <n v="0"/>
    <n v="0"/>
    <s v="C.A. 24579"/>
    <x v="29"/>
    <m/>
    <s v="S"/>
  </r>
  <r>
    <x v="34"/>
    <x v="0"/>
    <x v="1"/>
    <s v="Meyer, Mr. Edgar Joseph"/>
    <x v="0"/>
    <x v="17"/>
    <n v="1"/>
    <n v="0"/>
    <s v="PC 17604"/>
    <x v="30"/>
    <m/>
    <s v="C"/>
  </r>
  <r>
    <x v="35"/>
    <x v="0"/>
    <x v="1"/>
    <s v="Holverson, Mr. Alexander Oskar"/>
    <x v="0"/>
    <x v="22"/>
    <n v="1"/>
    <n v="0"/>
    <n v="113789"/>
    <x v="31"/>
    <m/>
    <s v="S"/>
  </r>
  <r>
    <x v="36"/>
    <x v="1"/>
    <x v="0"/>
    <s v="Mamee, Mr. Hanna"/>
    <x v="0"/>
    <x v="4"/>
    <n v="0"/>
    <n v="0"/>
    <n v="2677"/>
    <x v="32"/>
    <m/>
    <s v="C"/>
  </r>
  <r>
    <x v="37"/>
    <x v="0"/>
    <x v="0"/>
    <s v="Cann, Mr. Ernest Charles"/>
    <x v="0"/>
    <x v="23"/>
    <n v="0"/>
    <n v="0"/>
    <s v="A./5. 2152"/>
    <x v="4"/>
    <m/>
    <s v="S"/>
  </r>
  <r>
    <x v="38"/>
    <x v="0"/>
    <x v="0"/>
    <s v="Vander Planke, Miss. Augusta Maria"/>
    <x v="1"/>
    <x v="24"/>
    <n v="2"/>
    <n v="0"/>
    <n v="345764"/>
    <x v="17"/>
    <m/>
    <s v="S"/>
  </r>
  <r>
    <x v="39"/>
    <x v="1"/>
    <x v="0"/>
    <s v="Nicola-Yarred, Miss. Jamila"/>
    <x v="1"/>
    <x v="8"/>
    <n v="1"/>
    <n v="0"/>
    <n v="2651"/>
    <x v="33"/>
    <m/>
    <s v="C"/>
  </r>
  <r>
    <x v="40"/>
    <x v="0"/>
    <x v="0"/>
    <s v="Ahlin, Mrs. Johan (Johanna Persdotter Larsson)"/>
    <x v="1"/>
    <x v="20"/>
    <n v="1"/>
    <n v="0"/>
    <n v="7546"/>
    <x v="34"/>
    <m/>
    <s v="S"/>
  </r>
  <r>
    <x v="41"/>
    <x v="0"/>
    <x v="2"/>
    <s v="Turpin, Mrs. William John Robert (Dorothy Ann Wonnacott)"/>
    <x v="1"/>
    <x v="7"/>
    <n v="1"/>
    <n v="0"/>
    <n v="11668"/>
    <x v="35"/>
    <m/>
    <s v="S"/>
  </r>
  <r>
    <x v="42"/>
    <x v="0"/>
    <x v="0"/>
    <s v="Kraeff, Mr. Theodor"/>
    <x v="0"/>
    <x v="4"/>
    <n v="0"/>
    <n v="0"/>
    <n v="349253"/>
    <x v="25"/>
    <m/>
    <s v="C"/>
  </r>
  <r>
    <x v="43"/>
    <x v="1"/>
    <x v="2"/>
    <s v="Laroche, Miss. Simonne Marie Anne Andree"/>
    <x v="1"/>
    <x v="25"/>
    <n v="1"/>
    <n v="2"/>
    <s v="SC/Paris 2123"/>
    <x v="36"/>
    <m/>
    <s v="C"/>
  </r>
  <r>
    <x v="44"/>
    <x v="1"/>
    <x v="0"/>
    <s v="Devaney, Miss. Margaret Delia"/>
    <x v="1"/>
    <x v="19"/>
    <n v="0"/>
    <n v="0"/>
    <n v="330958"/>
    <x v="24"/>
    <m/>
    <s v="Q"/>
  </r>
  <r>
    <x v="45"/>
    <x v="0"/>
    <x v="0"/>
    <s v="Rogers, Mr. William John"/>
    <x v="0"/>
    <x v="4"/>
    <n v="0"/>
    <n v="0"/>
    <s v="S.C./A.4. 23567"/>
    <x v="4"/>
    <m/>
    <s v="S"/>
  </r>
  <r>
    <x v="46"/>
    <x v="0"/>
    <x v="0"/>
    <s v="Lennon, Mr. Denis"/>
    <x v="0"/>
    <x v="4"/>
    <n v="1"/>
    <n v="0"/>
    <n v="370371"/>
    <x v="37"/>
    <m/>
    <s v="Q"/>
  </r>
  <r>
    <x v="47"/>
    <x v="1"/>
    <x v="0"/>
    <s v="O'Driscoll, Miss. Bridget"/>
    <x v="1"/>
    <x v="4"/>
    <n v="0"/>
    <n v="0"/>
    <n v="14311"/>
    <x v="28"/>
    <m/>
    <s v="Q"/>
  </r>
  <r>
    <x v="48"/>
    <x v="0"/>
    <x v="0"/>
    <s v="Samaan, Mr. Youssef"/>
    <x v="0"/>
    <x v="4"/>
    <n v="2"/>
    <n v="0"/>
    <n v="2662"/>
    <x v="38"/>
    <m/>
    <s v="C"/>
  </r>
  <r>
    <x v="49"/>
    <x v="0"/>
    <x v="0"/>
    <s v="Arnold-Franchi, Mrs. Josef (Josefine Franchi)"/>
    <x v="1"/>
    <x v="24"/>
    <n v="1"/>
    <n v="0"/>
    <n v="349237"/>
    <x v="39"/>
    <m/>
    <s v="S"/>
  </r>
  <r>
    <x v="50"/>
    <x v="0"/>
    <x v="0"/>
    <s v="Panula, Master. Juha Niilo"/>
    <x v="0"/>
    <x v="26"/>
    <n v="4"/>
    <n v="1"/>
    <n v="3101295"/>
    <x v="40"/>
    <m/>
    <s v="S"/>
  </r>
  <r>
    <x v="51"/>
    <x v="0"/>
    <x v="0"/>
    <s v="Nosworthy, Mr. Richard Cater"/>
    <x v="0"/>
    <x v="23"/>
    <n v="0"/>
    <n v="0"/>
    <s v="A/4. 39886"/>
    <x v="41"/>
    <m/>
    <s v="S"/>
  </r>
  <r>
    <x v="52"/>
    <x v="1"/>
    <x v="1"/>
    <s v="Harper, Mrs. Henry Sleeper (Myna Haxtun)"/>
    <x v="1"/>
    <x v="27"/>
    <n v="1"/>
    <n v="0"/>
    <s v="PC 17572"/>
    <x v="42"/>
    <s v="D33"/>
    <s v="C"/>
  </r>
  <r>
    <x v="53"/>
    <x v="1"/>
    <x v="2"/>
    <s v="Faunthorpe, Mrs. Lizzie (Elizabeth Anne Wilkinson)"/>
    <x v="1"/>
    <x v="28"/>
    <n v="1"/>
    <n v="0"/>
    <n v="2926"/>
    <x v="19"/>
    <m/>
    <s v="S"/>
  </r>
  <r>
    <x v="54"/>
    <x v="0"/>
    <x v="1"/>
    <s v="Ostby, Mr. Engelhart Cornelius"/>
    <x v="0"/>
    <x v="29"/>
    <n v="0"/>
    <n v="1"/>
    <n v="113509"/>
    <x v="43"/>
    <s v="B30"/>
    <s v="C"/>
  </r>
  <r>
    <x v="55"/>
    <x v="1"/>
    <x v="1"/>
    <s v="Woolner, Mr. Hugh"/>
    <x v="0"/>
    <x v="4"/>
    <n v="0"/>
    <n v="0"/>
    <n v="19947"/>
    <x v="21"/>
    <s v="C52"/>
    <s v="S"/>
  </r>
  <r>
    <x v="56"/>
    <x v="1"/>
    <x v="2"/>
    <s v="Rugg, Miss. Emily"/>
    <x v="1"/>
    <x v="23"/>
    <n v="0"/>
    <n v="0"/>
    <s v="C.A. 31026"/>
    <x v="29"/>
    <m/>
    <s v="S"/>
  </r>
  <r>
    <x v="57"/>
    <x v="0"/>
    <x v="0"/>
    <s v="Novel, Mr. Mansouer"/>
    <x v="0"/>
    <x v="30"/>
    <n v="0"/>
    <n v="0"/>
    <n v="2697"/>
    <x v="32"/>
    <m/>
    <s v="C"/>
  </r>
  <r>
    <x v="58"/>
    <x v="1"/>
    <x v="2"/>
    <s v="West, Miss. Constance Mirium"/>
    <x v="1"/>
    <x v="31"/>
    <n v="1"/>
    <n v="2"/>
    <s v="C.A. 34651"/>
    <x v="44"/>
    <m/>
    <s v="S"/>
  </r>
  <r>
    <x v="59"/>
    <x v="0"/>
    <x v="0"/>
    <s v="Goodwin, Master. William Frederick"/>
    <x v="0"/>
    <x v="32"/>
    <n v="5"/>
    <n v="2"/>
    <s v="CA 2144"/>
    <x v="45"/>
    <m/>
    <s v="S"/>
  </r>
  <r>
    <x v="60"/>
    <x v="0"/>
    <x v="0"/>
    <s v="Sirayanian, Mr. Orsen"/>
    <x v="0"/>
    <x v="0"/>
    <n v="0"/>
    <n v="0"/>
    <n v="2669"/>
    <x v="32"/>
    <m/>
    <s v="C"/>
  </r>
  <r>
    <x v="61"/>
    <x v="1"/>
    <x v="1"/>
    <s v="Icard, Miss. Amelie"/>
    <x v="1"/>
    <x v="1"/>
    <n v="0"/>
    <n v="0"/>
    <n v="113572"/>
    <x v="46"/>
    <s v="B28"/>
    <m/>
  </r>
  <r>
    <x v="62"/>
    <x v="0"/>
    <x v="1"/>
    <s v="Harris, Mr. Henry Birkhardt"/>
    <x v="0"/>
    <x v="33"/>
    <n v="1"/>
    <n v="0"/>
    <n v="36973"/>
    <x v="47"/>
    <s v="C83"/>
    <s v="S"/>
  </r>
  <r>
    <x v="63"/>
    <x v="0"/>
    <x v="0"/>
    <s v="Skoog, Master. Harald"/>
    <x v="0"/>
    <x v="9"/>
    <n v="3"/>
    <n v="2"/>
    <n v="347088"/>
    <x v="48"/>
    <m/>
    <s v="S"/>
  </r>
  <r>
    <x v="64"/>
    <x v="0"/>
    <x v="1"/>
    <s v="Stewart, Mr. Albert A"/>
    <x v="0"/>
    <x v="4"/>
    <n v="0"/>
    <n v="0"/>
    <s v="PC 17605"/>
    <x v="26"/>
    <m/>
    <s v="C"/>
  </r>
  <r>
    <x v="65"/>
    <x v="1"/>
    <x v="0"/>
    <s v="Moubarek, Master. Gerios"/>
    <x v="0"/>
    <x v="4"/>
    <n v="1"/>
    <n v="1"/>
    <n v="2661"/>
    <x v="49"/>
    <m/>
    <s v="C"/>
  </r>
  <r>
    <x v="66"/>
    <x v="1"/>
    <x v="2"/>
    <s v="Nye, Mrs. (Elizabeth Ramell)"/>
    <x v="1"/>
    <x v="28"/>
    <n v="0"/>
    <n v="0"/>
    <s v="C.A. 29395"/>
    <x v="29"/>
    <s v="F33"/>
    <s v="S"/>
  </r>
  <r>
    <x v="67"/>
    <x v="0"/>
    <x v="0"/>
    <s v="Crease, Mr. Ernest James"/>
    <x v="0"/>
    <x v="19"/>
    <n v="0"/>
    <n v="0"/>
    <s v="S.P. 3464"/>
    <x v="50"/>
    <m/>
    <s v="S"/>
  </r>
  <r>
    <x v="68"/>
    <x v="1"/>
    <x v="0"/>
    <s v="Andersson, Miss. Erna Alexandra"/>
    <x v="1"/>
    <x v="34"/>
    <n v="4"/>
    <n v="2"/>
    <n v="3101281"/>
    <x v="2"/>
    <m/>
    <s v="S"/>
  </r>
  <r>
    <x v="69"/>
    <x v="0"/>
    <x v="0"/>
    <s v="Kink, Mr. Vincenz"/>
    <x v="0"/>
    <x v="2"/>
    <n v="2"/>
    <n v="0"/>
    <n v="315151"/>
    <x v="51"/>
    <m/>
    <s v="S"/>
  </r>
  <r>
    <x v="70"/>
    <x v="0"/>
    <x v="2"/>
    <s v="Jenkin, Mr. Stephen Curnow"/>
    <x v="0"/>
    <x v="35"/>
    <n v="0"/>
    <n v="0"/>
    <s v="C.A. 33111"/>
    <x v="29"/>
    <m/>
    <s v="S"/>
  </r>
  <r>
    <x v="71"/>
    <x v="0"/>
    <x v="0"/>
    <s v="Goodwin, Miss. Lillian Amy"/>
    <x v="1"/>
    <x v="36"/>
    <n v="5"/>
    <n v="2"/>
    <s v="CA 2144"/>
    <x v="45"/>
    <m/>
    <s v="S"/>
  </r>
  <r>
    <x v="72"/>
    <x v="0"/>
    <x v="2"/>
    <s v="Hood, Mr. Ambrose Jr"/>
    <x v="0"/>
    <x v="23"/>
    <n v="0"/>
    <n v="0"/>
    <s v="S.O.C. 14879"/>
    <x v="52"/>
    <m/>
    <s v="S"/>
  </r>
  <r>
    <x v="73"/>
    <x v="0"/>
    <x v="0"/>
    <s v="Chronopoulos, Mr. Apostolos"/>
    <x v="0"/>
    <x v="2"/>
    <n v="1"/>
    <n v="0"/>
    <n v="2680"/>
    <x v="53"/>
    <m/>
    <s v="C"/>
  </r>
  <r>
    <x v="74"/>
    <x v="1"/>
    <x v="0"/>
    <s v="Bing, Mr. Lee"/>
    <x v="0"/>
    <x v="35"/>
    <n v="0"/>
    <n v="0"/>
    <n v="1601"/>
    <x v="54"/>
    <m/>
    <s v="S"/>
  </r>
  <r>
    <x v="75"/>
    <x v="0"/>
    <x v="0"/>
    <s v="Moen, Mr. Sigurd Hansen"/>
    <x v="0"/>
    <x v="37"/>
    <n v="0"/>
    <n v="0"/>
    <n v="348123"/>
    <x v="55"/>
    <s v="F G73"/>
    <s v="S"/>
  </r>
  <r>
    <x v="76"/>
    <x v="0"/>
    <x v="0"/>
    <s v="Staneff, Mr. Ivan"/>
    <x v="0"/>
    <x v="4"/>
    <n v="0"/>
    <n v="0"/>
    <n v="349208"/>
    <x v="25"/>
    <m/>
    <s v="S"/>
  </r>
  <r>
    <x v="77"/>
    <x v="0"/>
    <x v="0"/>
    <s v="Moutal, Mr. Rahamin Haim"/>
    <x v="0"/>
    <x v="4"/>
    <n v="0"/>
    <n v="0"/>
    <n v="374746"/>
    <x v="4"/>
    <m/>
    <s v="S"/>
  </r>
  <r>
    <x v="78"/>
    <x v="1"/>
    <x v="2"/>
    <s v="Caldwell, Master. Alden Gates"/>
    <x v="0"/>
    <x v="38"/>
    <n v="0"/>
    <n v="2"/>
    <n v="248738"/>
    <x v="56"/>
    <m/>
    <s v="S"/>
  </r>
  <r>
    <x v="79"/>
    <x v="1"/>
    <x v="0"/>
    <s v="Dowdell, Miss. Elizabeth"/>
    <x v="1"/>
    <x v="39"/>
    <n v="0"/>
    <n v="0"/>
    <n v="364516"/>
    <x v="57"/>
    <m/>
    <s v="S"/>
  </r>
  <r>
    <x v="80"/>
    <x v="0"/>
    <x v="0"/>
    <s v="Waelens, Mr. Achille"/>
    <x v="0"/>
    <x v="0"/>
    <n v="0"/>
    <n v="0"/>
    <n v="345767"/>
    <x v="58"/>
    <m/>
    <s v="S"/>
  </r>
  <r>
    <x v="81"/>
    <x v="1"/>
    <x v="0"/>
    <s v="Sheerlinck, Mr. Jan Baptist"/>
    <x v="0"/>
    <x v="28"/>
    <n v="0"/>
    <n v="0"/>
    <n v="345779"/>
    <x v="59"/>
    <m/>
    <s v="S"/>
  </r>
  <r>
    <x v="82"/>
    <x v="1"/>
    <x v="0"/>
    <s v="McDermott, Miss. Brigdet Delia"/>
    <x v="1"/>
    <x v="4"/>
    <n v="0"/>
    <n v="0"/>
    <n v="330932"/>
    <x v="60"/>
    <m/>
    <s v="Q"/>
  </r>
  <r>
    <x v="83"/>
    <x v="0"/>
    <x v="1"/>
    <s v="Carrau, Mr. Francisco M"/>
    <x v="0"/>
    <x v="17"/>
    <n v="0"/>
    <n v="0"/>
    <n v="113059"/>
    <x v="61"/>
    <m/>
    <s v="S"/>
  </r>
  <r>
    <x v="84"/>
    <x v="1"/>
    <x v="2"/>
    <s v="Ilett, Miss. Bertha"/>
    <x v="1"/>
    <x v="34"/>
    <n v="0"/>
    <n v="0"/>
    <s v="SO/C 14885"/>
    <x v="29"/>
    <m/>
    <s v="S"/>
  </r>
  <r>
    <x v="85"/>
    <x v="1"/>
    <x v="0"/>
    <s v="Backstrom, Mrs. Karl Alfred (Maria Mathilda Gustafsson)"/>
    <x v="1"/>
    <x v="40"/>
    <n v="3"/>
    <n v="0"/>
    <n v="3101278"/>
    <x v="62"/>
    <m/>
    <s v="S"/>
  </r>
  <r>
    <x v="86"/>
    <x v="0"/>
    <x v="0"/>
    <s v="Ford, Mr. William Neal"/>
    <x v="0"/>
    <x v="36"/>
    <n v="1"/>
    <n v="3"/>
    <s v="W./C. 6608"/>
    <x v="63"/>
    <m/>
    <s v="S"/>
  </r>
  <r>
    <x v="87"/>
    <x v="0"/>
    <x v="0"/>
    <s v="Slocovski, Mr. Selman Francis"/>
    <x v="0"/>
    <x v="4"/>
    <n v="0"/>
    <n v="0"/>
    <s v="SOTON/OQ 392086"/>
    <x v="4"/>
    <m/>
    <s v="S"/>
  </r>
  <r>
    <x v="88"/>
    <x v="1"/>
    <x v="1"/>
    <s v="Fortune, Miss. Mabel Helen"/>
    <x v="1"/>
    <x v="41"/>
    <n v="3"/>
    <n v="2"/>
    <n v="19950"/>
    <x v="23"/>
    <s v="C23 C25 C27"/>
    <s v="S"/>
  </r>
  <r>
    <x v="89"/>
    <x v="0"/>
    <x v="0"/>
    <s v="Celotti, Mr. Francesco"/>
    <x v="0"/>
    <x v="42"/>
    <n v="0"/>
    <n v="0"/>
    <n v="343275"/>
    <x v="4"/>
    <m/>
    <s v="S"/>
  </r>
  <r>
    <x v="90"/>
    <x v="0"/>
    <x v="0"/>
    <s v="Christmann, Mr. Emil"/>
    <x v="0"/>
    <x v="28"/>
    <n v="0"/>
    <n v="0"/>
    <n v="343276"/>
    <x v="4"/>
    <m/>
    <s v="S"/>
  </r>
  <r>
    <x v="91"/>
    <x v="0"/>
    <x v="0"/>
    <s v="Andreasson, Mr. Paul Edvin"/>
    <x v="0"/>
    <x v="11"/>
    <n v="0"/>
    <n v="0"/>
    <n v="347466"/>
    <x v="13"/>
    <m/>
    <s v="S"/>
  </r>
  <r>
    <x v="92"/>
    <x v="0"/>
    <x v="1"/>
    <s v="Chaffee, Mr. Herbert Fuller"/>
    <x v="0"/>
    <x v="43"/>
    <n v="1"/>
    <n v="0"/>
    <s v="W.E.P. 5734"/>
    <x v="64"/>
    <s v="E31"/>
    <s v="S"/>
  </r>
  <r>
    <x v="93"/>
    <x v="0"/>
    <x v="0"/>
    <s v="Dean, Mr. Bertram Frank"/>
    <x v="0"/>
    <x v="2"/>
    <n v="1"/>
    <n v="2"/>
    <s v="C.A. 2315"/>
    <x v="65"/>
    <m/>
    <s v="S"/>
  </r>
  <r>
    <x v="94"/>
    <x v="0"/>
    <x v="0"/>
    <s v="Coxon, Mr. Daniel"/>
    <x v="0"/>
    <x v="44"/>
    <n v="0"/>
    <n v="0"/>
    <n v="364500"/>
    <x v="0"/>
    <m/>
    <s v="S"/>
  </r>
  <r>
    <x v="95"/>
    <x v="0"/>
    <x v="0"/>
    <s v="Shorney, Mr. Charles Joseph"/>
    <x v="0"/>
    <x v="4"/>
    <n v="0"/>
    <n v="0"/>
    <n v="374910"/>
    <x v="4"/>
    <m/>
    <s v="S"/>
  </r>
  <r>
    <x v="96"/>
    <x v="0"/>
    <x v="1"/>
    <s v="Goldschmidt, Mr. George B"/>
    <x v="0"/>
    <x v="45"/>
    <n v="0"/>
    <n v="0"/>
    <s v="PC 17754"/>
    <x v="66"/>
    <s v="A5"/>
    <s v="C"/>
  </r>
  <r>
    <x v="97"/>
    <x v="1"/>
    <x v="1"/>
    <s v="Greenfield, Mr. William Bertram"/>
    <x v="0"/>
    <x v="41"/>
    <n v="0"/>
    <n v="1"/>
    <s v="PC 17759"/>
    <x v="67"/>
    <s v="D10 D12"/>
    <s v="C"/>
  </r>
  <r>
    <x v="98"/>
    <x v="1"/>
    <x v="2"/>
    <s v="Doling, Mrs. John T (Ada Julia Bone)"/>
    <x v="1"/>
    <x v="15"/>
    <n v="0"/>
    <n v="1"/>
    <n v="231919"/>
    <x v="68"/>
    <m/>
    <s v="S"/>
  </r>
  <r>
    <x v="99"/>
    <x v="0"/>
    <x v="2"/>
    <s v="Kantor, Mr. Sinai"/>
    <x v="0"/>
    <x v="15"/>
    <n v="1"/>
    <n v="0"/>
    <n v="244367"/>
    <x v="19"/>
    <m/>
    <s v="S"/>
  </r>
  <r>
    <x v="100"/>
    <x v="0"/>
    <x v="0"/>
    <s v="Petranec, Miss. Matilda"/>
    <x v="1"/>
    <x v="17"/>
    <n v="0"/>
    <n v="0"/>
    <n v="349245"/>
    <x v="25"/>
    <m/>
    <s v="S"/>
  </r>
  <r>
    <x v="101"/>
    <x v="0"/>
    <x v="0"/>
    <s v="Petroff, Mr. Pastcho (&quot;Pentcho&quot;)"/>
    <x v="0"/>
    <x v="4"/>
    <n v="0"/>
    <n v="0"/>
    <n v="349215"/>
    <x v="25"/>
    <m/>
    <s v="S"/>
  </r>
  <r>
    <x v="102"/>
    <x v="0"/>
    <x v="1"/>
    <s v="White, Mr. Richard Frasar"/>
    <x v="0"/>
    <x v="23"/>
    <n v="0"/>
    <n v="1"/>
    <n v="35281"/>
    <x v="69"/>
    <s v="D26"/>
    <s v="S"/>
  </r>
  <r>
    <x v="103"/>
    <x v="0"/>
    <x v="0"/>
    <s v="Johansson, Mr. Gustaf Joel"/>
    <x v="0"/>
    <x v="40"/>
    <n v="0"/>
    <n v="0"/>
    <n v="7540"/>
    <x v="70"/>
    <m/>
    <s v="S"/>
  </r>
  <r>
    <x v="104"/>
    <x v="0"/>
    <x v="0"/>
    <s v="Gustafsson, Mr. Anders Vilhelm"/>
    <x v="0"/>
    <x v="46"/>
    <n v="2"/>
    <n v="0"/>
    <n v="3101276"/>
    <x v="2"/>
    <m/>
    <s v="S"/>
  </r>
  <r>
    <x v="105"/>
    <x v="0"/>
    <x v="0"/>
    <s v="Mionoff, Mr. Stoytcho"/>
    <x v="0"/>
    <x v="17"/>
    <n v="0"/>
    <n v="0"/>
    <n v="349207"/>
    <x v="25"/>
    <m/>
    <s v="S"/>
  </r>
  <r>
    <x v="106"/>
    <x v="1"/>
    <x v="0"/>
    <s v="Salkjelsvik, Miss. Anna Kristine"/>
    <x v="1"/>
    <x v="23"/>
    <n v="0"/>
    <n v="0"/>
    <n v="343120"/>
    <x v="55"/>
    <m/>
    <s v="S"/>
  </r>
  <r>
    <x v="107"/>
    <x v="1"/>
    <x v="0"/>
    <s v="Moss, Mr. Albert Johan"/>
    <x v="0"/>
    <x v="4"/>
    <n v="0"/>
    <n v="0"/>
    <n v="312991"/>
    <x v="71"/>
    <m/>
    <s v="S"/>
  </r>
  <r>
    <x v="108"/>
    <x v="0"/>
    <x v="0"/>
    <s v="Rekic, Mr. Tido"/>
    <x v="0"/>
    <x v="1"/>
    <n v="0"/>
    <n v="0"/>
    <n v="349249"/>
    <x v="25"/>
    <m/>
    <s v="S"/>
  </r>
  <r>
    <x v="109"/>
    <x v="1"/>
    <x v="0"/>
    <s v="Moran, Miss. Bertha"/>
    <x v="1"/>
    <x v="4"/>
    <n v="1"/>
    <n v="0"/>
    <n v="371110"/>
    <x v="72"/>
    <m/>
    <s v="Q"/>
  </r>
  <r>
    <x v="110"/>
    <x v="0"/>
    <x v="1"/>
    <s v="Porter, Mr. Walter Chamberlain"/>
    <x v="0"/>
    <x v="47"/>
    <n v="0"/>
    <n v="0"/>
    <n v="110465"/>
    <x v="31"/>
    <s v="C110"/>
    <s v="S"/>
  </r>
  <r>
    <x v="111"/>
    <x v="0"/>
    <x v="0"/>
    <s v="Zabour, Miss. Hileni"/>
    <x v="1"/>
    <x v="48"/>
    <n v="1"/>
    <n v="0"/>
    <n v="2665"/>
    <x v="53"/>
    <m/>
    <s v="C"/>
  </r>
  <r>
    <x v="112"/>
    <x v="0"/>
    <x v="0"/>
    <s v="Barton, Mr. David John"/>
    <x v="0"/>
    <x v="0"/>
    <n v="0"/>
    <n v="0"/>
    <n v="324669"/>
    <x v="4"/>
    <m/>
    <s v="S"/>
  </r>
  <r>
    <x v="113"/>
    <x v="0"/>
    <x v="0"/>
    <s v="Jussila, Miss. Katriina"/>
    <x v="1"/>
    <x v="11"/>
    <n v="1"/>
    <n v="0"/>
    <n v="4136"/>
    <x v="73"/>
    <m/>
    <s v="S"/>
  </r>
  <r>
    <x v="114"/>
    <x v="0"/>
    <x v="0"/>
    <s v="Attalah, Miss. Malake"/>
    <x v="1"/>
    <x v="34"/>
    <n v="0"/>
    <n v="0"/>
    <n v="2627"/>
    <x v="74"/>
    <m/>
    <s v="C"/>
  </r>
  <r>
    <x v="115"/>
    <x v="0"/>
    <x v="0"/>
    <s v="Pekoniemi, Mr. Edvard"/>
    <x v="0"/>
    <x v="23"/>
    <n v="0"/>
    <n v="0"/>
    <s v="STON/O 2. 3101294"/>
    <x v="2"/>
    <m/>
    <s v="S"/>
  </r>
  <r>
    <x v="116"/>
    <x v="0"/>
    <x v="0"/>
    <s v="Connors, Mr. Patrick"/>
    <x v="0"/>
    <x v="49"/>
    <n v="0"/>
    <n v="0"/>
    <n v="370369"/>
    <x v="28"/>
    <m/>
    <s v="Q"/>
  </r>
  <r>
    <x v="117"/>
    <x v="0"/>
    <x v="2"/>
    <s v="Turpin, Mr. William John Robert"/>
    <x v="0"/>
    <x v="28"/>
    <n v="1"/>
    <n v="0"/>
    <n v="11668"/>
    <x v="35"/>
    <m/>
    <s v="S"/>
  </r>
  <r>
    <x v="118"/>
    <x v="0"/>
    <x v="1"/>
    <s v="Baxter, Mr. Quigg Edmond"/>
    <x v="0"/>
    <x v="42"/>
    <n v="0"/>
    <n v="1"/>
    <s v="PC 17558"/>
    <x v="75"/>
    <s v="B58 B60"/>
    <s v="C"/>
  </r>
  <r>
    <x v="119"/>
    <x v="0"/>
    <x v="0"/>
    <s v="Andersson, Miss. Ellis Anna Maria"/>
    <x v="1"/>
    <x v="6"/>
    <n v="4"/>
    <n v="2"/>
    <n v="347082"/>
    <x v="12"/>
    <m/>
    <s v="S"/>
  </r>
  <r>
    <x v="120"/>
    <x v="0"/>
    <x v="2"/>
    <s v="Hickman, Mr. Stanley George"/>
    <x v="0"/>
    <x v="23"/>
    <n v="2"/>
    <n v="0"/>
    <s v="S.O.C. 14879"/>
    <x v="52"/>
    <m/>
    <s v="S"/>
  </r>
  <r>
    <x v="121"/>
    <x v="0"/>
    <x v="0"/>
    <s v="Moore, Mr. Leonard Charles"/>
    <x v="0"/>
    <x v="4"/>
    <n v="0"/>
    <n v="0"/>
    <s v="A4. 54510"/>
    <x v="4"/>
    <m/>
    <s v="S"/>
  </r>
  <r>
    <x v="122"/>
    <x v="0"/>
    <x v="2"/>
    <s v="Nasser, Mr. Nicholas"/>
    <x v="0"/>
    <x v="50"/>
    <n v="1"/>
    <n v="0"/>
    <n v="237736"/>
    <x v="9"/>
    <m/>
    <s v="C"/>
  </r>
  <r>
    <x v="123"/>
    <x v="1"/>
    <x v="2"/>
    <s v="Webber, Miss. Susan"/>
    <x v="1"/>
    <x v="50"/>
    <n v="0"/>
    <n v="0"/>
    <n v="27267"/>
    <x v="16"/>
    <s v="E101"/>
    <s v="S"/>
  </r>
  <r>
    <x v="124"/>
    <x v="0"/>
    <x v="1"/>
    <s v="White, Mr. Percival Wayland"/>
    <x v="0"/>
    <x v="5"/>
    <n v="0"/>
    <n v="1"/>
    <n v="35281"/>
    <x v="69"/>
    <s v="D26"/>
    <s v="S"/>
  </r>
  <r>
    <x v="125"/>
    <x v="1"/>
    <x v="0"/>
    <s v="Nicola-Yarred, Master. Elias"/>
    <x v="0"/>
    <x v="51"/>
    <n v="1"/>
    <n v="0"/>
    <n v="2651"/>
    <x v="33"/>
    <m/>
    <s v="C"/>
  </r>
  <r>
    <x v="126"/>
    <x v="0"/>
    <x v="0"/>
    <s v="McMahon, Mr. Martin"/>
    <x v="0"/>
    <x v="4"/>
    <n v="0"/>
    <n v="0"/>
    <n v="370372"/>
    <x v="28"/>
    <m/>
    <s v="Q"/>
  </r>
  <r>
    <x v="127"/>
    <x v="1"/>
    <x v="0"/>
    <s v="Madsen, Mr. Fridtjof Arne"/>
    <x v="0"/>
    <x v="42"/>
    <n v="0"/>
    <n v="0"/>
    <s v="C 17369"/>
    <x v="76"/>
    <m/>
    <s v="S"/>
  </r>
  <r>
    <x v="128"/>
    <x v="1"/>
    <x v="0"/>
    <s v="Peter, Miss. Anna"/>
    <x v="1"/>
    <x v="4"/>
    <n v="1"/>
    <n v="1"/>
    <n v="2668"/>
    <x v="77"/>
    <s v="F E69"/>
    <s v="C"/>
  </r>
  <r>
    <x v="129"/>
    <x v="0"/>
    <x v="0"/>
    <s v="Ekstrom, Mr. Johan"/>
    <x v="0"/>
    <x v="33"/>
    <n v="0"/>
    <n v="0"/>
    <n v="347061"/>
    <x v="78"/>
    <m/>
    <s v="S"/>
  </r>
  <r>
    <x v="130"/>
    <x v="0"/>
    <x v="0"/>
    <s v="Drazenoic, Mr. Jozef"/>
    <x v="0"/>
    <x v="40"/>
    <n v="0"/>
    <n v="0"/>
    <n v="349241"/>
    <x v="25"/>
    <m/>
    <s v="C"/>
  </r>
  <r>
    <x v="131"/>
    <x v="0"/>
    <x v="0"/>
    <s v="Coelho, Mr. Domingos Fernandeo"/>
    <x v="0"/>
    <x v="11"/>
    <n v="0"/>
    <n v="0"/>
    <s v="SOTON/O.Q. 3101307"/>
    <x v="79"/>
    <m/>
    <s v="S"/>
  </r>
  <r>
    <x v="132"/>
    <x v="0"/>
    <x v="0"/>
    <s v="Robins, Mrs. Alexander A (Grace Charity Laury)"/>
    <x v="1"/>
    <x v="47"/>
    <n v="1"/>
    <n v="0"/>
    <s v="A/5. 3337"/>
    <x v="80"/>
    <m/>
    <s v="S"/>
  </r>
  <r>
    <x v="133"/>
    <x v="1"/>
    <x v="2"/>
    <s v="Weisz, Mrs. Leopold (Mathilde Francoise Pede)"/>
    <x v="1"/>
    <x v="28"/>
    <n v="1"/>
    <n v="0"/>
    <n v="228414"/>
    <x v="19"/>
    <m/>
    <s v="S"/>
  </r>
  <r>
    <x v="134"/>
    <x v="0"/>
    <x v="2"/>
    <s v="Sobey, Mr. Samuel James Hayden"/>
    <x v="0"/>
    <x v="37"/>
    <n v="0"/>
    <n v="0"/>
    <s v="C.A. 29178"/>
    <x v="16"/>
    <m/>
    <s v="S"/>
  </r>
  <r>
    <x v="135"/>
    <x v="0"/>
    <x v="2"/>
    <s v="Richard, Mr. Emile"/>
    <x v="0"/>
    <x v="41"/>
    <n v="0"/>
    <n v="0"/>
    <s v="SC/PARIS 2133"/>
    <x v="81"/>
    <m/>
    <s v="C"/>
  </r>
  <r>
    <x v="136"/>
    <x v="1"/>
    <x v="1"/>
    <s v="Newsom, Miss. Helen Monypeny"/>
    <x v="1"/>
    <x v="19"/>
    <n v="0"/>
    <n v="2"/>
    <n v="11752"/>
    <x v="82"/>
    <s v="D47"/>
    <s v="S"/>
  </r>
  <r>
    <x v="137"/>
    <x v="0"/>
    <x v="1"/>
    <s v="Futrelle, Mr. Jacques Heath"/>
    <x v="0"/>
    <x v="46"/>
    <n v="1"/>
    <n v="0"/>
    <n v="113803"/>
    <x v="3"/>
    <s v="C123"/>
    <s v="S"/>
  </r>
  <r>
    <x v="138"/>
    <x v="0"/>
    <x v="0"/>
    <s v="Osen, Mr. Olaf Elon"/>
    <x v="0"/>
    <x v="36"/>
    <n v="0"/>
    <n v="0"/>
    <n v="7534"/>
    <x v="83"/>
    <m/>
    <s v="S"/>
  </r>
  <r>
    <x v="139"/>
    <x v="0"/>
    <x v="1"/>
    <s v="Giglio, Mr. Victor"/>
    <x v="0"/>
    <x v="42"/>
    <n v="0"/>
    <n v="0"/>
    <s v="PC 17593"/>
    <x v="84"/>
    <s v="B86"/>
    <s v="C"/>
  </r>
  <r>
    <x v="140"/>
    <x v="0"/>
    <x v="0"/>
    <s v="Boulos, Mrs. Joseph (Sultana)"/>
    <x v="1"/>
    <x v="4"/>
    <n v="0"/>
    <n v="2"/>
    <n v="2678"/>
    <x v="49"/>
    <m/>
    <s v="C"/>
  </r>
  <r>
    <x v="141"/>
    <x v="1"/>
    <x v="0"/>
    <s v="Nysten, Miss. Anna Sofia"/>
    <x v="1"/>
    <x v="0"/>
    <n v="0"/>
    <n v="0"/>
    <n v="347081"/>
    <x v="28"/>
    <m/>
    <s v="S"/>
  </r>
  <r>
    <x v="142"/>
    <x v="1"/>
    <x v="0"/>
    <s v="Hakkarainen, Mrs. Pekka Pietari (Elin Matilda Dolck)"/>
    <x v="1"/>
    <x v="42"/>
    <n v="1"/>
    <n v="0"/>
    <s v="STON/O2. 3101279"/>
    <x v="62"/>
    <m/>
    <s v="S"/>
  </r>
  <r>
    <x v="143"/>
    <x v="0"/>
    <x v="0"/>
    <s v="Burke, Mr. Jeremiah"/>
    <x v="0"/>
    <x v="19"/>
    <n v="0"/>
    <n v="0"/>
    <n v="365222"/>
    <x v="85"/>
    <m/>
    <s v="Q"/>
  </r>
  <r>
    <x v="144"/>
    <x v="0"/>
    <x v="2"/>
    <s v="Andrew, Mr. Edgardo Samuel"/>
    <x v="0"/>
    <x v="24"/>
    <n v="0"/>
    <n v="0"/>
    <n v="231945"/>
    <x v="86"/>
    <m/>
    <s v="S"/>
  </r>
  <r>
    <x v="145"/>
    <x v="0"/>
    <x v="2"/>
    <s v="Nicholls, Mr. Joseph Charles"/>
    <x v="0"/>
    <x v="19"/>
    <n v="1"/>
    <n v="1"/>
    <s v="C.A. 33112"/>
    <x v="87"/>
    <m/>
    <s v="S"/>
  </r>
  <r>
    <x v="146"/>
    <x v="1"/>
    <x v="0"/>
    <s v="Andersson, Mr. August Edvard (&quot;Wennerstrom&quot;)"/>
    <x v="0"/>
    <x v="7"/>
    <n v="0"/>
    <n v="0"/>
    <n v="350043"/>
    <x v="88"/>
    <m/>
    <s v="S"/>
  </r>
  <r>
    <x v="147"/>
    <x v="0"/>
    <x v="0"/>
    <s v="Ford, Miss. Robina Maggie &quot;Ruby&quot;"/>
    <x v="1"/>
    <x v="52"/>
    <n v="2"/>
    <n v="2"/>
    <s v="W./C. 6608"/>
    <x v="63"/>
    <m/>
    <s v="S"/>
  </r>
  <r>
    <x v="148"/>
    <x v="0"/>
    <x v="2"/>
    <s v="Navratil, Mr. Michel (&quot;Louis M Hoffman&quot;)"/>
    <x v="0"/>
    <x v="53"/>
    <n v="0"/>
    <n v="2"/>
    <n v="230080"/>
    <x v="19"/>
    <s v="F2"/>
    <s v="S"/>
  </r>
  <r>
    <x v="149"/>
    <x v="0"/>
    <x v="2"/>
    <s v="Byles, Rev. Thomas Roussel Davids"/>
    <x v="0"/>
    <x v="22"/>
    <n v="0"/>
    <n v="0"/>
    <n v="244310"/>
    <x v="16"/>
    <m/>
    <s v="S"/>
  </r>
  <r>
    <x v="150"/>
    <x v="0"/>
    <x v="2"/>
    <s v="Bateman, Rev. Robert James"/>
    <x v="0"/>
    <x v="54"/>
    <n v="0"/>
    <n v="0"/>
    <s v="S.O.P. 1166"/>
    <x v="89"/>
    <m/>
    <s v="S"/>
  </r>
  <r>
    <x v="151"/>
    <x v="1"/>
    <x v="1"/>
    <s v="Pears, Mrs. Thomas (Edith Wearne)"/>
    <x v="1"/>
    <x v="0"/>
    <n v="1"/>
    <n v="0"/>
    <n v="113776"/>
    <x v="90"/>
    <s v="C2"/>
    <s v="S"/>
  </r>
  <r>
    <x v="152"/>
    <x v="0"/>
    <x v="0"/>
    <s v="Meo, Mr. Alfonzo"/>
    <x v="0"/>
    <x v="55"/>
    <n v="0"/>
    <n v="0"/>
    <s v="A.5. 11206"/>
    <x v="4"/>
    <m/>
    <s v="S"/>
  </r>
  <r>
    <x v="153"/>
    <x v="0"/>
    <x v="0"/>
    <s v="van Billiard, Mr. Austin Blyler"/>
    <x v="0"/>
    <x v="56"/>
    <n v="0"/>
    <n v="2"/>
    <s v="A/5. 851"/>
    <x v="80"/>
    <m/>
    <s v="S"/>
  </r>
  <r>
    <x v="154"/>
    <x v="0"/>
    <x v="0"/>
    <s v="Olsen, Mr. Ole Martin"/>
    <x v="0"/>
    <x v="4"/>
    <n v="0"/>
    <n v="0"/>
    <s v="Fa 265302"/>
    <x v="91"/>
    <m/>
    <s v="S"/>
  </r>
  <r>
    <x v="155"/>
    <x v="0"/>
    <x v="1"/>
    <s v="Williams, Mr. Charles Duane"/>
    <x v="0"/>
    <x v="54"/>
    <n v="0"/>
    <n v="1"/>
    <s v="PC 17597"/>
    <x v="92"/>
    <m/>
    <s v="C"/>
  </r>
  <r>
    <x v="156"/>
    <x v="1"/>
    <x v="0"/>
    <s v="Gilnagh, Miss. Katherine &quot;Katie&quot;"/>
    <x v="1"/>
    <x v="36"/>
    <n v="0"/>
    <n v="0"/>
    <n v="35851"/>
    <x v="93"/>
    <m/>
    <s v="Q"/>
  </r>
  <r>
    <x v="157"/>
    <x v="0"/>
    <x v="0"/>
    <s v="Corn, Mr. Harry"/>
    <x v="0"/>
    <x v="39"/>
    <n v="0"/>
    <n v="0"/>
    <s v="SOTON/OQ 392090"/>
    <x v="4"/>
    <m/>
    <s v="S"/>
  </r>
  <r>
    <x v="158"/>
    <x v="0"/>
    <x v="0"/>
    <s v="Smiljanic, Mr. Mile"/>
    <x v="0"/>
    <x v="4"/>
    <n v="0"/>
    <n v="0"/>
    <n v="315037"/>
    <x v="51"/>
    <m/>
    <s v="S"/>
  </r>
  <r>
    <x v="159"/>
    <x v="0"/>
    <x v="0"/>
    <s v="Sage, Master. Thomas Henry"/>
    <x v="0"/>
    <x v="4"/>
    <n v="8"/>
    <n v="2"/>
    <s v="CA. 2343"/>
    <x v="94"/>
    <m/>
    <s v="S"/>
  </r>
  <r>
    <x v="160"/>
    <x v="0"/>
    <x v="0"/>
    <s v="Cribb, Mr. John Hatfield"/>
    <x v="0"/>
    <x v="57"/>
    <n v="0"/>
    <n v="1"/>
    <n v="371362"/>
    <x v="95"/>
    <m/>
    <s v="S"/>
  </r>
  <r>
    <x v="161"/>
    <x v="1"/>
    <x v="2"/>
    <s v="Watt, Mrs. James (Elizabeth &quot;Bessie&quot; Inglis Milne)"/>
    <x v="1"/>
    <x v="20"/>
    <n v="0"/>
    <n v="0"/>
    <s v="C.A. 33595"/>
    <x v="96"/>
    <m/>
    <s v="S"/>
  </r>
  <r>
    <x v="162"/>
    <x v="0"/>
    <x v="0"/>
    <s v="Bengtsson, Mr. John Viktor"/>
    <x v="0"/>
    <x v="2"/>
    <n v="0"/>
    <n v="0"/>
    <n v="347068"/>
    <x v="71"/>
    <m/>
    <s v="S"/>
  </r>
  <r>
    <x v="163"/>
    <x v="0"/>
    <x v="0"/>
    <s v="Calic, Mr. Jovo"/>
    <x v="0"/>
    <x v="34"/>
    <n v="0"/>
    <n v="0"/>
    <n v="315093"/>
    <x v="51"/>
    <m/>
    <s v="S"/>
  </r>
  <r>
    <x v="164"/>
    <x v="0"/>
    <x v="0"/>
    <s v="Panula, Master. Eino Viljami"/>
    <x v="0"/>
    <x v="58"/>
    <n v="4"/>
    <n v="1"/>
    <n v="3101295"/>
    <x v="40"/>
    <m/>
    <s v="S"/>
  </r>
  <r>
    <x v="165"/>
    <x v="1"/>
    <x v="0"/>
    <s v="Goldsmith, Master. Frank John William &quot;Frankie&quot;"/>
    <x v="0"/>
    <x v="52"/>
    <n v="0"/>
    <n v="2"/>
    <n v="363291"/>
    <x v="97"/>
    <m/>
    <s v="S"/>
  </r>
  <r>
    <x v="166"/>
    <x v="1"/>
    <x v="1"/>
    <s v="Chibnall, Mrs. (Edith Martha Bowerman)"/>
    <x v="1"/>
    <x v="4"/>
    <n v="0"/>
    <n v="1"/>
    <n v="113505"/>
    <x v="98"/>
    <s v="E33"/>
    <s v="S"/>
  </r>
  <r>
    <x v="167"/>
    <x v="0"/>
    <x v="0"/>
    <s v="Skoog, Mrs. William (Anna Bernhardina Karlsson)"/>
    <x v="1"/>
    <x v="33"/>
    <n v="1"/>
    <n v="4"/>
    <n v="347088"/>
    <x v="48"/>
    <m/>
    <s v="S"/>
  </r>
  <r>
    <x v="168"/>
    <x v="0"/>
    <x v="1"/>
    <s v="Baumann, Mr. John D"/>
    <x v="0"/>
    <x v="4"/>
    <n v="0"/>
    <n v="0"/>
    <s v="PC 17318"/>
    <x v="99"/>
    <m/>
    <s v="S"/>
  </r>
  <r>
    <x v="169"/>
    <x v="0"/>
    <x v="0"/>
    <s v="Ling, Mr. Lee"/>
    <x v="0"/>
    <x v="17"/>
    <n v="0"/>
    <n v="0"/>
    <n v="1601"/>
    <x v="54"/>
    <m/>
    <s v="S"/>
  </r>
  <r>
    <x v="170"/>
    <x v="0"/>
    <x v="1"/>
    <s v="Van der hoef, Mr. Wyckoff"/>
    <x v="0"/>
    <x v="59"/>
    <n v="0"/>
    <n v="0"/>
    <n v="111240"/>
    <x v="100"/>
    <s v="B19"/>
    <s v="S"/>
  </r>
  <r>
    <x v="171"/>
    <x v="0"/>
    <x v="0"/>
    <s v="Rice, Master. Arthur"/>
    <x v="0"/>
    <x v="9"/>
    <n v="4"/>
    <n v="1"/>
    <n v="382652"/>
    <x v="15"/>
    <m/>
    <s v="Q"/>
  </r>
  <r>
    <x v="172"/>
    <x v="1"/>
    <x v="0"/>
    <s v="Johnson, Miss. Eleanor Ileen"/>
    <x v="1"/>
    <x v="58"/>
    <n v="1"/>
    <n v="1"/>
    <n v="347742"/>
    <x v="8"/>
    <m/>
    <s v="S"/>
  </r>
  <r>
    <x v="173"/>
    <x v="0"/>
    <x v="0"/>
    <s v="Sivola, Mr. Antti Wilhelm"/>
    <x v="0"/>
    <x v="23"/>
    <n v="0"/>
    <n v="0"/>
    <s v="STON/O 2. 3101280"/>
    <x v="2"/>
    <m/>
    <s v="S"/>
  </r>
  <r>
    <x v="174"/>
    <x v="0"/>
    <x v="1"/>
    <s v="Smith, Mr. James Clinch"/>
    <x v="0"/>
    <x v="60"/>
    <n v="0"/>
    <n v="0"/>
    <n v="17764"/>
    <x v="101"/>
    <s v="A7"/>
    <s v="C"/>
  </r>
  <r>
    <x v="175"/>
    <x v="0"/>
    <x v="0"/>
    <s v="Klasen, Mr. Klas Albin"/>
    <x v="0"/>
    <x v="24"/>
    <n v="1"/>
    <n v="1"/>
    <n v="350404"/>
    <x v="13"/>
    <m/>
    <s v="S"/>
  </r>
  <r>
    <x v="176"/>
    <x v="0"/>
    <x v="0"/>
    <s v="Lefebre, Master. Henry Forbes"/>
    <x v="0"/>
    <x v="4"/>
    <n v="3"/>
    <n v="1"/>
    <n v="4133"/>
    <x v="102"/>
    <m/>
    <s v="S"/>
  </r>
  <r>
    <x v="177"/>
    <x v="0"/>
    <x v="1"/>
    <s v="Isham, Miss. Ann Elizabeth"/>
    <x v="1"/>
    <x v="61"/>
    <n v="0"/>
    <n v="0"/>
    <s v="PC 17595"/>
    <x v="103"/>
    <s v="C49"/>
    <s v="C"/>
  </r>
  <r>
    <x v="178"/>
    <x v="0"/>
    <x v="2"/>
    <s v="Hale, Mr. Reginald"/>
    <x v="0"/>
    <x v="39"/>
    <n v="0"/>
    <n v="0"/>
    <n v="250653"/>
    <x v="16"/>
    <m/>
    <s v="S"/>
  </r>
  <r>
    <x v="179"/>
    <x v="0"/>
    <x v="0"/>
    <s v="Leonard, Mr. Lionel"/>
    <x v="0"/>
    <x v="62"/>
    <n v="0"/>
    <n v="0"/>
    <s v="LINE"/>
    <x v="104"/>
    <m/>
    <s v="S"/>
  </r>
  <r>
    <x v="180"/>
    <x v="0"/>
    <x v="0"/>
    <s v="Sage, Miss. Constance Gladys"/>
    <x v="1"/>
    <x v="4"/>
    <n v="8"/>
    <n v="2"/>
    <s v="CA. 2343"/>
    <x v="94"/>
    <m/>
    <s v="S"/>
  </r>
  <r>
    <x v="181"/>
    <x v="0"/>
    <x v="2"/>
    <s v="Pernot, Mr. Rene"/>
    <x v="0"/>
    <x v="4"/>
    <n v="0"/>
    <n v="0"/>
    <s v="SC/PARIS 2131"/>
    <x v="105"/>
    <m/>
    <s v="C"/>
  </r>
  <r>
    <x v="182"/>
    <x v="0"/>
    <x v="0"/>
    <s v="Asplund, Master. Clarence Gustaf Hugo"/>
    <x v="0"/>
    <x v="52"/>
    <n v="4"/>
    <n v="2"/>
    <n v="347077"/>
    <x v="22"/>
    <m/>
    <s v="S"/>
  </r>
  <r>
    <x v="183"/>
    <x v="1"/>
    <x v="2"/>
    <s v="Becker, Master. Richard F"/>
    <x v="0"/>
    <x v="58"/>
    <n v="2"/>
    <n v="1"/>
    <n v="230136"/>
    <x v="106"/>
    <s v="F4"/>
    <s v="S"/>
  </r>
  <r>
    <x v="184"/>
    <x v="1"/>
    <x v="0"/>
    <s v="Kink-Heilmann, Miss. Luise Gretchen"/>
    <x v="1"/>
    <x v="9"/>
    <n v="0"/>
    <n v="2"/>
    <n v="315153"/>
    <x v="107"/>
    <m/>
    <s v="S"/>
  </r>
  <r>
    <x v="185"/>
    <x v="0"/>
    <x v="1"/>
    <s v="Rood, Mr. Hugh Roscoe"/>
    <x v="0"/>
    <x v="4"/>
    <n v="0"/>
    <n v="0"/>
    <n v="113767"/>
    <x v="108"/>
    <s v="A32"/>
    <s v="S"/>
  </r>
  <r>
    <x v="186"/>
    <x v="1"/>
    <x v="0"/>
    <s v="O'Brien, Mrs. Thomas (Johanna &quot;Hannah&quot; Godfrey)"/>
    <x v="1"/>
    <x v="4"/>
    <n v="1"/>
    <n v="0"/>
    <n v="370365"/>
    <x v="37"/>
    <m/>
    <s v="Q"/>
  </r>
  <r>
    <x v="187"/>
    <x v="1"/>
    <x v="1"/>
    <s v="Romaine, Mr. Charles Hallace (&quot;Mr C Rolmane&quot;)"/>
    <x v="0"/>
    <x v="33"/>
    <n v="0"/>
    <n v="0"/>
    <n v="111428"/>
    <x v="11"/>
    <m/>
    <s v="S"/>
  </r>
  <r>
    <x v="188"/>
    <x v="0"/>
    <x v="0"/>
    <s v="Bourke, Mr. John"/>
    <x v="0"/>
    <x v="20"/>
    <n v="1"/>
    <n v="1"/>
    <n v="364849"/>
    <x v="37"/>
    <m/>
    <s v="Q"/>
  </r>
  <r>
    <x v="189"/>
    <x v="0"/>
    <x v="0"/>
    <s v="Turcin, Mr. Stjepan"/>
    <x v="0"/>
    <x v="62"/>
    <n v="0"/>
    <n v="0"/>
    <n v="349247"/>
    <x v="25"/>
    <m/>
    <s v="S"/>
  </r>
  <r>
    <x v="190"/>
    <x v="1"/>
    <x v="2"/>
    <s v="Pinsky, Mrs. (Rosa)"/>
    <x v="1"/>
    <x v="35"/>
    <n v="0"/>
    <n v="0"/>
    <n v="234604"/>
    <x v="16"/>
    <m/>
    <s v="S"/>
  </r>
  <r>
    <x v="191"/>
    <x v="0"/>
    <x v="2"/>
    <s v="Carbines, Mr. William"/>
    <x v="0"/>
    <x v="19"/>
    <n v="0"/>
    <n v="0"/>
    <n v="28424"/>
    <x v="16"/>
    <m/>
    <s v="S"/>
  </r>
  <r>
    <x v="192"/>
    <x v="1"/>
    <x v="0"/>
    <s v="Andersen-Jensen, Miss. Carla Christine Nielsine"/>
    <x v="1"/>
    <x v="19"/>
    <n v="1"/>
    <n v="0"/>
    <n v="350046"/>
    <x v="13"/>
    <m/>
    <s v="S"/>
  </r>
  <r>
    <x v="193"/>
    <x v="1"/>
    <x v="2"/>
    <s v="Navratil, Master. Michel M"/>
    <x v="0"/>
    <x v="25"/>
    <n v="1"/>
    <n v="1"/>
    <n v="230080"/>
    <x v="19"/>
    <s v="F2"/>
    <s v="S"/>
  </r>
  <r>
    <x v="194"/>
    <x v="1"/>
    <x v="1"/>
    <s v="Brown, Mrs. James Joseph (Margaret Tobin)"/>
    <x v="1"/>
    <x v="57"/>
    <n v="0"/>
    <n v="0"/>
    <s v="PC 17610"/>
    <x v="26"/>
    <s v="B4"/>
    <s v="C"/>
  </r>
  <r>
    <x v="195"/>
    <x v="1"/>
    <x v="1"/>
    <s v="Lurette, Miss. Elise"/>
    <x v="1"/>
    <x v="10"/>
    <n v="0"/>
    <n v="0"/>
    <s v="PC 17569"/>
    <x v="27"/>
    <s v="B80"/>
    <s v="C"/>
  </r>
  <r>
    <x v="196"/>
    <x v="0"/>
    <x v="0"/>
    <s v="Mernagh, Mr. Robert"/>
    <x v="0"/>
    <x v="4"/>
    <n v="0"/>
    <n v="0"/>
    <n v="368703"/>
    <x v="28"/>
    <m/>
    <s v="Q"/>
  </r>
  <r>
    <x v="197"/>
    <x v="0"/>
    <x v="0"/>
    <s v="Olsen, Mr. Karl Siegwart Andreas"/>
    <x v="0"/>
    <x v="22"/>
    <n v="0"/>
    <n v="1"/>
    <n v="4579"/>
    <x v="109"/>
    <m/>
    <s v="S"/>
  </r>
  <r>
    <x v="198"/>
    <x v="1"/>
    <x v="0"/>
    <s v="Madigan, Miss. Margaret &quot;Maggie&quot;"/>
    <x v="1"/>
    <x v="4"/>
    <n v="0"/>
    <n v="0"/>
    <n v="370370"/>
    <x v="28"/>
    <m/>
    <s v="Q"/>
  </r>
  <r>
    <x v="199"/>
    <x v="0"/>
    <x v="2"/>
    <s v="Yrois, Miss. Henriette (&quot;Mrs Harbeck&quot;)"/>
    <x v="1"/>
    <x v="42"/>
    <n v="0"/>
    <n v="0"/>
    <n v="248747"/>
    <x v="16"/>
    <m/>
    <s v="S"/>
  </r>
  <r>
    <x v="200"/>
    <x v="0"/>
    <x v="0"/>
    <s v="Vande Walle, Mr. Nestor Cyriel"/>
    <x v="0"/>
    <x v="17"/>
    <n v="0"/>
    <n v="0"/>
    <n v="345770"/>
    <x v="59"/>
    <m/>
    <s v="S"/>
  </r>
  <r>
    <x v="201"/>
    <x v="0"/>
    <x v="0"/>
    <s v="Sage, Mr. Frederick"/>
    <x v="0"/>
    <x v="4"/>
    <n v="8"/>
    <n v="2"/>
    <s v="CA. 2343"/>
    <x v="94"/>
    <m/>
    <s v="S"/>
  </r>
  <r>
    <x v="202"/>
    <x v="0"/>
    <x v="0"/>
    <s v="Johanson, Mr. Jakob Alfred"/>
    <x v="0"/>
    <x v="15"/>
    <n v="0"/>
    <n v="0"/>
    <n v="3101264"/>
    <x v="110"/>
    <m/>
    <s v="S"/>
  </r>
  <r>
    <x v="203"/>
    <x v="0"/>
    <x v="0"/>
    <s v="Youseff, Mr. Gerious"/>
    <x v="0"/>
    <x v="63"/>
    <n v="0"/>
    <n v="0"/>
    <n v="2628"/>
    <x v="18"/>
    <m/>
    <s v="C"/>
  </r>
  <r>
    <x v="204"/>
    <x v="1"/>
    <x v="0"/>
    <s v="Cohen, Mr. Gurshon &quot;Gus&quot;"/>
    <x v="0"/>
    <x v="24"/>
    <n v="0"/>
    <n v="0"/>
    <s v="A/5 3540"/>
    <x v="4"/>
    <m/>
    <s v="S"/>
  </r>
  <r>
    <x v="205"/>
    <x v="0"/>
    <x v="0"/>
    <s v="Strom, Miss. Telma Matilda"/>
    <x v="1"/>
    <x v="6"/>
    <n v="0"/>
    <n v="1"/>
    <n v="347054"/>
    <x v="111"/>
    <s v="G6"/>
    <s v="S"/>
  </r>
  <r>
    <x v="206"/>
    <x v="0"/>
    <x v="0"/>
    <s v="Backstrom, Mr. Karl Alfred"/>
    <x v="0"/>
    <x v="35"/>
    <n v="1"/>
    <n v="0"/>
    <n v="3101278"/>
    <x v="62"/>
    <m/>
    <s v="S"/>
  </r>
  <r>
    <x v="207"/>
    <x v="1"/>
    <x v="0"/>
    <s v="Albimona, Mr. Nassef Cassem"/>
    <x v="0"/>
    <x v="2"/>
    <n v="0"/>
    <n v="0"/>
    <n v="2699"/>
    <x v="112"/>
    <m/>
    <s v="C"/>
  </r>
  <r>
    <x v="208"/>
    <x v="1"/>
    <x v="0"/>
    <s v="Carr, Miss. Helen &quot;Ellen&quot;"/>
    <x v="1"/>
    <x v="36"/>
    <n v="0"/>
    <n v="0"/>
    <n v="367231"/>
    <x v="28"/>
    <m/>
    <s v="Q"/>
  </r>
  <r>
    <x v="209"/>
    <x v="1"/>
    <x v="1"/>
    <s v="Blank, Mr. Henry"/>
    <x v="0"/>
    <x v="20"/>
    <n v="0"/>
    <n v="0"/>
    <n v="112277"/>
    <x v="113"/>
    <s v="A31"/>
    <s v="C"/>
  </r>
  <r>
    <x v="210"/>
    <x v="0"/>
    <x v="0"/>
    <s v="Ali, Mr. Ahmed"/>
    <x v="0"/>
    <x v="42"/>
    <n v="0"/>
    <n v="0"/>
    <s v="SOTON/O.Q. 3101311"/>
    <x v="79"/>
    <m/>
    <s v="S"/>
  </r>
  <r>
    <x v="211"/>
    <x v="1"/>
    <x v="2"/>
    <s v="Cameron, Miss. Clear Annie"/>
    <x v="1"/>
    <x v="3"/>
    <n v="0"/>
    <n v="0"/>
    <s v="F.C.C. 13528"/>
    <x v="35"/>
    <m/>
    <s v="S"/>
  </r>
  <r>
    <x v="212"/>
    <x v="0"/>
    <x v="0"/>
    <s v="Perkin, Mr. John Henry"/>
    <x v="0"/>
    <x v="0"/>
    <n v="0"/>
    <n v="0"/>
    <s v="A/5 21174"/>
    <x v="0"/>
    <m/>
    <s v="S"/>
  </r>
  <r>
    <x v="213"/>
    <x v="0"/>
    <x v="2"/>
    <s v="Givard, Mr. Hans Kristensen"/>
    <x v="0"/>
    <x v="39"/>
    <n v="0"/>
    <n v="0"/>
    <n v="250646"/>
    <x v="16"/>
    <m/>
    <s v="S"/>
  </r>
  <r>
    <x v="214"/>
    <x v="0"/>
    <x v="0"/>
    <s v="Kiernan, Mr. Philip"/>
    <x v="0"/>
    <x v="4"/>
    <n v="1"/>
    <n v="0"/>
    <n v="367229"/>
    <x v="28"/>
    <m/>
    <s v="Q"/>
  </r>
  <r>
    <x v="215"/>
    <x v="1"/>
    <x v="1"/>
    <s v="Newell, Miss. Madeleine"/>
    <x v="1"/>
    <x v="14"/>
    <n v="1"/>
    <n v="0"/>
    <n v="35273"/>
    <x v="114"/>
    <s v="D36"/>
    <s v="C"/>
  </r>
  <r>
    <x v="216"/>
    <x v="1"/>
    <x v="0"/>
    <s v="Honkanen, Miss. Eliina"/>
    <x v="1"/>
    <x v="7"/>
    <n v="0"/>
    <n v="0"/>
    <s v="STON/O2. 3101283"/>
    <x v="2"/>
    <m/>
    <s v="S"/>
  </r>
  <r>
    <x v="217"/>
    <x v="0"/>
    <x v="2"/>
    <s v="Jacobsohn, Mr. Sidney Samuel"/>
    <x v="0"/>
    <x v="22"/>
    <n v="1"/>
    <n v="0"/>
    <n v="243847"/>
    <x v="115"/>
    <m/>
    <s v="S"/>
  </r>
  <r>
    <x v="218"/>
    <x v="1"/>
    <x v="1"/>
    <s v="Bazzani, Miss. Albina"/>
    <x v="1"/>
    <x v="35"/>
    <n v="0"/>
    <n v="0"/>
    <n v="11813"/>
    <x v="116"/>
    <s v="D15"/>
    <s v="C"/>
  </r>
  <r>
    <x v="219"/>
    <x v="0"/>
    <x v="2"/>
    <s v="Harris, Mr. Walter"/>
    <x v="0"/>
    <x v="39"/>
    <n v="0"/>
    <n v="0"/>
    <s v="W/C 14208"/>
    <x v="29"/>
    <m/>
    <s v="S"/>
  </r>
  <r>
    <x v="220"/>
    <x v="1"/>
    <x v="0"/>
    <s v="Sunderland, Mr. Victor Francis"/>
    <x v="0"/>
    <x v="36"/>
    <n v="0"/>
    <n v="0"/>
    <s v="SOTON/OQ 392089"/>
    <x v="4"/>
    <m/>
    <s v="S"/>
  </r>
  <r>
    <x v="221"/>
    <x v="0"/>
    <x v="2"/>
    <s v="Bracken, Mr. James H"/>
    <x v="0"/>
    <x v="7"/>
    <n v="0"/>
    <n v="0"/>
    <n v="220367"/>
    <x v="16"/>
    <m/>
    <s v="S"/>
  </r>
  <r>
    <x v="222"/>
    <x v="0"/>
    <x v="0"/>
    <s v="Green, Mr. George Henry"/>
    <x v="0"/>
    <x v="54"/>
    <n v="0"/>
    <n v="0"/>
    <n v="21440"/>
    <x v="4"/>
    <m/>
    <s v="S"/>
  </r>
  <r>
    <x v="223"/>
    <x v="0"/>
    <x v="0"/>
    <s v="Nenkoff, Mr. Christo"/>
    <x v="0"/>
    <x v="4"/>
    <n v="0"/>
    <n v="0"/>
    <n v="349234"/>
    <x v="25"/>
    <m/>
    <s v="S"/>
  </r>
  <r>
    <x v="224"/>
    <x v="1"/>
    <x v="1"/>
    <s v="Hoyt, Mr. Frederick Maxfield"/>
    <x v="0"/>
    <x v="1"/>
    <n v="1"/>
    <n v="0"/>
    <n v="19943"/>
    <x v="117"/>
    <s v="C93"/>
    <s v="S"/>
  </r>
  <r>
    <x v="225"/>
    <x v="0"/>
    <x v="0"/>
    <s v="Berglund, Mr. Karl Ivar Sven"/>
    <x v="0"/>
    <x v="0"/>
    <n v="0"/>
    <n v="0"/>
    <s v="PP 4348"/>
    <x v="118"/>
    <m/>
    <s v="S"/>
  </r>
  <r>
    <x v="226"/>
    <x v="1"/>
    <x v="2"/>
    <s v="Mellors, Mr. William John"/>
    <x v="0"/>
    <x v="19"/>
    <n v="0"/>
    <n v="0"/>
    <s v="SW/PP 751"/>
    <x v="29"/>
    <m/>
    <s v="S"/>
  </r>
  <r>
    <x v="227"/>
    <x v="0"/>
    <x v="0"/>
    <s v="Lovell, Mr. John Hall (&quot;Henry&quot;)"/>
    <x v="0"/>
    <x v="64"/>
    <n v="0"/>
    <n v="0"/>
    <s v="A/5 21173"/>
    <x v="0"/>
    <m/>
    <s v="S"/>
  </r>
  <r>
    <x v="228"/>
    <x v="0"/>
    <x v="2"/>
    <s v="Fahlstrom, Mr. Arne Jonas"/>
    <x v="0"/>
    <x v="24"/>
    <n v="0"/>
    <n v="0"/>
    <n v="236171"/>
    <x v="16"/>
    <m/>
    <s v="S"/>
  </r>
  <r>
    <x v="229"/>
    <x v="0"/>
    <x v="0"/>
    <s v="Lefebre, Miss. Mathilde"/>
    <x v="1"/>
    <x v="4"/>
    <n v="3"/>
    <n v="1"/>
    <n v="4133"/>
    <x v="102"/>
    <m/>
    <s v="S"/>
  </r>
  <r>
    <x v="230"/>
    <x v="1"/>
    <x v="1"/>
    <s v="Harris, Mrs. Henry Birkhardt (Irene Wallach)"/>
    <x v="1"/>
    <x v="3"/>
    <n v="1"/>
    <n v="0"/>
    <n v="36973"/>
    <x v="47"/>
    <s v="C83"/>
    <s v="S"/>
  </r>
  <r>
    <x v="231"/>
    <x v="0"/>
    <x v="0"/>
    <s v="Larsson, Mr. Bengt Edvin"/>
    <x v="0"/>
    <x v="28"/>
    <n v="0"/>
    <n v="0"/>
    <n v="347067"/>
    <x v="71"/>
    <m/>
    <s v="S"/>
  </r>
  <r>
    <x v="232"/>
    <x v="0"/>
    <x v="2"/>
    <s v="Sjostedt, Mr. Ernst Adolf"/>
    <x v="0"/>
    <x v="44"/>
    <n v="0"/>
    <n v="0"/>
    <n v="237442"/>
    <x v="119"/>
    <m/>
    <s v="S"/>
  </r>
  <r>
    <x v="233"/>
    <x v="1"/>
    <x v="0"/>
    <s v="Asplund, Miss. Lillian Gertrud"/>
    <x v="1"/>
    <x v="31"/>
    <n v="4"/>
    <n v="2"/>
    <n v="347077"/>
    <x v="22"/>
    <m/>
    <s v="S"/>
  </r>
  <r>
    <x v="234"/>
    <x v="0"/>
    <x v="2"/>
    <s v="Leyson, Mr. Robert William Norman"/>
    <x v="0"/>
    <x v="42"/>
    <n v="0"/>
    <n v="0"/>
    <s v="C.A. 29566"/>
    <x v="29"/>
    <m/>
    <s v="S"/>
  </r>
  <r>
    <x v="235"/>
    <x v="0"/>
    <x v="0"/>
    <s v="Harknett, Miss. Alice Phoebe"/>
    <x v="1"/>
    <x v="4"/>
    <n v="0"/>
    <n v="0"/>
    <s v="W./C. 6609"/>
    <x v="120"/>
    <m/>
    <s v="S"/>
  </r>
  <r>
    <x v="236"/>
    <x v="0"/>
    <x v="2"/>
    <s v="Hold, Mr. Stephen"/>
    <x v="0"/>
    <x v="57"/>
    <n v="1"/>
    <n v="0"/>
    <n v="26707"/>
    <x v="19"/>
    <m/>
    <s v="S"/>
  </r>
  <r>
    <x v="237"/>
    <x v="1"/>
    <x v="2"/>
    <s v="Collyer, Miss. Marjorie &quot;Lottie&quot;"/>
    <x v="1"/>
    <x v="18"/>
    <n v="0"/>
    <n v="2"/>
    <s v="C.A. 31921"/>
    <x v="121"/>
    <m/>
    <s v="S"/>
  </r>
  <r>
    <x v="238"/>
    <x v="0"/>
    <x v="2"/>
    <s v="Pengelly, Mr. Frederick William"/>
    <x v="0"/>
    <x v="19"/>
    <n v="0"/>
    <n v="0"/>
    <n v="28665"/>
    <x v="29"/>
    <m/>
    <s v="S"/>
  </r>
  <r>
    <x v="239"/>
    <x v="0"/>
    <x v="2"/>
    <s v="Hunt, Mr. George Henry"/>
    <x v="0"/>
    <x v="40"/>
    <n v="0"/>
    <n v="0"/>
    <s v="SCO/W 1585"/>
    <x v="122"/>
    <m/>
    <s v="S"/>
  </r>
  <r>
    <x v="240"/>
    <x v="0"/>
    <x v="0"/>
    <s v="Zabour, Miss. Thamine"/>
    <x v="1"/>
    <x v="4"/>
    <n v="1"/>
    <n v="0"/>
    <n v="2665"/>
    <x v="53"/>
    <m/>
    <s v="C"/>
  </r>
  <r>
    <x v="241"/>
    <x v="1"/>
    <x v="0"/>
    <s v="Murphy, Miss. Katherine &quot;Kate&quot;"/>
    <x v="1"/>
    <x v="4"/>
    <n v="1"/>
    <n v="0"/>
    <n v="367230"/>
    <x v="37"/>
    <m/>
    <s v="Q"/>
  </r>
  <r>
    <x v="242"/>
    <x v="0"/>
    <x v="2"/>
    <s v="Coleridge, Mr. Reginald Charles"/>
    <x v="0"/>
    <x v="28"/>
    <n v="0"/>
    <n v="0"/>
    <s v="W./C. 14263"/>
    <x v="29"/>
    <m/>
    <s v="S"/>
  </r>
  <r>
    <x v="243"/>
    <x v="0"/>
    <x v="0"/>
    <s v="Maenpaa, Mr. Matti Alexanteri"/>
    <x v="0"/>
    <x v="0"/>
    <n v="0"/>
    <n v="0"/>
    <s v="STON/O 2. 3101275"/>
    <x v="123"/>
    <m/>
    <s v="S"/>
  </r>
  <r>
    <x v="244"/>
    <x v="0"/>
    <x v="0"/>
    <s v="Attalah, Mr. Sleiman"/>
    <x v="0"/>
    <x v="39"/>
    <n v="0"/>
    <n v="0"/>
    <n v="2694"/>
    <x v="18"/>
    <m/>
    <s v="C"/>
  </r>
  <r>
    <x v="245"/>
    <x v="0"/>
    <x v="1"/>
    <s v="Minahan, Dr. William Edward"/>
    <x v="0"/>
    <x v="57"/>
    <n v="2"/>
    <n v="0"/>
    <n v="19928"/>
    <x v="117"/>
    <s v="C78"/>
    <s v="Q"/>
  </r>
  <r>
    <x v="246"/>
    <x v="0"/>
    <x v="0"/>
    <s v="Lindahl, Miss. Agda Thorilda Viktoria"/>
    <x v="1"/>
    <x v="37"/>
    <n v="0"/>
    <n v="0"/>
    <n v="347071"/>
    <x v="71"/>
    <m/>
    <s v="S"/>
  </r>
  <r>
    <x v="247"/>
    <x v="1"/>
    <x v="2"/>
    <s v="Hamalainen, Mrs. William (Anna)"/>
    <x v="1"/>
    <x v="42"/>
    <n v="0"/>
    <n v="2"/>
    <n v="250649"/>
    <x v="80"/>
    <m/>
    <s v="S"/>
  </r>
  <r>
    <x v="248"/>
    <x v="1"/>
    <x v="1"/>
    <s v="Beckwith, Mr. Richard Leonard"/>
    <x v="0"/>
    <x v="46"/>
    <n v="1"/>
    <n v="1"/>
    <n v="11751"/>
    <x v="124"/>
    <s v="D35"/>
    <s v="S"/>
  </r>
  <r>
    <x v="249"/>
    <x v="0"/>
    <x v="2"/>
    <s v="Carter, Rev. Ernest Courtenay"/>
    <x v="0"/>
    <x v="5"/>
    <n v="1"/>
    <n v="0"/>
    <n v="244252"/>
    <x v="19"/>
    <m/>
    <s v="S"/>
  </r>
  <r>
    <x v="250"/>
    <x v="0"/>
    <x v="0"/>
    <s v="Reed, Mr. James George"/>
    <x v="0"/>
    <x v="4"/>
    <n v="0"/>
    <n v="0"/>
    <n v="362316"/>
    <x v="0"/>
    <m/>
    <s v="S"/>
  </r>
  <r>
    <x v="251"/>
    <x v="0"/>
    <x v="0"/>
    <s v="Strom, Mrs. Wilhelm (Elna Matilda Persson)"/>
    <x v="1"/>
    <x v="28"/>
    <n v="1"/>
    <n v="1"/>
    <n v="347054"/>
    <x v="111"/>
    <s v="G6"/>
    <s v="S"/>
  </r>
  <r>
    <x v="252"/>
    <x v="0"/>
    <x v="1"/>
    <s v="Stead, Mr. William Thomas"/>
    <x v="0"/>
    <x v="65"/>
    <n v="0"/>
    <n v="0"/>
    <n v="113514"/>
    <x v="11"/>
    <s v="C87"/>
    <s v="S"/>
  </r>
  <r>
    <x v="253"/>
    <x v="0"/>
    <x v="0"/>
    <s v="Lobb, Mr. William Arthur"/>
    <x v="0"/>
    <x v="39"/>
    <n v="1"/>
    <n v="0"/>
    <s v="A/5. 3336"/>
    <x v="95"/>
    <m/>
    <s v="S"/>
  </r>
  <r>
    <x v="254"/>
    <x v="0"/>
    <x v="0"/>
    <s v="Rosblom, Mrs. Viktor (Helena Wilhelmina)"/>
    <x v="1"/>
    <x v="66"/>
    <n v="0"/>
    <n v="2"/>
    <n v="370129"/>
    <x v="125"/>
    <m/>
    <s v="S"/>
  </r>
  <r>
    <x v="255"/>
    <x v="1"/>
    <x v="0"/>
    <s v="Touma, Mrs. Darwis (Hanne Youssef Razi)"/>
    <x v="1"/>
    <x v="28"/>
    <n v="0"/>
    <n v="2"/>
    <n v="2650"/>
    <x v="49"/>
    <m/>
    <s v="C"/>
  </r>
  <r>
    <x v="256"/>
    <x v="1"/>
    <x v="1"/>
    <s v="Thorne, Mrs. Gertrude Maybelle"/>
    <x v="1"/>
    <x v="4"/>
    <n v="0"/>
    <n v="0"/>
    <s v="PC 17585"/>
    <x v="84"/>
    <m/>
    <s v="C"/>
  </r>
  <r>
    <x v="257"/>
    <x v="1"/>
    <x v="1"/>
    <s v="Cherry, Miss. Gladys"/>
    <x v="1"/>
    <x v="39"/>
    <n v="0"/>
    <n v="0"/>
    <n v="110152"/>
    <x v="126"/>
    <s v="B77"/>
    <s v="S"/>
  </r>
  <r>
    <x v="258"/>
    <x v="1"/>
    <x v="1"/>
    <s v="Ward, Miss. Anna"/>
    <x v="1"/>
    <x v="3"/>
    <n v="0"/>
    <n v="0"/>
    <s v="PC 17755"/>
    <x v="127"/>
    <m/>
    <s v="C"/>
  </r>
  <r>
    <x v="259"/>
    <x v="1"/>
    <x v="2"/>
    <s v="Parrish, Mrs. (Lutie Davis)"/>
    <x v="1"/>
    <x v="61"/>
    <n v="0"/>
    <n v="1"/>
    <n v="230433"/>
    <x v="19"/>
    <m/>
    <s v="S"/>
  </r>
  <r>
    <x v="260"/>
    <x v="0"/>
    <x v="0"/>
    <s v="Smith, Mr. Thomas"/>
    <x v="0"/>
    <x v="4"/>
    <n v="0"/>
    <n v="0"/>
    <n v="384461"/>
    <x v="28"/>
    <m/>
    <s v="Q"/>
  </r>
  <r>
    <x v="261"/>
    <x v="1"/>
    <x v="0"/>
    <s v="Asplund, Master. Edvin Rojj Felix"/>
    <x v="0"/>
    <x v="25"/>
    <n v="4"/>
    <n v="2"/>
    <n v="347077"/>
    <x v="22"/>
    <m/>
    <s v="S"/>
  </r>
  <r>
    <x v="262"/>
    <x v="0"/>
    <x v="1"/>
    <s v="Taussig, Mr. Emil"/>
    <x v="0"/>
    <x v="67"/>
    <n v="1"/>
    <n v="1"/>
    <n v="110413"/>
    <x v="128"/>
    <s v="E67"/>
    <s v="S"/>
  </r>
  <r>
    <x v="263"/>
    <x v="0"/>
    <x v="1"/>
    <s v="Harrison, Mr. William"/>
    <x v="0"/>
    <x v="20"/>
    <n v="0"/>
    <n v="0"/>
    <n v="112059"/>
    <x v="104"/>
    <s v="B94"/>
    <s v="S"/>
  </r>
  <r>
    <x v="264"/>
    <x v="0"/>
    <x v="0"/>
    <s v="Henry, Miss. Delia"/>
    <x v="1"/>
    <x v="4"/>
    <n v="0"/>
    <n v="0"/>
    <n v="382649"/>
    <x v="28"/>
    <m/>
    <s v="Q"/>
  </r>
  <r>
    <x v="265"/>
    <x v="0"/>
    <x v="2"/>
    <s v="Reeves, Mr. David"/>
    <x v="0"/>
    <x v="62"/>
    <n v="0"/>
    <n v="0"/>
    <s v="C.A. 17248"/>
    <x v="29"/>
    <m/>
    <s v="S"/>
  </r>
  <r>
    <x v="266"/>
    <x v="0"/>
    <x v="0"/>
    <s v="Panula, Mr. Ernesti Arvid"/>
    <x v="0"/>
    <x v="36"/>
    <n v="4"/>
    <n v="1"/>
    <n v="3101295"/>
    <x v="40"/>
    <m/>
    <s v="S"/>
  </r>
  <r>
    <x v="267"/>
    <x v="1"/>
    <x v="0"/>
    <s v="Persson, Mr. Ernst Ulrik"/>
    <x v="0"/>
    <x v="37"/>
    <n v="1"/>
    <n v="0"/>
    <n v="347083"/>
    <x v="71"/>
    <m/>
    <s v="S"/>
  </r>
  <r>
    <x v="268"/>
    <x v="1"/>
    <x v="1"/>
    <s v="Graham, Mrs. William Thompson (Edith Junkins)"/>
    <x v="1"/>
    <x v="10"/>
    <n v="0"/>
    <n v="1"/>
    <s v="PC 17582"/>
    <x v="129"/>
    <s v="C125"/>
    <s v="S"/>
  </r>
  <r>
    <x v="269"/>
    <x v="1"/>
    <x v="1"/>
    <s v="Bissette, Miss. Amelia"/>
    <x v="1"/>
    <x v="3"/>
    <n v="0"/>
    <n v="0"/>
    <s v="PC 17760"/>
    <x v="130"/>
    <s v="C99"/>
    <s v="S"/>
  </r>
  <r>
    <x v="270"/>
    <x v="0"/>
    <x v="1"/>
    <s v="Cairns, Mr. Alexander"/>
    <x v="0"/>
    <x v="4"/>
    <n v="0"/>
    <n v="0"/>
    <n v="113798"/>
    <x v="113"/>
    <m/>
    <s v="S"/>
  </r>
  <r>
    <x v="271"/>
    <x v="1"/>
    <x v="0"/>
    <s v="Tornquist, Mr. William Henry"/>
    <x v="0"/>
    <x v="37"/>
    <n v="0"/>
    <n v="0"/>
    <s v="LINE"/>
    <x v="104"/>
    <m/>
    <s v="S"/>
  </r>
  <r>
    <x v="272"/>
    <x v="1"/>
    <x v="2"/>
    <s v="Mellinger, Mrs. (Elizabeth Anne Maidment)"/>
    <x v="1"/>
    <x v="66"/>
    <n v="0"/>
    <n v="1"/>
    <n v="250644"/>
    <x v="131"/>
    <m/>
    <s v="S"/>
  </r>
  <r>
    <x v="273"/>
    <x v="0"/>
    <x v="1"/>
    <s v="Natsch, Mr. Charles H"/>
    <x v="0"/>
    <x v="46"/>
    <n v="0"/>
    <n v="1"/>
    <s v="PC 17596"/>
    <x v="132"/>
    <s v="C118"/>
    <s v="C"/>
  </r>
  <r>
    <x v="274"/>
    <x v="1"/>
    <x v="0"/>
    <s v="Healy, Miss. Hanora &quot;Nora&quot;"/>
    <x v="1"/>
    <x v="4"/>
    <n v="0"/>
    <n v="0"/>
    <n v="370375"/>
    <x v="28"/>
    <m/>
    <s v="Q"/>
  </r>
  <r>
    <x v="275"/>
    <x v="1"/>
    <x v="1"/>
    <s v="Andrews, Miss. Kornelia Theodosia"/>
    <x v="1"/>
    <x v="68"/>
    <n v="1"/>
    <n v="0"/>
    <n v="13502"/>
    <x v="133"/>
    <s v="D7"/>
    <s v="S"/>
  </r>
  <r>
    <x v="276"/>
    <x v="0"/>
    <x v="0"/>
    <s v="Lindblom, Miss. Augusta Charlotta"/>
    <x v="1"/>
    <x v="33"/>
    <n v="0"/>
    <n v="0"/>
    <n v="347073"/>
    <x v="28"/>
    <m/>
    <s v="S"/>
  </r>
  <r>
    <x v="277"/>
    <x v="0"/>
    <x v="2"/>
    <s v="Parkes, Mr. Francis &quot;Frank&quot;"/>
    <x v="0"/>
    <x v="4"/>
    <n v="0"/>
    <n v="0"/>
    <n v="239853"/>
    <x v="104"/>
    <m/>
    <s v="S"/>
  </r>
  <r>
    <x v="278"/>
    <x v="0"/>
    <x v="0"/>
    <s v="Rice, Master. Eric"/>
    <x v="0"/>
    <x v="26"/>
    <n v="4"/>
    <n v="1"/>
    <n v="382652"/>
    <x v="15"/>
    <m/>
    <s v="Q"/>
  </r>
  <r>
    <x v="279"/>
    <x v="1"/>
    <x v="0"/>
    <s v="Abbott, Mrs. Stanton (Rosa Hunt)"/>
    <x v="1"/>
    <x v="3"/>
    <n v="1"/>
    <n v="1"/>
    <s v="C.A. 2673"/>
    <x v="134"/>
    <m/>
    <s v="S"/>
  </r>
  <r>
    <x v="280"/>
    <x v="0"/>
    <x v="0"/>
    <s v="Duane, Mr. Frank"/>
    <x v="0"/>
    <x v="29"/>
    <n v="0"/>
    <n v="0"/>
    <n v="336439"/>
    <x v="28"/>
    <m/>
    <s v="Q"/>
  </r>
  <r>
    <x v="281"/>
    <x v="0"/>
    <x v="0"/>
    <s v="Olsson, Mr. Nils Johan Goransson"/>
    <x v="0"/>
    <x v="17"/>
    <n v="0"/>
    <n v="0"/>
    <n v="347464"/>
    <x v="13"/>
    <m/>
    <s v="S"/>
  </r>
  <r>
    <x v="282"/>
    <x v="0"/>
    <x v="0"/>
    <s v="de Pelsmaeker, Mr. Alfons"/>
    <x v="0"/>
    <x v="36"/>
    <n v="0"/>
    <n v="0"/>
    <n v="345778"/>
    <x v="59"/>
    <m/>
    <s v="S"/>
  </r>
  <r>
    <x v="283"/>
    <x v="1"/>
    <x v="0"/>
    <s v="Dorking, Mr. Edward Arthur"/>
    <x v="0"/>
    <x v="19"/>
    <n v="0"/>
    <n v="0"/>
    <s v="A/5. 10482"/>
    <x v="4"/>
    <m/>
    <s v="S"/>
  </r>
  <r>
    <x v="284"/>
    <x v="0"/>
    <x v="1"/>
    <s v="Smith, Mr. Richard William"/>
    <x v="0"/>
    <x v="4"/>
    <n v="0"/>
    <n v="0"/>
    <n v="113056"/>
    <x v="19"/>
    <s v="A19"/>
    <s v="S"/>
  </r>
  <r>
    <x v="285"/>
    <x v="0"/>
    <x v="0"/>
    <s v="Stankovic, Mr. Ivan"/>
    <x v="0"/>
    <x v="40"/>
    <n v="0"/>
    <n v="0"/>
    <n v="349239"/>
    <x v="51"/>
    <m/>
    <s v="C"/>
  </r>
  <r>
    <x v="286"/>
    <x v="1"/>
    <x v="0"/>
    <s v="de Mulder, Mr. Theodore"/>
    <x v="0"/>
    <x v="39"/>
    <n v="0"/>
    <n v="0"/>
    <n v="345774"/>
    <x v="59"/>
    <m/>
    <s v="S"/>
  </r>
  <r>
    <x v="287"/>
    <x v="0"/>
    <x v="0"/>
    <s v="Naidenoff, Mr. Penko"/>
    <x v="0"/>
    <x v="0"/>
    <n v="0"/>
    <n v="0"/>
    <n v="349206"/>
    <x v="25"/>
    <m/>
    <s v="S"/>
  </r>
  <r>
    <x v="288"/>
    <x v="1"/>
    <x v="2"/>
    <s v="Hosono, Mr. Masabumi"/>
    <x v="0"/>
    <x v="22"/>
    <n v="0"/>
    <n v="0"/>
    <n v="237798"/>
    <x v="16"/>
    <m/>
    <s v="S"/>
  </r>
  <r>
    <x v="289"/>
    <x v="1"/>
    <x v="0"/>
    <s v="Connolly, Miss. Kate"/>
    <x v="1"/>
    <x v="0"/>
    <n v="0"/>
    <n v="0"/>
    <n v="370373"/>
    <x v="28"/>
    <m/>
    <s v="Q"/>
  </r>
  <r>
    <x v="290"/>
    <x v="1"/>
    <x v="1"/>
    <s v="Barber, Miss. Ellen &quot;Nellie&quot;"/>
    <x v="1"/>
    <x v="2"/>
    <n v="0"/>
    <n v="0"/>
    <n v="19877"/>
    <x v="135"/>
    <m/>
    <s v="S"/>
  </r>
  <r>
    <x v="291"/>
    <x v="1"/>
    <x v="1"/>
    <s v="Bishop, Mrs. Dickinson H (Helen Walton)"/>
    <x v="1"/>
    <x v="19"/>
    <n v="1"/>
    <n v="0"/>
    <n v="11967"/>
    <x v="136"/>
    <s v="B49"/>
    <s v="C"/>
  </r>
  <r>
    <x v="292"/>
    <x v="0"/>
    <x v="2"/>
    <s v="Levy, Mr. Rene Jacques"/>
    <x v="0"/>
    <x v="62"/>
    <n v="0"/>
    <n v="0"/>
    <s v="SC/Paris 2163"/>
    <x v="137"/>
    <s v="D"/>
    <s v="C"/>
  </r>
  <r>
    <x v="293"/>
    <x v="0"/>
    <x v="0"/>
    <s v="Haas, Miss. Aloisia"/>
    <x v="1"/>
    <x v="42"/>
    <n v="0"/>
    <n v="0"/>
    <n v="349236"/>
    <x v="138"/>
    <m/>
    <s v="S"/>
  </r>
  <r>
    <x v="294"/>
    <x v="0"/>
    <x v="0"/>
    <s v="Mineff, Mr. Ivan"/>
    <x v="0"/>
    <x v="42"/>
    <n v="0"/>
    <n v="0"/>
    <n v="349233"/>
    <x v="25"/>
    <m/>
    <s v="S"/>
  </r>
  <r>
    <x v="295"/>
    <x v="0"/>
    <x v="1"/>
    <s v="Lewy, Mr. Ervin G"/>
    <x v="0"/>
    <x v="4"/>
    <n v="0"/>
    <n v="0"/>
    <s v="PC 17612"/>
    <x v="26"/>
    <m/>
    <s v="C"/>
  </r>
  <r>
    <x v="296"/>
    <x v="0"/>
    <x v="0"/>
    <s v="Hanna, Mr. Mansour"/>
    <x v="0"/>
    <x v="69"/>
    <n v="0"/>
    <n v="0"/>
    <n v="2693"/>
    <x v="32"/>
    <m/>
    <s v="C"/>
  </r>
  <r>
    <x v="297"/>
    <x v="0"/>
    <x v="1"/>
    <s v="Allison, Miss. Helen Loraine"/>
    <x v="1"/>
    <x v="6"/>
    <n v="1"/>
    <n v="2"/>
    <n v="113781"/>
    <x v="139"/>
    <s v="C22 C26"/>
    <s v="S"/>
  </r>
  <r>
    <x v="298"/>
    <x v="1"/>
    <x v="1"/>
    <s v="Saalfeld, Mr. Adolphe"/>
    <x v="0"/>
    <x v="4"/>
    <n v="0"/>
    <n v="0"/>
    <n v="19988"/>
    <x v="140"/>
    <s v="C106"/>
    <s v="S"/>
  </r>
  <r>
    <x v="299"/>
    <x v="1"/>
    <x v="1"/>
    <s v="Baxter, Mrs. James (Helene DeLaudeniere Chaput)"/>
    <x v="1"/>
    <x v="61"/>
    <n v="0"/>
    <n v="1"/>
    <s v="PC 17558"/>
    <x v="75"/>
    <s v="B58 B60"/>
    <s v="C"/>
  </r>
  <r>
    <x v="300"/>
    <x v="1"/>
    <x v="0"/>
    <s v="Kelly, Miss. Anna Katherine &quot;Annie Kate&quot;"/>
    <x v="1"/>
    <x v="4"/>
    <n v="0"/>
    <n v="0"/>
    <n v="9234"/>
    <x v="28"/>
    <m/>
    <s v="Q"/>
  </r>
  <r>
    <x v="301"/>
    <x v="1"/>
    <x v="0"/>
    <s v="McCoy, Mr. Bernard"/>
    <x v="0"/>
    <x v="4"/>
    <n v="2"/>
    <n v="0"/>
    <n v="367226"/>
    <x v="141"/>
    <m/>
    <s v="Q"/>
  </r>
  <r>
    <x v="302"/>
    <x v="0"/>
    <x v="0"/>
    <s v="Johnson, Mr. William Cahoone Jr"/>
    <x v="0"/>
    <x v="19"/>
    <n v="0"/>
    <n v="0"/>
    <s v="LINE"/>
    <x v="104"/>
    <m/>
    <s v="S"/>
  </r>
  <r>
    <x v="303"/>
    <x v="1"/>
    <x v="2"/>
    <s v="Keane, Miss. Nora A"/>
    <x v="1"/>
    <x v="4"/>
    <n v="0"/>
    <n v="0"/>
    <n v="226593"/>
    <x v="142"/>
    <s v="E101"/>
    <s v="Q"/>
  </r>
  <r>
    <x v="304"/>
    <x v="0"/>
    <x v="0"/>
    <s v="Williams, Mr. Howard Hugh &quot;Harry&quot;"/>
    <x v="0"/>
    <x v="4"/>
    <n v="0"/>
    <n v="0"/>
    <s v="A/5 2466"/>
    <x v="4"/>
    <m/>
    <s v="S"/>
  </r>
  <r>
    <x v="305"/>
    <x v="1"/>
    <x v="1"/>
    <s v="Allison, Master. Hudson Trevor"/>
    <x v="0"/>
    <x v="70"/>
    <n v="1"/>
    <n v="2"/>
    <n v="113781"/>
    <x v="139"/>
    <s v="C22 C26"/>
    <s v="S"/>
  </r>
  <r>
    <x v="306"/>
    <x v="1"/>
    <x v="1"/>
    <s v="Fleming, Miss. Margaret"/>
    <x v="1"/>
    <x v="4"/>
    <n v="0"/>
    <n v="0"/>
    <n v="17421"/>
    <x v="143"/>
    <m/>
    <s v="C"/>
  </r>
  <r>
    <x v="307"/>
    <x v="1"/>
    <x v="1"/>
    <s v="Penasco y Castellana, Mrs. Victor de Satode (Maria Josefa Perez de Soto y Vallejo)"/>
    <x v="1"/>
    <x v="34"/>
    <n v="1"/>
    <n v="0"/>
    <s v="PC 17758"/>
    <x v="144"/>
    <s v="C65"/>
    <s v="C"/>
  </r>
  <r>
    <x v="308"/>
    <x v="0"/>
    <x v="2"/>
    <s v="Abelson, Mr. Samuel"/>
    <x v="0"/>
    <x v="39"/>
    <n v="1"/>
    <n v="0"/>
    <s v="P/PP 3381"/>
    <x v="145"/>
    <m/>
    <s v="C"/>
  </r>
  <r>
    <x v="309"/>
    <x v="1"/>
    <x v="1"/>
    <s v="Francatelli, Miss. Laura Mabel"/>
    <x v="1"/>
    <x v="39"/>
    <n v="0"/>
    <n v="0"/>
    <s v="PC 17485"/>
    <x v="146"/>
    <s v="E36"/>
    <s v="C"/>
  </r>
  <r>
    <x v="310"/>
    <x v="1"/>
    <x v="1"/>
    <s v="Hays, Miss. Margaret Bechstein"/>
    <x v="1"/>
    <x v="42"/>
    <n v="0"/>
    <n v="0"/>
    <n v="11767"/>
    <x v="147"/>
    <s v="C54"/>
    <s v="C"/>
  </r>
  <r>
    <x v="311"/>
    <x v="1"/>
    <x v="1"/>
    <s v="Ryerson, Miss. Emily Borie"/>
    <x v="1"/>
    <x v="24"/>
    <n v="2"/>
    <n v="2"/>
    <s v="PC 17608"/>
    <x v="148"/>
    <s v="B57 B59 B63 B66"/>
    <s v="C"/>
  </r>
  <r>
    <x v="312"/>
    <x v="0"/>
    <x v="2"/>
    <s v="Lahtinen, Mrs. William (Anna Sylfven)"/>
    <x v="1"/>
    <x v="2"/>
    <n v="1"/>
    <n v="1"/>
    <n v="250651"/>
    <x v="19"/>
    <m/>
    <s v="S"/>
  </r>
  <r>
    <x v="313"/>
    <x v="0"/>
    <x v="0"/>
    <s v="Hendekovic, Mr. Ignjac"/>
    <x v="0"/>
    <x v="17"/>
    <n v="0"/>
    <n v="0"/>
    <n v="349243"/>
    <x v="25"/>
    <m/>
    <s v="S"/>
  </r>
  <r>
    <x v="314"/>
    <x v="0"/>
    <x v="2"/>
    <s v="Hart, Mr. Benjamin"/>
    <x v="0"/>
    <x v="71"/>
    <n v="1"/>
    <n v="1"/>
    <s v="F.C.C. 13529"/>
    <x v="121"/>
    <m/>
    <s v="S"/>
  </r>
  <r>
    <x v="315"/>
    <x v="1"/>
    <x v="0"/>
    <s v="Nilsson, Miss. Helmina Josefina"/>
    <x v="1"/>
    <x v="2"/>
    <n v="0"/>
    <n v="0"/>
    <n v="347470"/>
    <x v="13"/>
    <m/>
    <s v="S"/>
  </r>
  <r>
    <x v="316"/>
    <x v="1"/>
    <x v="2"/>
    <s v="Kantor, Mrs. Sinai (Miriam Sternin)"/>
    <x v="1"/>
    <x v="42"/>
    <n v="1"/>
    <n v="0"/>
    <n v="244367"/>
    <x v="19"/>
    <m/>
    <s v="S"/>
  </r>
  <r>
    <x v="317"/>
    <x v="0"/>
    <x v="2"/>
    <s v="Moraweck, Dr. Ernest"/>
    <x v="0"/>
    <x v="5"/>
    <n v="0"/>
    <n v="0"/>
    <n v="29011"/>
    <x v="149"/>
    <m/>
    <s v="S"/>
  </r>
  <r>
    <x v="318"/>
    <x v="1"/>
    <x v="1"/>
    <s v="Wick, Miss. Mary Natalie"/>
    <x v="1"/>
    <x v="14"/>
    <n v="0"/>
    <n v="2"/>
    <n v="36928"/>
    <x v="150"/>
    <s v="C7"/>
    <s v="S"/>
  </r>
  <r>
    <x v="319"/>
    <x v="1"/>
    <x v="1"/>
    <s v="Spedden, Mrs. Frederic Oakley (Margaretta Corning Stone)"/>
    <x v="1"/>
    <x v="20"/>
    <n v="1"/>
    <n v="1"/>
    <n v="16966"/>
    <x v="151"/>
    <s v="E34"/>
    <s v="C"/>
  </r>
  <r>
    <x v="320"/>
    <x v="0"/>
    <x v="0"/>
    <s v="Dennis, Mr. Samuel"/>
    <x v="0"/>
    <x v="0"/>
    <n v="0"/>
    <n v="0"/>
    <s v="A/5 21172"/>
    <x v="0"/>
    <m/>
    <s v="S"/>
  </r>
  <r>
    <x v="321"/>
    <x v="0"/>
    <x v="0"/>
    <s v="Danoff, Mr. Yoto"/>
    <x v="0"/>
    <x v="7"/>
    <n v="0"/>
    <n v="0"/>
    <n v="349219"/>
    <x v="25"/>
    <m/>
    <s v="S"/>
  </r>
  <r>
    <x v="322"/>
    <x v="1"/>
    <x v="2"/>
    <s v="Slayter, Miss. Hilda Mary"/>
    <x v="1"/>
    <x v="39"/>
    <n v="0"/>
    <n v="0"/>
    <n v="234818"/>
    <x v="142"/>
    <m/>
    <s v="Q"/>
  </r>
  <r>
    <x v="323"/>
    <x v="1"/>
    <x v="2"/>
    <s v="Caldwell, Mrs. Albert Francis (Sylvia Mae Harbaugh)"/>
    <x v="1"/>
    <x v="0"/>
    <n v="1"/>
    <n v="1"/>
    <n v="248738"/>
    <x v="56"/>
    <m/>
    <s v="S"/>
  </r>
  <r>
    <x v="324"/>
    <x v="0"/>
    <x v="0"/>
    <s v="Sage, Mr. George John Jr"/>
    <x v="0"/>
    <x v="4"/>
    <n v="8"/>
    <n v="2"/>
    <s v="CA. 2343"/>
    <x v="94"/>
    <m/>
    <s v="S"/>
  </r>
  <r>
    <x v="325"/>
    <x v="1"/>
    <x v="1"/>
    <s v="Young, Miss. Marie Grice"/>
    <x v="1"/>
    <x v="62"/>
    <n v="0"/>
    <n v="0"/>
    <s v="PC 17760"/>
    <x v="130"/>
    <s v="C32"/>
    <s v="C"/>
  </r>
  <r>
    <x v="326"/>
    <x v="0"/>
    <x v="0"/>
    <s v="Nysveen, Mr. Johan Hansen"/>
    <x v="0"/>
    <x v="59"/>
    <n v="0"/>
    <n v="0"/>
    <n v="345364"/>
    <x v="152"/>
    <m/>
    <s v="S"/>
  </r>
  <r>
    <x v="327"/>
    <x v="1"/>
    <x v="2"/>
    <s v="Ball, Mrs. (Ada E Hall)"/>
    <x v="1"/>
    <x v="62"/>
    <n v="0"/>
    <n v="0"/>
    <n v="28551"/>
    <x v="16"/>
    <s v="D"/>
    <s v="S"/>
  </r>
  <r>
    <x v="328"/>
    <x v="1"/>
    <x v="0"/>
    <s v="Goldsmith, Mrs. Frank John (Emily Alice Brown)"/>
    <x v="1"/>
    <x v="14"/>
    <n v="1"/>
    <n v="1"/>
    <n v="363291"/>
    <x v="97"/>
    <m/>
    <s v="S"/>
  </r>
  <r>
    <x v="329"/>
    <x v="1"/>
    <x v="1"/>
    <s v="Hippach, Miss. Jean Gertrude"/>
    <x v="1"/>
    <x v="36"/>
    <n v="0"/>
    <n v="1"/>
    <n v="111361"/>
    <x v="153"/>
    <s v="B18"/>
    <s v="C"/>
  </r>
  <r>
    <x v="330"/>
    <x v="1"/>
    <x v="0"/>
    <s v="McCoy, Miss. Agnes"/>
    <x v="1"/>
    <x v="4"/>
    <n v="2"/>
    <n v="0"/>
    <n v="367226"/>
    <x v="141"/>
    <m/>
    <s v="Q"/>
  </r>
  <r>
    <x v="331"/>
    <x v="0"/>
    <x v="1"/>
    <s v="Partner, Mr. Austen"/>
    <x v="0"/>
    <x v="63"/>
    <n v="0"/>
    <n v="0"/>
    <n v="113043"/>
    <x v="154"/>
    <s v="C124"/>
    <s v="S"/>
  </r>
  <r>
    <x v="332"/>
    <x v="0"/>
    <x v="1"/>
    <s v="Graham, Mr. George Edward"/>
    <x v="0"/>
    <x v="1"/>
    <n v="0"/>
    <n v="1"/>
    <s v="PC 17582"/>
    <x v="129"/>
    <s v="C91"/>
    <s v="S"/>
  </r>
  <r>
    <x v="333"/>
    <x v="0"/>
    <x v="0"/>
    <s v="Vander Planke, Mr. Leo Edmondus"/>
    <x v="0"/>
    <x v="36"/>
    <n v="2"/>
    <n v="0"/>
    <n v="345764"/>
    <x v="17"/>
    <m/>
    <s v="S"/>
  </r>
  <r>
    <x v="334"/>
    <x v="1"/>
    <x v="1"/>
    <s v="Frauenthal, Mrs. Henry William (Clara Heinsheimer)"/>
    <x v="1"/>
    <x v="4"/>
    <n v="1"/>
    <n v="0"/>
    <s v="PC 17611"/>
    <x v="155"/>
    <m/>
    <s v="S"/>
  </r>
  <r>
    <x v="335"/>
    <x v="0"/>
    <x v="0"/>
    <s v="Denkoff, Mr. Mitto"/>
    <x v="0"/>
    <x v="4"/>
    <n v="0"/>
    <n v="0"/>
    <n v="349225"/>
    <x v="25"/>
    <m/>
    <s v="S"/>
  </r>
  <r>
    <x v="336"/>
    <x v="0"/>
    <x v="1"/>
    <s v="Pears, Mr. Thomas Clinton"/>
    <x v="0"/>
    <x v="28"/>
    <n v="1"/>
    <n v="0"/>
    <n v="113776"/>
    <x v="90"/>
    <s v="C2"/>
    <s v="S"/>
  </r>
  <r>
    <x v="337"/>
    <x v="1"/>
    <x v="1"/>
    <s v="Burns, Miss. Elizabeth Margaret"/>
    <x v="1"/>
    <x v="66"/>
    <n v="0"/>
    <n v="0"/>
    <n v="16966"/>
    <x v="151"/>
    <s v="E40"/>
    <s v="C"/>
  </r>
  <r>
    <x v="338"/>
    <x v="1"/>
    <x v="0"/>
    <s v="Dahl, Mr. Karl Edwart"/>
    <x v="0"/>
    <x v="33"/>
    <n v="0"/>
    <n v="0"/>
    <n v="7598"/>
    <x v="4"/>
    <m/>
    <s v="S"/>
  </r>
  <r>
    <x v="339"/>
    <x v="0"/>
    <x v="1"/>
    <s v="Blackwell, Mr. Stephen Weart"/>
    <x v="0"/>
    <x v="33"/>
    <n v="0"/>
    <n v="0"/>
    <n v="113784"/>
    <x v="21"/>
    <s v="T"/>
    <s v="S"/>
  </r>
  <r>
    <x v="340"/>
    <x v="1"/>
    <x v="2"/>
    <s v="Navratil, Master. Edmond Roger"/>
    <x v="0"/>
    <x v="6"/>
    <n v="1"/>
    <n v="1"/>
    <n v="230080"/>
    <x v="19"/>
    <s v="F2"/>
    <s v="S"/>
  </r>
  <r>
    <x v="341"/>
    <x v="1"/>
    <x v="1"/>
    <s v="Fortune, Miss. Alice Elizabeth"/>
    <x v="1"/>
    <x v="42"/>
    <n v="3"/>
    <n v="2"/>
    <n v="19950"/>
    <x v="23"/>
    <s v="C23 C25 C27"/>
    <s v="S"/>
  </r>
  <r>
    <x v="342"/>
    <x v="0"/>
    <x v="2"/>
    <s v="Collander, Mr. Erik Gustaf"/>
    <x v="0"/>
    <x v="17"/>
    <n v="0"/>
    <n v="0"/>
    <n v="248740"/>
    <x v="16"/>
    <m/>
    <s v="S"/>
  </r>
  <r>
    <x v="343"/>
    <x v="0"/>
    <x v="2"/>
    <s v="Sedgwick, Mr. Charles Frederick Waddington"/>
    <x v="0"/>
    <x v="37"/>
    <n v="0"/>
    <n v="0"/>
    <n v="244361"/>
    <x v="16"/>
    <m/>
    <s v="S"/>
  </r>
  <r>
    <x v="344"/>
    <x v="0"/>
    <x v="2"/>
    <s v="Fox, Mr. Stanley Hubert"/>
    <x v="0"/>
    <x v="62"/>
    <n v="0"/>
    <n v="0"/>
    <n v="229236"/>
    <x v="16"/>
    <m/>
    <s v="S"/>
  </r>
  <r>
    <x v="345"/>
    <x v="1"/>
    <x v="2"/>
    <s v="Brown, Miss. Amelia &quot;Mildred&quot;"/>
    <x v="1"/>
    <x v="42"/>
    <n v="0"/>
    <n v="0"/>
    <n v="248733"/>
    <x v="16"/>
    <s v="F33"/>
    <s v="S"/>
  </r>
  <r>
    <x v="346"/>
    <x v="1"/>
    <x v="2"/>
    <s v="Smith, Miss. Marion Elsie"/>
    <x v="1"/>
    <x v="20"/>
    <n v="0"/>
    <n v="0"/>
    <n v="31418"/>
    <x v="16"/>
    <m/>
    <s v="S"/>
  </r>
  <r>
    <x v="347"/>
    <x v="1"/>
    <x v="0"/>
    <s v="Davison, Mrs. Thomas Henry (Mary E Finck)"/>
    <x v="1"/>
    <x v="4"/>
    <n v="1"/>
    <n v="0"/>
    <n v="386525"/>
    <x v="95"/>
    <m/>
    <s v="S"/>
  </r>
  <r>
    <x v="348"/>
    <x v="1"/>
    <x v="0"/>
    <s v="Coutts, Master. William Loch &quot;William&quot;"/>
    <x v="0"/>
    <x v="25"/>
    <n v="1"/>
    <n v="1"/>
    <s v="C.A. 37671"/>
    <x v="156"/>
    <m/>
    <s v="S"/>
  </r>
  <r>
    <x v="349"/>
    <x v="0"/>
    <x v="0"/>
    <s v="Dimic, Mr. Jovan"/>
    <x v="0"/>
    <x v="22"/>
    <n v="0"/>
    <n v="0"/>
    <n v="315088"/>
    <x v="51"/>
    <m/>
    <s v="S"/>
  </r>
  <r>
    <x v="350"/>
    <x v="0"/>
    <x v="0"/>
    <s v="Odahl, Mr. Nils Martin"/>
    <x v="0"/>
    <x v="41"/>
    <n v="0"/>
    <n v="0"/>
    <n v="7267"/>
    <x v="157"/>
    <m/>
    <s v="S"/>
  </r>
  <r>
    <x v="351"/>
    <x v="0"/>
    <x v="1"/>
    <s v="Williams-Lambert, Mr. Fletcher Fellows"/>
    <x v="0"/>
    <x v="4"/>
    <n v="0"/>
    <n v="0"/>
    <n v="113510"/>
    <x v="158"/>
    <s v="C128"/>
    <s v="S"/>
  </r>
  <r>
    <x v="352"/>
    <x v="0"/>
    <x v="0"/>
    <s v="Elias, Mr. Tannous"/>
    <x v="0"/>
    <x v="16"/>
    <n v="1"/>
    <n v="1"/>
    <n v="2695"/>
    <x v="32"/>
    <m/>
    <s v="C"/>
  </r>
  <r>
    <x v="353"/>
    <x v="0"/>
    <x v="0"/>
    <s v="Arnold-Franchi, Mr. Josef"/>
    <x v="0"/>
    <x v="37"/>
    <n v="1"/>
    <n v="0"/>
    <n v="349237"/>
    <x v="39"/>
    <m/>
    <s v="S"/>
  </r>
  <r>
    <x v="354"/>
    <x v="0"/>
    <x v="0"/>
    <s v="Yousif, Mr. Wazli"/>
    <x v="0"/>
    <x v="4"/>
    <n v="0"/>
    <n v="0"/>
    <n v="2647"/>
    <x v="18"/>
    <m/>
    <s v="C"/>
  </r>
  <r>
    <x v="355"/>
    <x v="0"/>
    <x v="0"/>
    <s v="Vanden Steen, Mr. Leo Peter"/>
    <x v="0"/>
    <x v="17"/>
    <n v="0"/>
    <n v="0"/>
    <n v="345783"/>
    <x v="59"/>
    <m/>
    <s v="S"/>
  </r>
  <r>
    <x v="356"/>
    <x v="1"/>
    <x v="1"/>
    <s v="Bowerman, Miss. Elsie Edith"/>
    <x v="1"/>
    <x v="0"/>
    <n v="0"/>
    <n v="1"/>
    <n v="113505"/>
    <x v="98"/>
    <s v="E33"/>
    <s v="S"/>
  </r>
  <r>
    <x v="357"/>
    <x v="0"/>
    <x v="2"/>
    <s v="Funk, Miss. Annie Clemmer"/>
    <x v="1"/>
    <x v="1"/>
    <n v="0"/>
    <n v="0"/>
    <n v="237671"/>
    <x v="16"/>
    <m/>
    <s v="S"/>
  </r>
  <r>
    <x v="358"/>
    <x v="1"/>
    <x v="0"/>
    <s v="McGovern, Miss. Mary"/>
    <x v="1"/>
    <x v="4"/>
    <n v="0"/>
    <n v="0"/>
    <n v="330931"/>
    <x v="24"/>
    <m/>
    <s v="Q"/>
  </r>
  <r>
    <x v="359"/>
    <x v="1"/>
    <x v="0"/>
    <s v="Mockler, Miss. Helen Mary &quot;Ellie&quot;"/>
    <x v="1"/>
    <x v="4"/>
    <n v="0"/>
    <n v="0"/>
    <n v="330980"/>
    <x v="24"/>
    <m/>
    <s v="Q"/>
  </r>
  <r>
    <x v="360"/>
    <x v="0"/>
    <x v="0"/>
    <s v="Skoog, Mr. Wilhelm"/>
    <x v="0"/>
    <x v="20"/>
    <n v="1"/>
    <n v="4"/>
    <n v="347088"/>
    <x v="48"/>
    <m/>
    <s v="S"/>
  </r>
  <r>
    <x v="361"/>
    <x v="0"/>
    <x v="2"/>
    <s v="del Carlo, Mr. Sebastiano"/>
    <x v="0"/>
    <x v="28"/>
    <n v="1"/>
    <n v="0"/>
    <s v="SC/PARIS 2167"/>
    <x v="26"/>
    <m/>
    <s v="C"/>
  </r>
  <r>
    <x v="362"/>
    <x v="0"/>
    <x v="0"/>
    <s v="Barbara, Mrs. (Catherine David)"/>
    <x v="1"/>
    <x v="33"/>
    <n v="0"/>
    <n v="1"/>
    <n v="2691"/>
    <x v="53"/>
    <m/>
    <s v="C"/>
  </r>
  <r>
    <x v="363"/>
    <x v="0"/>
    <x v="0"/>
    <s v="Asim, Mr. Adola"/>
    <x v="0"/>
    <x v="3"/>
    <n v="0"/>
    <n v="0"/>
    <s v="SOTON/O.Q. 3101310"/>
    <x v="79"/>
    <m/>
    <s v="S"/>
  </r>
  <r>
    <x v="364"/>
    <x v="0"/>
    <x v="0"/>
    <s v="O'Brien, Mr. Thomas"/>
    <x v="0"/>
    <x v="4"/>
    <n v="1"/>
    <n v="0"/>
    <n v="370365"/>
    <x v="37"/>
    <m/>
    <s v="Q"/>
  </r>
  <r>
    <x v="365"/>
    <x v="0"/>
    <x v="0"/>
    <s v="Adahl, Mr. Mauritz Nils Martin"/>
    <x v="0"/>
    <x v="39"/>
    <n v="0"/>
    <n v="0"/>
    <s v="C 7076"/>
    <x v="0"/>
    <m/>
    <s v="S"/>
  </r>
  <r>
    <x v="366"/>
    <x v="1"/>
    <x v="1"/>
    <s v="Warren, Mrs. Frank Manley (Anna Sophia Atkinson)"/>
    <x v="1"/>
    <x v="72"/>
    <n v="1"/>
    <n v="0"/>
    <n v="110813"/>
    <x v="159"/>
    <s v="D37"/>
    <s v="C"/>
  </r>
  <r>
    <x v="367"/>
    <x v="1"/>
    <x v="0"/>
    <s v="Moussa, Mrs. (Mantoura Boulos)"/>
    <x v="1"/>
    <x v="4"/>
    <n v="0"/>
    <n v="0"/>
    <n v="2626"/>
    <x v="32"/>
    <m/>
    <s v="C"/>
  </r>
  <r>
    <x v="368"/>
    <x v="1"/>
    <x v="0"/>
    <s v="Jermyn, Miss. Annie"/>
    <x v="1"/>
    <x v="4"/>
    <n v="0"/>
    <n v="0"/>
    <n v="14313"/>
    <x v="28"/>
    <m/>
    <s v="Q"/>
  </r>
  <r>
    <x v="369"/>
    <x v="1"/>
    <x v="1"/>
    <s v="Aubart, Mme. Leontine Pauline"/>
    <x v="1"/>
    <x v="42"/>
    <n v="0"/>
    <n v="0"/>
    <s v="PC 17477"/>
    <x v="160"/>
    <s v="B35"/>
    <s v="C"/>
  </r>
  <r>
    <x v="370"/>
    <x v="1"/>
    <x v="1"/>
    <s v="Harder, Mr. George Achilles"/>
    <x v="0"/>
    <x v="37"/>
    <n v="1"/>
    <n v="0"/>
    <n v="11765"/>
    <x v="161"/>
    <s v="E50"/>
    <s v="C"/>
  </r>
  <r>
    <x v="371"/>
    <x v="0"/>
    <x v="0"/>
    <s v="Wiklund, Mr. Jakob Alfred"/>
    <x v="0"/>
    <x v="24"/>
    <n v="1"/>
    <n v="0"/>
    <n v="3101267"/>
    <x v="110"/>
    <m/>
    <s v="S"/>
  </r>
  <r>
    <x v="372"/>
    <x v="0"/>
    <x v="0"/>
    <s v="Beavan, Mr. William Thomas"/>
    <x v="0"/>
    <x v="19"/>
    <n v="0"/>
    <n v="0"/>
    <n v="323951"/>
    <x v="4"/>
    <m/>
    <s v="S"/>
  </r>
  <r>
    <x v="373"/>
    <x v="0"/>
    <x v="1"/>
    <s v="Ringhini, Mr. Sante"/>
    <x v="0"/>
    <x v="0"/>
    <n v="0"/>
    <n v="0"/>
    <s v="PC 17760"/>
    <x v="130"/>
    <m/>
    <s v="C"/>
  </r>
  <r>
    <x v="374"/>
    <x v="0"/>
    <x v="0"/>
    <s v="Palsson, Miss. Stina Viola"/>
    <x v="1"/>
    <x v="25"/>
    <n v="3"/>
    <n v="1"/>
    <n v="349909"/>
    <x v="7"/>
    <m/>
    <s v="S"/>
  </r>
  <r>
    <x v="375"/>
    <x v="1"/>
    <x v="1"/>
    <s v="Meyer, Mrs. Edgar Joseph (Leila Saks)"/>
    <x v="1"/>
    <x v="4"/>
    <n v="1"/>
    <n v="0"/>
    <s v="PC 17604"/>
    <x v="30"/>
    <m/>
    <s v="C"/>
  </r>
  <r>
    <x v="376"/>
    <x v="1"/>
    <x v="0"/>
    <s v="Landergren, Miss. Aurora Adelia"/>
    <x v="1"/>
    <x v="0"/>
    <n v="0"/>
    <n v="0"/>
    <s v="C 7077"/>
    <x v="0"/>
    <m/>
    <s v="S"/>
  </r>
  <r>
    <x v="377"/>
    <x v="0"/>
    <x v="1"/>
    <s v="Widener, Mr. Harry Elkins"/>
    <x v="0"/>
    <x v="7"/>
    <n v="0"/>
    <n v="2"/>
    <n v="113503"/>
    <x v="162"/>
    <s v="C82"/>
    <s v="C"/>
  </r>
  <r>
    <x v="378"/>
    <x v="0"/>
    <x v="0"/>
    <s v="Betros, Mr. Tannous"/>
    <x v="0"/>
    <x v="11"/>
    <n v="0"/>
    <n v="0"/>
    <n v="2648"/>
    <x v="163"/>
    <m/>
    <s v="C"/>
  </r>
  <r>
    <x v="379"/>
    <x v="0"/>
    <x v="0"/>
    <s v="Gustafsson, Mr. Karl Gideon"/>
    <x v="0"/>
    <x v="19"/>
    <n v="0"/>
    <n v="0"/>
    <n v="347069"/>
    <x v="71"/>
    <m/>
    <s v="S"/>
  </r>
  <r>
    <x v="380"/>
    <x v="1"/>
    <x v="1"/>
    <s v="Bidois, Miss. Rosalie"/>
    <x v="1"/>
    <x v="22"/>
    <n v="0"/>
    <n v="0"/>
    <s v="PC 17757"/>
    <x v="164"/>
    <m/>
    <s v="C"/>
  </r>
  <r>
    <x v="381"/>
    <x v="1"/>
    <x v="0"/>
    <s v="Nakid, Miss. Maria (&quot;Mary&quot;)"/>
    <x v="1"/>
    <x v="58"/>
    <n v="0"/>
    <n v="2"/>
    <n v="2653"/>
    <x v="165"/>
    <m/>
    <s v="C"/>
  </r>
  <r>
    <x v="382"/>
    <x v="0"/>
    <x v="0"/>
    <s v="Tikkanen, Mr. Juho"/>
    <x v="0"/>
    <x v="35"/>
    <n v="0"/>
    <n v="0"/>
    <s v="STON/O 2. 3101293"/>
    <x v="2"/>
    <m/>
    <s v="S"/>
  </r>
  <r>
    <x v="383"/>
    <x v="1"/>
    <x v="1"/>
    <s v="Holverson, Mrs. Alexander Oskar (Mary Aline Towner)"/>
    <x v="1"/>
    <x v="3"/>
    <n v="1"/>
    <n v="0"/>
    <n v="113789"/>
    <x v="31"/>
    <m/>
    <s v="S"/>
  </r>
  <r>
    <x v="384"/>
    <x v="0"/>
    <x v="0"/>
    <s v="Plotcharsky, Mr. Vasil"/>
    <x v="0"/>
    <x v="4"/>
    <n v="0"/>
    <n v="0"/>
    <n v="349227"/>
    <x v="25"/>
    <m/>
    <s v="S"/>
  </r>
  <r>
    <x v="385"/>
    <x v="0"/>
    <x v="2"/>
    <s v="Davies, Mr. Charles Henry"/>
    <x v="0"/>
    <x v="24"/>
    <n v="0"/>
    <n v="0"/>
    <s v="S.O.C. 14879"/>
    <x v="52"/>
    <m/>
    <s v="S"/>
  </r>
  <r>
    <x v="386"/>
    <x v="0"/>
    <x v="0"/>
    <s v="Goodwin, Master. Sidney Leonard"/>
    <x v="0"/>
    <x v="58"/>
    <n v="5"/>
    <n v="2"/>
    <s v="CA 2144"/>
    <x v="45"/>
    <m/>
    <s v="S"/>
  </r>
  <r>
    <x v="387"/>
    <x v="1"/>
    <x v="2"/>
    <s v="Buss, Miss. Kate"/>
    <x v="1"/>
    <x v="62"/>
    <n v="0"/>
    <n v="0"/>
    <n v="27849"/>
    <x v="16"/>
    <m/>
    <s v="S"/>
  </r>
  <r>
    <x v="388"/>
    <x v="0"/>
    <x v="0"/>
    <s v="Sadlier, Mr. Matthew"/>
    <x v="0"/>
    <x v="4"/>
    <n v="0"/>
    <n v="0"/>
    <n v="367655"/>
    <x v="166"/>
    <m/>
    <s v="Q"/>
  </r>
  <r>
    <x v="389"/>
    <x v="1"/>
    <x v="2"/>
    <s v="Lehmann, Miss. Bertha"/>
    <x v="1"/>
    <x v="34"/>
    <n v="0"/>
    <n v="0"/>
    <s v="SC 1748"/>
    <x v="167"/>
    <m/>
    <s v="C"/>
  </r>
  <r>
    <x v="390"/>
    <x v="1"/>
    <x v="1"/>
    <s v="Carter, Mr. William Ernest"/>
    <x v="0"/>
    <x v="62"/>
    <n v="1"/>
    <n v="2"/>
    <n v="113760"/>
    <x v="168"/>
    <s v="B96 B98"/>
    <s v="S"/>
  </r>
  <r>
    <x v="391"/>
    <x v="1"/>
    <x v="0"/>
    <s v="Jansson, Mr. Carl Olof"/>
    <x v="0"/>
    <x v="23"/>
    <n v="0"/>
    <n v="0"/>
    <n v="350034"/>
    <x v="88"/>
    <m/>
    <s v="S"/>
  </r>
  <r>
    <x v="392"/>
    <x v="0"/>
    <x v="0"/>
    <s v="Gustafsson, Mr. Johan Birger"/>
    <x v="0"/>
    <x v="17"/>
    <n v="2"/>
    <n v="0"/>
    <n v="3101277"/>
    <x v="2"/>
    <m/>
    <s v="S"/>
  </r>
  <r>
    <x v="393"/>
    <x v="1"/>
    <x v="1"/>
    <s v="Newell, Miss. Marjorie"/>
    <x v="1"/>
    <x v="41"/>
    <n v="1"/>
    <n v="0"/>
    <n v="35273"/>
    <x v="114"/>
    <s v="D36"/>
    <s v="C"/>
  </r>
  <r>
    <x v="394"/>
    <x v="1"/>
    <x v="0"/>
    <s v="Sandstrom, Mrs. Hjalmar (Agnes Charlotta Bengtsson)"/>
    <x v="1"/>
    <x v="42"/>
    <n v="0"/>
    <n v="2"/>
    <s v="PP 9549"/>
    <x v="10"/>
    <s v="G6"/>
    <s v="S"/>
  </r>
  <r>
    <x v="395"/>
    <x v="0"/>
    <x v="0"/>
    <s v="Johansson, Mr. Erik"/>
    <x v="0"/>
    <x v="0"/>
    <n v="0"/>
    <n v="0"/>
    <n v="350052"/>
    <x v="88"/>
    <m/>
    <s v="S"/>
  </r>
  <r>
    <x v="396"/>
    <x v="0"/>
    <x v="0"/>
    <s v="Olsson, Miss. Elina"/>
    <x v="1"/>
    <x v="14"/>
    <n v="0"/>
    <n v="0"/>
    <n v="350407"/>
    <x v="13"/>
    <m/>
    <s v="S"/>
  </r>
  <r>
    <x v="397"/>
    <x v="0"/>
    <x v="2"/>
    <s v="McKane, Mr. Peter David"/>
    <x v="0"/>
    <x v="43"/>
    <n v="0"/>
    <n v="0"/>
    <n v="28403"/>
    <x v="19"/>
    <m/>
    <s v="S"/>
  </r>
  <r>
    <x v="398"/>
    <x v="0"/>
    <x v="2"/>
    <s v="Pain, Dr. Alfred"/>
    <x v="0"/>
    <x v="41"/>
    <n v="0"/>
    <n v="0"/>
    <n v="244278"/>
    <x v="29"/>
    <m/>
    <s v="S"/>
  </r>
  <r>
    <x v="399"/>
    <x v="1"/>
    <x v="2"/>
    <s v="Trout, Mrs. William H (Jessie L)"/>
    <x v="1"/>
    <x v="17"/>
    <n v="0"/>
    <n v="0"/>
    <n v="240929"/>
    <x v="169"/>
    <m/>
    <s v="S"/>
  </r>
  <r>
    <x v="400"/>
    <x v="1"/>
    <x v="0"/>
    <s v="Niskanen, Mr. Juha"/>
    <x v="0"/>
    <x v="12"/>
    <n v="0"/>
    <n v="0"/>
    <s v="STON/O 2. 3101289"/>
    <x v="2"/>
    <m/>
    <s v="S"/>
  </r>
  <r>
    <x v="401"/>
    <x v="0"/>
    <x v="0"/>
    <s v="Adams, Mr. John"/>
    <x v="0"/>
    <x v="2"/>
    <n v="0"/>
    <n v="0"/>
    <n v="341826"/>
    <x v="4"/>
    <m/>
    <s v="S"/>
  </r>
  <r>
    <x v="402"/>
    <x v="0"/>
    <x v="0"/>
    <s v="Jussila, Miss. Mari Aina"/>
    <x v="1"/>
    <x v="23"/>
    <n v="1"/>
    <n v="0"/>
    <n v="4137"/>
    <x v="73"/>
    <m/>
    <s v="S"/>
  </r>
  <r>
    <x v="403"/>
    <x v="0"/>
    <x v="0"/>
    <s v="Hakkarainen, Mr. Pekka Pietari"/>
    <x v="0"/>
    <x v="17"/>
    <n v="1"/>
    <n v="0"/>
    <s v="STON/O2. 3101279"/>
    <x v="62"/>
    <m/>
    <s v="S"/>
  </r>
  <r>
    <x v="404"/>
    <x v="0"/>
    <x v="0"/>
    <s v="Oreskovic, Miss. Marija"/>
    <x v="1"/>
    <x v="11"/>
    <n v="0"/>
    <n v="0"/>
    <n v="315096"/>
    <x v="51"/>
    <m/>
    <s v="S"/>
  </r>
  <r>
    <x v="405"/>
    <x v="0"/>
    <x v="2"/>
    <s v="Gale, Mr. Shadrach"/>
    <x v="0"/>
    <x v="15"/>
    <n v="1"/>
    <n v="0"/>
    <n v="28664"/>
    <x v="35"/>
    <m/>
    <s v="S"/>
  </r>
  <r>
    <x v="406"/>
    <x v="0"/>
    <x v="0"/>
    <s v="Widegren, Mr. Carl/Charles Peter"/>
    <x v="0"/>
    <x v="54"/>
    <n v="0"/>
    <n v="0"/>
    <n v="347064"/>
    <x v="28"/>
    <m/>
    <s v="S"/>
  </r>
  <r>
    <x v="407"/>
    <x v="1"/>
    <x v="2"/>
    <s v="Richards, Master. William Rowe"/>
    <x v="0"/>
    <x v="25"/>
    <n v="1"/>
    <n v="1"/>
    <n v="29106"/>
    <x v="170"/>
    <m/>
    <s v="S"/>
  </r>
  <r>
    <x v="408"/>
    <x v="0"/>
    <x v="0"/>
    <s v="Birkeland, Mr. Hans Martin Monsen"/>
    <x v="0"/>
    <x v="23"/>
    <n v="0"/>
    <n v="0"/>
    <n v="312992"/>
    <x v="71"/>
    <m/>
    <s v="S"/>
  </r>
  <r>
    <x v="409"/>
    <x v="0"/>
    <x v="0"/>
    <s v="Lefebre, Miss. Ida"/>
    <x v="1"/>
    <x v="4"/>
    <n v="3"/>
    <n v="1"/>
    <n v="4133"/>
    <x v="102"/>
    <m/>
    <s v="S"/>
  </r>
  <r>
    <x v="410"/>
    <x v="0"/>
    <x v="0"/>
    <s v="Sdycoff, Mr. Todor"/>
    <x v="0"/>
    <x v="4"/>
    <n v="0"/>
    <n v="0"/>
    <n v="349222"/>
    <x v="25"/>
    <m/>
    <s v="S"/>
  </r>
  <r>
    <x v="411"/>
    <x v="0"/>
    <x v="0"/>
    <s v="Hart, Mr. Henry"/>
    <x v="0"/>
    <x v="4"/>
    <n v="0"/>
    <n v="0"/>
    <n v="394140"/>
    <x v="171"/>
    <m/>
    <s v="Q"/>
  </r>
  <r>
    <x v="412"/>
    <x v="1"/>
    <x v="1"/>
    <s v="Minahan, Miss. Daisy E"/>
    <x v="1"/>
    <x v="40"/>
    <n v="1"/>
    <n v="0"/>
    <n v="19928"/>
    <x v="117"/>
    <s v="C78"/>
    <s v="Q"/>
  </r>
  <r>
    <x v="413"/>
    <x v="0"/>
    <x v="2"/>
    <s v="Cunningham, Mr. Alfred Fleming"/>
    <x v="0"/>
    <x v="4"/>
    <n v="0"/>
    <n v="0"/>
    <n v="239853"/>
    <x v="104"/>
    <m/>
    <s v="S"/>
  </r>
  <r>
    <x v="414"/>
    <x v="1"/>
    <x v="0"/>
    <s v="Sundman, Mr. Johan Julian"/>
    <x v="0"/>
    <x v="57"/>
    <n v="0"/>
    <n v="0"/>
    <s v="STON/O 2. 3101269"/>
    <x v="2"/>
    <m/>
    <s v="S"/>
  </r>
  <r>
    <x v="415"/>
    <x v="0"/>
    <x v="0"/>
    <s v="Meek, Mrs. Thomas (Annie Louise Rowley)"/>
    <x v="1"/>
    <x v="4"/>
    <n v="0"/>
    <n v="0"/>
    <n v="343095"/>
    <x v="4"/>
    <m/>
    <s v="S"/>
  </r>
  <r>
    <x v="416"/>
    <x v="1"/>
    <x v="2"/>
    <s v="Drew, Mrs. James Vivian (Lulu Thorne Christian)"/>
    <x v="1"/>
    <x v="15"/>
    <n v="1"/>
    <n v="1"/>
    <n v="28220"/>
    <x v="172"/>
    <m/>
    <s v="S"/>
  </r>
  <r>
    <x v="417"/>
    <x v="1"/>
    <x v="2"/>
    <s v="Silven, Miss. Lyyli Karoliina"/>
    <x v="1"/>
    <x v="24"/>
    <n v="0"/>
    <n v="2"/>
    <n v="250652"/>
    <x v="16"/>
    <m/>
    <s v="S"/>
  </r>
  <r>
    <x v="418"/>
    <x v="0"/>
    <x v="2"/>
    <s v="Matthews, Mr. William John"/>
    <x v="0"/>
    <x v="39"/>
    <n v="0"/>
    <n v="0"/>
    <n v="28228"/>
    <x v="16"/>
    <m/>
    <s v="S"/>
  </r>
  <r>
    <x v="419"/>
    <x v="0"/>
    <x v="0"/>
    <s v="Van Impe, Miss. Catharina"/>
    <x v="1"/>
    <x v="73"/>
    <n v="0"/>
    <n v="2"/>
    <n v="345773"/>
    <x v="72"/>
    <m/>
    <s v="S"/>
  </r>
  <r>
    <x v="420"/>
    <x v="0"/>
    <x v="0"/>
    <s v="Gheorgheff, Mr. Stanio"/>
    <x v="0"/>
    <x v="4"/>
    <n v="0"/>
    <n v="0"/>
    <n v="349254"/>
    <x v="25"/>
    <m/>
    <s v="C"/>
  </r>
  <r>
    <x v="421"/>
    <x v="0"/>
    <x v="0"/>
    <s v="Charters, Mr. David"/>
    <x v="0"/>
    <x v="23"/>
    <n v="0"/>
    <n v="0"/>
    <s v="A/5. 13032"/>
    <x v="93"/>
    <m/>
    <s v="Q"/>
  </r>
  <r>
    <x v="422"/>
    <x v="0"/>
    <x v="0"/>
    <s v="Zimmerman, Mr. Leo"/>
    <x v="0"/>
    <x v="28"/>
    <n v="0"/>
    <n v="0"/>
    <n v="315082"/>
    <x v="173"/>
    <m/>
    <s v="S"/>
  </r>
  <r>
    <x v="423"/>
    <x v="0"/>
    <x v="0"/>
    <s v="Danbom, Mrs. Ernst Gilbert (Anna Sigrid Maria Brogren)"/>
    <x v="1"/>
    <x v="17"/>
    <n v="1"/>
    <n v="1"/>
    <n v="347080"/>
    <x v="174"/>
    <m/>
    <s v="S"/>
  </r>
  <r>
    <x v="424"/>
    <x v="0"/>
    <x v="0"/>
    <s v="Rosblom, Mr. Viktor Richard"/>
    <x v="0"/>
    <x v="24"/>
    <n v="1"/>
    <n v="1"/>
    <n v="370129"/>
    <x v="125"/>
    <m/>
    <s v="S"/>
  </r>
  <r>
    <x v="425"/>
    <x v="0"/>
    <x v="0"/>
    <s v="Wiseman, Mr. Phillippe"/>
    <x v="0"/>
    <x v="4"/>
    <n v="0"/>
    <n v="0"/>
    <s v="A/4. 34244"/>
    <x v="0"/>
    <m/>
    <s v="S"/>
  </r>
  <r>
    <x v="426"/>
    <x v="1"/>
    <x v="2"/>
    <s v="Clarke, Mrs. Charles V (Ada Maria Winfield)"/>
    <x v="1"/>
    <x v="17"/>
    <n v="1"/>
    <n v="0"/>
    <n v="2003"/>
    <x v="19"/>
    <m/>
    <s v="S"/>
  </r>
  <r>
    <x v="427"/>
    <x v="1"/>
    <x v="2"/>
    <s v="Phillips, Miss. Kate Florence (&quot;Mrs Kate Louise Phillips Marshall&quot;)"/>
    <x v="1"/>
    <x v="19"/>
    <n v="0"/>
    <n v="0"/>
    <n v="250655"/>
    <x v="19"/>
    <m/>
    <s v="S"/>
  </r>
  <r>
    <x v="428"/>
    <x v="0"/>
    <x v="0"/>
    <s v="Flynn, Mr. James"/>
    <x v="0"/>
    <x v="4"/>
    <n v="0"/>
    <n v="0"/>
    <n v="364851"/>
    <x v="28"/>
    <m/>
    <s v="Q"/>
  </r>
  <r>
    <x v="429"/>
    <x v="1"/>
    <x v="0"/>
    <s v="Pickard, Mr. Berk (Berk Trembisky)"/>
    <x v="0"/>
    <x v="35"/>
    <n v="0"/>
    <n v="0"/>
    <s v="SOTON/O.Q. 392078"/>
    <x v="4"/>
    <s v="E10"/>
    <s v="S"/>
  </r>
  <r>
    <x v="430"/>
    <x v="1"/>
    <x v="1"/>
    <s v="Bjornstrom-Steffansson, Mr. Mauritz Hakan"/>
    <x v="0"/>
    <x v="17"/>
    <n v="0"/>
    <n v="0"/>
    <n v="110564"/>
    <x v="11"/>
    <s v="C52"/>
    <s v="S"/>
  </r>
  <r>
    <x v="431"/>
    <x v="1"/>
    <x v="0"/>
    <s v="Thorneycroft, Mrs. Percival (Florence Kate White)"/>
    <x v="1"/>
    <x v="4"/>
    <n v="1"/>
    <n v="0"/>
    <n v="376564"/>
    <x v="95"/>
    <m/>
    <s v="S"/>
  </r>
  <r>
    <x v="432"/>
    <x v="1"/>
    <x v="2"/>
    <s v="Louch, Mrs. Charles Alexander (Alice Adelaide Slow)"/>
    <x v="1"/>
    <x v="22"/>
    <n v="1"/>
    <n v="0"/>
    <s v="SC/AH 3085"/>
    <x v="19"/>
    <m/>
    <s v="S"/>
  </r>
  <r>
    <x v="433"/>
    <x v="0"/>
    <x v="0"/>
    <s v="Kallio, Mr. Nikolai Erland"/>
    <x v="0"/>
    <x v="34"/>
    <n v="0"/>
    <n v="0"/>
    <s v="STON/O 2. 3101274"/>
    <x v="123"/>
    <m/>
    <s v="S"/>
  </r>
  <r>
    <x v="434"/>
    <x v="0"/>
    <x v="1"/>
    <s v="Silvey, Mr. William Baird"/>
    <x v="0"/>
    <x v="61"/>
    <n v="1"/>
    <n v="0"/>
    <n v="13507"/>
    <x v="175"/>
    <s v="E44"/>
    <s v="S"/>
  </r>
  <r>
    <x v="435"/>
    <x v="1"/>
    <x v="1"/>
    <s v="Carter, Miss. Lucile Polk"/>
    <x v="1"/>
    <x v="8"/>
    <n v="1"/>
    <n v="2"/>
    <n v="113760"/>
    <x v="168"/>
    <s v="B96 B98"/>
    <s v="S"/>
  </r>
  <r>
    <x v="436"/>
    <x v="0"/>
    <x v="0"/>
    <s v="Ford, Miss. Doolina Margaret &quot;Daisy&quot;"/>
    <x v="1"/>
    <x v="23"/>
    <n v="2"/>
    <n v="2"/>
    <s v="W./C. 6608"/>
    <x v="63"/>
    <m/>
    <s v="S"/>
  </r>
  <r>
    <x v="437"/>
    <x v="1"/>
    <x v="2"/>
    <s v="Richards, Mrs. Sidney (Emily Hocking)"/>
    <x v="1"/>
    <x v="42"/>
    <n v="2"/>
    <n v="3"/>
    <n v="29106"/>
    <x v="170"/>
    <m/>
    <s v="S"/>
  </r>
  <r>
    <x v="438"/>
    <x v="0"/>
    <x v="1"/>
    <s v="Fortune, Mr. Mark"/>
    <x v="0"/>
    <x v="74"/>
    <n v="1"/>
    <n v="4"/>
    <n v="19950"/>
    <x v="23"/>
    <s v="C23 C25 C27"/>
    <s v="S"/>
  </r>
  <r>
    <x v="439"/>
    <x v="0"/>
    <x v="2"/>
    <s v="Kvillner, Mr. Johan Henrik Johannesson"/>
    <x v="0"/>
    <x v="14"/>
    <n v="0"/>
    <n v="0"/>
    <s v="C.A. 18723"/>
    <x v="29"/>
    <m/>
    <s v="S"/>
  </r>
  <r>
    <x v="440"/>
    <x v="1"/>
    <x v="2"/>
    <s v="Hart, Mrs. Benjamin (Esther Ada Bloomfield)"/>
    <x v="1"/>
    <x v="33"/>
    <n v="1"/>
    <n v="1"/>
    <s v="F.C.C. 13529"/>
    <x v="121"/>
    <m/>
    <s v="S"/>
  </r>
  <r>
    <x v="441"/>
    <x v="0"/>
    <x v="0"/>
    <s v="Hampe, Mr. Leon"/>
    <x v="0"/>
    <x v="11"/>
    <n v="0"/>
    <n v="0"/>
    <n v="345769"/>
    <x v="59"/>
    <m/>
    <s v="S"/>
  </r>
  <r>
    <x v="442"/>
    <x v="0"/>
    <x v="0"/>
    <s v="Petterson, Mr. Johan Emil"/>
    <x v="0"/>
    <x v="37"/>
    <n v="1"/>
    <n v="0"/>
    <n v="347076"/>
    <x v="71"/>
    <m/>
    <s v="S"/>
  </r>
  <r>
    <x v="443"/>
    <x v="1"/>
    <x v="2"/>
    <s v="Reynaldo, Ms. Encarnacion"/>
    <x v="1"/>
    <x v="17"/>
    <n v="0"/>
    <n v="0"/>
    <n v="230434"/>
    <x v="16"/>
    <m/>
    <s v="S"/>
  </r>
  <r>
    <x v="444"/>
    <x v="1"/>
    <x v="0"/>
    <s v="Johannesen-Bratthammer, Mr. Bernt"/>
    <x v="0"/>
    <x v="4"/>
    <n v="0"/>
    <n v="0"/>
    <n v="65306"/>
    <x v="176"/>
    <m/>
    <s v="S"/>
  </r>
  <r>
    <x v="445"/>
    <x v="1"/>
    <x v="1"/>
    <s v="Dodge, Master. Washington"/>
    <x v="0"/>
    <x v="9"/>
    <n v="0"/>
    <n v="2"/>
    <n v="33638"/>
    <x v="177"/>
    <s v="A34"/>
    <s v="S"/>
  </r>
  <r>
    <x v="446"/>
    <x v="1"/>
    <x v="2"/>
    <s v="Mellinger, Miss. Madeleine Violet"/>
    <x v="1"/>
    <x v="75"/>
    <n v="0"/>
    <n v="1"/>
    <n v="250644"/>
    <x v="131"/>
    <m/>
    <s v="S"/>
  </r>
  <r>
    <x v="447"/>
    <x v="1"/>
    <x v="1"/>
    <s v="Seward, Mr. Frederic Kimber"/>
    <x v="0"/>
    <x v="15"/>
    <n v="0"/>
    <n v="0"/>
    <n v="113794"/>
    <x v="11"/>
    <m/>
    <s v="S"/>
  </r>
  <r>
    <x v="448"/>
    <x v="1"/>
    <x v="0"/>
    <s v="Baclini, Miss. Marie Catherine"/>
    <x v="1"/>
    <x v="31"/>
    <n v="2"/>
    <n v="1"/>
    <n v="2666"/>
    <x v="178"/>
    <m/>
    <s v="C"/>
  </r>
  <r>
    <x v="449"/>
    <x v="1"/>
    <x v="1"/>
    <s v="Peuchen, Major. Arthur Godfrey"/>
    <x v="0"/>
    <x v="67"/>
    <n v="0"/>
    <n v="0"/>
    <n v="113786"/>
    <x v="140"/>
    <s v="C104"/>
    <s v="S"/>
  </r>
  <r>
    <x v="450"/>
    <x v="0"/>
    <x v="2"/>
    <s v="West, Mr. Edwy Arthur"/>
    <x v="0"/>
    <x v="62"/>
    <n v="1"/>
    <n v="2"/>
    <s v="C.A. 34651"/>
    <x v="44"/>
    <m/>
    <s v="S"/>
  </r>
  <r>
    <x v="451"/>
    <x v="0"/>
    <x v="0"/>
    <s v="Hagland, Mr. Ingvald Olai Olsen"/>
    <x v="0"/>
    <x v="4"/>
    <n v="1"/>
    <n v="0"/>
    <n v="65303"/>
    <x v="179"/>
    <m/>
    <s v="S"/>
  </r>
  <r>
    <x v="452"/>
    <x v="0"/>
    <x v="1"/>
    <s v="Foreman, Mr. Benjamin Laventall"/>
    <x v="0"/>
    <x v="39"/>
    <n v="0"/>
    <n v="0"/>
    <n v="113051"/>
    <x v="44"/>
    <s v="C111"/>
    <s v="C"/>
  </r>
  <r>
    <x v="453"/>
    <x v="1"/>
    <x v="1"/>
    <s v="Goldenberg, Mr. Samuel L"/>
    <x v="0"/>
    <x v="27"/>
    <n v="1"/>
    <n v="0"/>
    <n v="17453"/>
    <x v="180"/>
    <s v="C92"/>
    <s v="C"/>
  </r>
  <r>
    <x v="454"/>
    <x v="0"/>
    <x v="0"/>
    <s v="Peduzzi, Mr. Joseph"/>
    <x v="0"/>
    <x v="4"/>
    <n v="0"/>
    <n v="0"/>
    <s v="A/5 2817"/>
    <x v="4"/>
    <m/>
    <s v="S"/>
  </r>
  <r>
    <x v="455"/>
    <x v="1"/>
    <x v="0"/>
    <s v="Jalsevac, Mr. Ivan"/>
    <x v="0"/>
    <x v="28"/>
    <n v="0"/>
    <n v="0"/>
    <n v="349240"/>
    <x v="25"/>
    <m/>
    <s v="C"/>
  </r>
  <r>
    <x v="456"/>
    <x v="0"/>
    <x v="1"/>
    <s v="Millet, Mr. Francis Davis"/>
    <x v="0"/>
    <x v="29"/>
    <n v="0"/>
    <n v="0"/>
    <n v="13509"/>
    <x v="11"/>
    <s v="E38"/>
    <s v="S"/>
  </r>
  <r>
    <x v="457"/>
    <x v="1"/>
    <x v="1"/>
    <s v="Kenyon, Mrs. Frederick R (Marion)"/>
    <x v="1"/>
    <x v="4"/>
    <n v="1"/>
    <n v="0"/>
    <n v="17464"/>
    <x v="6"/>
    <s v="D21"/>
    <s v="S"/>
  </r>
  <r>
    <x v="458"/>
    <x v="1"/>
    <x v="2"/>
    <s v="Toomey, Miss. Ellen"/>
    <x v="1"/>
    <x v="61"/>
    <n v="0"/>
    <n v="0"/>
    <s v="F.C.C. 13531"/>
    <x v="29"/>
    <m/>
    <s v="S"/>
  </r>
  <r>
    <x v="459"/>
    <x v="0"/>
    <x v="0"/>
    <s v="O'Connor, Mr. Maurice"/>
    <x v="0"/>
    <x v="4"/>
    <n v="0"/>
    <n v="0"/>
    <n v="371060"/>
    <x v="28"/>
    <m/>
    <s v="Q"/>
  </r>
  <r>
    <x v="460"/>
    <x v="1"/>
    <x v="1"/>
    <s v="Anderson, Mr. Harry"/>
    <x v="0"/>
    <x v="76"/>
    <n v="0"/>
    <n v="0"/>
    <n v="19952"/>
    <x v="11"/>
    <s v="E12"/>
    <s v="S"/>
  </r>
  <r>
    <x v="461"/>
    <x v="0"/>
    <x v="0"/>
    <s v="Morley, Mr. William"/>
    <x v="0"/>
    <x v="15"/>
    <n v="0"/>
    <n v="0"/>
    <n v="364506"/>
    <x v="4"/>
    <m/>
    <s v="S"/>
  </r>
  <r>
    <x v="462"/>
    <x v="0"/>
    <x v="1"/>
    <s v="Gee, Mr. Arthur H"/>
    <x v="0"/>
    <x v="47"/>
    <n v="0"/>
    <n v="0"/>
    <n v="111320"/>
    <x v="181"/>
    <s v="E63"/>
    <s v="S"/>
  </r>
  <r>
    <x v="463"/>
    <x v="0"/>
    <x v="2"/>
    <s v="Milling, Mr. Jacob Christian"/>
    <x v="0"/>
    <x v="76"/>
    <n v="0"/>
    <n v="0"/>
    <n v="234360"/>
    <x v="16"/>
    <m/>
    <s v="S"/>
  </r>
  <r>
    <x v="464"/>
    <x v="0"/>
    <x v="0"/>
    <s v="Maisner, Mr. Simon"/>
    <x v="0"/>
    <x v="4"/>
    <n v="0"/>
    <n v="0"/>
    <s v="A/S 2816"/>
    <x v="4"/>
    <m/>
    <s v="S"/>
  </r>
  <r>
    <x v="465"/>
    <x v="0"/>
    <x v="0"/>
    <s v="Goncalves, Mr. Manuel Estanslas"/>
    <x v="0"/>
    <x v="1"/>
    <n v="0"/>
    <n v="0"/>
    <s v="SOTON/O.Q. 3101306"/>
    <x v="79"/>
    <m/>
    <s v="S"/>
  </r>
  <r>
    <x v="466"/>
    <x v="0"/>
    <x v="2"/>
    <s v="Campbell, Mr. William"/>
    <x v="0"/>
    <x v="4"/>
    <n v="0"/>
    <n v="0"/>
    <n v="239853"/>
    <x v="104"/>
    <m/>
    <s v="S"/>
  </r>
  <r>
    <x v="467"/>
    <x v="0"/>
    <x v="1"/>
    <s v="Smart, Mr. John Montgomery"/>
    <x v="0"/>
    <x v="60"/>
    <n v="0"/>
    <n v="0"/>
    <n v="113792"/>
    <x v="11"/>
    <m/>
    <s v="S"/>
  </r>
  <r>
    <x v="468"/>
    <x v="0"/>
    <x v="0"/>
    <s v="Scanlan, Mr. James"/>
    <x v="0"/>
    <x v="4"/>
    <n v="0"/>
    <n v="0"/>
    <n v="36209"/>
    <x v="182"/>
    <m/>
    <s v="Q"/>
  </r>
  <r>
    <x v="469"/>
    <x v="1"/>
    <x v="0"/>
    <s v="Baclini, Miss. Helene Barbara"/>
    <x v="1"/>
    <x v="77"/>
    <n v="2"/>
    <n v="1"/>
    <n v="2666"/>
    <x v="178"/>
    <m/>
    <s v="C"/>
  </r>
  <r>
    <x v="470"/>
    <x v="0"/>
    <x v="0"/>
    <s v="Keefe, Mr. Arthur"/>
    <x v="0"/>
    <x v="4"/>
    <n v="0"/>
    <n v="0"/>
    <n v="323592"/>
    <x v="0"/>
    <m/>
    <s v="S"/>
  </r>
  <r>
    <x v="471"/>
    <x v="0"/>
    <x v="0"/>
    <s v="Cacic, Mr. Luka"/>
    <x v="0"/>
    <x v="1"/>
    <n v="0"/>
    <n v="0"/>
    <n v="315089"/>
    <x v="51"/>
    <m/>
    <s v="S"/>
  </r>
  <r>
    <x v="472"/>
    <x v="1"/>
    <x v="2"/>
    <s v="West, Mrs. Edwy Arthur (Ada Mary Worth)"/>
    <x v="1"/>
    <x v="40"/>
    <n v="1"/>
    <n v="2"/>
    <s v="C.A. 34651"/>
    <x v="44"/>
    <m/>
    <s v="S"/>
  </r>
  <r>
    <x v="473"/>
    <x v="1"/>
    <x v="2"/>
    <s v="Jerwan, Mrs. Amin S (Marie Marthe Thuillard)"/>
    <x v="1"/>
    <x v="41"/>
    <n v="0"/>
    <n v="0"/>
    <s v="SC/AH Basle 541"/>
    <x v="183"/>
    <s v="D"/>
    <s v="C"/>
  </r>
  <r>
    <x v="474"/>
    <x v="0"/>
    <x v="0"/>
    <s v="Strandberg, Miss. Ida Sofia"/>
    <x v="1"/>
    <x v="0"/>
    <n v="0"/>
    <n v="0"/>
    <n v="7553"/>
    <x v="184"/>
    <m/>
    <s v="S"/>
  </r>
  <r>
    <x v="475"/>
    <x v="0"/>
    <x v="1"/>
    <s v="Clifford, Mr. George Quincy"/>
    <x v="0"/>
    <x v="4"/>
    <n v="0"/>
    <n v="0"/>
    <n v="110465"/>
    <x v="31"/>
    <s v="A14"/>
    <s v="S"/>
  </r>
  <r>
    <x v="476"/>
    <x v="0"/>
    <x v="2"/>
    <s v="Renouf, Mr. Peter Henry"/>
    <x v="0"/>
    <x v="15"/>
    <n v="1"/>
    <n v="0"/>
    <n v="31027"/>
    <x v="35"/>
    <m/>
    <s v="S"/>
  </r>
  <r>
    <x v="477"/>
    <x v="0"/>
    <x v="0"/>
    <s v="Braund, Mr. Lewis Richard"/>
    <x v="0"/>
    <x v="28"/>
    <n v="1"/>
    <n v="0"/>
    <n v="3460"/>
    <x v="185"/>
    <m/>
    <s v="S"/>
  </r>
  <r>
    <x v="478"/>
    <x v="0"/>
    <x v="0"/>
    <s v="Karlsson, Mr. Nils August"/>
    <x v="0"/>
    <x v="0"/>
    <n v="0"/>
    <n v="0"/>
    <n v="350060"/>
    <x v="186"/>
    <m/>
    <s v="S"/>
  </r>
  <r>
    <x v="479"/>
    <x v="1"/>
    <x v="0"/>
    <s v="Hirvonen, Miss. Hildur E"/>
    <x v="1"/>
    <x v="6"/>
    <n v="0"/>
    <n v="1"/>
    <n v="3101298"/>
    <x v="187"/>
    <m/>
    <s v="S"/>
  </r>
  <r>
    <x v="480"/>
    <x v="0"/>
    <x v="0"/>
    <s v="Goodwin, Master. Harold Victor"/>
    <x v="0"/>
    <x v="52"/>
    <n v="5"/>
    <n v="2"/>
    <s v="CA 2144"/>
    <x v="45"/>
    <m/>
    <s v="S"/>
  </r>
  <r>
    <x v="481"/>
    <x v="0"/>
    <x v="2"/>
    <s v="Frost, Mr. Anthony Wood &quot;Archie&quot;"/>
    <x v="0"/>
    <x v="4"/>
    <n v="0"/>
    <n v="0"/>
    <n v="239854"/>
    <x v="104"/>
    <m/>
    <s v="S"/>
  </r>
  <r>
    <x v="482"/>
    <x v="0"/>
    <x v="0"/>
    <s v="Rouse, Mr. Richard Henry"/>
    <x v="0"/>
    <x v="61"/>
    <n v="0"/>
    <n v="0"/>
    <s v="A/5 3594"/>
    <x v="4"/>
    <m/>
    <s v="S"/>
  </r>
  <r>
    <x v="483"/>
    <x v="1"/>
    <x v="0"/>
    <s v="Turkula, Mrs. (Hedwig)"/>
    <x v="1"/>
    <x v="68"/>
    <n v="0"/>
    <n v="0"/>
    <n v="4134"/>
    <x v="188"/>
    <m/>
    <s v="S"/>
  </r>
  <r>
    <x v="484"/>
    <x v="1"/>
    <x v="1"/>
    <s v="Bishop, Mr. Dickinson H"/>
    <x v="0"/>
    <x v="37"/>
    <n v="1"/>
    <n v="0"/>
    <n v="11967"/>
    <x v="136"/>
    <s v="B49"/>
    <s v="C"/>
  </r>
  <r>
    <x v="485"/>
    <x v="0"/>
    <x v="0"/>
    <s v="Lefebre, Miss. Jeannie"/>
    <x v="1"/>
    <x v="4"/>
    <n v="3"/>
    <n v="1"/>
    <n v="4133"/>
    <x v="102"/>
    <m/>
    <s v="S"/>
  </r>
  <r>
    <x v="486"/>
    <x v="1"/>
    <x v="1"/>
    <s v="Hoyt, Mrs. Frederick Maxfield (Jane Anne Forby)"/>
    <x v="1"/>
    <x v="3"/>
    <n v="1"/>
    <n v="0"/>
    <n v="19943"/>
    <x v="117"/>
    <s v="C93"/>
    <s v="S"/>
  </r>
  <r>
    <x v="487"/>
    <x v="0"/>
    <x v="1"/>
    <s v="Kent, Mr. Edward Austin"/>
    <x v="0"/>
    <x v="10"/>
    <n v="0"/>
    <n v="0"/>
    <n v="11771"/>
    <x v="132"/>
    <s v="B37"/>
    <s v="C"/>
  </r>
  <r>
    <x v="488"/>
    <x v="0"/>
    <x v="0"/>
    <s v="Somerton, Mr. Francis William"/>
    <x v="0"/>
    <x v="39"/>
    <n v="0"/>
    <n v="0"/>
    <s v="A.5. 18509"/>
    <x v="4"/>
    <m/>
    <s v="S"/>
  </r>
  <r>
    <x v="489"/>
    <x v="1"/>
    <x v="0"/>
    <s v="Coutts, Master. Eden Leslie &quot;Neville&quot;"/>
    <x v="0"/>
    <x v="52"/>
    <n v="1"/>
    <n v="1"/>
    <s v="C.A. 37671"/>
    <x v="156"/>
    <m/>
    <s v="S"/>
  </r>
  <r>
    <x v="490"/>
    <x v="0"/>
    <x v="0"/>
    <s v="Hagland, Mr. Konrad Mathias Reiersen"/>
    <x v="0"/>
    <x v="4"/>
    <n v="1"/>
    <n v="0"/>
    <n v="65304"/>
    <x v="179"/>
    <m/>
    <s v="S"/>
  </r>
  <r>
    <x v="491"/>
    <x v="0"/>
    <x v="0"/>
    <s v="Windelov, Mr. Einar"/>
    <x v="0"/>
    <x v="23"/>
    <n v="0"/>
    <n v="0"/>
    <s v="SOTON/OQ 3101317"/>
    <x v="0"/>
    <m/>
    <s v="S"/>
  </r>
  <r>
    <x v="492"/>
    <x v="0"/>
    <x v="1"/>
    <s v="Molson, Mr. Harry Markland"/>
    <x v="0"/>
    <x v="13"/>
    <n v="0"/>
    <n v="0"/>
    <n v="113787"/>
    <x v="140"/>
    <s v="C30"/>
    <s v="S"/>
  </r>
  <r>
    <x v="493"/>
    <x v="0"/>
    <x v="1"/>
    <s v="Artagaveytia, Mr. Ramon"/>
    <x v="0"/>
    <x v="45"/>
    <n v="0"/>
    <n v="0"/>
    <s v="PC 17609"/>
    <x v="189"/>
    <m/>
    <s v="C"/>
  </r>
  <r>
    <x v="494"/>
    <x v="0"/>
    <x v="0"/>
    <s v="Stanley, Mr. Edward Roland"/>
    <x v="0"/>
    <x v="23"/>
    <n v="0"/>
    <n v="0"/>
    <s v="A/4 45380"/>
    <x v="4"/>
    <m/>
    <s v="S"/>
  </r>
  <r>
    <x v="495"/>
    <x v="0"/>
    <x v="0"/>
    <s v="Yousseff, Mr. Gerious"/>
    <x v="0"/>
    <x v="4"/>
    <n v="0"/>
    <n v="0"/>
    <n v="2627"/>
    <x v="74"/>
    <m/>
    <s v="C"/>
  </r>
  <r>
    <x v="496"/>
    <x v="1"/>
    <x v="1"/>
    <s v="Eustis, Miss. Elizabeth Mussey"/>
    <x v="1"/>
    <x v="5"/>
    <n v="1"/>
    <n v="0"/>
    <n v="36947"/>
    <x v="190"/>
    <s v="D20"/>
    <s v="C"/>
  </r>
  <r>
    <x v="497"/>
    <x v="0"/>
    <x v="0"/>
    <s v="Shellard, Mr. Frederick William"/>
    <x v="0"/>
    <x v="4"/>
    <n v="0"/>
    <n v="0"/>
    <s v="C.A. 6212"/>
    <x v="191"/>
    <m/>
    <s v="S"/>
  </r>
  <r>
    <x v="498"/>
    <x v="0"/>
    <x v="1"/>
    <s v="Allison, Mrs. Hudson J C (Bessie Waldo Daniels)"/>
    <x v="1"/>
    <x v="37"/>
    <n v="1"/>
    <n v="2"/>
    <n v="113781"/>
    <x v="139"/>
    <s v="C22 C26"/>
    <s v="S"/>
  </r>
  <r>
    <x v="499"/>
    <x v="0"/>
    <x v="0"/>
    <s v="Svensson, Mr. Olof"/>
    <x v="0"/>
    <x v="42"/>
    <n v="0"/>
    <n v="0"/>
    <n v="350035"/>
    <x v="88"/>
    <m/>
    <s v="S"/>
  </r>
  <r>
    <x v="500"/>
    <x v="0"/>
    <x v="0"/>
    <s v="Calic, Mr. Petar"/>
    <x v="0"/>
    <x v="34"/>
    <n v="0"/>
    <n v="0"/>
    <n v="315086"/>
    <x v="51"/>
    <m/>
    <s v="S"/>
  </r>
  <r>
    <x v="501"/>
    <x v="0"/>
    <x v="0"/>
    <s v="Canavan, Miss. Mary"/>
    <x v="1"/>
    <x v="23"/>
    <n v="0"/>
    <n v="0"/>
    <n v="364846"/>
    <x v="28"/>
    <m/>
    <s v="Q"/>
  </r>
  <r>
    <x v="502"/>
    <x v="0"/>
    <x v="0"/>
    <s v="O'Sullivan, Miss. Bridget Mary"/>
    <x v="1"/>
    <x v="4"/>
    <n v="0"/>
    <n v="0"/>
    <n v="330909"/>
    <x v="192"/>
    <m/>
    <s v="Q"/>
  </r>
  <r>
    <x v="503"/>
    <x v="0"/>
    <x v="0"/>
    <s v="Laitinen, Miss. Kristina Sofia"/>
    <x v="1"/>
    <x v="46"/>
    <n v="0"/>
    <n v="0"/>
    <n v="4135"/>
    <x v="188"/>
    <m/>
    <s v="S"/>
  </r>
  <r>
    <x v="504"/>
    <x v="1"/>
    <x v="1"/>
    <s v="Maioni, Miss. Roberta"/>
    <x v="1"/>
    <x v="36"/>
    <n v="0"/>
    <n v="0"/>
    <n v="110152"/>
    <x v="126"/>
    <s v="B79"/>
    <s v="S"/>
  </r>
  <r>
    <x v="505"/>
    <x v="0"/>
    <x v="1"/>
    <s v="Penasco y Castellana, Mr. Victor de Satode"/>
    <x v="0"/>
    <x v="24"/>
    <n v="1"/>
    <n v="0"/>
    <s v="PC 17758"/>
    <x v="144"/>
    <s v="C65"/>
    <s v="C"/>
  </r>
  <r>
    <x v="506"/>
    <x v="1"/>
    <x v="2"/>
    <s v="Quick, Mrs. Frederick Charles (Jane Richards)"/>
    <x v="1"/>
    <x v="40"/>
    <n v="0"/>
    <n v="2"/>
    <n v="26360"/>
    <x v="19"/>
    <m/>
    <s v="S"/>
  </r>
  <r>
    <x v="507"/>
    <x v="1"/>
    <x v="1"/>
    <s v="Bradley, Mr. George (&quot;George Arthur Brayton&quot;)"/>
    <x v="0"/>
    <x v="4"/>
    <n v="0"/>
    <n v="0"/>
    <n v="111427"/>
    <x v="11"/>
    <m/>
    <s v="S"/>
  </r>
  <r>
    <x v="508"/>
    <x v="0"/>
    <x v="0"/>
    <s v="Olsen, Mr. Henry Margido"/>
    <x v="0"/>
    <x v="17"/>
    <n v="0"/>
    <n v="0"/>
    <s v="C 4001"/>
    <x v="193"/>
    <m/>
    <s v="S"/>
  </r>
  <r>
    <x v="509"/>
    <x v="1"/>
    <x v="0"/>
    <s v="Lang, Mr. Fang"/>
    <x v="0"/>
    <x v="2"/>
    <n v="0"/>
    <n v="0"/>
    <n v="1601"/>
    <x v="54"/>
    <m/>
    <s v="S"/>
  </r>
  <r>
    <x v="510"/>
    <x v="1"/>
    <x v="0"/>
    <s v="Daly, Mr. Eugene Patrick"/>
    <x v="0"/>
    <x v="28"/>
    <n v="0"/>
    <n v="0"/>
    <n v="382651"/>
    <x v="28"/>
    <m/>
    <s v="Q"/>
  </r>
  <r>
    <x v="511"/>
    <x v="0"/>
    <x v="0"/>
    <s v="Webber, Mr. James"/>
    <x v="0"/>
    <x v="4"/>
    <n v="0"/>
    <n v="0"/>
    <s v="SOTON/OQ 3101316"/>
    <x v="4"/>
    <m/>
    <s v="S"/>
  </r>
  <r>
    <x v="512"/>
    <x v="1"/>
    <x v="1"/>
    <s v="McGough, Mr. James Robert"/>
    <x v="0"/>
    <x v="62"/>
    <n v="0"/>
    <n v="0"/>
    <s v="PC 17473"/>
    <x v="194"/>
    <s v="E25"/>
    <s v="S"/>
  </r>
  <r>
    <x v="513"/>
    <x v="1"/>
    <x v="1"/>
    <s v="Rothschild, Mrs. Martin (Elizabeth L. Barrett)"/>
    <x v="1"/>
    <x v="5"/>
    <n v="1"/>
    <n v="0"/>
    <s v="PC 17603"/>
    <x v="195"/>
    <m/>
    <s v="C"/>
  </r>
  <r>
    <x v="514"/>
    <x v="0"/>
    <x v="0"/>
    <s v="Coleff, Mr. Satio"/>
    <x v="0"/>
    <x v="42"/>
    <n v="0"/>
    <n v="0"/>
    <n v="349209"/>
    <x v="196"/>
    <m/>
    <s v="S"/>
  </r>
  <r>
    <x v="515"/>
    <x v="0"/>
    <x v="1"/>
    <s v="Walker, Mr. William Anderson"/>
    <x v="0"/>
    <x v="47"/>
    <n v="0"/>
    <n v="0"/>
    <n v="36967"/>
    <x v="197"/>
    <s v="D46"/>
    <s v="S"/>
  </r>
  <r>
    <x v="516"/>
    <x v="1"/>
    <x v="2"/>
    <s v="Lemore, Mrs. (Amelia Milley)"/>
    <x v="1"/>
    <x v="15"/>
    <n v="0"/>
    <n v="0"/>
    <s v="C.A. 34260"/>
    <x v="29"/>
    <s v="F33"/>
    <s v="S"/>
  </r>
  <r>
    <x v="517"/>
    <x v="0"/>
    <x v="0"/>
    <s v="Ryan, Mr. Patrick"/>
    <x v="0"/>
    <x v="4"/>
    <n v="0"/>
    <n v="0"/>
    <n v="371110"/>
    <x v="72"/>
    <m/>
    <s v="Q"/>
  </r>
  <r>
    <x v="518"/>
    <x v="1"/>
    <x v="2"/>
    <s v="Angle, Mrs. William A (Florence &quot;Mary&quot; Agnes Hughes)"/>
    <x v="1"/>
    <x v="62"/>
    <n v="1"/>
    <n v="0"/>
    <n v="226875"/>
    <x v="19"/>
    <m/>
    <s v="S"/>
  </r>
  <r>
    <x v="519"/>
    <x v="0"/>
    <x v="0"/>
    <s v="Pavlovic, Mr. Stefo"/>
    <x v="0"/>
    <x v="35"/>
    <n v="0"/>
    <n v="0"/>
    <n v="349242"/>
    <x v="25"/>
    <m/>
    <s v="S"/>
  </r>
  <r>
    <x v="520"/>
    <x v="1"/>
    <x v="1"/>
    <s v="Perreault, Miss. Anne"/>
    <x v="1"/>
    <x v="39"/>
    <n v="0"/>
    <n v="0"/>
    <n v="12749"/>
    <x v="198"/>
    <s v="B73"/>
    <s v="S"/>
  </r>
  <r>
    <x v="521"/>
    <x v="0"/>
    <x v="0"/>
    <s v="Vovk, Mr. Janko"/>
    <x v="0"/>
    <x v="0"/>
    <n v="0"/>
    <n v="0"/>
    <n v="349252"/>
    <x v="25"/>
    <m/>
    <s v="S"/>
  </r>
  <r>
    <x v="522"/>
    <x v="0"/>
    <x v="0"/>
    <s v="Lahoud, Mr. Sarkis"/>
    <x v="0"/>
    <x v="4"/>
    <n v="0"/>
    <n v="0"/>
    <n v="2624"/>
    <x v="18"/>
    <m/>
    <s v="C"/>
  </r>
  <r>
    <x v="523"/>
    <x v="1"/>
    <x v="1"/>
    <s v="Hippach, Mrs. Louis Albert (Ida Sophia Fischer)"/>
    <x v="1"/>
    <x v="57"/>
    <n v="0"/>
    <n v="1"/>
    <n v="111361"/>
    <x v="153"/>
    <s v="B18"/>
    <s v="C"/>
  </r>
  <r>
    <x v="524"/>
    <x v="0"/>
    <x v="0"/>
    <s v="Kassem, Mr. Fared"/>
    <x v="0"/>
    <x v="4"/>
    <n v="0"/>
    <n v="0"/>
    <n v="2700"/>
    <x v="32"/>
    <m/>
    <s v="C"/>
  </r>
  <r>
    <x v="525"/>
    <x v="0"/>
    <x v="0"/>
    <s v="Farrell, Mr. James"/>
    <x v="0"/>
    <x v="56"/>
    <n v="0"/>
    <n v="0"/>
    <n v="367232"/>
    <x v="28"/>
    <m/>
    <s v="Q"/>
  </r>
  <r>
    <x v="526"/>
    <x v="1"/>
    <x v="2"/>
    <s v="Ridsdale, Miss. Lucy"/>
    <x v="1"/>
    <x v="61"/>
    <n v="0"/>
    <n v="0"/>
    <s v="W./C. 14258"/>
    <x v="29"/>
    <m/>
    <s v="S"/>
  </r>
  <r>
    <x v="527"/>
    <x v="0"/>
    <x v="1"/>
    <s v="Farthing, Mr. John"/>
    <x v="0"/>
    <x v="4"/>
    <n v="0"/>
    <n v="0"/>
    <s v="PC 17483"/>
    <x v="199"/>
    <s v="C95"/>
    <s v="S"/>
  </r>
  <r>
    <x v="528"/>
    <x v="0"/>
    <x v="0"/>
    <s v="Salonen, Mr. Johan Werner"/>
    <x v="0"/>
    <x v="12"/>
    <n v="0"/>
    <n v="0"/>
    <n v="3101296"/>
    <x v="2"/>
    <m/>
    <s v="S"/>
  </r>
  <r>
    <x v="529"/>
    <x v="0"/>
    <x v="2"/>
    <s v="Hocking, Mr. Richard George"/>
    <x v="0"/>
    <x v="41"/>
    <n v="2"/>
    <n v="1"/>
    <n v="29104"/>
    <x v="86"/>
    <m/>
    <s v="S"/>
  </r>
  <r>
    <x v="530"/>
    <x v="1"/>
    <x v="2"/>
    <s v="Quick, Miss. Phyllis May"/>
    <x v="1"/>
    <x v="6"/>
    <n v="1"/>
    <n v="1"/>
    <n v="26360"/>
    <x v="19"/>
    <m/>
    <s v="S"/>
  </r>
  <r>
    <x v="531"/>
    <x v="0"/>
    <x v="0"/>
    <s v="Toufik, Mr. Nakli"/>
    <x v="0"/>
    <x v="4"/>
    <n v="0"/>
    <n v="0"/>
    <n v="2641"/>
    <x v="32"/>
    <m/>
    <s v="C"/>
  </r>
  <r>
    <x v="532"/>
    <x v="0"/>
    <x v="0"/>
    <s v="Elias, Mr. Joseph Jr"/>
    <x v="0"/>
    <x v="34"/>
    <n v="1"/>
    <n v="1"/>
    <n v="2690"/>
    <x v="32"/>
    <m/>
    <s v="C"/>
  </r>
  <r>
    <x v="533"/>
    <x v="1"/>
    <x v="0"/>
    <s v="Peter, Mrs. Catherine (Catherine Rizk)"/>
    <x v="1"/>
    <x v="4"/>
    <n v="0"/>
    <n v="2"/>
    <n v="2668"/>
    <x v="77"/>
    <m/>
    <s v="C"/>
  </r>
  <r>
    <x v="534"/>
    <x v="0"/>
    <x v="0"/>
    <s v="Cacic, Miss. Marija"/>
    <x v="1"/>
    <x v="39"/>
    <n v="0"/>
    <n v="0"/>
    <n v="315084"/>
    <x v="51"/>
    <m/>
    <s v="S"/>
  </r>
  <r>
    <x v="535"/>
    <x v="1"/>
    <x v="2"/>
    <s v="Hart, Miss. Eva Miriam"/>
    <x v="1"/>
    <x v="26"/>
    <n v="0"/>
    <n v="2"/>
    <s v="F.C.C. 13529"/>
    <x v="121"/>
    <m/>
    <s v="S"/>
  </r>
  <r>
    <x v="536"/>
    <x v="0"/>
    <x v="1"/>
    <s v="Butt, Major. Archibald Willingham"/>
    <x v="0"/>
    <x v="33"/>
    <n v="0"/>
    <n v="0"/>
    <n v="113050"/>
    <x v="11"/>
    <s v="B38"/>
    <s v="S"/>
  </r>
  <r>
    <x v="537"/>
    <x v="1"/>
    <x v="1"/>
    <s v="LeRoy, Miss. Bertha"/>
    <x v="1"/>
    <x v="39"/>
    <n v="0"/>
    <n v="0"/>
    <s v="PC 17761"/>
    <x v="200"/>
    <m/>
    <s v="C"/>
  </r>
  <r>
    <x v="538"/>
    <x v="0"/>
    <x v="0"/>
    <s v="Risien, Mr. Samuel Beard"/>
    <x v="0"/>
    <x v="4"/>
    <n v="0"/>
    <n v="0"/>
    <n v="364498"/>
    <x v="80"/>
    <m/>
    <s v="S"/>
  </r>
  <r>
    <x v="539"/>
    <x v="1"/>
    <x v="1"/>
    <s v="Frolicher, Miss. Hedwig Margaritha"/>
    <x v="1"/>
    <x v="0"/>
    <n v="0"/>
    <n v="2"/>
    <n v="13568"/>
    <x v="201"/>
    <s v="B39"/>
    <s v="C"/>
  </r>
  <r>
    <x v="540"/>
    <x v="1"/>
    <x v="1"/>
    <s v="Crosby, Miss. Harriet R"/>
    <x v="1"/>
    <x v="62"/>
    <n v="0"/>
    <n v="2"/>
    <s v="WE/P 5735"/>
    <x v="202"/>
    <s v="B22"/>
    <s v="S"/>
  </r>
  <r>
    <x v="541"/>
    <x v="0"/>
    <x v="0"/>
    <s v="Andersson, Miss. Ingeborg Constanzia"/>
    <x v="1"/>
    <x v="52"/>
    <n v="4"/>
    <n v="2"/>
    <n v="347082"/>
    <x v="12"/>
    <m/>
    <s v="S"/>
  </r>
  <r>
    <x v="542"/>
    <x v="0"/>
    <x v="0"/>
    <s v="Andersson, Miss. Sigrid Elisabeth"/>
    <x v="1"/>
    <x v="32"/>
    <n v="4"/>
    <n v="2"/>
    <n v="347082"/>
    <x v="12"/>
    <m/>
    <s v="S"/>
  </r>
  <r>
    <x v="543"/>
    <x v="1"/>
    <x v="2"/>
    <s v="Beane, Mr. Edward"/>
    <x v="0"/>
    <x v="35"/>
    <n v="1"/>
    <n v="0"/>
    <n v="2908"/>
    <x v="19"/>
    <m/>
    <s v="S"/>
  </r>
  <r>
    <x v="544"/>
    <x v="0"/>
    <x v="1"/>
    <s v="Douglas, Mr. Walter Donald"/>
    <x v="0"/>
    <x v="61"/>
    <n v="1"/>
    <n v="0"/>
    <s v="PC 17761"/>
    <x v="200"/>
    <s v="C86"/>
    <s v="C"/>
  </r>
  <r>
    <x v="545"/>
    <x v="0"/>
    <x v="1"/>
    <s v="Nicholson, Mr. Arthur Ernest"/>
    <x v="0"/>
    <x v="74"/>
    <n v="0"/>
    <n v="0"/>
    <n v="693"/>
    <x v="19"/>
    <m/>
    <s v="S"/>
  </r>
  <r>
    <x v="546"/>
    <x v="1"/>
    <x v="2"/>
    <s v="Beane, Mrs. Edward (Ethel Clarke)"/>
    <x v="1"/>
    <x v="19"/>
    <n v="1"/>
    <n v="0"/>
    <n v="2908"/>
    <x v="19"/>
    <m/>
    <s v="S"/>
  </r>
  <r>
    <x v="547"/>
    <x v="1"/>
    <x v="2"/>
    <s v="Padro y Manent, Mr. Julian"/>
    <x v="0"/>
    <x v="4"/>
    <n v="0"/>
    <n v="0"/>
    <s v="SC/PARIS 2146"/>
    <x v="203"/>
    <m/>
    <s v="C"/>
  </r>
  <r>
    <x v="548"/>
    <x v="0"/>
    <x v="0"/>
    <s v="Goldsmith, Mr. Frank John"/>
    <x v="0"/>
    <x v="40"/>
    <n v="1"/>
    <n v="1"/>
    <n v="363291"/>
    <x v="97"/>
    <m/>
    <s v="S"/>
  </r>
  <r>
    <x v="549"/>
    <x v="1"/>
    <x v="2"/>
    <s v="Davies, Master. John Morgan Jr"/>
    <x v="0"/>
    <x v="18"/>
    <n v="1"/>
    <n v="1"/>
    <s v="C.A. 33112"/>
    <x v="87"/>
    <m/>
    <s v="S"/>
  </r>
  <r>
    <x v="550"/>
    <x v="1"/>
    <x v="1"/>
    <s v="Thayer, Mr. John Borland Jr"/>
    <x v="0"/>
    <x v="34"/>
    <n v="0"/>
    <n v="2"/>
    <n v="17421"/>
    <x v="143"/>
    <s v="C70"/>
    <s v="C"/>
  </r>
  <r>
    <x v="551"/>
    <x v="0"/>
    <x v="2"/>
    <s v="Sharp, Mr. Percival James R"/>
    <x v="0"/>
    <x v="7"/>
    <n v="0"/>
    <n v="0"/>
    <n v="244358"/>
    <x v="19"/>
    <m/>
    <s v="S"/>
  </r>
  <r>
    <x v="552"/>
    <x v="0"/>
    <x v="0"/>
    <s v="O'Brien, Mr. Timothy"/>
    <x v="0"/>
    <x v="4"/>
    <n v="0"/>
    <n v="0"/>
    <n v="330979"/>
    <x v="204"/>
    <m/>
    <s v="Q"/>
  </r>
  <r>
    <x v="553"/>
    <x v="1"/>
    <x v="0"/>
    <s v="Leeni, Mr. Fahim (&quot;Philip Zenni&quot;)"/>
    <x v="0"/>
    <x v="0"/>
    <n v="0"/>
    <n v="0"/>
    <n v="2620"/>
    <x v="18"/>
    <m/>
    <s v="C"/>
  </r>
  <r>
    <x v="554"/>
    <x v="1"/>
    <x v="0"/>
    <s v="Ohman, Miss. Velin"/>
    <x v="1"/>
    <x v="0"/>
    <n v="0"/>
    <n v="0"/>
    <n v="347085"/>
    <x v="71"/>
    <m/>
    <s v="S"/>
  </r>
  <r>
    <x v="555"/>
    <x v="0"/>
    <x v="1"/>
    <s v="Wright, Mr. George"/>
    <x v="0"/>
    <x v="65"/>
    <n v="0"/>
    <n v="0"/>
    <n v="113807"/>
    <x v="11"/>
    <m/>
    <s v="S"/>
  </r>
  <r>
    <x v="556"/>
    <x v="1"/>
    <x v="1"/>
    <s v="Duff Gordon, Lady. (Lucille Christiana Sutherland) (&quot;Mrs Morgan&quot;)"/>
    <x v="1"/>
    <x v="76"/>
    <n v="1"/>
    <n v="0"/>
    <n v="11755"/>
    <x v="205"/>
    <s v="A16"/>
    <s v="C"/>
  </r>
  <r>
    <x v="557"/>
    <x v="0"/>
    <x v="1"/>
    <s v="Robbins, Mr. Victor"/>
    <x v="0"/>
    <x v="4"/>
    <n v="0"/>
    <n v="0"/>
    <s v="PC 17757"/>
    <x v="164"/>
    <m/>
    <s v="C"/>
  </r>
  <r>
    <x v="558"/>
    <x v="1"/>
    <x v="1"/>
    <s v="Taussig, Mrs. Emil (Tillie Mandelbaum)"/>
    <x v="1"/>
    <x v="12"/>
    <n v="1"/>
    <n v="1"/>
    <n v="110413"/>
    <x v="128"/>
    <s v="E67"/>
    <s v="S"/>
  </r>
  <r>
    <x v="559"/>
    <x v="1"/>
    <x v="0"/>
    <s v="de Messemaeker, Mrs. Guillaume Joseph (Emma)"/>
    <x v="1"/>
    <x v="62"/>
    <n v="1"/>
    <n v="0"/>
    <n v="345572"/>
    <x v="206"/>
    <m/>
    <s v="S"/>
  </r>
  <r>
    <x v="560"/>
    <x v="0"/>
    <x v="0"/>
    <s v="Morrow, Mr. Thomas Rowan"/>
    <x v="0"/>
    <x v="4"/>
    <n v="0"/>
    <n v="0"/>
    <n v="372622"/>
    <x v="28"/>
    <m/>
    <s v="Q"/>
  </r>
  <r>
    <x v="561"/>
    <x v="0"/>
    <x v="0"/>
    <s v="Sivic, Mr. Husein"/>
    <x v="0"/>
    <x v="20"/>
    <n v="0"/>
    <n v="0"/>
    <n v="349251"/>
    <x v="25"/>
    <m/>
    <s v="S"/>
  </r>
  <r>
    <x v="562"/>
    <x v="0"/>
    <x v="2"/>
    <s v="Norman, Mr. Robert Douglas"/>
    <x v="0"/>
    <x v="17"/>
    <n v="0"/>
    <n v="0"/>
    <n v="218629"/>
    <x v="119"/>
    <m/>
    <s v="S"/>
  </r>
  <r>
    <x v="563"/>
    <x v="0"/>
    <x v="0"/>
    <s v="Simmons, Mr. John"/>
    <x v="0"/>
    <x v="4"/>
    <n v="0"/>
    <n v="0"/>
    <s v="SOTON/OQ 392082"/>
    <x v="4"/>
    <m/>
    <s v="S"/>
  </r>
  <r>
    <x v="564"/>
    <x v="0"/>
    <x v="0"/>
    <s v="Meanwell, Miss. (Marion Ogden)"/>
    <x v="1"/>
    <x v="4"/>
    <n v="0"/>
    <n v="0"/>
    <s v="SOTON/O.Q. 392087"/>
    <x v="4"/>
    <m/>
    <s v="S"/>
  </r>
  <r>
    <x v="565"/>
    <x v="0"/>
    <x v="0"/>
    <s v="Davies, Mr. Alfred J"/>
    <x v="0"/>
    <x v="42"/>
    <n v="2"/>
    <n v="0"/>
    <s v="A/4 48871"/>
    <x v="72"/>
    <m/>
    <s v="S"/>
  </r>
  <r>
    <x v="566"/>
    <x v="0"/>
    <x v="0"/>
    <s v="Stoytcheff, Mr. Ilia"/>
    <x v="0"/>
    <x v="19"/>
    <n v="0"/>
    <n v="0"/>
    <n v="349205"/>
    <x v="25"/>
    <m/>
    <s v="S"/>
  </r>
  <r>
    <x v="567"/>
    <x v="0"/>
    <x v="0"/>
    <s v="Palsson, Mrs. Nils (Alma Cornelia Berglund)"/>
    <x v="1"/>
    <x v="28"/>
    <n v="0"/>
    <n v="4"/>
    <n v="349909"/>
    <x v="7"/>
    <m/>
    <s v="S"/>
  </r>
  <r>
    <x v="568"/>
    <x v="0"/>
    <x v="0"/>
    <s v="Doharr, Mr. Tannous"/>
    <x v="0"/>
    <x v="4"/>
    <n v="0"/>
    <n v="0"/>
    <n v="2686"/>
    <x v="32"/>
    <m/>
    <s v="C"/>
  </r>
  <r>
    <x v="569"/>
    <x v="1"/>
    <x v="0"/>
    <s v="Jonsson, Mr. Carl"/>
    <x v="0"/>
    <x v="35"/>
    <n v="0"/>
    <n v="0"/>
    <n v="350417"/>
    <x v="13"/>
    <m/>
    <s v="S"/>
  </r>
  <r>
    <x v="570"/>
    <x v="1"/>
    <x v="2"/>
    <s v="Harris, Mr. George"/>
    <x v="0"/>
    <x v="65"/>
    <n v="0"/>
    <n v="0"/>
    <s v="S.W./PP 752"/>
    <x v="29"/>
    <m/>
    <s v="S"/>
  </r>
  <r>
    <x v="571"/>
    <x v="1"/>
    <x v="1"/>
    <s v="Appleton, Mrs. Edward Dale (Charlotte Lamson)"/>
    <x v="1"/>
    <x v="78"/>
    <n v="2"/>
    <n v="0"/>
    <n v="11769"/>
    <x v="207"/>
    <s v="C101"/>
    <s v="S"/>
  </r>
  <r>
    <x v="572"/>
    <x v="1"/>
    <x v="1"/>
    <s v="Flynn, Mr. John Irwin (&quot;Irving&quot;)"/>
    <x v="0"/>
    <x v="62"/>
    <n v="0"/>
    <n v="0"/>
    <s v="PC 17474"/>
    <x v="208"/>
    <s v="E25"/>
    <s v="S"/>
  </r>
  <r>
    <x v="573"/>
    <x v="1"/>
    <x v="0"/>
    <s v="Kelly, Miss. Mary"/>
    <x v="1"/>
    <x v="4"/>
    <n v="0"/>
    <n v="0"/>
    <n v="14312"/>
    <x v="28"/>
    <m/>
    <s v="Q"/>
  </r>
  <r>
    <x v="574"/>
    <x v="0"/>
    <x v="0"/>
    <s v="Rush, Mr. Alfred George John"/>
    <x v="0"/>
    <x v="36"/>
    <n v="0"/>
    <n v="0"/>
    <s v="A/4. 20589"/>
    <x v="4"/>
    <m/>
    <s v="S"/>
  </r>
  <r>
    <x v="575"/>
    <x v="0"/>
    <x v="0"/>
    <s v="Patchett, Mr. George"/>
    <x v="0"/>
    <x v="19"/>
    <n v="0"/>
    <n v="0"/>
    <n v="358585"/>
    <x v="80"/>
    <m/>
    <s v="S"/>
  </r>
  <r>
    <x v="576"/>
    <x v="1"/>
    <x v="2"/>
    <s v="Garside, Miss. Ethel"/>
    <x v="1"/>
    <x v="15"/>
    <n v="0"/>
    <n v="0"/>
    <n v="243880"/>
    <x v="16"/>
    <m/>
    <s v="S"/>
  </r>
  <r>
    <x v="577"/>
    <x v="1"/>
    <x v="1"/>
    <s v="Silvey, Mrs. William Baird (Alice Munger)"/>
    <x v="1"/>
    <x v="12"/>
    <n v="1"/>
    <n v="0"/>
    <n v="13507"/>
    <x v="175"/>
    <s v="E44"/>
    <s v="S"/>
  </r>
  <r>
    <x v="578"/>
    <x v="0"/>
    <x v="0"/>
    <s v="Caram, Mrs. Joseph (Maria Elias)"/>
    <x v="1"/>
    <x v="4"/>
    <n v="1"/>
    <n v="0"/>
    <n v="2689"/>
    <x v="74"/>
    <m/>
    <s v="C"/>
  </r>
  <r>
    <x v="579"/>
    <x v="1"/>
    <x v="0"/>
    <s v="Jussila, Mr. Eiriik"/>
    <x v="0"/>
    <x v="35"/>
    <n v="0"/>
    <n v="0"/>
    <s v="STON/O 2. 3101286"/>
    <x v="2"/>
    <m/>
    <s v="S"/>
  </r>
  <r>
    <x v="580"/>
    <x v="1"/>
    <x v="2"/>
    <s v="Christy, Miss. Julie Rachel"/>
    <x v="1"/>
    <x v="37"/>
    <n v="1"/>
    <n v="1"/>
    <n v="237789"/>
    <x v="209"/>
    <m/>
    <s v="S"/>
  </r>
  <r>
    <x v="581"/>
    <x v="1"/>
    <x v="1"/>
    <s v="Thayer, Mrs. John Borland (Marian Longstreth Morris)"/>
    <x v="1"/>
    <x v="12"/>
    <n v="1"/>
    <n v="1"/>
    <n v="17421"/>
    <x v="143"/>
    <s v="C68"/>
    <s v="C"/>
  </r>
  <r>
    <x v="582"/>
    <x v="0"/>
    <x v="2"/>
    <s v="Downton, Mr. William James"/>
    <x v="0"/>
    <x v="5"/>
    <n v="0"/>
    <n v="0"/>
    <n v="28403"/>
    <x v="19"/>
    <m/>
    <s v="S"/>
  </r>
  <r>
    <x v="583"/>
    <x v="0"/>
    <x v="1"/>
    <s v="Ross, Mr. John Hugo"/>
    <x v="0"/>
    <x v="62"/>
    <n v="0"/>
    <n v="0"/>
    <n v="13049"/>
    <x v="210"/>
    <s v="A10"/>
    <s v="C"/>
  </r>
  <r>
    <x v="584"/>
    <x v="0"/>
    <x v="0"/>
    <s v="Paulner, Mr. Uscher"/>
    <x v="0"/>
    <x v="4"/>
    <n v="0"/>
    <n v="0"/>
    <n v="3411"/>
    <x v="211"/>
    <m/>
    <s v="C"/>
  </r>
  <r>
    <x v="585"/>
    <x v="1"/>
    <x v="1"/>
    <s v="Taussig, Miss. Ruth"/>
    <x v="1"/>
    <x v="24"/>
    <n v="0"/>
    <n v="2"/>
    <n v="110413"/>
    <x v="128"/>
    <s v="E68"/>
    <s v="S"/>
  </r>
  <r>
    <x v="586"/>
    <x v="0"/>
    <x v="2"/>
    <s v="Jarvis, Mr. John Denzil"/>
    <x v="0"/>
    <x v="47"/>
    <n v="0"/>
    <n v="0"/>
    <n v="237565"/>
    <x v="212"/>
    <m/>
    <s v="S"/>
  </r>
  <r>
    <x v="587"/>
    <x v="1"/>
    <x v="1"/>
    <s v="Frolicher-Stehli, Mr. Maxmillian"/>
    <x v="0"/>
    <x v="72"/>
    <n v="1"/>
    <n v="1"/>
    <n v="13567"/>
    <x v="84"/>
    <s v="B41"/>
    <s v="C"/>
  </r>
  <r>
    <x v="588"/>
    <x v="0"/>
    <x v="0"/>
    <s v="Gilinski, Mr. Eliezer"/>
    <x v="0"/>
    <x v="0"/>
    <n v="0"/>
    <n v="0"/>
    <n v="14973"/>
    <x v="4"/>
    <m/>
    <s v="S"/>
  </r>
  <r>
    <x v="589"/>
    <x v="0"/>
    <x v="0"/>
    <s v="Murdlin, Mr. Joseph"/>
    <x v="0"/>
    <x v="4"/>
    <n v="0"/>
    <n v="0"/>
    <s v="A./5. 3235"/>
    <x v="4"/>
    <m/>
    <s v="S"/>
  </r>
  <r>
    <x v="590"/>
    <x v="0"/>
    <x v="0"/>
    <s v="Rintamaki, Mr. Matti"/>
    <x v="0"/>
    <x v="3"/>
    <n v="0"/>
    <n v="0"/>
    <s v="STON/O 2. 3101273"/>
    <x v="123"/>
    <m/>
    <s v="S"/>
  </r>
  <r>
    <x v="591"/>
    <x v="1"/>
    <x v="1"/>
    <s v="Stephenson, Mrs. Walter Bertram (Martha Eustis)"/>
    <x v="1"/>
    <x v="67"/>
    <n v="1"/>
    <n v="0"/>
    <n v="36947"/>
    <x v="190"/>
    <s v="D20"/>
    <s v="C"/>
  </r>
  <r>
    <x v="592"/>
    <x v="0"/>
    <x v="0"/>
    <s v="Elsbury, Mr. William James"/>
    <x v="0"/>
    <x v="47"/>
    <n v="0"/>
    <n v="0"/>
    <s v="A/5 3902"/>
    <x v="0"/>
    <m/>
    <s v="S"/>
  </r>
  <r>
    <x v="593"/>
    <x v="0"/>
    <x v="0"/>
    <s v="Bourke, Miss. Mary"/>
    <x v="1"/>
    <x v="4"/>
    <n v="0"/>
    <n v="2"/>
    <n v="364848"/>
    <x v="28"/>
    <m/>
    <s v="Q"/>
  </r>
  <r>
    <x v="594"/>
    <x v="0"/>
    <x v="2"/>
    <s v="Chapman, Mr. John Henry"/>
    <x v="0"/>
    <x v="46"/>
    <n v="1"/>
    <n v="0"/>
    <s v="SC/AH 29037"/>
    <x v="19"/>
    <m/>
    <s v="S"/>
  </r>
  <r>
    <x v="595"/>
    <x v="0"/>
    <x v="0"/>
    <s v="Van Impe, Mr. Jean Baptiste"/>
    <x v="0"/>
    <x v="62"/>
    <n v="1"/>
    <n v="1"/>
    <n v="345773"/>
    <x v="72"/>
    <m/>
    <s v="S"/>
  </r>
  <r>
    <x v="596"/>
    <x v="1"/>
    <x v="2"/>
    <s v="Leitch, Miss. Jessie Wills"/>
    <x v="1"/>
    <x v="4"/>
    <n v="0"/>
    <n v="0"/>
    <n v="248727"/>
    <x v="213"/>
    <m/>
    <s v="S"/>
  </r>
  <r>
    <x v="597"/>
    <x v="0"/>
    <x v="0"/>
    <s v="Johnson, Mr. Alfred"/>
    <x v="0"/>
    <x v="27"/>
    <n v="0"/>
    <n v="0"/>
    <s v="LINE"/>
    <x v="104"/>
    <m/>
    <s v="S"/>
  </r>
  <r>
    <x v="598"/>
    <x v="0"/>
    <x v="0"/>
    <s v="Boulos, Mr. Hanna"/>
    <x v="0"/>
    <x v="4"/>
    <n v="0"/>
    <n v="0"/>
    <n v="2664"/>
    <x v="18"/>
    <m/>
    <s v="C"/>
  </r>
  <r>
    <x v="599"/>
    <x v="1"/>
    <x v="1"/>
    <s v="Duff Gordon, Sir. Cosmo Edmund (&quot;Mr Morgan&quot;)"/>
    <x v="0"/>
    <x v="27"/>
    <n v="1"/>
    <n v="0"/>
    <s v="PC 17485"/>
    <x v="146"/>
    <s v="A20"/>
    <s v="C"/>
  </r>
  <r>
    <x v="600"/>
    <x v="1"/>
    <x v="2"/>
    <s v="Jacobsohn, Mrs. Sidney Samuel (Amy Frances Christy)"/>
    <x v="1"/>
    <x v="42"/>
    <n v="2"/>
    <n v="1"/>
    <n v="243847"/>
    <x v="115"/>
    <m/>
    <s v="S"/>
  </r>
  <r>
    <x v="601"/>
    <x v="0"/>
    <x v="0"/>
    <s v="Slabenoff, Mr. Petco"/>
    <x v="0"/>
    <x v="4"/>
    <n v="0"/>
    <n v="0"/>
    <n v="349214"/>
    <x v="25"/>
    <m/>
    <s v="S"/>
  </r>
  <r>
    <x v="602"/>
    <x v="0"/>
    <x v="1"/>
    <s v="Harrington, Mr. Charles H"/>
    <x v="0"/>
    <x v="4"/>
    <n v="0"/>
    <n v="0"/>
    <n v="113796"/>
    <x v="214"/>
    <m/>
    <s v="S"/>
  </r>
  <r>
    <x v="603"/>
    <x v="0"/>
    <x v="0"/>
    <s v="Torber, Mr. Ernst William"/>
    <x v="0"/>
    <x v="57"/>
    <n v="0"/>
    <n v="0"/>
    <n v="364511"/>
    <x v="4"/>
    <m/>
    <s v="S"/>
  </r>
  <r>
    <x v="604"/>
    <x v="1"/>
    <x v="1"/>
    <s v="Homer, Mr. Harry (&quot;Mr E Haven&quot;)"/>
    <x v="0"/>
    <x v="3"/>
    <n v="0"/>
    <n v="0"/>
    <n v="111426"/>
    <x v="11"/>
    <m/>
    <s v="C"/>
  </r>
  <r>
    <x v="605"/>
    <x v="0"/>
    <x v="0"/>
    <s v="Lindell, Mr. Edvard Bengtsson"/>
    <x v="0"/>
    <x v="62"/>
    <n v="1"/>
    <n v="0"/>
    <n v="349910"/>
    <x v="215"/>
    <m/>
    <s v="S"/>
  </r>
  <r>
    <x v="606"/>
    <x v="0"/>
    <x v="0"/>
    <s v="Karaic, Mr. Milan"/>
    <x v="0"/>
    <x v="39"/>
    <n v="0"/>
    <n v="0"/>
    <n v="349246"/>
    <x v="25"/>
    <m/>
    <s v="S"/>
  </r>
  <r>
    <x v="607"/>
    <x v="1"/>
    <x v="1"/>
    <s v="Daniel, Mr. Robert Williams"/>
    <x v="0"/>
    <x v="7"/>
    <n v="0"/>
    <n v="0"/>
    <n v="113804"/>
    <x v="140"/>
    <m/>
    <s v="S"/>
  </r>
  <r>
    <x v="608"/>
    <x v="1"/>
    <x v="2"/>
    <s v="Laroche, Mrs. Joseph (Juliette Marie Louise Lafargue)"/>
    <x v="1"/>
    <x v="0"/>
    <n v="1"/>
    <n v="2"/>
    <s v="SC/Paris 2123"/>
    <x v="36"/>
    <m/>
    <s v="C"/>
  </r>
  <r>
    <x v="609"/>
    <x v="1"/>
    <x v="1"/>
    <s v="Shutes, Miss. Elizabeth W"/>
    <x v="1"/>
    <x v="20"/>
    <n v="0"/>
    <n v="0"/>
    <s v="PC 17582"/>
    <x v="129"/>
    <s v="C125"/>
    <s v="S"/>
  </r>
  <r>
    <x v="610"/>
    <x v="0"/>
    <x v="0"/>
    <s v="Andersson, Mrs. Anders Johan (Alfrida Konstantia Brogren)"/>
    <x v="1"/>
    <x v="12"/>
    <n v="1"/>
    <n v="5"/>
    <n v="347082"/>
    <x v="12"/>
    <m/>
    <s v="S"/>
  </r>
  <r>
    <x v="611"/>
    <x v="0"/>
    <x v="0"/>
    <s v="Jardin, Mr. Jose Neto"/>
    <x v="0"/>
    <x v="4"/>
    <n v="0"/>
    <n v="0"/>
    <s v="SOTON/O.Q. 3101305"/>
    <x v="79"/>
    <m/>
    <s v="S"/>
  </r>
  <r>
    <x v="612"/>
    <x v="1"/>
    <x v="0"/>
    <s v="Murphy, Miss. Margaret Jane"/>
    <x v="1"/>
    <x v="4"/>
    <n v="1"/>
    <n v="0"/>
    <n v="367230"/>
    <x v="37"/>
    <m/>
    <s v="Q"/>
  </r>
  <r>
    <x v="613"/>
    <x v="0"/>
    <x v="0"/>
    <s v="Horgan, Mr. John"/>
    <x v="0"/>
    <x v="4"/>
    <n v="0"/>
    <n v="0"/>
    <n v="370377"/>
    <x v="28"/>
    <m/>
    <s v="Q"/>
  </r>
  <r>
    <x v="614"/>
    <x v="0"/>
    <x v="0"/>
    <s v="Brocklebank, Mr. William Alfred"/>
    <x v="0"/>
    <x v="3"/>
    <n v="0"/>
    <n v="0"/>
    <n v="364512"/>
    <x v="4"/>
    <m/>
    <s v="S"/>
  </r>
  <r>
    <x v="615"/>
    <x v="1"/>
    <x v="2"/>
    <s v="Herman, Miss. Alice"/>
    <x v="1"/>
    <x v="42"/>
    <n v="1"/>
    <n v="2"/>
    <n v="220845"/>
    <x v="216"/>
    <m/>
    <s v="S"/>
  </r>
  <r>
    <x v="616"/>
    <x v="0"/>
    <x v="0"/>
    <s v="Danbom, Mr. Ernst Gilbert"/>
    <x v="0"/>
    <x v="15"/>
    <n v="1"/>
    <n v="1"/>
    <n v="347080"/>
    <x v="174"/>
    <m/>
    <s v="S"/>
  </r>
  <r>
    <x v="617"/>
    <x v="0"/>
    <x v="0"/>
    <s v="Lobb, Mrs. William Arthur (Cordelia K Stanlick)"/>
    <x v="1"/>
    <x v="2"/>
    <n v="1"/>
    <n v="0"/>
    <s v="A/5. 3336"/>
    <x v="95"/>
    <m/>
    <s v="S"/>
  </r>
  <r>
    <x v="618"/>
    <x v="1"/>
    <x v="2"/>
    <s v="Becker, Miss. Marion Louise"/>
    <x v="1"/>
    <x v="9"/>
    <n v="2"/>
    <n v="1"/>
    <n v="230136"/>
    <x v="106"/>
    <s v="F4"/>
    <s v="S"/>
  </r>
  <r>
    <x v="619"/>
    <x v="0"/>
    <x v="2"/>
    <s v="Gavey, Mr. Lawrence"/>
    <x v="0"/>
    <x v="2"/>
    <n v="0"/>
    <n v="0"/>
    <n v="31028"/>
    <x v="29"/>
    <m/>
    <s v="S"/>
  </r>
  <r>
    <x v="620"/>
    <x v="0"/>
    <x v="0"/>
    <s v="Yasbeck, Mr. Antoni"/>
    <x v="0"/>
    <x v="7"/>
    <n v="1"/>
    <n v="0"/>
    <n v="2659"/>
    <x v="53"/>
    <m/>
    <s v="C"/>
  </r>
  <r>
    <x v="621"/>
    <x v="1"/>
    <x v="1"/>
    <s v="Kimball, Mr. Edwin Nelson Jr"/>
    <x v="0"/>
    <x v="22"/>
    <n v="1"/>
    <n v="0"/>
    <n v="11753"/>
    <x v="124"/>
    <s v="D19"/>
    <s v="S"/>
  </r>
  <r>
    <x v="622"/>
    <x v="1"/>
    <x v="0"/>
    <s v="Nakid, Mr. Sahid"/>
    <x v="0"/>
    <x v="11"/>
    <n v="1"/>
    <n v="1"/>
    <n v="2653"/>
    <x v="165"/>
    <m/>
    <s v="C"/>
  </r>
  <r>
    <x v="623"/>
    <x v="0"/>
    <x v="0"/>
    <s v="Hansen, Mr. Henry Damsgaard"/>
    <x v="0"/>
    <x v="23"/>
    <n v="0"/>
    <n v="0"/>
    <n v="350029"/>
    <x v="13"/>
    <m/>
    <s v="S"/>
  </r>
  <r>
    <x v="624"/>
    <x v="0"/>
    <x v="0"/>
    <s v="Bowen, Mr. David John &quot;Dai&quot;"/>
    <x v="0"/>
    <x v="23"/>
    <n v="0"/>
    <n v="0"/>
    <n v="54636"/>
    <x v="95"/>
    <m/>
    <s v="S"/>
  </r>
  <r>
    <x v="625"/>
    <x v="0"/>
    <x v="1"/>
    <s v="Sutton, Mr. Frederick"/>
    <x v="0"/>
    <x v="59"/>
    <n v="0"/>
    <n v="0"/>
    <n v="36963"/>
    <x v="217"/>
    <s v="D50"/>
    <s v="S"/>
  </r>
  <r>
    <x v="626"/>
    <x v="0"/>
    <x v="2"/>
    <s v="Kirkland, Rev. Charles Leonard"/>
    <x v="0"/>
    <x v="79"/>
    <n v="0"/>
    <n v="0"/>
    <n v="219533"/>
    <x v="142"/>
    <m/>
    <s v="Q"/>
  </r>
  <r>
    <x v="627"/>
    <x v="1"/>
    <x v="1"/>
    <s v="Longley, Miss. Gretchen Fiske"/>
    <x v="1"/>
    <x v="23"/>
    <n v="0"/>
    <n v="0"/>
    <n v="13502"/>
    <x v="133"/>
    <s v="D9"/>
    <s v="S"/>
  </r>
  <r>
    <x v="628"/>
    <x v="0"/>
    <x v="0"/>
    <s v="Bostandyeff, Mr. Guentcho"/>
    <x v="0"/>
    <x v="2"/>
    <n v="0"/>
    <n v="0"/>
    <n v="349224"/>
    <x v="25"/>
    <m/>
    <s v="S"/>
  </r>
  <r>
    <x v="629"/>
    <x v="0"/>
    <x v="0"/>
    <s v="O'Connell, Mr. Patrick D"/>
    <x v="0"/>
    <x v="4"/>
    <n v="0"/>
    <n v="0"/>
    <n v="334912"/>
    <x v="93"/>
    <m/>
    <s v="Q"/>
  </r>
  <r>
    <x v="630"/>
    <x v="1"/>
    <x v="1"/>
    <s v="Barkworth, Mr. Algernon Henry Wilson"/>
    <x v="0"/>
    <x v="80"/>
    <n v="0"/>
    <n v="0"/>
    <n v="27042"/>
    <x v="209"/>
    <s v="A23"/>
    <s v="S"/>
  </r>
  <r>
    <x v="631"/>
    <x v="0"/>
    <x v="0"/>
    <s v="Lundahl, Mr. Johan Svensson"/>
    <x v="0"/>
    <x v="54"/>
    <n v="0"/>
    <n v="0"/>
    <n v="347743"/>
    <x v="218"/>
    <m/>
    <s v="S"/>
  </r>
  <r>
    <x v="632"/>
    <x v="1"/>
    <x v="1"/>
    <s v="Stahelin-Maeglin, Dr. Max"/>
    <x v="0"/>
    <x v="35"/>
    <n v="0"/>
    <n v="0"/>
    <n v="13214"/>
    <x v="140"/>
    <s v="B50"/>
    <s v="C"/>
  </r>
  <r>
    <x v="633"/>
    <x v="0"/>
    <x v="1"/>
    <s v="Parr, Mr. William Henry Marsh"/>
    <x v="0"/>
    <x v="4"/>
    <n v="0"/>
    <n v="0"/>
    <n v="112052"/>
    <x v="104"/>
    <m/>
    <s v="S"/>
  </r>
  <r>
    <x v="634"/>
    <x v="0"/>
    <x v="0"/>
    <s v="Skoog, Miss. Mabel"/>
    <x v="1"/>
    <x v="52"/>
    <n v="3"/>
    <n v="2"/>
    <n v="347088"/>
    <x v="48"/>
    <m/>
    <s v="S"/>
  </r>
  <r>
    <x v="635"/>
    <x v="1"/>
    <x v="2"/>
    <s v="Davis, Miss. Mary"/>
    <x v="1"/>
    <x v="17"/>
    <n v="0"/>
    <n v="0"/>
    <n v="237668"/>
    <x v="16"/>
    <m/>
    <s v="S"/>
  </r>
  <r>
    <x v="636"/>
    <x v="0"/>
    <x v="0"/>
    <s v="Leinonen, Mr. Antti Gustaf"/>
    <x v="0"/>
    <x v="35"/>
    <n v="0"/>
    <n v="0"/>
    <s v="STON/O 2. 3101292"/>
    <x v="2"/>
    <m/>
    <s v="S"/>
  </r>
  <r>
    <x v="637"/>
    <x v="0"/>
    <x v="2"/>
    <s v="Collyer, Mr. Harvey"/>
    <x v="0"/>
    <x v="14"/>
    <n v="1"/>
    <n v="1"/>
    <s v="C.A. 31921"/>
    <x v="121"/>
    <m/>
    <s v="S"/>
  </r>
  <r>
    <x v="638"/>
    <x v="0"/>
    <x v="0"/>
    <s v="Panula, Mrs. Juha (Maria Emilia Ojala)"/>
    <x v="1"/>
    <x v="66"/>
    <n v="0"/>
    <n v="5"/>
    <n v="3101295"/>
    <x v="40"/>
    <m/>
    <s v="S"/>
  </r>
  <r>
    <x v="639"/>
    <x v="0"/>
    <x v="0"/>
    <s v="Thorneycroft, Mr. Percival"/>
    <x v="0"/>
    <x v="4"/>
    <n v="1"/>
    <n v="0"/>
    <n v="376564"/>
    <x v="95"/>
    <m/>
    <s v="S"/>
  </r>
  <r>
    <x v="640"/>
    <x v="0"/>
    <x v="0"/>
    <s v="Jensen, Mr. Hans Peder"/>
    <x v="0"/>
    <x v="11"/>
    <n v="0"/>
    <n v="0"/>
    <n v="350050"/>
    <x v="13"/>
    <m/>
    <s v="S"/>
  </r>
  <r>
    <x v="641"/>
    <x v="1"/>
    <x v="1"/>
    <s v="Sagesser, Mlle. Emma"/>
    <x v="1"/>
    <x v="42"/>
    <n v="0"/>
    <n v="0"/>
    <s v="PC 17477"/>
    <x v="160"/>
    <s v="B35"/>
    <s v="C"/>
  </r>
  <r>
    <x v="642"/>
    <x v="0"/>
    <x v="0"/>
    <s v="Skoog, Miss. Margit Elizabeth"/>
    <x v="1"/>
    <x v="6"/>
    <n v="3"/>
    <n v="2"/>
    <n v="347088"/>
    <x v="48"/>
    <m/>
    <s v="S"/>
  </r>
  <r>
    <x v="643"/>
    <x v="1"/>
    <x v="0"/>
    <s v="Foo, Mr. Choong"/>
    <x v="0"/>
    <x v="4"/>
    <n v="0"/>
    <n v="0"/>
    <n v="1601"/>
    <x v="54"/>
    <m/>
    <s v="S"/>
  </r>
  <r>
    <x v="644"/>
    <x v="1"/>
    <x v="0"/>
    <s v="Baclini, Miss. Eugenie"/>
    <x v="1"/>
    <x v="77"/>
    <n v="2"/>
    <n v="1"/>
    <n v="2666"/>
    <x v="178"/>
    <m/>
    <s v="C"/>
  </r>
  <r>
    <x v="645"/>
    <x v="1"/>
    <x v="1"/>
    <s v="Harper, Mr. Henry Sleeper"/>
    <x v="0"/>
    <x v="76"/>
    <n v="1"/>
    <n v="0"/>
    <s v="PC 17572"/>
    <x v="42"/>
    <s v="D33"/>
    <s v="C"/>
  </r>
  <r>
    <x v="646"/>
    <x v="0"/>
    <x v="0"/>
    <s v="Cor, Mr. Liudevit"/>
    <x v="0"/>
    <x v="19"/>
    <n v="0"/>
    <n v="0"/>
    <n v="349231"/>
    <x v="25"/>
    <m/>
    <s v="S"/>
  </r>
  <r>
    <x v="647"/>
    <x v="1"/>
    <x v="1"/>
    <s v="Simonius-Blumer, Col. Oberst Alfons"/>
    <x v="0"/>
    <x v="60"/>
    <n v="0"/>
    <n v="0"/>
    <n v="13213"/>
    <x v="21"/>
    <s v="A26"/>
    <s v="C"/>
  </r>
  <r>
    <x v="648"/>
    <x v="0"/>
    <x v="0"/>
    <s v="Willey, Mr. Edward"/>
    <x v="0"/>
    <x v="4"/>
    <n v="0"/>
    <n v="0"/>
    <s v="S.O./P.P. 751"/>
    <x v="120"/>
    <m/>
    <s v="S"/>
  </r>
  <r>
    <x v="649"/>
    <x v="1"/>
    <x v="0"/>
    <s v="Stanley, Miss. Amy Zillah Elsie"/>
    <x v="1"/>
    <x v="41"/>
    <n v="0"/>
    <n v="0"/>
    <s v="CA. 2314"/>
    <x v="120"/>
    <m/>
    <s v="S"/>
  </r>
  <r>
    <x v="650"/>
    <x v="0"/>
    <x v="0"/>
    <s v="Mitkoff, Mr. Mito"/>
    <x v="0"/>
    <x v="4"/>
    <n v="0"/>
    <n v="0"/>
    <n v="349221"/>
    <x v="25"/>
    <m/>
    <s v="S"/>
  </r>
  <r>
    <x v="651"/>
    <x v="1"/>
    <x v="2"/>
    <s v="Doling, Miss. Elsie"/>
    <x v="1"/>
    <x v="24"/>
    <n v="0"/>
    <n v="1"/>
    <n v="231919"/>
    <x v="68"/>
    <m/>
    <s v="S"/>
  </r>
  <r>
    <x v="652"/>
    <x v="0"/>
    <x v="0"/>
    <s v="Kalvik, Mr. Johannes Halvorsen"/>
    <x v="0"/>
    <x v="23"/>
    <n v="0"/>
    <n v="0"/>
    <n v="8475"/>
    <x v="219"/>
    <m/>
    <s v="S"/>
  </r>
  <r>
    <x v="653"/>
    <x v="1"/>
    <x v="0"/>
    <s v="O'Leary, Miss. Hanora &quot;Norah&quot;"/>
    <x v="1"/>
    <x v="4"/>
    <n v="0"/>
    <n v="0"/>
    <n v="330919"/>
    <x v="204"/>
    <m/>
    <s v="Q"/>
  </r>
  <r>
    <x v="654"/>
    <x v="0"/>
    <x v="0"/>
    <s v="Hegarty, Miss. Hanora &quot;Nora&quot;"/>
    <x v="1"/>
    <x v="24"/>
    <n v="0"/>
    <n v="0"/>
    <n v="365226"/>
    <x v="85"/>
    <m/>
    <s v="Q"/>
  </r>
  <r>
    <x v="655"/>
    <x v="0"/>
    <x v="2"/>
    <s v="Hickman, Mr. Leonard Mark"/>
    <x v="0"/>
    <x v="42"/>
    <n v="2"/>
    <n v="0"/>
    <s v="S.O.C. 14879"/>
    <x v="52"/>
    <m/>
    <s v="S"/>
  </r>
  <r>
    <x v="656"/>
    <x v="0"/>
    <x v="0"/>
    <s v="Radeff, Mr. Alexander"/>
    <x v="0"/>
    <x v="4"/>
    <n v="0"/>
    <n v="0"/>
    <n v="349223"/>
    <x v="25"/>
    <m/>
    <s v="S"/>
  </r>
  <r>
    <x v="657"/>
    <x v="0"/>
    <x v="0"/>
    <s v="Bourke, Mrs. John (Catherine)"/>
    <x v="1"/>
    <x v="35"/>
    <n v="1"/>
    <n v="1"/>
    <n v="364849"/>
    <x v="37"/>
    <m/>
    <s v="Q"/>
  </r>
  <r>
    <x v="658"/>
    <x v="0"/>
    <x v="2"/>
    <s v="Eitemiller, Mr. George Floyd"/>
    <x v="0"/>
    <x v="41"/>
    <n v="0"/>
    <n v="0"/>
    <n v="29751"/>
    <x v="16"/>
    <m/>
    <s v="S"/>
  </r>
  <r>
    <x v="659"/>
    <x v="0"/>
    <x v="1"/>
    <s v="Newell, Mr. Arthur Webster"/>
    <x v="0"/>
    <x v="10"/>
    <n v="0"/>
    <n v="2"/>
    <n v="35273"/>
    <x v="114"/>
    <s v="D48"/>
    <s v="C"/>
  </r>
  <r>
    <x v="660"/>
    <x v="1"/>
    <x v="1"/>
    <s v="Frauenthal, Dr. Henry William"/>
    <x v="0"/>
    <x v="61"/>
    <n v="2"/>
    <n v="0"/>
    <s v="PC 17611"/>
    <x v="155"/>
    <m/>
    <s v="S"/>
  </r>
  <r>
    <x v="661"/>
    <x v="0"/>
    <x v="0"/>
    <s v="Badt, Mr. Mohamed"/>
    <x v="0"/>
    <x v="20"/>
    <n v="0"/>
    <n v="0"/>
    <n v="2623"/>
    <x v="18"/>
    <m/>
    <s v="C"/>
  </r>
  <r>
    <x v="662"/>
    <x v="0"/>
    <x v="1"/>
    <s v="Colley, Mr. Edward Pomeroy"/>
    <x v="0"/>
    <x v="47"/>
    <n v="0"/>
    <n v="0"/>
    <n v="5727"/>
    <x v="220"/>
    <s v="E58"/>
    <s v="S"/>
  </r>
  <r>
    <x v="663"/>
    <x v="0"/>
    <x v="0"/>
    <s v="Coleff, Mr. Peju"/>
    <x v="0"/>
    <x v="62"/>
    <n v="0"/>
    <n v="0"/>
    <n v="349210"/>
    <x v="196"/>
    <m/>
    <s v="S"/>
  </r>
  <r>
    <x v="664"/>
    <x v="1"/>
    <x v="0"/>
    <s v="Lindqvist, Mr. Eino William"/>
    <x v="0"/>
    <x v="11"/>
    <n v="1"/>
    <n v="0"/>
    <s v="STON/O 2. 3101285"/>
    <x v="2"/>
    <m/>
    <s v="S"/>
  </r>
  <r>
    <x v="665"/>
    <x v="0"/>
    <x v="2"/>
    <s v="Hickman, Mr. Lewis"/>
    <x v="0"/>
    <x v="35"/>
    <n v="2"/>
    <n v="0"/>
    <s v="S.O.C. 14879"/>
    <x v="52"/>
    <m/>
    <s v="S"/>
  </r>
  <r>
    <x v="666"/>
    <x v="0"/>
    <x v="2"/>
    <s v="Butler, Mr. Reginald Fenton"/>
    <x v="0"/>
    <x v="37"/>
    <n v="0"/>
    <n v="0"/>
    <n v="234686"/>
    <x v="16"/>
    <m/>
    <s v="S"/>
  </r>
  <r>
    <x v="667"/>
    <x v="0"/>
    <x v="0"/>
    <s v="Rommetvedt, Mr. Knud Paust"/>
    <x v="0"/>
    <x v="4"/>
    <n v="0"/>
    <n v="0"/>
    <n v="312993"/>
    <x v="71"/>
    <m/>
    <s v="S"/>
  </r>
  <r>
    <x v="668"/>
    <x v="0"/>
    <x v="0"/>
    <s v="Cook, Mr. Jacob"/>
    <x v="0"/>
    <x v="71"/>
    <n v="0"/>
    <n v="0"/>
    <s v="A/5 3536"/>
    <x v="4"/>
    <m/>
    <s v="S"/>
  </r>
  <r>
    <x v="669"/>
    <x v="1"/>
    <x v="1"/>
    <s v="Taylor, Mrs. Elmer Zebley (Juliet Cummins Wright)"/>
    <x v="1"/>
    <x v="4"/>
    <n v="1"/>
    <n v="0"/>
    <n v="19996"/>
    <x v="31"/>
    <s v="C126"/>
    <s v="S"/>
  </r>
  <r>
    <x v="670"/>
    <x v="1"/>
    <x v="2"/>
    <s v="Brown, Mrs. Thomas William Solomon (Elizabeth Catherine Ford)"/>
    <x v="1"/>
    <x v="20"/>
    <n v="1"/>
    <n v="1"/>
    <n v="29750"/>
    <x v="106"/>
    <m/>
    <s v="S"/>
  </r>
  <r>
    <x v="671"/>
    <x v="0"/>
    <x v="1"/>
    <s v="Davidson, Mr. Thornton"/>
    <x v="0"/>
    <x v="14"/>
    <n v="1"/>
    <n v="0"/>
    <s v="F.C. 12750"/>
    <x v="31"/>
    <s v="B71"/>
    <s v="S"/>
  </r>
  <r>
    <x v="672"/>
    <x v="0"/>
    <x v="2"/>
    <s v="Mitchell, Mr. Henry Michael"/>
    <x v="0"/>
    <x v="81"/>
    <n v="0"/>
    <n v="0"/>
    <s v="C.A. 24580"/>
    <x v="29"/>
    <m/>
    <s v="S"/>
  </r>
  <r>
    <x v="673"/>
    <x v="1"/>
    <x v="2"/>
    <s v="Wilhelms, Mr. Charles"/>
    <x v="0"/>
    <x v="14"/>
    <n v="0"/>
    <n v="0"/>
    <n v="244270"/>
    <x v="16"/>
    <m/>
    <s v="S"/>
  </r>
  <r>
    <x v="674"/>
    <x v="0"/>
    <x v="2"/>
    <s v="Watson, Mr. Ennis Hastings"/>
    <x v="0"/>
    <x v="4"/>
    <n v="0"/>
    <n v="0"/>
    <n v="239856"/>
    <x v="104"/>
    <m/>
    <s v="S"/>
  </r>
  <r>
    <x v="675"/>
    <x v="0"/>
    <x v="0"/>
    <s v="Edvardsson, Mr. Gustaf Hjalmar"/>
    <x v="0"/>
    <x v="24"/>
    <n v="0"/>
    <n v="0"/>
    <n v="349912"/>
    <x v="71"/>
    <m/>
    <s v="S"/>
  </r>
  <r>
    <x v="676"/>
    <x v="0"/>
    <x v="0"/>
    <s v="Sawyer, Mr. Frederick Charles"/>
    <x v="0"/>
    <x v="82"/>
    <n v="0"/>
    <n v="0"/>
    <n v="342826"/>
    <x v="4"/>
    <m/>
    <s v="S"/>
  </r>
  <r>
    <x v="677"/>
    <x v="1"/>
    <x v="0"/>
    <s v="Turja, Miss. Anna Sofia"/>
    <x v="1"/>
    <x v="24"/>
    <n v="0"/>
    <n v="0"/>
    <n v="4138"/>
    <x v="221"/>
    <m/>
    <s v="S"/>
  </r>
  <r>
    <x v="678"/>
    <x v="0"/>
    <x v="0"/>
    <s v="Goodwin, Mrs. Frederick (Augusta Tyler)"/>
    <x v="1"/>
    <x v="71"/>
    <n v="1"/>
    <n v="6"/>
    <s v="CA 2144"/>
    <x v="45"/>
    <m/>
    <s v="S"/>
  </r>
  <r>
    <x v="679"/>
    <x v="1"/>
    <x v="1"/>
    <s v="Cardeza, Mr. Thomas Drake Martinez"/>
    <x v="0"/>
    <x v="62"/>
    <n v="0"/>
    <n v="1"/>
    <s v="PC 17755"/>
    <x v="127"/>
    <s v="B51 B53 B55"/>
    <s v="C"/>
  </r>
  <r>
    <x v="680"/>
    <x v="0"/>
    <x v="0"/>
    <s v="Peters, Miss. Katie"/>
    <x v="1"/>
    <x v="4"/>
    <n v="0"/>
    <n v="0"/>
    <n v="330935"/>
    <x v="222"/>
    <m/>
    <s v="Q"/>
  </r>
  <r>
    <x v="681"/>
    <x v="1"/>
    <x v="1"/>
    <s v="Hassab, Mr. Hammad"/>
    <x v="0"/>
    <x v="7"/>
    <n v="0"/>
    <n v="0"/>
    <s v="PC 17572"/>
    <x v="42"/>
    <s v="D49"/>
    <s v="C"/>
  </r>
  <r>
    <x v="682"/>
    <x v="0"/>
    <x v="0"/>
    <s v="Olsvigen, Mr. Thor Anderson"/>
    <x v="0"/>
    <x v="11"/>
    <n v="0"/>
    <n v="0"/>
    <n v="6563"/>
    <x v="157"/>
    <m/>
    <s v="S"/>
  </r>
  <r>
    <x v="683"/>
    <x v="0"/>
    <x v="0"/>
    <s v="Goodwin, Mr. Charles Edward"/>
    <x v="0"/>
    <x v="8"/>
    <n v="5"/>
    <n v="2"/>
    <s v="CA 2144"/>
    <x v="45"/>
    <m/>
    <s v="S"/>
  </r>
  <r>
    <x v="684"/>
    <x v="0"/>
    <x v="2"/>
    <s v="Brown, Mr. Thomas William Solomon"/>
    <x v="0"/>
    <x v="72"/>
    <n v="1"/>
    <n v="1"/>
    <n v="29750"/>
    <x v="106"/>
    <m/>
    <s v="S"/>
  </r>
  <r>
    <x v="685"/>
    <x v="0"/>
    <x v="2"/>
    <s v="Laroche, Mr. Joseph Philippe Lemercier"/>
    <x v="0"/>
    <x v="37"/>
    <n v="1"/>
    <n v="2"/>
    <s v="SC/Paris 2123"/>
    <x v="36"/>
    <m/>
    <s v="C"/>
  </r>
  <r>
    <x v="686"/>
    <x v="0"/>
    <x v="0"/>
    <s v="Panula, Mr. Jaako Arnold"/>
    <x v="0"/>
    <x v="8"/>
    <n v="4"/>
    <n v="1"/>
    <n v="3101295"/>
    <x v="40"/>
    <m/>
    <s v="S"/>
  </r>
  <r>
    <x v="687"/>
    <x v="0"/>
    <x v="0"/>
    <s v="Dakic, Mr. Branko"/>
    <x v="0"/>
    <x v="19"/>
    <n v="0"/>
    <n v="0"/>
    <n v="349228"/>
    <x v="223"/>
    <m/>
    <s v="S"/>
  </r>
  <r>
    <x v="688"/>
    <x v="0"/>
    <x v="0"/>
    <s v="Fischer, Mr. Eberhard Thelander"/>
    <x v="0"/>
    <x v="24"/>
    <n v="0"/>
    <n v="0"/>
    <n v="350036"/>
    <x v="88"/>
    <m/>
    <s v="S"/>
  </r>
  <r>
    <x v="689"/>
    <x v="1"/>
    <x v="1"/>
    <s v="Madill, Miss. Georgette Alexandra"/>
    <x v="1"/>
    <x v="16"/>
    <n v="0"/>
    <n v="1"/>
    <n v="24160"/>
    <x v="224"/>
    <s v="B5"/>
    <s v="S"/>
  </r>
  <r>
    <x v="690"/>
    <x v="1"/>
    <x v="1"/>
    <s v="Dick, Mr. Albert Adrian"/>
    <x v="0"/>
    <x v="14"/>
    <n v="1"/>
    <n v="0"/>
    <n v="17474"/>
    <x v="225"/>
    <s v="B20"/>
    <s v="S"/>
  </r>
  <r>
    <x v="691"/>
    <x v="1"/>
    <x v="0"/>
    <s v="Karun, Miss. Manca"/>
    <x v="1"/>
    <x v="9"/>
    <n v="0"/>
    <n v="1"/>
    <n v="349256"/>
    <x v="226"/>
    <m/>
    <s v="C"/>
  </r>
  <r>
    <x v="692"/>
    <x v="1"/>
    <x v="0"/>
    <s v="Lam, Mr. Ali"/>
    <x v="0"/>
    <x v="4"/>
    <n v="0"/>
    <n v="0"/>
    <n v="1601"/>
    <x v="54"/>
    <m/>
    <s v="S"/>
  </r>
  <r>
    <x v="693"/>
    <x v="0"/>
    <x v="0"/>
    <s v="Saad, Mr. Khalil"/>
    <x v="0"/>
    <x v="37"/>
    <n v="0"/>
    <n v="0"/>
    <n v="2672"/>
    <x v="18"/>
    <m/>
    <s v="C"/>
  </r>
  <r>
    <x v="694"/>
    <x v="0"/>
    <x v="1"/>
    <s v="Weir, Col. John"/>
    <x v="0"/>
    <x v="72"/>
    <n v="0"/>
    <n v="0"/>
    <n v="113800"/>
    <x v="11"/>
    <m/>
    <s v="S"/>
  </r>
  <r>
    <x v="695"/>
    <x v="0"/>
    <x v="2"/>
    <s v="Chapman, Mr. Charles Henry"/>
    <x v="0"/>
    <x v="67"/>
    <n v="0"/>
    <n v="0"/>
    <n v="248731"/>
    <x v="119"/>
    <m/>
    <s v="S"/>
  </r>
  <r>
    <x v="696"/>
    <x v="0"/>
    <x v="0"/>
    <s v="Kelly, Mr. James"/>
    <x v="0"/>
    <x v="57"/>
    <n v="0"/>
    <n v="0"/>
    <n v="363592"/>
    <x v="4"/>
    <m/>
    <s v="S"/>
  </r>
  <r>
    <x v="697"/>
    <x v="1"/>
    <x v="0"/>
    <s v="Mullens, Miss. Katherine &quot;Katie&quot;"/>
    <x v="1"/>
    <x v="4"/>
    <n v="0"/>
    <n v="0"/>
    <n v="35852"/>
    <x v="93"/>
    <m/>
    <s v="Q"/>
  </r>
  <r>
    <x v="698"/>
    <x v="0"/>
    <x v="1"/>
    <s v="Thayer, Mr. John Borland"/>
    <x v="0"/>
    <x v="27"/>
    <n v="1"/>
    <n v="1"/>
    <n v="17421"/>
    <x v="143"/>
    <s v="C68"/>
    <s v="C"/>
  </r>
  <r>
    <x v="699"/>
    <x v="0"/>
    <x v="0"/>
    <s v="Humblen, Mr. Adolf Mathias Nicolai Olsen"/>
    <x v="0"/>
    <x v="22"/>
    <n v="0"/>
    <n v="0"/>
    <n v="348121"/>
    <x v="55"/>
    <s v="F G63"/>
    <s v="S"/>
  </r>
  <r>
    <x v="700"/>
    <x v="1"/>
    <x v="1"/>
    <s v="Astor, Mrs. John Jacob (Madeleine Talmadge Force)"/>
    <x v="1"/>
    <x v="24"/>
    <n v="1"/>
    <n v="0"/>
    <s v="PC 17757"/>
    <x v="164"/>
    <s v="C62 C64"/>
    <s v="C"/>
  </r>
  <r>
    <x v="701"/>
    <x v="1"/>
    <x v="1"/>
    <s v="Silverthorne, Mr. Spencer Victor"/>
    <x v="0"/>
    <x v="3"/>
    <n v="0"/>
    <n v="0"/>
    <s v="PC 17475"/>
    <x v="194"/>
    <s v="E24"/>
    <s v="S"/>
  </r>
  <r>
    <x v="702"/>
    <x v="0"/>
    <x v="0"/>
    <s v="Barbara, Miss. Saiide"/>
    <x v="1"/>
    <x v="24"/>
    <n v="0"/>
    <n v="1"/>
    <n v="2691"/>
    <x v="53"/>
    <m/>
    <s v="C"/>
  </r>
  <r>
    <x v="703"/>
    <x v="0"/>
    <x v="0"/>
    <s v="Gallagher, Mr. Martin"/>
    <x v="0"/>
    <x v="37"/>
    <n v="0"/>
    <n v="0"/>
    <n v="36864"/>
    <x v="227"/>
    <m/>
    <s v="Q"/>
  </r>
  <r>
    <x v="704"/>
    <x v="0"/>
    <x v="0"/>
    <s v="Hansen, Mr. Henrik Juul"/>
    <x v="0"/>
    <x v="2"/>
    <n v="1"/>
    <n v="0"/>
    <n v="350025"/>
    <x v="13"/>
    <m/>
    <s v="S"/>
  </r>
  <r>
    <x v="705"/>
    <x v="0"/>
    <x v="2"/>
    <s v="Morley, Mr. Henry Samuel (&quot;Mr Henry Marshall&quot;)"/>
    <x v="0"/>
    <x v="12"/>
    <n v="0"/>
    <n v="0"/>
    <n v="250655"/>
    <x v="19"/>
    <m/>
    <s v="S"/>
  </r>
  <r>
    <x v="706"/>
    <x v="1"/>
    <x v="2"/>
    <s v="Kelly, Mrs. Florence &quot;Fannie&quot;"/>
    <x v="1"/>
    <x v="33"/>
    <n v="0"/>
    <n v="0"/>
    <n v="223596"/>
    <x v="119"/>
    <m/>
    <s v="S"/>
  </r>
  <r>
    <x v="707"/>
    <x v="1"/>
    <x v="1"/>
    <s v="Calderhead, Mr. Edward Pennington"/>
    <x v="0"/>
    <x v="22"/>
    <n v="0"/>
    <n v="0"/>
    <s v="PC 17476"/>
    <x v="194"/>
    <s v="E24"/>
    <s v="S"/>
  </r>
  <r>
    <x v="708"/>
    <x v="1"/>
    <x v="1"/>
    <s v="Cleaver, Miss. Alice"/>
    <x v="1"/>
    <x v="0"/>
    <n v="0"/>
    <n v="0"/>
    <n v="113781"/>
    <x v="139"/>
    <m/>
    <s v="S"/>
  </r>
  <r>
    <x v="709"/>
    <x v="1"/>
    <x v="0"/>
    <s v="Moubarek, Master. Halim Gonios (&quot;William George&quot;)"/>
    <x v="0"/>
    <x v="4"/>
    <n v="1"/>
    <n v="1"/>
    <n v="2661"/>
    <x v="49"/>
    <m/>
    <s v="C"/>
  </r>
  <r>
    <x v="710"/>
    <x v="1"/>
    <x v="1"/>
    <s v="Mayne, Mlle. Berthe Antonine (&quot;Mrs de Villiers&quot;)"/>
    <x v="1"/>
    <x v="42"/>
    <n v="0"/>
    <n v="0"/>
    <s v="PC 17482"/>
    <x v="189"/>
    <s v="C90"/>
    <s v="C"/>
  </r>
  <r>
    <x v="711"/>
    <x v="0"/>
    <x v="1"/>
    <s v="Klaber, Mr. Herman"/>
    <x v="0"/>
    <x v="4"/>
    <n v="0"/>
    <n v="0"/>
    <n v="113028"/>
    <x v="11"/>
    <s v="C124"/>
    <s v="S"/>
  </r>
  <r>
    <x v="712"/>
    <x v="1"/>
    <x v="1"/>
    <s v="Taylor, Mr. Elmer Zebley"/>
    <x v="0"/>
    <x v="76"/>
    <n v="1"/>
    <n v="0"/>
    <n v="19996"/>
    <x v="31"/>
    <s v="C126"/>
    <s v="S"/>
  </r>
  <r>
    <x v="713"/>
    <x v="0"/>
    <x v="0"/>
    <s v="Larsson, Mr. August Viktor"/>
    <x v="0"/>
    <x v="28"/>
    <n v="0"/>
    <n v="0"/>
    <n v="7545"/>
    <x v="228"/>
    <m/>
    <s v="S"/>
  </r>
  <r>
    <x v="714"/>
    <x v="0"/>
    <x v="2"/>
    <s v="Greenberg, Mr. Samuel"/>
    <x v="0"/>
    <x v="67"/>
    <n v="0"/>
    <n v="0"/>
    <n v="250647"/>
    <x v="16"/>
    <m/>
    <s v="S"/>
  </r>
  <r>
    <x v="715"/>
    <x v="0"/>
    <x v="0"/>
    <s v="Soholt, Mr. Peter Andreas Lauritz Andersen"/>
    <x v="0"/>
    <x v="19"/>
    <n v="0"/>
    <n v="0"/>
    <n v="348124"/>
    <x v="55"/>
    <s v="F G73"/>
    <s v="S"/>
  </r>
  <r>
    <x v="716"/>
    <x v="1"/>
    <x v="1"/>
    <s v="Endres, Miss. Caroline Louise"/>
    <x v="1"/>
    <x v="1"/>
    <n v="0"/>
    <n v="0"/>
    <s v="PC 17757"/>
    <x v="164"/>
    <s v="C45"/>
    <s v="C"/>
  </r>
  <r>
    <x v="717"/>
    <x v="1"/>
    <x v="2"/>
    <s v="Troutt, Miss. Edwina Celia &quot;Winnie&quot;"/>
    <x v="1"/>
    <x v="7"/>
    <n v="0"/>
    <n v="0"/>
    <n v="34218"/>
    <x v="29"/>
    <s v="E101"/>
    <s v="S"/>
  </r>
  <r>
    <x v="718"/>
    <x v="0"/>
    <x v="0"/>
    <s v="McEvoy, Mr. Michael"/>
    <x v="0"/>
    <x v="4"/>
    <n v="0"/>
    <n v="0"/>
    <n v="36568"/>
    <x v="37"/>
    <m/>
    <s v="Q"/>
  </r>
  <r>
    <x v="719"/>
    <x v="0"/>
    <x v="0"/>
    <s v="Johnson, Mr. Malkolm Joackim"/>
    <x v="0"/>
    <x v="40"/>
    <n v="0"/>
    <n v="0"/>
    <n v="347062"/>
    <x v="71"/>
    <m/>
    <s v="S"/>
  </r>
  <r>
    <x v="720"/>
    <x v="1"/>
    <x v="2"/>
    <s v="Harper, Miss. Annie Jessie &quot;Nina&quot;"/>
    <x v="1"/>
    <x v="83"/>
    <n v="0"/>
    <n v="1"/>
    <n v="248727"/>
    <x v="213"/>
    <m/>
    <s v="S"/>
  </r>
  <r>
    <x v="721"/>
    <x v="0"/>
    <x v="0"/>
    <s v="Jensen, Mr. Svend Lauritz"/>
    <x v="0"/>
    <x v="34"/>
    <n v="1"/>
    <n v="0"/>
    <n v="350048"/>
    <x v="218"/>
    <m/>
    <s v="S"/>
  </r>
  <r>
    <x v="722"/>
    <x v="0"/>
    <x v="2"/>
    <s v="Gillespie, Mr. William Henry"/>
    <x v="0"/>
    <x v="15"/>
    <n v="0"/>
    <n v="0"/>
    <n v="12233"/>
    <x v="16"/>
    <m/>
    <s v="S"/>
  </r>
  <r>
    <x v="723"/>
    <x v="0"/>
    <x v="2"/>
    <s v="Hodges, Mr. Henry Price"/>
    <x v="0"/>
    <x v="61"/>
    <n v="0"/>
    <n v="0"/>
    <n v="250643"/>
    <x v="16"/>
    <m/>
    <s v="S"/>
  </r>
  <r>
    <x v="724"/>
    <x v="1"/>
    <x v="1"/>
    <s v="Chambers, Mr. Norman Campbell"/>
    <x v="0"/>
    <x v="7"/>
    <n v="1"/>
    <n v="0"/>
    <n v="113806"/>
    <x v="3"/>
    <s v="E8"/>
    <s v="S"/>
  </r>
  <r>
    <x v="725"/>
    <x v="0"/>
    <x v="0"/>
    <s v="Oreskovic, Mr. Luka"/>
    <x v="0"/>
    <x v="11"/>
    <n v="0"/>
    <n v="0"/>
    <n v="315094"/>
    <x v="51"/>
    <m/>
    <s v="S"/>
  </r>
  <r>
    <x v="726"/>
    <x v="1"/>
    <x v="2"/>
    <s v="Renouf, Mrs. Peter Henry (Lillian Jefferys)"/>
    <x v="1"/>
    <x v="39"/>
    <n v="3"/>
    <n v="0"/>
    <n v="31027"/>
    <x v="35"/>
    <m/>
    <s v="S"/>
  </r>
  <r>
    <x v="727"/>
    <x v="1"/>
    <x v="0"/>
    <s v="Mannion, Miss. Margareth"/>
    <x v="1"/>
    <x v="4"/>
    <n v="0"/>
    <n v="0"/>
    <n v="36866"/>
    <x v="229"/>
    <m/>
    <s v="Q"/>
  </r>
  <r>
    <x v="728"/>
    <x v="0"/>
    <x v="2"/>
    <s v="Bryhl, Mr. Kurt Arnold Gottfrid"/>
    <x v="0"/>
    <x v="37"/>
    <n v="1"/>
    <n v="0"/>
    <n v="236853"/>
    <x v="19"/>
    <m/>
    <s v="S"/>
  </r>
  <r>
    <x v="729"/>
    <x v="0"/>
    <x v="0"/>
    <s v="Ilmakangas, Miss. Pieta Sofia"/>
    <x v="1"/>
    <x v="37"/>
    <n v="1"/>
    <n v="0"/>
    <s v="STON/O2. 3101271"/>
    <x v="2"/>
    <m/>
    <s v="S"/>
  </r>
  <r>
    <x v="730"/>
    <x v="1"/>
    <x v="1"/>
    <s v="Allen, Miss. Elisabeth Walton"/>
    <x v="1"/>
    <x v="28"/>
    <n v="0"/>
    <n v="0"/>
    <n v="24160"/>
    <x v="224"/>
    <s v="B5"/>
    <s v="S"/>
  </r>
  <r>
    <x v="731"/>
    <x v="0"/>
    <x v="0"/>
    <s v="Hassan, Mr. Houssein G N"/>
    <x v="0"/>
    <x v="32"/>
    <n v="0"/>
    <n v="0"/>
    <n v="2699"/>
    <x v="112"/>
    <m/>
    <s v="C"/>
  </r>
  <r>
    <x v="732"/>
    <x v="0"/>
    <x v="2"/>
    <s v="Knight, Mr. Robert J"/>
    <x v="0"/>
    <x v="4"/>
    <n v="0"/>
    <n v="0"/>
    <n v="239855"/>
    <x v="104"/>
    <m/>
    <s v="S"/>
  </r>
  <r>
    <x v="733"/>
    <x v="0"/>
    <x v="2"/>
    <s v="Berriman, Mr. William John"/>
    <x v="0"/>
    <x v="41"/>
    <n v="0"/>
    <n v="0"/>
    <n v="28425"/>
    <x v="16"/>
    <m/>
    <s v="S"/>
  </r>
  <r>
    <x v="734"/>
    <x v="0"/>
    <x v="2"/>
    <s v="Troupiansky, Mr. Moses Aaron"/>
    <x v="0"/>
    <x v="41"/>
    <n v="0"/>
    <n v="0"/>
    <n v="233639"/>
    <x v="16"/>
    <m/>
    <s v="S"/>
  </r>
  <r>
    <x v="735"/>
    <x v="0"/>
    <x v="0"/>
    <s v="Williams, Mr. Leslie"/>
    <x v="0"/>
    <x v="30"/>
    <n v="0"/>
    <n v="0"/>
    <n v="54636"/>
    <x v="95"/>
    <m/>
    <s v="S"/>
  </r>
  <r>
    <x v="736"/>
    <x v="0"/>
    <x v="0"/>
    <s v="Ford, Mrs. Edward (Margaret Ann Watson)"/>
    <x v="1"/>
    <x v="76"/>
    <n v="1"/>
    <n v="3"/>
    <s v="W./C. 6608"/>
    <x v="63"/>
    <m/>
    <s v="S"/>
  </r>
  <r>
    <x v="737"/>
    <x v="1"/>
    <x v="1"/>
    <s v="Lesurer, Mr. Gustave J"/>
    <x v="0"/>
    <x v="3"/>
    <n v="0"/>
    <n v="0"/>
    <s v="PC 17755"/>
    <x v="127"/>
    <s v="B101"/>
    <s v="C"/>
  </r>
  <r>
    <x v="738"/>
    <x v="0"/>
    <x v="0"/>
    <s v="Ivanoff, Mr. Kanio"/>
    <x v="0"/>
    <x v="4"/>
    <n v="0"/>
    <n v="0"/>
    <n v="349201"/>
    <x v="25"/>
    <m/>
    <s v="S"/>
  </r>
  <r>
    <x v="739"/>
    <x v="0"/>
    <x v="0"/>
    <s v="Nankoff, Mr. Minko"/>
    <x v="0"/>
    <x v="4"/>
    <n v="0"/>
    <n v="0"/>
    <n v="349218"/>
    <x v="25"/>
    <m/>
    <s v="S"/>
  </r>
  <r>
    <x v="740"/>
    <x v="1"/>
    <x v="1"/>
    <s v="Hawksford, Mr. Walter James"/>
    <x v="0"/>
    <x v="4"/>
    <n v="0"/>
    <n v="0"/>
    <n v="16988"/>
    <x v="209"/>
    <s v="D45"/>
    <s v="S"/>
  </r>
  <r>
    <x v="741"/>
    <x v="0"/>
    <x v="1"/>
    <s v="Cavendish, Mr. Tyrell William"/>
    <x v="0"/>
    <x v="62"/>
    <n v="1"/>
    <n v="0"/>
    <n v="19877"/>
    <x v="135"/>
    <s v="C46"/>
    <s v="S"/>
  </r>
  <r>
    <x v="742"/>
    <x v="1"/>
    <x v="1"/>
    <s v="Ryerson, Miss. Susan Parker &quot;Suzette&quot;"/>
    <x v="1"/>
    <x v="23"/>
    <n v="2"/>
    <n v="2"/>
    <s v="PC 17608"/>
    <x v="148"/>
    <s v="B57 B59 B63 B66"/>
    <s v="C"/>
  </r>
  <r>
    <x v="743"/>
    <x v="0"/>
    <x v="0"/>
    <s v="McNamee, Mr. Neal"/>
    <x v="0"/>
    <x v="42"/>
    <n v="1"/>
    <n v="0"/>
    <n v="376566"/>
    <x v="95"/>
    <m/>
    <s v="S"/>
  </r>
  <r>
    <x v="744"/>
    <x v="1"/>
    <x v="0"/>
    <s v="Stranden, Mr. Juho"/>
    <x v="0"/>
    <x v="14"/>
    <n v="0"/>
    <n v="0"/>
    <s v="STON/O 2. 3101288"/>
    <x v="2"/>
    <m/>
    <s v="S"/>
  </r>
  <r>
    <x v="745"/>
    <x v="0"/>
    <x v="1"/>
    <s v="Crosby, Capt. Edward Gifford"/>
    <x v="0"/>
    <x v="81"/>
    <n v="1"/>
    <n v="1"/>
    <s v="WE/P 5735"/>
    <x v="202"/>
    <s v="B22"/>
    <s v="S"/>
  </r>
  <r>
    <x v="746"/>
    <x v="0"/>
    <x v="0"/>
    <s v="Abbott, Mr. Rossmore Edward"/>
    <x v="0"/>
    <x v="36"/>
    <n v="1"/>
    <n v="1"/>
    <s v="C.A. 2673"/>
    <x v="134"/>
    <m/>
    <s v="S"/>
  </r>
  <r>
    <x v="747"/>
    <x v="1"/>
    <x v="2"/>
    <s v="Sinkkonen, Miss. Anna"/>
    <x v="1"/>
    <x v="39"/>
    <n v="0"/>
    <n v="0"/>
    <n v="250648"/>
    <x v="16"/>
    <m/>
    <s v="S"/>
  </r>
  <r>
    <x v="748"/>
    <x v="0"/>
    <x v="1"/>
    <s v="Marvin, Mr. Daniel Warner"/>
    <x v="0"/>
    <x v="19"/>
    <n v="1"/>
    <n v="0"/>
    <n v="113773"/>
    <x v="3"/>
    <s v="D30"/>
    <s v="S"/>
  </r>
  <r>
    <x v="749"/>
    <x v="0"/>
    <x v="0"/>
    <s v="Connaghton, Mr. Michael"/>
    <x v="0"/>
    <x v="14"/>
    <n v="0"/>
    <n v="0"/>
    <n v="335097"/>
    <x v="28"/>
    <m/>
    <s v="Q"/>
  </r>
  <r>
    <x v="750"/>
    <x v="1"/>
    <x v="2"/>
    <s v="Wells, Miss. Joan"/>
    <x v="1"/>
    <x v="9"/>
    <n v="1"/>
    <n v="1"/>
    <n v="29103"/>
    <x v="68"/>
    <m/>
    <s v="S"/>
  </r>
  <r>
    <x v="751"/>
    <x v="1"/>
    <x v="0"/>
    <s v="Moor, Master. Meier"/>
    <x v="0"/>
    <x v="83"/>
    <n v="0"/>
    <n v="1"/>
    <n v="392096"/>
    <x v="57"/>
    <s v="E121"/>
    <s v="S"/>
  </r>
  <r>
    <x v="752"/>
    <x v="0"/>
    <x v="0"/>
    <s v="Vande Velde, Mr. Johannes Joseph"/>
    <x v="0"/>
    <x v="40"/>
    <n v="0"/>
    <n v="0"/>
    <n v="345780"/>
    <x v="59"/>
    <m/>
    <s v="S"/>
  </r>
  <r>
    <x v="753"/>
    <x v="0"/>
    <x v="0"/>
    <s v="Jonkoff, Mr. Lalio"/>
    <x v="0"/>
    <x v="41"/>
    <n v="0"/>
    <n v="0"/>
    <n v="349204"/>
    <x v="25"/>
    <m/>
    <s v="S"/>
  </r>
  <r>
    <x v="754"/>
    <x v="1"/>
    <x v="2"/>
    <s v="Herman, Mrs. Samuel (Jane Laver)"/>
    <x v="1"/>
    <x v="76"/>
    <n v="1"/>
    <n v="2"/>
    <n v="220845"/>
    <x v="216"/>
    <m/>
    <s v="S"/>
  </r>
  <r>
    <x v="755"/>
    <x v="1"/>
    <x v="2"/>
    <s v="Hamalainen, Master. Viljo"/>
    <x v="0"/>
    <x v="84"/>
    <n v="1"/>
    <n v="1"/>
    <n v="250649"/>
    <x v="80"/>
    <m/>
    <s v="S"/>
  </r>
  <r>
    <x v="756"/>
    <x v="0"/>
    <x v="0"/>
    <s v="Carlsson, Mr. August Sigfrid"/>
    <x v="0"/>
    <x v="17"/>
    <n v="0"/>
    <n v="0"/>
    <n v="350042"/>
    <x v="88"/>
    <m/>
    <s v="S"/>
  </r>
  <r>
    <x v="757"/>
    <x v="0"/>
    <x v="2"/>
    <s v="Bailey, Mr. Percy Andrew"/>
    <x v="0"/>
    <x v="24"/>
    <n v="0"/>
    <n v="0"/>
    <n v="29108"/>
    <x v="86"/>
    <m/>
    <s v="S"/>
  </r>
  <r>
    <x v="758"/>
    <x v="0"/>
    <x v="0"/>
    <s v="Theobald, Mr. Thomas Leonard"/>
    <x v="0"/>
    <x v="15"/>
    <n v="0"/>
    <n v="0"/>
    <n v="363294"/>
    <x v="4"/>
    <m/>
    <s v="S"/>
  </r>
  <r>
    <x v="759"/>
    <x v="1"/>
    <x v="1"/>
    <s v="Rothes, the Countess. of (Lucy Noel Martha Dyer-Edwards)"/>
    <x v="1"/>
    <x v="40"/>
    <n v="0"/>
    <n v="0"/>
    <n v="110152"/>
    <x v="126"/>
    <s v="B77"/>
    <s v="S"/>
  </r>
  <r>
    <x v="760"/>
    <x v="0"/>
    <x v="0"/>
    <s v="Garfirth, Mr. John"/>
    <x v="0"/>
    <x v="4"/>
    <n v="0"/>
    <n v="0"/>
    <n v="358585"/>
    <x v="80"/>
    <m/>
    <s v="S"/>
  </r>
  <r>
    <x v="761"/>
    <x v="0"/>
    <x v="0"/>
    <s v="Nirva, Mr. Iisakki Antino Aijo"/>
    <x v="0"/>
    <x v="66"/>
    <n v="0"/>
    <n v="0"/>
    <s v="SOTON/O2 3101272"/>
    <x v="123"/>
    <m/>
    <s v="S"/>
  </r>
  <r>
    <x v="762"/>
    <x v="1"/>
    <x v="0"/>
    <s v="Barah, Mr. Hanna Assi"/>
    <x v="0"/>
    <x v="11"/>
    <n v="0"/>
    <n v="0"/>
    <n v="2663"/>
    <x v="32"/>
    <m/>
    <s v="C"/>
  </r>
  <r>
    <x v="763"/>
    <x v="1"/>
    <x v="1"/>
    <s v="Carter, Mrs. William Ernest (Lucile Polk)"/>
    <x v="1"/>
    <x v="62"/>
    <n v="1"/>
    <n v="2"/>
    <n v="113760"/>
    <x v="168"/>
    <s v="B96 B98"/>
    <s v="S"/>
  </r>
  <r>
    <x v="764"/>
    <x v="0"/>
    <x v="0"/>
    <s v="Eklund, Mr. Hans Linus"/>
    <x v="0"/>
    <x v="36"/>
    <n v="0"/>
    <n v="0"/>
    <n v="347074"/>
    <x v="71"/>
    <m/>
    <s v="S"/>
  </r>
  <r>
    <x v="765"/>
    <x v="1"/>
    <x v="1"/>
    <s v="Hogeboom, Mrs. John C (Anna Andrews)"/>
    <x v="1"/>
    <x v="54"/>
    <n v="1"/>
    <n v="0"/>
    <n v="13502"/>
    <x v="133"/>
    <s v="D11"/>
    <s v="S"/>
  </r>
  <r>
    <x v="766"/>
    <x v="0"/>
    <x v="1"/>
    <s v="Brewe, Dr. Arthur Jackson"/>
    <x v="0"/>
    <x v="4"/>
    <n v="0"/>
    <n v="0"/>
    <n v="112379"/>
    <x v="205"/>
    <m/>
    <s v="C"/>
  </r>
  <r>
    <x v="767"/>
    <x v="0"/>
    <x v="0"/>
    <s v="Mangan, Miss. Mary"/>
    <x v="1"/>
    <x v="85"/>
    <n v="0"/>
    <n v="0"/>
    <n v="364850"/>
    <x v="28"/>
    <m/>
    <s v="Q"/>
  </r>
  <r>
    <x v="768"/>
    <x v="0"/>
    <x v="0"/>
    <s v="Moran, Mr. Daniel J"/>
    <x v="0"/>
    <x v="4"/>
    <n v="1"/>
    <n v="0"/>
    <n v="371110"/>
    <x v="72"/>
    <m/>
    <s v="Q"/>
  </r>
  <r>
    <x v="769"/>
    <x v="0"/>
    <x v="0"/>
    <s v="Gronnestad, Mr. Daniel Danielsen"/>
    <x v="0"/>
    <x v="35"/>
    <n v="0"/>
    <n v="0"/>
    <n v="8471"/>
    <x v="230"/>
    <m/>
    <s v="S"/>
  </r>
  <r>
    <x v="770"/>
    <x v="0"/>
    <x v="0"/>
    <s v="Lievens, Mr. Rene Aime"/>
    <x v="0"/>
    <x v="42"/>
    <n v="0"/>
    <n v="0"/>
    <n v="345781"/>
    <x v="59"/>
    <m/>
    <s v="S"/>
  </r>
  <r>
    <x v="771"/>
    <x v="0"/>
    <x v="0"/>
    <s v="Jensen, Mr. Niels Peder"/>
    <x v="0"/>
    <x v="76"/>
    <n v="0"/>
    <n v="0"/>
    <n v="350047"/>
    <x v="13"/>
    <m/>
    <s v="S"/>
  </r>
  <r>
    <x v="772"/>
    <x v="0"/>
    <x v="2"/>
    <s v="Mack, Mrs. (Mary)"/>
    <x v="1"/>
    <x v="79"/>
    <n v="0"/>
    <n v="0"/>
    <s v="S.O./P.P. 3"/>
    <x v="29"/>
    <s v="E77"/>
    <s v="S"/>
  </r>
  <r>
    <x v="773"/>
    <x v="0"/>
    <x v="0"/>
    <s v="Elias, Mr. Dibo"/>
    <x v="0"/>
    <x v="4"/>
    <n v="0"/>
    <n v="0"/>
    <n v="2674"/>
    <x v="18"/>
    <m/>
    <s v="C"/>
  </r>
  <r>
    <x v="774"/>
    <x v="1"/>
    <x v="2"/>
    <s v="Hocking, Mrs. Elizabeth (Eliza Needs)"/>
    <x v="1"/>
    <x v="5"/>
    <n v="1"/>
    <n v="3"/>
    <n v="29105"/>
    <x v="68"/>
    <m/>
    <s v="S"/>
  </r>
  <r>
    <x v="775"/>
    <x v="0"/>
    <x v="0"/>
    <s v="Myhrman, Mr. Pehr Fabian Oliver Malkolm"/>
    <x v="0"/>
    <x v="24"/>
    <n v="0"/>
    <n v="0"/>
    <n v="347078"/>
    <x v="28"/>
    <m/>
    <s v="S"/>
  </r>
  <r>
    <x v="776"/>
    <x v="0"/>
    <x v="0"/>
    <s v="Tobin, Mr. Roger"/>
    <x v="0"/>
    <x v="4"/>
    <n v="0"/>
    <n v="0"/>
    <n v="383121"/>
    <x v="28"/>
    <s v="F38"/>
    <s v="Q"/>
  </r>
  <r>
    <x v="777"/>
    <x v="1"/>
    <x v="0"/>
    <s v="Emanuel, Miss. Virginia Ethel"/>
    <x v="1"/>
    <x v="31"/>
    <n v="0"/>
    <n v="0"/>
    <n v="364516"/>
    <x v="57"/>
    <m/>
    <s v="S"/>
  </r>
  <r>
    <x v="778"/>
    <x v="0"/>
    <x v="0"/>
    <s v="Kilgannon, Mr. Thomas J"/>
    <x v="0"/>
    <x v="4"/>
    <n v="0"/>
    <n v="0"/>
    <n v="36865"/>
    <x v="229"/>
    <m/>
    <s v="Q"/>
  </r>
  <r>
    <x v="779"/>
    <x v="1"/>
    <x v="1"/>
    <s v="Robert, Mrs. Edward Scott (Elisabeth Walton McMillan)"/>
    <x v="1"/>
    <x v="71"/>
    <n v="0"/>
    <n v="1"/>
    <n v="24160"/>
    <x v="224"/>
    <s v="B3"/>
    <s v="S"/>
  </r>
  <r>
    <x v="780"/>
    <x v="1"/>
    <x v="0"/>
    <s v="Ayoub, Miss. Banoura"/>
    <x v="1"/>
    <x v="75"/>
    <n v="0"/>
    <n v="0"/>
    <n v="2687"/>
    <x v="32"/>
    <m/>
    <s v="C"/>
  </r>
  <r>
    <x v="781"/>
    <x v="1"/>
    <x v="1"/>
    <s v="Dick, Mrs. Albert Adrian (Vera Gillespie)"/>
    <x v="1"/>
    <x v="34"/>
    <n v="1"/>
    <n v="0"/>
    <n v="17474"/>
    <x v="225"/>
    <s v="B20"/>
    <s v="S"/>
  </r>
  <r>
    <x v="782"/>
    <x v="0"/>
    <x v="1"/>
    <s v="Long, Mr. Milton Clyde"/>
    <x v="0"/>
    <x v="28"/>
    <n v="0"/>
    <n v="0"/>
    <n v="113501"/>
    <x v="209"/>
    <s v="D6"/>
    <s v="S"/>
  </r>
  <r>
    <x v="783"/>
    <x v="0"/>
    <x v="0"/>
    <s v="Johnston, Mr. Andrew G"/>
    <x v="0"/>
    <x v="4"/>
    <n v="1"/>
    <n v="2"/>
    <s v="W./C. 6607"/>
    <x v="231"/>
    <m/>
    <s v="S"/>
  </r>
  <r>
    <x v="784"/>
    <x v="0"/>
    <x v="0"/>
    <s v="Ali, Mr. William"/>
    <x v="0"/>
    <x v="37"/>
    <n v="0"/>
    <n v="0"/>
    <s v="SOTON/O.Q. 3101312"/>
    <x v="79"/>
    <m/>
    <s v="S"/>
  </r>
  <r>
    <x v="785"/>
    <x v="0"/>
    <x v="0"/>
    <s v="Harmer, Mr. Abraham (David Lishin)"/>
    <x v="0"/>
    <x v="37"/>
    <n v="0"/>
    <n v="0"/>
    <n v="374887"/>
    <x v="0"/>
    <m/>
    <s v="S"/>
  </r>
  <r>
    <x v="786"/>
    <x v="1"/>
    <x v="0"/>
    <s v="Sjoblom, Miss. Anna Sofia"/>
    <x v="1"/>
    <x v="24"/>
    <n v="0"/>
    <n v="0"/>
    <n v="3101265"/>
    <x v="196"/>
    <m/>
    <s v="S"/>
  </r>
  <r>
    <x v="787"/>
    <x v="0"/>
    <x v="0"/>
    <s v="Rice, Master. George Hugh"/>
    <x v="0"/>
    <x v="18"/>
    <n v="4"/>
    <n v="1"/>
    <n v="382652"/>
    <x v="15"/>
    <m/>
    <s v="Q"/>
  </r>
  <r>
    <x v="788"/>
    <x v="1"/>
    <x v="0"/>
    <s v="Dean, Master. Bertram Vere"/>
    <x v="0"/>
    <x v="58"/>
    <n v="1"/>
    <n v="2"/>
    <s v="C.A. 2315"/>
    <x v="65"/>
    <m/>
    <s v="S"/>
  </r>
  <r>
    <x v="789"/>
    <x v="0"/>
    <x v="1"/>
    <s v="Guggenheim, Mr. Benjamin"/>
    <x v="0"/>
    <x v="43"/>
    <n v="0"/>
    <n v="0"/>
    <s v="PC 17593"/>
    <x v="84"/>
    <s v="B82 B84"/>
    <s v="C"/>
  </r>
  <r>
    <x v="790"/>
    <x v="0"/>
    <x v="0"/>
    <s v="Keane, Mr. Andrew &quot;Andy&quot;"/>
    <x v="0"/>
    <x v="4"/>
    <n v="0"/>
    <n v="0"/>
    <n v="12460"/>
    <x v="28"/>
    <m/>
    <s v="Q"/>
  </r>
  <r>
    <x v="791"/>
    <x v="0"/>
    <x v="2"/>
    <s v="Gaskell, Mr. Alfred"/>
    <x v="0"/>
    <x v="36"/>
    <n v="0"/>
    <n v="0"/>
    <n v="239865"/>
    <x v="19"/>
    <m/>
    <s v="S"/>
  </r>
  <r>
    <x v="792"/>
    <x v="0"/>
    <x v="0"/>
    <s v="Sage, Miss. Stella Anna"/>
    <x v="1"/>
    <x v="4"/>
    <n v="8"/>
    <n v="2"/>
    <s v="CA. 2343"/>
    <x v="94"/>
    <m/>
    <s v="S"/>
  </r>
  <r>
    <x v="793"/>
    <x v="0"/>
    <x v="1"/>
    <s v="Hoyt, Mr. William Fisher"/>
    <x v="0"/>
    <x v="4"/>
    <n v="0"/>
    <n v="0"/>
    <s v="PC 17600"/>
    <x v="101"/>
    <m/>
    <s v="C"/>
  </r>
  <r>
    <x v="794"/>
    <x v="0"/>
    <x v="0"/>
    <s v="Dantcheff, Mr. Ristiu"/>
    <x v="0"/>
    <x v="37"/>
    <n v="0"/>
    <n v="0"/>
    <n v="349203"/>
    <x v="25"/>
    <m/>
    <s v="S"/>
  </r>
  <r>
    <x v="795"/>
    <x v="0"/>
    <x v="2"/>
    <s v="Otter, Mr. Richard"/>
    <x v="0"/>
    <x v="12"/>
    <n v="0"/>
    <n v="0"/>
    <n v="28213"/>
    <x v="16"/>
    <m/>
    <s v="S"/>
  </r>
  <r>
    <x v="796"/>
    <x v="1"/>
    <x v="1"/>
    <s v="Leader, Dr. Alice (Farnham)"/>
    <x v="1"/>
    <x v="27"/>
    <n v="0"/>
    <n v="0"/>
    <n v="17465"/>
    <x v="232"/>
    <s v="D17"/>
    <s v="S"/>
  </r>
  <r>
    <x v="797"/>
    <x v="1"/>
    <x v="0"/>
    <s v="Osman, Mrs. Mara"/>
    <x v="1"/>
    <x v="14"/>
    <n v="0"/>
    <n v="0"/>
    <n v="349244"/>
    <x v="233"/>
    <m/>
    <s v="S"/>
  </r>
  <r>
    <x v="798"/>
    <x v="0"/>
    <x v="0"/>
    <s v="Ibrahim Shawah, Mr. Yousseff"/>
    <x v="0"/>
    <x v="39"/>
    <n v="0"/>
    <n v="0"/>
    <n v="2685"/>
    <x v="32"/>
    <m/>
    <s v="C"/>
  </r>
  <r>
    <x v="799"/>
    <x v="0"/>
    <x v="0"/>
    <s v="Van Impe, Mrs. Jean Baptiste (Rosalie Paula Govaert)"/>
    <x v="1"/>
    <x v="39"/>
    <n v="1"/>
    <n v="1"/>
    <n v="345773"/>
    <x v="72"/>
    <m/>
    <s v="S"/>
  </r>
  <r>
    <x v="800"/>
    <x v="0"/>
    <x v="2"/>
    <s v="Ponesell, Mr. Martin"/>
    <x v="0"/>
    <x v="15"/>
    <n v="0"/>
    <n v="0"/>
    <n v="250647"/>
    <x v="16"/>
    <m/>
    <s v="S"/>
  </r>
  <r>
    <x v="801"/>
    <x v="1"/>
    <x v="2"/>
    <s v="Collyer, Mrs. Harvey (Charlotte Annie Tate)"/>
    <x v="1"/>
    <x v="14"/>
    <n v="1"/>
    <n v="1"/>
    <s v="C.A. 31921"/>
    <x v="121"/>
    <m/>
    <s v="S"/>
  </r>
  <r>
    <x v="802"/>
    <x v="1"/>
    <x v="1"/>
    <s v="Carter, Master. William Thornton II"/>
    <x v="0"/>
    <x v="32"/>
    <n v="1"/>
    <n v="2"/>
    <n v="113760"/>
    <x v="168"/>
    <s v="B96 B98"/>
    <s v="S"/>
  </r>
  <r>
    <x v="803"/>
    <x v="1"/>
    <x v="0"/>
    <s v="Thomas, Master. Assad Alexander"/>
    <x v="0"/>
    <x v="86"/>
    <n v="0"/>
    <n v="1"/>
    <n v="2625"/>
    <x v="234"/>
    <m/>
    <s v="C"/>
  </r>
  <r>
    <x v="804"/>
    <x v="1"/>
    <x v="0"/>
    <s v="Hedman, Mr. Oskar Arvid"/>
    <x v="0"/>
    <x v="7"/>
    <n v="0"/>
    <n v="0"/>
    <n v="347089"/>
    <x v="78"/>
    <m/>
    <s v="S"/>
  </r>
  <r>
    <x v="805"/>
    <x v="0"/>
    <x v="0"/>
    <s v="Johansson, Mr. Karl Johan"/>
    <x v="0"/>
    <x v="14"/>
    <n v="0"/>
    <n v="0"/>
    <n v="347063"/>
    <x v="71"/>
    <m/>
    <s v="S"/>
  </r>
  <r>
    <x v="806"/>
    <x v="0"/>
    <x v="1"/>
    <s v="Andrews, Mr. Thomas Jr"/>
    <x v="0"/>
    <x v="12"/>
    <n v="0"/>
    <n v="0"/>
    <n v="112050"/>
    <x v="104"/>
    <s v="A36"/>
    <s v="S"/>
  </r>
  <r>
    <x v="807"/>
    <x v="0"/>
    <x v="0"/>
    <s v="Pettersson, Miss. Ellen Natalia"/>
    <x v="1"/>
    <x v="24"/>
    <n v="0"/>
    <n v="0"/>
    <n v="347087"/>
    <x v="71"/>
    <m/>
    <s v="S"/>
  </r>
  <r>
    <x v="808"/>
    <x v="0"/>
    <x v="2"/>
    <s v="Meyer, Mr. August"/>
    <x v="0"/>
    <x v="12"/>
    <n v="0"/>
    <n v="0"/>
    <n v="248723"/>
    <x v="16"/>
    <m/>
    <s v="S"/>
  </r>
  <r>
    <x v="809"/>
    <x v="1"/>
    <x v="1"/>
    <s v="Chambers, Mrs. Norman Campbell (Bertha Griggs)"/>
    <x v="1"/>
    <x v="40"/>
    <n v="1"/>
    <n v="0"/>
    <n v="113806"/>
    <x v="3"/>
    <s v="E8"/>
    <s v="S"/>
  </r>
  <r>
    <x v="810"/>
    <x v="0"/>
    <x v="0"/>
    <s v="Alexander, Mr. William"/>
    <x v="0"/>
    <x v="2"/>
    <n v="0"/>
    <n v="0"/>
    <n v="3474"/>
    <x v="235"/>
    <m/>
    <s v="S"/>
  </r>
  <r>
    <x v="811"/>
    <x v="0"/>
    <x v="0"/>
    <s v="Lester, Mr. James"/>
    <x v="0"/>
    <x v="12"/>
    <n v="0"/>
    <n v="0"/>
    <s v="A/4 48871"/>
    <x v="72"/>
    <m/>
    <s v="S"/>
  </r>
  <r>
    <x v="812"/>
    <x v="0"/>
    <x v="2"/>
    <s v="Slemen, Mr. Richard James"/>
    <x v="0"/>
    <x v="3"/>
    <n v="0"/>
    <n v="0"/>
    <n v="28206"/>
    <x v="29"/>
    <m/>
    <s v="S"/>
  </r>
  <r>
    <x v="813"/>
    <x v="0"/>
    <x v="0"/>
    <s v="Andersson, Miss. Ebba Iris Alfrida"/>
    <x v="1"/>
    <x v="83"/>
    <n v="4"/>
    <n v="2"/>
    <n v="347082"/>
    <x v="12"/>
    <m/>
    <s v="S"/>
  </r>
  <r>
    <x v="814"/>
    <x v="0"/>
    <x v="0"/>
    <s v="Tomlin, Mr. Ernest Portage"/>
    <x v="0"/>
    <x v="85"/>
    <n v="0"/>
    <n v="0"/>
    <n v="364499"/>
    <x v="4"/>
    <m/>
    <s v="S"/>
  </r>
  <r>
    <x v="815"/>
    <x v="0"/>
    <x v="1"/>
    <s v="Fry, Mr. Richard"/>
    <x v="0"/>
    <x v="4"/>
    <n v="0"/>
    <n v="0"/>
    <n v="112058"/>
    <x v="104"/>
    <s v="B102"/>
    <s v="S"/>
  </r>
  <r>
    <x v="816"/>
    <x v="0"/>
    <x v="0"/>
    <s v="Heininen, Miss. Wendla Maria"/>
    <x v="1"/>
    <x v="41"/>
    <n v="0"/>
    <n v="0"/>
    <s v="STON/O2. 3101290"/>
    <x v="2"/>
    <m/>
    <s v="S"/>
  </r>
  <r>
    <x v="817"/>
    <x v="0"/>
    <x v="2"/>
    <s v="Mallet, Mr. Albert"/>
    <x v="0"/>
    <x v="14"/>
    <n v="1"/>
    <n v="1"/>
    <s v="S.C./PARIS 2079"/>
    <x v="236"/>
    <m/>
    <s v="C"/>
  </r>
  <r>
    <x v="818"/>
    <x v="0"/>
    <x v="0"/>
    <s v="Holm, Mr. John Fredrik Alexander"/>
    <x v="0"/>
    <x v="71"/>
    <n v="0"/>
    <n v="0"/>
    <s v="C 7075"/>
    <x v="237"/>
    <m/>
    <s v="S"/>
  </r>
  <r>
    <x v="819"/>
    <x v="0"/>
    <x v="0"/>
    <s v="Skoog, Master. Karl Thorsten"/>
    <x v="0"/>
    <x v="73"/>
    <n v="3"/>
    <n v="2"/>
    <n v="347088"/>
    <x v="48"/>
    <m/>
    <s v="S"/>
  </r>
  <r>
    <x v="820"/>
    <x v="1"/>
    <x v="1"/>
    <s v="Hays, Mrs. Charles Melville (Clara Jennings Gregg)"/>
    <x v="1"/>
    <x v="67"/>
    <n v="1"/>
    <n v="1"/>
    <n v="12749"/>
    <x v="198"/>
    <s v="B69"/>
    <s v="S"/>
  </r>
  <r>
    <x v="821"/>
    <x v="1"/>
    <x v="0"/>
    <s v="Lulic, Mr. Nikola"/>
    <x v="0"/>
    <x v="7"/>
    <n v="0"/>
    <n v="0"/>
    <n v="315098"/>
    <x v="51"/>
    <m/>
    <s v="S"/>
  </r>
  <r>
    <x v="822"/>
    <x v="0"/>
    <x v="1"/>
    <s v="Reuchlin, Jonkheer. John George"/>
    <x v="0"/>
    <x v="1"/>
    <n v="0"/>
    <n v="0"/>
    <n v="19972"/>
    <x v="104"/>
    <m/>
    <s v="S"/>
  </r>
  <r>
    <x v="823"/>
    <x v="1"/>
    <x v="0"/>
    <s v="Moor, Mrs. (Beila)"/>
    <x v="1"/>
    <x v="7"/>
    <n v="0"/>
    <n v="1"/>
    <n v="392096"/>
    <x v="57"/>
    <s v="E121"/>
    <s v="S"/>
  </r>
  <r>
    <x v="824"/>
    <x v="0"/>
    <x v="0"/>
    <s v="Panula, Master. Urho Abraham"/>
    <x v="0"/>
    <x v="6"/>
    <n v="4"/>
    <n v="1"/>
    <n v="3101295"/>
    <x v="40"/>
    <m/>
    <s v="S"/>
  </r>
  <r>
    <x v="825"/>
    <x v="0"/>
    <x v="0"/>
    <s v="Flynn, Mr. John"/>
    <x v="0"/>
    <x v="4"/>
    <n v="0"/>
    <n v="0"/>
    <n v="368323"/>
    <x v="238"/>
    <m/>
    <s v="Q"/>
  </r>
  <r>
    <x v="826"/>
    <x v="0"/>
    <x v="0"/>
    <s v="Lam, Mr. Len"/>
    <x v="0"/>
    <x v="4"/>
    <n v="0"/>
    <n v="0"/>
    <n v="1601"/>
    <x v="54"/>
    <m/>
    <s v="S"/>
  </r>
  <r>
    <x v="827"/>
    <x v="1"/>
    <x v="2"/>
    <s v="Mallet, Master. Andre"/>
    <x v="0"/>
    <x v="58"/>
    <n v="0"/>
    <n v="2"/>
    <s v="S.C./PARIS 2079"/>
    <x v="236"/>
    <m/>
    <s v="C"/>
  </r>
  <r>
    <x v="828"/>
    <x v="1"/>
    <x v="0"/>
    <s v="McCormack, Mr. Thomas Joseph"/>
    <x v="0"/>
    <x v="4"/>
    <n v="0"/>
    <n v="0"/>
    <n v="367228"/>
    <x v="28"/>
    <m/>
    <s v="Q"/>
  </r>
  <r>
    <x v="829"/>
    <x v="1"/>
    <x v="1"/>
    <s v="Stone, Mrs. George Nelson (Martha Evelyn)"/>
    <x v="1"/>
    <x v="65"/>
    <n v="0"/>
    <n v="0"/>
    <n v="113572"/>
    <x v="46"/>
    <s v="B28"/>
    <m/>
  </r>
  <r>
    <x v="830"/>
    <x v="1"/>
    <x v="0"/>
    <s v="Yasbeck, Mrs. Antoni (Selini Alexander)"/>
    <x v="1"/>
    <x v="16"/>
    <n v="1"/>
    <n v="0"/>
    <n v="2659"/>
    <x v="53"/>
    <m/>
    <s v="C"/>
  </r>
  <r>
    <x v="831"/>
    <x v="1"/>
    <x v="2"/>
    <s v="Richards, Master. George Sibley"/>
    <x v="0"/>
    <x v="38"/>
    <n v="1"/>
    <n v="1"/>
    <n v="29106"/>
    <x v="170"/>
    <m/>
    <s v="S"/>
  </r>
  <r>
    <x v="832"/>
    <x v="0"/>
    <x v="0"/>
    <s v="Saad, Mr. Amin"/>
    <x v="0"/>
    <x v="4"/>
    <n v="0"/>
    <n v="0"/>
    <n v="2671"/>
    <x v="32"/>
    <m/>
    <s v="C"/>
  </r>
  <r>
    <x v="833"/>
    <x v="0"/>
    <x v="0"/>
    <s v="Augustsson, Mr. Albert"/>
    <x v="0"/>
    <x v="41"/>
    <n v="0"/>
    <n v="0"/>
    <n v="347468"/>
    <x v="13"/>
    <m/>
    <s v="S"/>
  </r>
  <r>
    <x v="834"/>
    <x v="0"/>
    <x v="0"/>
    <s v="Allum, Mr. Owen George"/>
    <x v="0"/>
    <x v="24"/>
    <n v="0"/>
    <n v="0"/>
    <n v="2223"/>
    <x v="239"/>
    <m/>
    <s v="S"/>
  </r>
  <r>
    <x v="835"/>
    <x v="1"/>
    <x v="1"/>
    <s v="Compton, Miss. Sara Rebecca"/>
    <x v="1"/>
    <x v="12"/>
    <n v="1"/>
    <n v="1"/>
    <s v="PC 17756"/>
    <x v="147"/>
    <s v="E49"/>
    <s v="C"/>
  </r>
  <r>
    <x v="836"/>
    <x v="0"/>
    <x v="0"/>
    <s v="Pasic, Mr. Jakob"/>
    <x v="0"/>
    <x v="23"/>
    <n v="0"/>
    <n v="0"/>
    <n v="315097"/>
    <x v="51"/>
    <m/>
    <s v="S"/>
  </r>
  <r>
    <x v="837"/>
    <x v="0"/>
    <x v="0"/>
    <s v="Sirota, Mr. Maurice"/>
    <x v="0"/>
    <x v="4"/>
    <n v="0"/>
    <n v="0"/>
    <n v="392092"/>
    <x v="4"/>
    <m/>
    <s v="S"/>
  </r>
  <r>
    <x v="838"/>
    <x v="1"/>
    <x v="0"/>
    <s v="Chip, Mr. Chang"/>
    <x v="0"/>
    <x v="35"/>
    <n v="0"/>
    <n v="0"/>
    <n v="1601"/>
    <x v="54"/>
    <m/>
    <s v="S"/>
  </r>
  <r>
    <x v="839"/>
    <x v="1"/>
    <x v="1"/>
    <s v="Marechal, Mr. Pierre"/>
    <x v="0"/>
    <x v="4"/>
    <n v="0"/>
    <n v="0"/>
    <n v="11774"/>
    <x v="132"/>
    <s v="C47"/>
    <s v="C"/>
  </r>
  <r>
    <x v="840"/>
    <x v="0"/>
    <x v="0"/>
    <s v="Alhomaki, Mr. Ilmari Rudolf"/>
    <x v="0"/>
    <x v="11"/>
    <n v="0"/>
    <n v="0"/>
    <s v="SOTON/O2 3101287"/>
    <x v="2"/>
    <m/>
    <s v="S"/>
  </r>
  <r>
    <x v="841"/>
    <x v="0"/>
    <x v="2"/>
    <s v="Mudd, Mr. Thomas Charles"/>
    <x v="0"/>
    <x v="36"/>
    <n v="0"/>
    <n v="0"/>
    <s v="S.O./P.P. 3"/>
    <x v="29"/>
    <m/>
    <s v="S"/>
  </r>
  <r>
    <x v="842"/>
    <x v="1"/>
    <x v="1"/>
    <s v="Serepeca, Miss. Augusta"/>
    <x v="1"/>
    <x v="39"/>
    <n v="0"/>
    <n v="0"/>
    <n v="113798"/>
    <x v="113"/>
    <m/>
    <s v="C"/>
  </r>
  <r>
    <x v="843"/>
    <x v="0"/>
    <x v="0"/>
    <s v="Lemberopolous, Mr. Peter L"/>
    <x v="0"/>
    <x v="87"/>
    <n v="0"/>
    <n v="0"/>
    <n v="2683"/>
    <x v="240"/>
    <m/>
    <s v="C"/>
  </r>
  <r>
    <x v="844"/>
    <x v="0"/>
    <x v="0"/>
    <s v="Culumovic, Mr. Jeso"/>
    <x v="0"/>
    <x v="34"/>
    <n v="0"/>
    <n v="0"/>
    <n v="315090"/>
    <x v="51"/>
    <m/>
    <s v="S"/>
  </r>
  <r>
    <x v="845"/>
    <x v="0"/>
    <x v="0"/>
    <s v="Abbing, Mr. Anthony"/>
    <x v="0"/>
    <x v="22"/>
    <n v="0"/>
    <n v="0"/>
    <s v="C.A. 5547"/>
    <x v="120"/>
    <m/>
    <s v="S"/>
  </r>
  <r>
    <x v="846"/>
    <x v="0"/>
    <x v="0"/>
    <s v="Sage, Mr. Douglas Bullen"/>
    <x v="0"/>
    <x v="4"/>
    <n v="8"/>
    <n v="2"/>
    <s v="CA. 2343"/>
    <x v="94"/>
    <m/>
    <s v="S"/>
  </r>
  <r>
    <x v="847"/>
    <x v="0"/>
    <x v="0"/>
    <s v="Markoff, Mr. Marin"/>
    <x v="0"/>
    <x v="3"/>
    <n v="0"/>
    <n v="0"/>
    <n v="349213"/>
    <x v="25"/>
    <m/>
    <s v="C"/>
  </r>
  <r>
    <x v="848"/>
    <x v="0"/>
    <x v="2"/>
    <s v="Harper, Rev. John"/>
    <x v="0"/>
    <x v="17"/>
    <n v="0"/>
    <n v="1"/>
    <n v="248727"/>
    <x v="213"/>
    <m/>
    <s v="S"/>
  </r>
  <r>
    <x v="849"/>
    <x v="1"/>
    <x v="1"/>
    <s v="Goldenberg, Mrs. Samuel L (Edwiga Grabowska)"/>
    <x v="1"/>
    <x v="4"/>
    <n v="1"/>
    <n v="0"/>
    <n v="17453"/>
    <x v="180"/>
    <s v="C92"/>
    <s v="C"/>
  </r>
  <r>
    <x v="850"/>
    <x v="0"/>
    <x v="0"/>
    <s v="Andersson, Master. Sigvard Harald Elias"/>
    <x v="0"/>
    <x v="9"/>
    <n v="4"/>
    <n v="2"/>
    <n v="347082"/>
    <x v="12"/>
    <m/>
    <s v="S"/>
  </r>
  <r>
    <x v="851"/>
    <x v="0"/>
    <x v="0"/>
    <s v="Svensson, Mr. Johan"/>
    <x v="0"/>
    <x v="88"/>
    <n v="0"/>
    <n v="0"/>
    <n v="347060"/>
    <x v="71"/>
    <m/>
    <s v="S"/>
  </r>
  <r>
    <x v="852"/>
    <x v="0"/>
    <x v="0"/>
    <s v="Boulos, Miss. Nourelain"/>
    <x v="1"/>
    <x v="52"/>
    <n v="1"/>
    <n v="1"/>
    <n v="2678"/>
    <x v="49"/>
    <m/>
    <s v="C"/>
  </r>
  <r>
    <x v="853"/>
    <x v="1"/>
    <x v="1"/>
    <s v="Lines, Miss. Mary Conover"/>
    <x v="1"/>
    <x v="36"/>
    <n v="0"/>
    <n v="1"/>
    <s v="PC 17592"/>
    <x v="241"/>
    <s v="D28"/>
    <s v="S"/>
  </r>
  <r>
    <x v="854"/>
    <x v="0"/>
    <x v="2"/>
    <s v="Carter, Mrs. Ernest Courtenay (Lilian Hughes)"/>
    <x v="1"/>
    <x v="57"/>
    <n v="1"/>
    <n v="0"/>
    <n v="244252"/>
    <x v="19"/>
    <m/>
    <s v="S"/>
  </r>
  <r>
    <x v="855"/>
    <x v="1"/>
    <x v="0"/>
    <s v="Aks, Mrs. Sam (Leah Rosen)"/>
    <x v="1"/>
    <x v="24"/>
    <n v="0"/>
    <n v="1"/>
    <n v="392091"/>
    <x v="118"/>
    <m/>
    <s v="S"/>
  </r>
  <r>
    <x v="856"/>
    <x v="1"/>
    <x v="1"/>
    <s v="Wick, Mrs. George Dennick (Mary Hitchcock)"/>
    <x v="1"/>
    <x v="33"/>
    <n v="1"/>
    <n v="1"/>
    <n v="36928"/>
    <x v="150"/>
    <m/>
    <s v="S"/>
  </r>
  <r>
    <x v="857"/>
    <x v="1"/>
    <x v="1"/>
    <s v="Daly, Mr. Peter Denis "/>
    <x v="0"/>
    <x v="54"/>
    <n v="0"/>
    <n v="0"/>
    <n v="113055"/>
    <x v="11"/>
    <s v="E17"/>
    <s v="S"/>
  </r>
  <r>
    <x v="858"/>
    <x v="1"/>
    <x v="0"/>
    <s v="Baclini, Mrs. Solomon (Latifa Qurban)"/>
    <x v="1"/>
    <x v="42"/>
    <n v="0"/>
    <n v="3"/>
    <n v="2666"/>
    <x v="178"/>
    <m/>
    <s v="C"/>
  </r>
  <r>
    <x v="859"/>
    <x v="0"/>
    <x v="0"/>
    <s v="Razi, Mr. Raihed"/>
    <x v="0"/>
    <x v="4"/>
    <n v="0"/>
    <n v="0"/>
    <n v="2629"/>
    <x v="32"/>
    <m/>
    <s v="C"/>
  </r>
  <r>
    <x v="860"/>
    <x v="0"/>
    <x v="0"/>
    <s v="Hansen, Mr. Claus Peter"/>
    <x v="0"/>
    <x v="66"/>
    <n v="2"/>
    <n v="0"/>
    <n v="350026"/>
    <x v="242"/>
    <m/>
    <s v="S"/>
  </r>
  <r>
    <x v="861"/>
    <x v="0"/>
    <x v="2"/>
    <s v="Giles, Mr. Frederick Edward"/>
    <x v="0"/>
    <x v="23"/>
    <n v="1"/>
    <n v="0"/>
    <n v="28134"/>
    <x v="86"/>
    <m/>
    <s v="S"/>
  </r>
  <r>
    <x v="862"/>
    <x v="1"/>
    <x v="1"/>
    <s v="Swift, Mrs. Frederick Joel (Margaret Welles Barron)"/>
    <x v="1"/>
    <x v="76"/>
    <n v="0"/>
    <n v="0"/>
    <n v="17466"/>
    <x v="232"/>
    <s v="D17"/>
    <s v="S"/>
  </r>
  <r>
    <x v="863"/>
    <x v="0"/>
    <x v="0"/>
    <s v="Sage, Miss. Dorothy Edith &quot;Dolly&quot;"/>
    <x v="1"/>
    <x v="4"/>
    <n v="8"/>
    <n v="2"/>
    <s v="CA. 2343"/>
    <x v="94"/>
    <m/>
    <s v="S"/>
  </r>
  <r>
    <x v="864"/>
    <x v="0"/>
    <x v="2"/>
    <s v="Gill, Mr. John William"/>
    <x v="0"/>
    <x v="42"/>
    <n v="0"/>
    <n v="0"/>
    <n v="233866"/>
    <x v="16"/>
    <m/>
    <s v="S"/>
  </r>
  <r>
    <x v="865"/>
    <x v="1"/>
    <x v="2"/>
    <s v="Bystrom, Mrs. (Karolina)"/>
    <x v="1"/>
    <x v="22"/>
    <n v="0"/>
    <n v="0"/>
    <n v="236852"/>
    <x v="16"/>
    <m/>
    <s v="S"/>
  </r>
  <r>
    <x v="866"/>
    <x v="1"/>
    <x v="2"/>
    <s v="Duran y More, Miss. Asuncion"/>
    <x v="1"/>
    <x v="7"/>
    <n v="1"/>
    <n v="0"/>
    <s v="SC/PARIS 2149"/>
    <x v="243"/>
    <m/>
    <s v="C"/>
  </r>
  <r>
    <x v="867"/>
    <x v="0"/>
    <x v="1"/>
    <s v="Roebling, Mr. Washington Augustus II"/>
    <x v="0"/>
    <x v="14"/>
    <n v="0"/>
    <n v="0"/>
    <s v="PC 17590"/>
    <x v="244"/>
    <s v="A24"/>
    <s v="S"/>
  </r>
  <r>
    <x v="868"/>
    <x v="0"/>
    <x v="0"/>
    <s v="van Melkebeke, Mr. Philemon"/>
    <x v="0"/>
    <x v="4"/>
    <n v="0"/>
    <n v="0"/>
    <n v="345777"/>
    <x v="59"/>
    <m/>
    <s v="S"/>
  </r>
  <r>
    <x v="869"/>
    <x v="1"/>
    <x v="0"/>
    <s v="Johnson, Master. Harold Theodor"/>
    <x v="0"/>
    <x v="9"/>
    <n v="1"/>
    <n v="1"/>
    <n v="347742"/>
    <x v="8"/>
    <m/>
    <s v="S"/>
  </r>
  <r>
    <x v="870"/>
    <x v="0"/>
    <x v="0"/>
    <s v="Balkic, Mr. Cerin"/>
    <x v="0"/>
    <x v="2"/>
    <n v="0"/>
    <n v="0"/>
    <n v="349248"/>
    <x v="25"/>
    <m/>
    <s v="S"/>
  </r>
  <r>
    <x v="871"/>
    <x v="1"/>
    <x v="1"/>
    <s v="Beckwith, Mrs. Richard Leonard (Sallie Monypeny)"/>
    <x v="1"/>
    <x v="47"/>
    <n v="1"/>
    <n v="1"/>
    <n v="11751"/>
    <x v="124"/>
    <s v="D35"/>
    <s v="S"/>
  </r>
  <r>
    <x v="872"/>
    <x v="0"/>
    <x v="1"/>
    <s v="Carlsson, Mr. Frans Olof"/>
    <x v="0"/>
    <x v="40"/>
    <n v="0"/>
    <n v="0"/>
    <n v="695"/>
    <x v="245"/>
    <s v="B51 B53 B55"/>
    <s v="S"/>
  </r>
  <r>
    <x v="873"/>
    <x v="0"/>
    <x v="0"/>
    <s v="Vander Cruyssen, Mr. Victor"/>
    <x v="0"/>
    <x v="47"/>
    <n v="0"/>
    <n v="0"/>
    <n v="345765"/>
    <x v="58"/>
    <m/>
    <s v="S"/>
  </r>
  <r>
    <x v="874"/>
    <x v="1"/>
    <x v="2"/>
    <s v="Abelson, Mrs. Samuel (Hannah Wizosky)"/>
    <x v="1"/>
    <x v="17"/>
    <n v="1"/>
    <n v="0"/>
    <s v="P/PP 3381"/>
    <x v="145"/>
    <m/>
    <s v="C"/>
  </r>
  <r>
    <x v="875"/>
    <x v="1"/>
    <x v="0"/>
    <s v="Najib, Miss. Adele Kiamie &quot;Jane&quot;"/>
    <x v="1"/>
    <x v="16"/>
    <n v="0"/>
    <n v="0"/>
    <n v="2667"/>
    <x v="18"/>
    <m/>
    <s v="C"/>
  </r>
  <r>
    <x v="876"/>
    <x v="0"/>
    <x v="0"/>
    <s v="Gustafsson, Mr. Alfred Ossian"/>
    <x v="0"/>
    <x v="11"/>
    <n v="0"/>
    <n v="0"/>
    <n v="7534"/>
    <x v="246"/>
    <m/>
    <s v="S"/>
  </r>
  <r>
    <x v="877"/>
    <x v="0"/>
    <x v="0"/>
    <s v="Petroff, Mr. Nedelio"/>
    <x v="0"/>
    <x v="19"/>
    <n v="0"/>
    <n v="0"/>
    <n v="349212"/>
    <x v="25"/>
    <m/>
    <s v="S"/>
  </r>
  <r>
    <x v="878"/>
    <x v="0"/>
    <x v="0"/>
    <s v="Laleff, Mr. Kristo"/>
    <x v="0"/>
    <x v="4"/>
    <n v="0"/>
    <n v="0"/>
    <n v="349217"/>
    <x v="25"/>
    <m/>
    <s v="S"/>
  </r>
  <r>
    <x v="879"/>
    <x v="1"/>
    <x v="1"/>
    <s v="Potter, Mrs. Thomas Jr (Lily Alexenia Wilson)"/>
    <x v="1"/>
    <x v="60"/>
    <n v="0"/>
    <n v="1"/>
    <n v="11767"/>
    <x v="147"/>
    <s v="C50"/>
    <s v="C"/>
  </r>
  <r>
    <x v="880"/>
    <x v="1"/>
    <x v="2"/>
    <s v="Shelley, Mrs. William (Imanita Parrish Hall)"/>
    <x v="1"/>
    <x v="37"/>
    <n v="0"/>
    <n v="1"/>
    <n v="230433"/>
    <x v="19"/>
    <m/>
    <s v="S"/>
  </r>
  <r>
    <x v="881"/>
    <x v="0"/>
    <x v="0"/>
    <s v="Markun, Mr. Johann"/>
    <x v="0"/>
    <x v="40"/>
    <n v="0"/>
    <n v="0"/>
    <n v="349257"/>
    <x v="25"/>
    <m/>
    <s v="S"/>
  </r>
  <r>
    <x v="882"/>
    <x v="0"/>
    <x v="0"/>
    <s v="Dahlberg, Miss. Gerda Ulrika"/>
    <x v="1"/>
    <x v="0"/>
    <n v="0"/>
    <n v="0"/>
    <n v="7552"/>
    <x v="247"/>
    <m/>
    <s v="S"/>
  </r>
  <r>
    <x v="883"/>
    <x v="0"/>
    <x v="2"/>
    <s v="Banfield, Mr. Frederick James"/>
    <x v="0"/>
    <x v="17"/>
    <n v="0"/>
    <n v="0"/>
    <s v="C.A./SOTON 34068"/>
    <x v="29"/>
    <m/>
    <s v="S"/>
  </r>
  <r>
    <x v="884"/>
    <x v="0"/>
    <x v="0"/>
    <s v="Sutehall, Mr. Henry Jr"/>
    <x v="0"/>
    <x v="37"/>
    <n v="0"/>
    <n v="0"/>
    <s v="SOTON/OQ 392076"/>
    <x v="79"/>
    <m/>
    <s v="S"/>
  </r>
  <r>
    <x v="885"/>
    <x v="0"/>
    <x v="0"/>
    <s v="Rice, Mrs. William (Margaret Norton)"/>
    <x v="1"/>
    <x v="12"/>
    <n v="0"/>
    <n v="5"/>
    <n v="382652"/>
    <x v="15"/>
    <m/>
    <s v="Q"/>
  </r>
  <r>
    <x v="886"/>
    <x v="0"/>
    <x v="2"/>
    <s v="Montvila, Rev. Juozas"/>
    <x v="0"/>
    <x v="7"/>
    <n v="0"/>
    <n v="0"/>
    <n v="211536"/>
    <x v="16"/>
    <m/>
    <s v="S"/>
  </r>
  <r>
    <x v="887"/>
    <x v="1"/>
    <x v="1"/>
    <s v="Graham, Miss. Margaret Edith"/>
    <x v="1"/>
    <x v="19"/>
    <n v="0"/>
    <n v="0"/>
    <n v="112053"/>
    <x v="209"/>
    <s v="B42"/>
    <s v="S"/>
  </r>
  <r>
    <x v="888"/>
    <x v="0"/>
    <x v="0"/>
    <s v="Johnston, Miss. Catherine Helen &quot;Carrie&quot;"/>
    <x v="1"/>
    <x v="4"/>
    <n v="1"/>
    <n v="2"/>
    <s v="W./C. 6607"/>
    <x v="231"/>
    <m/>
    <s v="S"/>
  </r>
  <r>
    <x v="889"/>
    <x v="1"/>
    <x v="1"/>
    <s v="Behr, Mr. Karl Howell"/>
    <x v="0"/>
    <x v="2"/>
    <n v="0"/>
    <n v="0"/>
    <n v="111369"/>
    <x v="209"/>
    <s v="C148"/>
    <s v="C"/>
  </r>
  <r>
    <x v="890"/>
    <x v="0"/>
    <x v="0"/>
    <s v="Dooley, Mr. Patrick"/>
    <x v="0"/>
    <x v="35"/>
    <n v="0"/>
    <n v="0"/>
    <n v="370376"/>
    <x v="28"/>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FFCC41-4CF4-46E8-9ADC-62A2DE1DF5CA}"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1784" firstHeaderRow="1" firstDataRow="1" firstDataCol="1"/>
  <pivotFields count="12">
    <pivotField axis="axisRow" showAll="0">
      <items count="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showAll="0">
      <items count="3">
        <item h="1" x="0"/>
        <item x="1"/>
        <item t="default"/>
      </items>
    </pivotField>
    <pivotField showAll="0">
      <items count="4">
        <item x="1"/>
        <item h="1" x="2"/>
        <item h="1" x="0"/>
        <item t="default"/>
      </items>
    </pivotField>
    <pivotField showAll="0"/>
    <pivotField showAll="0">
      <items count="3">
        <item x="1"/>
        <item h="1" x="0"/>
        <item t="default"/>
      </items>
    </pivotField>
    <pivotField axis="axisRow" showAll="0">
      <items count="90">
        <item x="86"/>
        <item x="84"/>
        <item x="77"/>
        <item x="38"/>
        <item x="70"/>
        <item x="58"/>
        <item x="6"/>
        <item x="25"/>
        <item x="9"/>
        <item x="31"/>
        <item x="83"/>
        <item x="26"/>
        <item x="18"/>
        <item x="52"/>
        <item x="73"/>
        <item x="32"/>
        <item x="51"/>
        <item x="75"/>
        <item x="8"/>
        <item x="48"/>
        <item x="16"/>
        <item x="36"/>
        <item x="34"/>
        <item x="24"/>
        <item x="19"/>
        <item x="11"/>
        <item x="64"/>
        <item x="23"/>
        <item x="0"/>
        <item x="41"/>
        <item x="69"/>
        <item x="42"/>
        <item x="82"/>
        <item x="37"/>
        <item x="2"/>
        <item x="7"/>
        <item x="17"/>
        <item x="30"/>
        <item x="28"/>
        <item x="39"/>
        <item x="85"/>
        <item x="14"/>
        <item x="35"/>
        <item x="50"/>
        <item x="40"/>
        <item x="15"/>
        <item x="87"/>
        <item x="3"/>
        <item x="62"/>
        <item x="53"/>
        <item x="46"/>
        <item x="1"/>
        <item x="12"/>
        <item x="20"/>
        <item x="56"/>
        <item x="66"/>
        <item x="22"/>
        <item x="71"/>
        <item x="57"/>
        <item x="33"/>
        <item x="63"/>
        <item x="43"/>
        <item x="47"/>
        <item x="76"/>
        <item x="27"/>
        <item x="61"/>
        <item x="54"/>
        <item x="67"/>
        <item x="78"/>
        <item x="5"/>
        <item x="13"/>
        <item x="55"/>
        <item x="60"/>
        <item x="79"/>
        <item x="10"/>
        <item x="44"/>
        <item x="72"/>
        <item x="59"/>
        <item x="65"/>
        <item x="68"/>
        <item x="74"/>
        <item x="29"/>
        <item x="21"/>
        <item x="81"/>
        <item x="49"/>
        <item x="45"/>
        <item x="88"/>
        <item x="80"/>
        <item x="4"/>
        <item t="default"/>
      </items>
    </pivotField>
    <pivotField showAll="0"/>
    <pivotField showAll="0"/>
    <pivotField showAll="0"/>
    <pivotField dataField="1" showAll="0">
      <items count="249">
        <item x="104"/>
        <item x="163"/>
        <item x="245"/>
        <item x="152"/>
        <item x="240"/>
        <item x="237"/>
        <item x="110"/>
        <item x="85"/>
        <item x="171"/>
        <item x="238"/>
        <item x="78"/>
        <item x="185"/>
        <item x="79"/>
        <item x="218"/>
        <item x="123"/>
        <item x="76"/>
        <item x="18"/>
        <item x="32"/>
        <item x="0"/>
        <item x="91"/>
        <item x="196"/>
        <item x="186"/>
        <item x="120"/>
        <item x="192"/>
        <item x="55"/>
        <item x="182"/>
        <item x="166"/>
        <item x="93"/>
        <item x="229"/>
        <item x="227"/>
        <item x="28"/>
        <item x="71"/>
        <item x="60"/>
        <item x="88"/>
        <item x="41"/>
        <item x="204"/>
        <item x="13"/>
        <item x="173"/>
        <item x="24"/>
        <item x="235"/>
        <item x="25"/>
        <item x="2"/>
        <item x="20"/>
        <item x="4"/>
        <item x="176"/>
        <item x="222"/>
        <item x="50"/>
        <item x="239"/>
        <item x="230"/>
        <item x="109"/>
        <item x="219"/>
        <item x="5"/>
        <item x="234"/>
        <item x="70"/>
        <item x="51"/>
        <item x="233"/>
        <item x="211"/>
        <item x="138"/>
        <item x="58"/>
        <item x="83"/>
        <item x="157"/>
        <item x="118"/>
        <item x="34"/>
        <item x="228"/>
        <item x="59"/>
        <item x="188"/>
        <item x="73"/>
        <item x="184"/>
        <item x="221"/>
        <item x="246"/>
        <item x="223"/>
        <item x="111"/>
        <item x="29"/>
        <item x="247"/>
        <item x="8"/>
        <item x="33"/>
        <item x="86"/>
        <item x="167"/>
        <item x="122"/>
        <item x="187"/>
        <item x="142"/>
        <item x="57"/>
        <item x="89"/>
        <item x="169"/>
        <item x="137"/>
        <item x="16"/>
        <item x="226"/>
        <item x="119"/>
        <item x="183"/>
        <item x="243"/>
        <item x="203"/>
        <item x="149"/>
        <item x="242"/>
        <item x="174"/>
        <item x="53"/>
        <item x="74"/>
        <item x="80"/>
        <item x="212"/>
        <item x="81"/>
        <item x="105"/>
        <item x="191"/>
        <item x="49"/>
        <item x="37"/>
        <item x="215"/>
        <item x="165"/>
        <item x="96"/>
        <item x="62"/>
        <item x="156"/>
        <item x="14"/>
        <item x="95"/>
        <item x="10"/>
        <item x="206"/>
        <item x="39"/>
        <item x="17"/>
        <item x="170"/>
        <item x="112"/>
        <item x="178"/>
        <item x="131"/>
        <item x="179"/>
        <item x="125"/>
        <item x="134"/>
        <item x="97"/>
        <item x="65"/>
        <item x="35"/>
        <item x="7"/>
        <item x="38"/>
        <item x="107"/>
        <item x="77"/>
        <item x="193"/>
        <item x="68"/>
        <item x="141"/>
        <item x="231"/>
        <item x="145"/>
        <item x="72"/>
        <item x="102"/>
        <item x="220"/>
        <item x="99"/>
        <item x="232"/>
        <item x="19"/>
        <item x="121"/>
        <item x="82"/>
        <item x="194"/>
        <item x="208"/>
        <item x="11"/>
        <item x="115"/>
        <item x="26"/>
        <item x="44"/>
        <item x="48"/>
        <item x="154"/>
        <item x="103"/>
        <item x="56"/>
        <item x="15"/>
        <item x="132"/>
        <item x="209"/>
        <item x="9"/>
        <item x="140"/>
        <item x="101"/>
        <item x="113"/>
        <item x="12"/>
        <item x="22"/>
        <item x="217"/>
        <item x="172"/>
        <item x="213"/>
        <item x="100"/>
        <item x="197"/>
        <item x="63"/>
        <item x="66"/>
        <item x="158"/>
        <item x="21"/>
        <item x="87"/>
        <item x="236"/>
        <item x="181"/>
        <item x="106"/>
        <item x="241"/>
        <item x="205"/>
        <item x="40"/>
        <item x="210"/>
        <item x="36"/>
        <item x="214"/>
        <item x="45"/>
        <item x="61"/>
        <item x="201"/>
        <item x="189"/>
        <item x="108"/>
        <item x="244"/>
        <item x="207"/>
        <item x="6"/>
        <item x="31"/>
        <item x="124"/>
        <item x="3"/>
        <item x="98"/>
        <item x="161"/>
        <item x="175"/>
        <item x="54"/>
        <item x="146"/>
        <item x="225"/>
        <item x="153"/>
        <item x="195"/>
        <item x="64"/>
        <item x="92"/>
        <item x="43"/>
        <item x="67"/>
        <item x="216"/>
        <item x="90"/>
        <item x="160"/>
        <item x="94"/>
        <item x="202"/>
        <item x="1"/>
        <item x="52"/>
        <item x="159"/>
        <item x="116"/>
        <item x="42"/>
        <item x="69"/>
        <item x="133"/>
        <item x="190"/>
        <item x="135"/>
        <item x="84"/>
        <item x="128"/>
        <item x="46"/>
        <item x="177"/>
        <item x="30"/>
        <item x="147"/>
        <item x="47"/>
        <item x="126"/>
        <item x="180"/>
        <item x="117"/>
        <item x="136"/>
        <item x="198"/>
        <item x="200"/>
        <item x="144"/>
        <item x="143"/>
        <item x="114"/>
        <item x="168"/>
        <item x="155"/>
        <item x="151"/>
        <item x="130"/>
        <item x="27"/>
        <item x="139"/>
        <item x="129"/>
        <item x="150"/>
        <item x="224"/>
        <item x="162"/>
        <item x="199"/>
        <item x="164"/>
        <item x="75"/>
        <item x="148"/>
        <item x="23"/>
        <item x="127"/>
        <item t="default"/>
      </items>
    </pivotField>
    <pivotField showAll="0"/>
    <pivotField showAll="0"/>
  </pivotFields>
  <rowFields count="2">
    <field x="0"/>
    <field x="5"/>
  </rowFields>
  <rowItems count="1783">
    <i>
      <x/>
    </i>
    <i r="1">
      <x v="28"/>
    </i>
    <i>
      <x v="1"/>
    </i>
    <i r="1">
      <x v="51"/>
    </i>
    <i>
      <x v="2"/>
    </i>
    <i r="1">
      <x v="34"/>
    </i>
    <i>
      <x v="3"/>
    </i>
    <i r="1">
      <x v="47"/>
    </i>
    <i>
      <x v="4"/>
    </i>
    <i r="1">
      <x v="47"/>
    </i>
    <i>
      <x v="5"/>
    </i>
    <i r="1">
      <x v="88"/>
    </i>
    <i>
      <x v="6"/>
    </i>
    <i r="1">
      <x v="69"/>
    </i>
    <i>
      <x v="7"/>
    </i>
    <i r="1">
      <x v="6"/>
    </i>
    <i>
      <x v="8"/>
    </i>
    <i r="1">
      <x v="35"/>
    </i>
    <i>
      <x v="9"/>
    </i>
    <i r="1">
      <x v="18"/>
    </i>
    <i>
      <x v="10"/>
    </i>
    <i r="1">
      <x v="8"/>
    </i>
    <i>
      <x v="11"/>
    </i>
    <i r="1">
      <x v="74"/>
    </i>
    <i>
      <x v="12"/>
    </i>
    <i r="1">
      <x v="25"/>
    </i>
    <i>
      <x v="13"/>
    </i>
    <i r="1">
      <x v="52"/>
    </i>
    <i>
      <x v="14"/>
    </i>
    <i r="1">
      <x v="18"/>
    </i>
    <i>
      <x v="15"/>
    </i>
    <i r="1">
      <x v="70"/>
    </i>
    <i>
      <x v="16"/>
    </i>
    <i r="1">
      <x v="6"/>
    </i>
    <i>
      <x v="17"/>
    </i>
    <i r="1">
      <x v="88"/>
    </i>
    <i>
      <x v="18"/>
    </i>
    <i r="1">
      <x v="41"/>
    </i>
    <i>
      <x v="19"/>
    </i>
    <i r="1">
      <x v="88"/>
    </i>
    <i>
      <x v="20"/>
    </i>
    <i r="1">
      <x v="47"/>
    </i>
    <i>
      <x v="21"/>
    </i>
    <i r="1">
      <x v="45"/>
    </i>
    <i>
      <x v="22"/>
    </i>
    <i r="1">
      <x v="20"/>
    </i>
    <i>
      <x v="23"/>
    </i>
    <i r="1">
      <x v="36"/>
    </i>
    <i>
      <x v="24"/>
    </i>
    <i r="1">
      <x v="12"/>
    </i>
    <i>
      <x v="25"/>
    </i>
    <i r="1">
      <x v="51"/>
    </i>
    <i>
      <x v="26"/>
    </i>
    <i r="1">
      <x v="88"/>
    </i>
    <i>
      <x v="27"/>
    </i>
    <i r="1">
      <x v="24"/>
    </i>
    <i>
      <x v="28"/>
    </i>
    <i r="1">
      <x v="88"/>
    </i>
    <i>
      <x v="29"/>
    </i>
    <i r="1">
      <x v="88"/>
    </i>
    <i>
      <x v="30"/>
    </i>
    <i r="1">
      <x v="53"/>
    </i>
    <i>
      <x v="31"/>
    </i>
    <i r="1">
      <x v="88"/>
    </i>
    <i>
      <x v="32"/>
    </i>
    <i r="1">
      <x v="88"/>
    </i>
    <i>
      <x v="33"/>
    </i>
    <i r="1">
      <x v="82"/>
    </i>
    <i>
      <x v="34"/>
    </i>
    <i r="1">
      <x v="36"/>
    </i>
    <i>
      <x v="35"/>
    </i>
    <i r="1">
      <x v="56"/>
    </i>
    <i>
      <x v="36"/>
    </i>
    <i r="1">
      <x v="88"/>
    </i>
    <i>
      <x v="37"/>
    </i>
    <i r="1">
      <x v="27"/>
    </i>
    <i>
      <x v="38"/>
    </i>
    <i r="1">
      <x v="23"/>
    </i>
    <i>
      <x v="39"/>
    </i>
    <i r="1">
      <x v="18"/>
    </i>
    <i>
      <x v="40"/>
    </i>
    <i r="1">
      <x v="53"/>
    </i>
    <i>
      <x v="41"/>
    </i>
    <i r="1">
      <x v="35"/>
    </i>
    <i>
      <x v="42"/>
    </i>
    <i r="1">
      <x v="88"/>
    </i>
    <i>
      <x v="43"/>
    </i>
    <i r="1">
      <x v="7"/>
    </i>
    <i>
      <x v="44"/>
    </i>
    <i r="1">
      <x v="24"/>
    </i>
    <i>
      <x v="45"/>
    </i>
    <i r="1">
      <x v="88"/>
    </i>
    <i>
      <x v="46"/>
    </i>
    <i r="1">
      <x v="88"/>
    </i>
    <i>
      <x v="47"/>
    </i>
    <i r="1">
      <x v="88"/>
    </i>
    <i>
      <x v="48"/>
    </i>
    <i r="1">
      <x v="88"/>
    </i>
    <i>
      <x v="49"/>
    </i>
    <i r="1">
      <x v="23"/>
    </i>
    <i>
      <x v="50"/>
    </i>
    <i r="1">
      <x v="11"/>
    </i>
    <i>
      <x v="51"/>
    </i>
    <i r="1">
      <x v="27"/>
    </i>
    <i>
      <x v="52"/>
    </i>
    <i r="1">
      <x v="64"/>
    </i>
    <i>
      <x v="53"/>
    </i>
    <i r="1">
      <x v="38"/>
    </i>
    <i>
      <x v="54"/>
    </i>
    <i r="1">
      <x v="81"/>
    </i>
    <i>
      <x v="55"/>
    </i>
    <i r="1">
      <x v="88"/>
    </i>
    <i>
      <x v="56"/>
    </i>
    <i r="1">
      <x v="27"/>
    </i>
    <i>
      <x v="57"/>
    </i>
    <i r="1">
      <x v="37"/>
    </i>
    <i>
      <x v="58"/>
    </i>
    <i r="1">
      <x v="9"/>
    </i>
    <i>
      <x v="59"/>
    </i>
    <i r="1">
      <x v="15"/>
    </i>
    <i>
      <x v="60"/>
    </i>
    <i r="1">
      <x v="28"/>
    </i>
    <i>
      <x v="61"/>
    </i>
    <i r="1">
      <x v="51"/>
    </i>
    <i>
      <x v="62"/>
    </i>
    <i r="1">
      <x v="59"/>
    </i>
    <i>
      <x v="63"/>
    </i>
    <i r="1">
      <x v="8"/>
    </i>
    <i>
      <x v="64"/>
    </i>
    <i r="1">
      <x v="88"/>
    </i>
    <i>
      <x v="65"/>
    </i>
    <i r="1">
      <x v="88"/>
    </i>
    <i>
      <x v="66"/>
    </i>
    <i r="1">
      <x v="38"/>
    </i>
    <i>
      <x v="67"/>
    </i>
    <i r="1">
      <x v="24"/>
    </i>
    <i>
      <x v="68"/>
    </i>
    <i r="1">
      <x v="22"/>
    </i>
    <i>
      <x v="69"/>
    </i>
    <i r="1">
      <x v="34"/>
    </i>
    <i>
      <x v="70"/>
    </i>
    <i r="1">
      <x v="42"/>
    </i>
    <i>
      <x v="71"/>
    </i>
    <i r="1">
      <x v="21"/>
    </i>
    <i>
      <x v="72"/>
    </i>
    <i r="1">
      <x v="27"/>
    </i>
    <i>
      <x v="73"/>
    </i>
    <i r="1">
      <x v="34"/>
    </i>
    <i>
      <x v="74"/>
    </i>
    <i r="1">
      <x v="42"/>
    </i>
    <i>
      <x v="75"/>
    </i>
    <i r="1">
      <x v="33"/>
    </i>
    <i>
      <x v="76"/>
    </i>
    <i r="1">
      <x v="88"/>
    </i>
    <i>
      <x v="77"/>
    </i>
    <i r="1">
      <x v="88"/>
    </i>
    <i>
      <x v="78"/>
    </i>
    <i r="1">
      <x v="3"/>
    </i>
    <i>
      <x v="79"/>
    </i>
    <i r="1">
      <x v="39"/>
    </i>
    <i>
      <x v="80"/>
    </i>
    <i r="1">
      <x v="28"/>
    </i>
    <i>
      <x v="81"/>
    </i>
    <i r="1">
      <x v="38"/>
    </i>
    <i>
      <x v="82"/>
    </i>
    <i r="1">
      <x v="88"/>
    </i>
    <i>
      <x v="83"/>
    </i>
    <i r="1">
      <x v="36"/>
    </i>
    <i>
      <x v="84"/>
    </i>
    <i r="1">
      <x v="22"/>
    </i>
    <i>
      <x v="85"/>
    </i>
    <i r="1">
      <x v="44"/>
    </i>
    <i>
      <x v="86"/>
    </i>
    <i r="1">
      <x v="21"/>
    </i>
    <i>
      <x v="87"/>
    </i>
    <i r="1">
      <x v="88"/>
    </i>
    <i>
      <x v="88"/>
    </i>
    <i r="1">
      <x v="29"/>
    </i>
    <i>
      <x v="89"/>
    </i>
    <i r="1">
      <x v="31"/>
    </i>
    <i>
      <x v="90"/>
    </i>
    <i r="1">
      <x v="38"/>
    </i>
    <i>
      <x v="91"/>
    </i>
    <i r="1">
      <x v="25"/>
    </i>
    <i>
      <x v="92"/>
    </i>
    <i r="1">
      <x v="61"/>
    </i>
    <i>
      <x v="93"/>
    </i>
    <i r="1">
      <x v="34"/>
    </i>
    <i>
      <x v="94"/>
    </i>
    <i r="1">
      <x v="75"/>
    </i>
    <i>
      <x v="95"/>
    </i>
    <i r="1">
      <x v="88"/>
    </i>
    <i>
      <x v="96"/>
    </i>
    <i r="1">
      <x v="85"/>
    </i>
    <i>
      <x v="97"/>
    </i>
    <i r="1">
      <x v="29"/>
    </i>
    <i>
      <x v="98"/>
    </i>
    <i r="1">
      <x v="45"/>
    </i>
    <i>
      <x v="99"/>
    </i>
    <i r="1">
      <x v="45"/>
    </i>
    <i>
      <x v="100"/>
    </i>
    <i r="1">
      <x v="36"/>
    </i>
    <i>
      <x v="101"/>
    </i>
    <i r="1">
      <x v="88"/>
    </i>
    <i>
      <x v="102"/>
    </i>
    <i r="1">
      <x v="27"/>
    </i>
    <i>
      <x v="103"/>
    </i>
    <i r="1">
      <x v="44"/>
    </i>
    <i>
      <x v="104"/>
    </i>
    <i r="1">
      <x v="50"/>
    </i>
    <i>
      <x v="105"/>
    </i>
    <i r="1">
      <x v="36"/>
    </i>
    <i>
      <x v="106"/>
    </i>
    <i r="1">
      <x v="27"/>
    </i>
    <i>
      <x v="107"/>
    </i>
    <i r="1">
      <x v="88"/>
    </i>
    <i>
      <x v="108"/>
    </i>
    <i r="1">
      <x v="51"/>
    </i>
    <i>
      <x v="109"/>
    </i>
    <i r="1">
      <x v="88"/>
    </i>
    <i>
      <x v="110"/>
    </i>
    <i r="1">
      <x v="62"/>
    </i>
    <i>
      <x v="111"/>
    </i>
    <i r="1">
      <x v="19"/>
    </i>
    <i>
      <x v="112"/>
    </i>
    <i r="1">
      <x v="28"/>
    </i>
    <i>
      <x v="113"/>
    </i>
    <i r="1">
      <x v="25"/>
    </i>
    <i>
      <x v="114"/>
    </i>
    <i r="1">
      <x v="22"/>
    </i>
    <i>
      <x v="115"/>
    </i>
    <i r="1">
      <x v="27"/>
    </i>
    <i>
      <x v="116"/>
    </i>
    <i r="1">
      <x v="84"/>
    </i>
    <i>
      <x v="117"/>
    </i>
    <i r="1">
      <x v="38"/>
    </i>
    <i>
      <x v="118"/>
    </i>
    <i r="1">
      <x v="31"/>
    </i>
    <i>
      <x v="119"/>
    </i>
    <i r="1">
      <x v="6"/>
    </i>
    <i>
      <x v="120"/>
    </i>
    <i r="1">
      <x v="27"/>
    </i>
    <i>
      <x v="121"/>
    </i>
    <i r="1">
      <x v="88"/>
    </i>
    <i>
      <x v="122"/>
    </i>
    <i r="1">
      <x v="43"/>
    </i>
    <i>
      <x v="123"/>
    </i>
    <i r="1">
      <x v="43"/>
    </i>
    <i>
      <x v="124"/>
    </i>
    <i r="1">
      <x v="69"/>
    </i>
    <i>
      <x v="125"/>
    </i>
    <i r="1">
      <x v="16"/>
    </i>
    <i>
      <x v="126"/>
    </i>
    <i r="1">
      <x v="88"/>
    </i>
    <i>
      <x v="127"/>
    </i>
    <i r="1">
      <x v="31"/>
    </i>
    <i>
      <x v="128"/>
    </i>
    <i r="1">
      <x v="88"/>
    </i>
    <i>
      <x v="129"/>
    </i>
    <i r="1">
      <x v="59"/>
    </i>
    <i>
      <x v="130"/>
    </i>
    <i r="1">
      <x v="44"/>
    </i>
    <i>
      <x v="131"/>
    </i>
    <i r="1">
      <x v="25"/>
    </i>
    <i>
      <x v="132"/>
    </i>
    <i r="1">
      <x v="62"/>
    </i>
    <i>
      <x v="133"/>
    </i>
    <i r="1">
      <x v="38"/>
    </i>
    <i>
      <x v="134"/>
    </i>
    <i r="1">
      <x v="33"/>
    </i>
    <i>
      <x v="135"/>
    </i>
    <i r="1">
      <x v="29"/>
    </i>
    <i>
      <x v="136"/>
    </i>
    <i r="1">
      <x v="24"/>
    </i>
    <i>
      <x v="137"/>
    </i>
    <i r="1">
      <x v="50"/>
    </i>
    <i>
      <x v="138"/>
    </i>
    <i r="1">
      <x v="21"/>
    </i>
    <i>
      <x v="139"/>
    </i>
    <i r="1">
      <x v="31"/>
    </i>
    <i>
      <x v="140"/>
    </i>
    <i r="1">
      <x v="88"/>
    </i>
    <i>
      <x v="141"/>
    </i>
    <i r="1">
      <x v="28"/>
    </i>
    <i>
      <x v="142"/>
    </i>
    <i r="1">
      <x v="31"/>
    </i>
    <i>
      <x v="143"/>
    </i>
    <i r="1">
      <x v="24"/>
    </i>
    <i>
      <x v="144"/>
    </i>
    <i r="1">
      <x v="23"/>
    </i>
    <i>
      <x v="145"/>
    </i>
    <i r="1">
      <x v="24"/>
    </i>
    <i>
      <x v="146"/>
    </i>
    <i r="1">
      <x v="35"/>
    </i>
    <i>
      <x v="147"/>
    </i>
    <i r="1">
      <x v="13"/>
    </i>
    <i>
      <x v="148"/>
    </i>
    <i r="1">
      <x v="49"/>
    </i>
    <i>
      <x v="149"/>
    </i>
    <i r="1">
      <x v="56"/>
    </i>
    <i>
      <x v="150"/>
    </i>
    <i r="1">
      <x v="66"/>
    </i>
    <i>
      <x v="151"/>
    </i>
    <i r="1">
      <x v="28"/>
    </i>
    <i>
      <x v="152"/>
    </i>
    <i r="1">
      <x v="71"/>
    </i>
    <i>
      <x v="153"/>
    </i>
    <i r="1">
      <x v="54"/>
    </i>
    <i>
      <x v="154"/>
    </i>
    <i r="1">
      <x v="88"/>
    </i>
    <i>
      <x v="155"/>
    </i>
    <i r="1">
      <x v="66"/>
    </i>
    <i>
      <x v="156"/>
    </i>
    <i r="1">
      <x v="21"/>
    </i>
    <i>
      <x v="157"/>
    </i>
    <i r="1">
      <x v="39"/>
    </i>
    <i>
      <x v="158"/>
    </i>
    <i r="1">
      <x v="88"/>
    </i>
    <i>
      <x v="159"/>
    </i>
    <i r="1">
      <x v="88"/>
    </i>
    <i>
      <x v="160"/>
    </i>
    <i r="1">
      <x v="58"/>
    </i>
    <i>
      <x v="161"/>
    </i>
    <i r="1">
      <x v="53"/>
    </i>
    <i>
      <x v="162"/>
    </i>
    <i r="1">
      <x v="34"/>
    </i>
    <i>
      <x v="163"/>
    </i>
    <i r="1">
      <x v="22"/>
    </i>
    <i>
      <x v="164"/>
    </i>
    <i r="1">
      <x v="5"/>
    </i>
    <i>
      <x v="165"/>
    </i>
    <i r="1">
      <x v="13"/>
    </i>
    <i>
      <x v="166"/>
    </i>
    <i r="1">
      <x v="88"/>
    </i>
    <i>
      <x v="167"/>
    </i>
    <i r="1">
      <x v="59"/>
    </i>
    <i>
      <x v="168"/>
    </i>
    <i r="1">
      <x v="88"/>
    </i>
    <i>
      <x v="169"/>
    </i>
    <i r="1">
      <x v="36"/>
    </i>
    <i>
      <x v="170"/>
    </i>
    <i r="1">
      <x v="77"/>
    </i>
    <i>
      <x v="171"/>
    </i>
    <i r="1">
      <x v="8"/>
    </i>
    <i>
      <x v="172"/>
    </i>
    <i r="1">
      <x v="5"/>
    </i>
    <i>
      <x v="173"/>
    </i>
    <i r="1">
      <x v="27"/>
    </i>
    <i>
      <x v="174"/>
    </i>
    <i r="1">
      <x v="72"/>
    </i>
    <i>
      <x v="175"/>
    </i>
    <i r="1">
      <x v="23"/>
    </i>
    <i>
      <x v="176"/>
    </i>
    <i r="1">
      <x v="88"/>
    </i>
    <i>
      <x v="177"/>
    </i>
    <i r="1">
      <x v="65"/>
    </i>
    <i>
      <x v="178"/>
    </i>
    <i r="1">
      <x v="39"/>
    </i>
    <i>
      <x v="179"/>
    </i>
    <i r="1">
      <x v="48"/>
    </i>
    <i>
      <x v="180"/>
    </i>
    <i r="1">
      <x v="88"/>
    </i>
    <i>
      <x v="181"/>
    </i>
    <i r="1">
      <x v="88"/>
    </i>
    <i>
      <x v="182"/>
    </i>
    <i r="1">
      <x v="13"/>
    </i>
    <i>
      <x v="183"/>
    </i>
    <i r="1">
      <x v="5"/>
    </i>
    <i>
      <x v="184"/>
    </i>
    <i r="1">
      <x v="8"/>
    </i>
    <i>
      <x v="185"/>
    </i>
    <i r="1">
      <x v="88"/>
    </i>
    <i>
      <x v="186"/>
    </i>
    <i r="1">
      <x v="88"/>
    </i>
    <i>
      <x v="187"/>
    </i>
    <i r="1">
      <x v="59"/>
    </i>
    <i>
      <x v="188"/>
    </i>
    <i r="1">
      <x v="53"/>
    </i>
    <i>
      <x v="189"/>
    </i>
    <i r="1">
      <x v="48"/>
    </i>
    <i>
      <x v="190"/>
    </i>
    <i r="1">
      <x v="42"/>
    </i>
    <i>
      <x v="191"/>
    </i>
    <i r="1">
      <x v="24"/>
    </i>
    <i>
      <x v="192"/>
    </i>
    <i r="1">
      <x v="24"/>
    </i>
    <i>
      <x v="193"/>
    </i>
    <i r="1">
      <x v="7"/>
    </i>
    <i>
      <x v="194"/>
    </i>
    <i r="1">
      <x v="58"/>
    </i>
    <i>
      <x v="195"/>
    </i>
    <i r="1">
      <x v="74"/>
    </i>
    <i>
      <x v="196"/>
    </i>
    <i r="1">
      <x v="88"/>
    </i>
    <i>
      <x v="197"/>
    </i>
    <i r="1">
      <x v="56"/>
    </i>
    <i>
      <x v="198"/>
    </i>
    <i r="1">
      <x v="88"/>
    </i>
    <i>
      <x v="199"/>
    </i>
    <i r="1">
      <x v="31"/>
    </i>
    <i>
      <x v="200"/>
    </i>
    <i r="1">
      <x v="36"/>
    </i>
    <i>
      <x v="201"/>
    </i>
    <i r="1">
      <x v="88"/>
    </i>
    <i>
      <x v="202"/>
    </i>
    <i r="1">
      <x v="45"/>
    </i>
    <i>
      <x v="203"/>
    </i>
    <i r="1">
      <x v="60"/>
    </i>
    <i>
      <x v="204"/>
    </i>
    <i r="1">
      <x v="23"/>
    </i>
    <i>
      <x v="205"/>
    </i>
    <i r="1">
      <x v="6"/>
    </i>
    <i>
      <x v="206"/>
    </i>
    <i r="1">
      <x v="42"/>
    </i>
    <i>
      <x v="207"/>
    </i>
    <i r="1">
      <x v="34"/>
    </i>
    <i>
      <x v="208"/>
    </i>
    <i r="1">
      <x v="21"/>
    </i>
    <i>
      <x v="209"/>
    </i>
    <i r="1">
      <x v="53"/>
    </i>
    <i>
      <x v="210"/>
    </i>
    <i r="1">
      <x v="31"/>
    </i>
    <i>
      <x v="211"/>
    </i>
    <i r="1">
      <x v="47"/>
    </i>
    <i>
      <x v="212"/>
    </i>
    <i r="1">
      <x v="28"/>
    </i>
    <i>
      <x v="213"/>
    </i>
    <i r="1">
      <x v="39"/>
    </i>
    <i>
      <x v="214"/>
    </i>
    <i r="1">
      <x v="88"/>
    </i>
    <i>
      <x v="215"/>
    </i>
    <i r="1">
      <x v="41"/>
    </i>
    <i>
      <x v="216"/>
    </i>
    <i r="1">
      <x v="35"/>
    </i>
    <i>
      <x v="217"/>
    </i>
    <i r="1">
      <x v="56"/>
    </i>
    <i>
      <x v="218"/>
    </i>
    <i r="1">
      <x v="42"/>
    </i>
    <i>
      <x v="219"/>
    </i>
    <i r="1">
      <x v="39"/>
    </i>
    <i>
      <x v="220"/>
    </i>
    <i r="1">
      <x v="21"/>
    </i>
    <i>
      <x v="221"/>
    </i>
    <i r="1">
      <x v="35"/>
    </i>
    <i>
      <x v="222"/>
    </i>
    <i r="1">
      <x v="66"/>
    </i>
    <i>
      <x v="223"/>
    </i>
    <i r="1">
      <x v="88"/>
    </i>
    <i>
      <x v="224"/>
    </i>
    <i r="1">
      <x v="51"/>
    </i>
    <i>
      <x v="225"/>
    </i>
    <i r="1">
      <x v="28"/>
    </i>
    <i>
      <x v="226"/>
    </i>
    <i r="1">
      <x v="24"/>
    </i>
    <i>
      <x v="227"/>
    </i>
    <i r="1">
      <x v="26"/>
    </i>
    <i>
      <x v="228"/>
    </i>
    <i r="1">
      <x v="23"/>
    </i>
    <i>
      <x v="229"/>
    </i>
    <i r="1">
      <x v="88"/>
    </i>
    <i>
      <x v="230"/>
    </i>
    <i r="1">
      <x v="47"/>
    </i>
    <i>
      <x v="231"/>
    </i>
    <i r="1">
      <x v="38"/>
    </i>
    <i>
      <x v="232"/>
    </i>
    <i r="1">
      <x v="75"/>
    </i>
    <i>
      <x v="233"/>
    </i>
    <i r="1">
      <x v="9"/>
    </i>
    <i>
      <x v="234"/>
    </i>
    <i r="1">
      <x v="31"/>
    </i>
    <i>
      <x v="235"/>
    </i>
    <i r="1">
      <x v="88"/>
    </i>
    <i>
      <x v="236"/>
    </i>
    <i r="1">
      <x v="58"/>
    </i>
    <i>
      <x v="237"/>
    </i>
    <i r="1">
      <x v="12"/>
    </i>
    <i>
      <x v="238"/>
    </i>
    <i r="1">
      <x v="24"/>
    </i>
    <i>
      <x v="239"/>
    </i>
    <i r="1">
      <x v="44"/>
    </i>
    <i>
      <x v="240"/>
    </i>
    <i r="1">
      <x v="88"/>
    </i>
    <i>
      <x v="241"/>
    </i>
    <i r="1">
      <x v="88"/>
    </i>
    <i>
      <x v="242"/>
    </i>
    <i r="1">
      <x v="38"/>
    </i>
    <i>
      <x v="243"/>
    </i>
    <i r="1">
      <x v="28"/>
    </i>
    <i>
      <x v="244"/>
    </i>
    <i r="1">
      <x v="39"/>
    </i>
    <i>
      <x v="245"/>
    </i>
    <i r="1">
      <x v="58"/>
    </i>
    <i>
      <x v="246"/>
    </i>
    <i r="1">
      <x v="33"/>
    </i>
    <i>
      <x v="247"/>
    </i>
    <i r="1">
      <x v="31"/>
    </i>
    <i>
      <x v="248"/>
    </i>
    <i r="1">
      <x v="50"/>
    </i>
    <i>
      <x v="249"/>
    </i>
    <i r="1">
      <x v="69"/>
    </i>
    <i>
      <x v="250"/>
    </i>
    <i r="1">
      <x v="88"/>
    </i>
    <i>
      <x v="251"/>
    </i>
    <i r="1">
      <x v="38"/>
    </i>
    <i>
      <x v="252"/>
    </i>
    <i r="1">
      <x v="78"/>
    </i>
    <i>
      <x v="253"/>
    </i>
    <i r="1">
      <x v="39"/>
    </i>
    <i>
      <x v="254"/>
    </i>
    <i r="1">
      <x v="55"/>
    </i>
    <i>
      <x v="255"/>
    </i>
    <i r="1">
      <x v="38"/>
    </i>
    <i>
      <x v="256"/>
    </i>
    <i r="1">
      <x v="88"/>
    </i>
    <i>
      <x v="257"/>
    </i>
    <i r="1">
      <x v="39"/>
    </i>
    <i>
      <x v="258"/>
    </i>
    <i r="1">
      <x v="47"/>
    </i>
    <i>
      <x v="259"/>
    </i>
    <i r="1">
      <x v="65"/>
    </i>
    <i>
      <x v="260"/>
    </i>
    <i r="1">
      <x v="88"/>
    </i>
    <i>
      <x v="261"/>
    </i>
    <i r="1">
      <x v="7"/>
    </i>
    <i>
      <x v="262"/>
    </i>
    <i r="1">
      <x v="67"/>
    </i>
    <i>
      <x v="263"/>
    </i>
    <i r="1">
      <x v="53"/>
    </i>
    <i>
      <x v="264"/>
    </i>
    <i r="1">
      <x v="88"/>
    </i>
    <i>
      <x v="265"/>
    </i>
    <i r="1">
      <x v="48"/>
    </i>
    <i>
      <x v="266"/>
    </i>
    <i r="1">
      <x v="21"/>
    </i>
    <i>
      <x v="267"/>
    </i>
    <i r="1">
      <x v="33"/>
    </i>
    <i>
      <x v="268"/>
    </i>
    <i r="1">
      <x v="74"/>
    </i>
    <i>
      <x v="269"/>
    </i>
    <i r="1">
      <x v="47"/>
    </i>
    <i>
      <x v="270"/>
    </i>
    <i r="1">
      <x v="88"/>
    </i>
    <i>
      <x v="271"/>
    </i>
    <i r="1">
      <x v="33"/>
    </i>
    <i>
      <x v="272"/>
    </i>
    <i r="1">
      <x v="55"/>
    </i>
    <i>
      <x v="273"/>
    </i>
    <i r="1">
      <x v="50"/>
    </i>
    <i>
      <x v="274"/>
    </i>
    <i r="1">
      <x v="88"/>
    </i>
    <i>
      <x v="275"/>
    </i>
    <i r="1">
      <x v="79"/>
    </i>
    <i>
      <x v="276"/>
    </i>
    <i r="1">
      <x v="59"/>
    </i>
    <i>
      <x v="277"/>
    </i>
    <i r="1">
      <x v="88"/>
    </i>
    <i>
      <x v="278"/>
    </i>
    <i r="1">
      <x v="11"/>
    </i>
    <i>
      <x v="279"/>
    </i>
    <i r="1">
      <x v="47"/>
    </i>
    <i>
      <x v="280"/>
    </i>
    <i r="1">
      <x v="81"/>
    </i>
    <i>
      <x v="281"/>
    </i>
    <i r="1">
      <x v="36"/>
    </i>
    <i>
      <x v="282"/>
    </i>
    <i r="1">
      <x v="21"/>
    </i>
    <i>
      <x v="283"/>
    </i>
    <i r="1">
      <x v="24"/>
    </i>
    <i>
      <x v="284"/>
    </i>
    <i r="1">
      <x v="88"/>
    </i>
    <i>
      <x v="285"/>
    </i>
    <i r="1">
      <x v="44"/>
    </i>
    <i>
      <x v="286"/>
    </i>
    <i r="1">
      <x v="39"/>
    </i>
    <i>
      <x v="287"/>
    </i>
    <i r="1">
      <x v="28"/>
    </i>
    <i>
      <x v="288"/>
    </i>
    <i r="1">
      <x v="56"/>
    </i>
    <i>
      <x v="289"/>
    </i>
    <i r="1">
      <x v="28"/>
    </i>
    <i>
      <x v="290"/>
    </i>
    <i r="1">
      <x v="34"/>
    </i>
    <i>
      <x v="291"/>
    </i>
    <i r="1">
      <x v="24"/>
    </i>
    <i>
      <x v="292"/>
    </i>
    <i r="1">
      <x v="48"/>
    </i>
    <i>
      <x v="293"/>
    </i>
    <i r="1">
      <x v="31"/>
    </i>
    <i>
      <x v="294"/>
    </i>
    <i r="1">
      <x v="31"/>
    </i>
    <i>
      <x v="295"/>
    </i>
    <i r="1">
      <x v="88"/>
    </i>
    <i>
      <x v="296"/>
    </i>
    <i r="1">
      <x v="30"/>
    </i>
    <i>
      <x v="297"/>
    </i>
    <i r="1">
      <x v="6"/>
    </i>
    <i>
      <x v="298"/>
    </i>
    <i r="1">
      <x v="88"/>
    </i>
    <i>
      <x v="299"/>
    </i>
    <i r="1">
      <x v="65"/>
    </i>
    <i>
      <x v="300"/>
    </i>
    <i r="1">
      <x v="88"/>
    </i>
    <i>
      <x v="301"/>
    </i>
    <i r="1">
      <x v="88"/>
    </i>
    <i>
      <x v="302"/>
    </i>
    <i r="1">
      <x v="24"/>
    </i>
    <i>
      <x v="303"/>
    </i>
    <i r="1">
      <x v="88"/>
    </i>
    <i>
      <x v="304"/>
    </i>
    <i r="1">
      <x v="88"/>
    </i>
    <i>
      <x v="305"/>
    </i>
    <i r="1">
      <x v="4"/>
    </i>
    <i>
      <x v="306"/>
    </i>
    <i r="1">
      <x v="88"/>
    </i>
    <i>
      <x v="307"/>
    </i>
    <i r="1">
      <x v="22"/>
    </i>
    <i>
      <x v="308"/>
    </i>
    <i r="1">
      <x v="39"/>
    </i>
    <i>
      <x v="309"/>
    </i>
    <i r="1">
      <x v="39"/>
    </i>
    <i>
      <x v="310"/>
    </i>
    <i r="1">
      <x v="31"/>
    </i>
    <i>
      <x v="311"/>
    </i>
    <i r="1">
      <x v="23"/>
    </i>
    <i>
      <x v="312"/>
    </i>
    <i r="1">
      <x v="34"/>
    </i>
    <i>
      <x v="313"/>
    </i>
    <i r="1">
      <x v="36"/>
    </i>
    <i>
      <x v="314"/>
    </i>
    <i r="1">
      <x v="57"/>
    </i>
    <i>
      <x v="315"/>
    </i>
    <i r="1">
      <x v="34"/>
    </i>
    <i>
      <x v="316"/>
    </i>
    <i r="1">
      <x v="31"/>
    </i>
    <i>
      <x v="317"/>
    </i>
    <i r="1">
      <x v="69"/>
    </i>
    <i>
      <x v="318"/>
    </i>
    <i r="1">
      <x v="41"/>
    </i>
    <i>
      <x v="319"/>
    </i>
    <i r="1">
      <x v="53"/>
    </i>
    <i>
      <x v="320"/>
    </i>
    <i r="1">
      <x v="28"/>
    </i>
    <i>
      <x v="321"/>
    </i>
    <i r="1">
      <x v="35"/>
    </i>
    <i>
      <x v="322"/>
    </i>
    <i r="1">
      <x v="39"/>
    </i>
    <i>
      <x v="323"/>
    </i>
    <i r="1">
      <x v="28"/>
    </i>
    <i>
      <x v="324"/>
    </i>
    <i r="1">
      <x v="88"/>
    </i>
    <i>
      <x v="325"/>
    </i>
    <i r="1">
      <x v="48"/>
    </i>
    <i>
      <x v="326"/>
    </i>
    <i r="1">
      <x v="77"/>
    </i>
    <i>
      <x v="327"/>
    </i>
    <i r="1">
      <x v="48"/>
    </i>
    <i>
      <x v="328"/>
    </i>
    <i r="1">
      <x v="41"/>
    </i>
    <i>
      <x v="329"/>
    </i>
    <i r="1">
      <x v="21"/>
    </i>
    <i>
      <x v="330"/>
    </i>
    <i r="1">
      <x v="88"/>
    </i>
    <i>
      <x v="331"/>
    </i>
    <i r="1">
      <x v="60"/>
    </i>
    <i>
      <x v="332"/>
    </i>
    <i r="1">
      <x v="51"/>
    </i>
    <i>
      <x v="333"/>
    </i>
    <i r="1">
      <x v="21"/>
    </i>
    <i>
      <x v="334"/>
    </i>
    <i r="1">
      <x v="88"/>
    </i>
    <i>
      <x v="335"/>
    </i>
    <i r="1">
      <x v="88"/>
    </i>
    <i>
      <x v="336"/>
    </i>
    <i r="1">
      <x v="38"/>
    </i>
    <i>
      <x v="337"/>
    </i>
    <i r="1">
      <x v="55"/>
    </i>
    <i>
      <x v="338"/>
    </i>
    <i r="1">
      <x v="59"/>
    </i>
    <i>
      <x v="339"/>
    </i>
    <i r="1">
      <x v="59"/>
    </i>
    <i>
      <x v="340"/>
    </i>
    <i r="1">
      <x v="6"/>
    </i>
    <i>
      <x v="341"/>
    </i>
    <i r="1">
      <x v="31"/>
    </i>
    <i>
      <x v="342"/>
    </i>
    <i r="1">
      <x v="36"/>
    </i>
    <i>
      <x v="343"/>
    </i>
    <i r="1">
      <x v="33"/>
    </i>
    <i>
      <x v="344"/>
    </i>
    <i r="1">
      <x v="48"/>
    </i>
    <i>
      <x v="345"/>
    </i>
    <i r="1">
      <x v="31"/>
    </i>
    <i>
      <x v="346"/>
    </i>
    <i r="1">
      <x v="53"/>
    </i>
    <i>
      <x v="347"/>
    </i>
    <i r="1">
      <x v="88"/>
    </i>
    <i>
      <x v="348"/>
    </i>
    <i r="1">
      <x v="7"/>
    </i>
    <i>
      <x v="349"/>
    </i>
    <i r="1">
      <x v="56"/>
    </i>
    <i>
      <x v="350"/>
    </i>
    <i r="1">
      <x v="29"/>
    </i>
    <i>
      <x v="351"/>
    </i>
    <i r="1">
      <x v="88"/>
    </i>
    <i>
      <x v="352"/>
    </i>
    <i r="1">
      <x v="20"/>
    </i>
    <i>
      <x v="353"/>
    </i>
    <i r="1">
      <x v="33"/>
    </i>
    <i>
      <x v="354"/>
    </i>
    <i r="1">
      <x v="88"/>
    </i>
    <i>
      <x v="355"/>
    </i>
    <i r="1">
      <x v="36"/>
    </i>
    <i>
      <x v="356"/>
    </i>
    <i r="1">
      <x v="28"/>
    </i>
    <i>
      <x v="357"/>
    </i>
    <i r="1">
      <x v="51"/>
    </i>
    <i>
      <x v="358"/>
    </i>
    <i r="1">
      <x v="88"/>
    </i>
    <i>
      <x v="359"/>
    </i>
    <i r="1">
      <x v="88"/>
    </i>
    <i>
      <x v="360"/>
    </i>
    <i r="1">
      <x v="53"/>
    </i>
    <i>
      <x v="361"/>
    </i>
    <i r="1">
      <x v="38"/>
    </i>
    <i>
      <x v="362"/>
    </i>
    <i r="1">
      <x v="59"/>
    </i>
    <i>
      <x v="363"/>
    </i>
    <i r="1">
      <x v="47"/>
    </i>
    <i>
      <x v="364"/>
    </i>
    <i r="1">
      <x v="88"/>
    </i>
    <i>
      <x v="365"/>
    </i>
    <i r="1">
      <x v="39"/>
    </i>
    <i>
      <x v="366"/>
    </i>
    <i r="1">
      <x v="76"/>
    </i>
    <i>
      <x v="367"/>
    </i>
    <i r="1">
      <x v="88"/>
    </i>
    <i>
      <x v="368"/>
    </i>
    <i r="1">
      <x v="88"/>
    </i>
    <i>
      <x v="369"/>
    </i>
    <i r="1">
      <x v="31"/>
    </i>
    <i>
      <x v="370"/>
    </i>
    <i r="1">
      <x v="33"/>
    </i>
    <i>
      <x v="371"/>
    </i>
    <i r="1">
      <x v="23"/>
    </i>
    <i>
      <x v="372"/>
    </i>
    <i r="1">
      <x v="24"/>
    </i>
    <i>
      <x v="373"/>
    </i>
    <i r="1">
      <x v="28"/>
    </i>
    <i>
      <x v="374"/>
    </i>
    <i r="1">
      <x v="7"/>
    </i>
    <i>
      <x v="375"/>
    </i>
    <i r="1">
      <x v="88"/>
    </i>
    <i>
      <x v="376"/>
    </i>
    <i r="1">
      <x v="28"/>
    </i>
    <i>
      <x v="377"/>
    </i>
    <i r="1">
      <x v="35"/>
    </i>
    <i>
      <x v="378"/>
    </i>
    <i r="1">
      <x v="25"/>
    </i>
    <i>
      <x v="379"/>
    </i>
    <i r="1">
      <x v="24"/>
    </i>
    <i>
      <x v="380"/>
    </i>
    <i r="1">
      <x v="56"/>
    </i>
    <i>
      <x v="381"/>
    </i>
    <i r="1">
      <x v="5"/>
    </i>
    <i>
      <x v="382"/>
    </i>
    <i r="1">
      <x v="42"/>
    </i>
    <i>
      <x v="383"/>
    </i>
    <i r="1">
      <x v="47"/>
    </i>
    <i>
      <x v="384"/>
    </i>
    <i r="1">
      <x v="88"/>
    </i>
    <i>
      <x v="385"/>
    </i>
    <i r="1">
      <x v="23"/>
    </i>
    <i>
      <x v="386"/>
    </i>
    <i r="1">
      <x v="5"/>
    </i>
    <i>
      <x v="387"/>
    </i>
    <i r="1">
      <x v="48"/>
    </i>
    <i>
      <x v="388"/>
    </i>
    <i r="1">
      <x v="88"/>
    </i>
    <i>
      <x v="389"/>
    </i>
    <i r="1">
      <x v="22"/>
    </i>
    <i>
      <x v="390"/>
    </i>
    <i r="1">
      <x v="48"/>
    </i>
    <i>
      <x v="391"/>
    </i>
    <i r="1">
      <x v="27"/>
    </i>
    <i>
      <x v="392"/>
    </i>
    <i r="1">
      <x v="36"/>
    </i>
    <i>
      <x v="393"/>
    </i>
    <i r="1">
      <x v="29"/>
    </i>
    <i>
      <x v="394"/>
    </i>
    <i r="1">
      <x v="31"/>
    </i>
    <i>
      <x v="395"/>
    </i>
    <i r="1">
      <x v="28"/>
    </i>
    <i>
      <x v="396"/>
    </i>
    <i r="1">
      <x v="41"/>
    </i>
    <i>
      <x v="397"/>
    </i>
    <i r="1">
      <x v="61"/>
    </i>
    <i>
      <x v="398"/>
    </i>
    <i r="1">
      <x v="29"/>
    </i>
    <i>
      <x v="399"/>
    </i>
    <i r="1">
      <x v="36"/>
    </i>
    <i>
      <x v="400"/>
    </i>
    <i r="1">
      <x v="52"/>
    </i>
    <i>
      <x v="401"/>
    </i>
    <i r="1">
      <x v="34"/>
    </i>
    <i>
      <x v="402"/>
    </i>
    <i r="1">
      <x v="27"/>
    </i>
    <i>
      <x v="403"/>
    </i>
    <i r="1">
      <x v="36"/>
    </i>
    <i>
      <x v="404"/>
    </i>
    <i r="1">
      <x v="25"/>
    </i>
    <i>
      <x v="405"/>
    </i>
    <i r="1">
      <x v="45"/>
    </i>
    <i>
      <x v="406"/>
    </i>
    <i r="1">
      <x v="66"/>
    </i>
    <i>
      <x v="407"/>
    </i>
    <i r="1">
      <x v="7"/>
    </i>
    <i>
      <x v="408"/>
    </i>
    <i r="1">
      <x v="27"/>
    </i>
    <i>
      <x v="409"/>
    </i>
    <i r="1">
      <x v="88"/>
    </i>
    <i>
      <x v="410"/>
    </i>
    <i r="1">
      <x v="88"/>
    </i>
    <i>
      <x v="411"/>
    </i>
    <i r="1">
      <x v="88"/>
    </i>
    <i>
      <x v="412"/>
    </i>
    <i r="1">
      <x v="44"/>
    </i>
    <i>
      <x v="413"/>
    </i>
    <i r="1">
      <x v="88"/>
    </i>
    <i>
      <x v="414"/>
    </i>
    <i r="1">
      <x v="58"/>
    </i>
    <i>
      <x v="415"/>
    </i>
    <i r="1">
      <x v="88"/>
    </i>
    <i>
      <x v="416"/>
    </i>
    <i r="1">
      <x v="45"/>
    </i>
    <i>
      <x v="417"/>
    </i>
    <i r="1">
      <x v="23"/>
    </i>
    <i>
      <x v="418"/>
    </i>
    <i r="1">
      <x v="39"/>
    </i>
    <i>
      <x v="419"/>
    </i>
    <i r="1">
      <x v="14"/>
    </i>
    <i>
      <x v="420"/>
    </i>
    <i r="1">
      <x v="88"/>
    </i>
    <i>
      <x v="421"/>
    </i>
    <i r="1">
      <x v="27"/>
    </i>
    <i>
      <x v="422"/>
    </i>
    <i r="1">
      <x v="38"/>
    </i>
    <i>
      <x v="423"/>
    </i>
    <i r="1">
      <x v="36"/>
    </i>
    <i>
      <x v="424"/>
    </i>
    <i r="1">
      <x v="23"/>
    </i>
    <i>
      <x v="425"/>
    </i>
    <i r="1">
      <x v="88"/>
    </i>
    <i>
      <x v="426"/>
    </i>
    <i r="1">
      <x v="36"/>
    </i>
    <i>
      <x v="427"/>
    </i>
    <i r="1">
      <x v="24"/>
    </i>
    <i>
      <x v="428"/>
    </i>
    <i r="1">
      <x v="88"/>
    </i>
    <i>
      <x v="429"/>
    </i>
    <i r="1">
      <x v="42"/>
    </i>
    <i>
      <x v="430"/>
    </i>
    <i r="1">
      <x v="36"/>
    </i>
    <i>
      <x v="431"/>
    </i>
    <i r="1">
      <x v="88"/>
    </i>
    <i>
      <x v="432"/>
    </i>
    <i r="1">
      <x v="56"/>
    </i>
    <i>
      <x v="433"/>
    </i>
    <i r="1">
      <x v="22"/>
    </i>
    <i>
      <x v="434"/>
    </i>
    <i r="1">
      <x v="65"/>
    </i>
    <i>
      <x v="435"/>
    </i>
    <i r="1">
      <x v="18"/>
    </i>
    <i>
      <x v="436"/>
    </i>
    <i r="1">
      <x v="27"/>
    </i>
    <i>
      <x v="437"/>
    </i>
    <i r="1">
      <x v="31"/>
    </i>
    <i>
      <x v="438"/>
    </i>
    <i r="1">
      <x v="80"/>
    </i>
    <i>
      <x v="439"/>
    </i>
    <i r="1">
      <x v="41"/>
    </i>
    <i>
      <x v="440"/>
    </i>
    <i r="1">
      <x v="59"/>
    </i>
    <i>
      <x v="441"/>
    </i>
    <i r="1">
      <x v="25"/>
    </i>
    <i>
      <x v="442"/>
    </i>
    <i r="1">
      <x v="33"/>
    </i>
    <i>
      <x v="443"/>
    </i>
    <i r="1">
      <x v="36"/>
    </i>
    <i>
      <x v="444"/>
    </i>
    <i r="1">
      <x v="88"/>
    </i>
    <i>
      <x v="445"/>
    </i>
    <i r="1">
      <x v="8"/>
    </i>
    <i>
      <x v="446"/>
    </i>
    <i r="1">
      <x v="17"/>
    </i>
    <i>
      <x v="447"/>
    </i>
    <i r="1">
      <x v="45"/>
    </i>
    <i>
      <x v="448"/>
    </i>
    <i r="1">
      <x v="9"/>
    </i>
    <i>
      <x v="449"/>
    </i>
    <i r="1">
      <x v="67"/>
    </i>
    <i>
      <x v="450"/>
    </i>
    <i r="1">
      <x v="48"/>
    </i>
    <i>
      <x v="451"/>
    </i>
    <i r="1">
      <x v="88"/>
    </i>
    <i>
      <x v="452"/>
    </i>
    <i r="1">
      <x v="39"/>
    </i>
    <i>
      <x v="453"/>
    </i>
    <i r="1">
      <x v="64"/>
    </i>
    <i>
      <x v="454"/>
    </i>
    <i r="1">
      <x v="88"/>
    </i>
    <i>
      <x v="455"/>
    </i>
    <i r="1">
      <x v="38"/>
    </i>
    <i>
      <x v="456"/>
    </i>
    <i r="1">
      <x v="81"/>
    </i>
    <i>
      <x v="457"/>
    </i>
    <i r="1">
      <x v="88"/>
    </i>
    <i>
      <x v="458"/>
    </i>
    <i r="1">
      <x v="65"/>
    </i>
    <i>
      <x v="459"/>
    </i>
    <i r="1">
      <x v="88"/>
    </i>
    <i>
      <x v="460"/>
    </i>
    <i r="1">
      <x v="63"/>
    </i>
    <i>
      <x v="461"/>
    </i>
    <i r="1">
      <x v="45"/>
    </i>
    <i>
      <x v="462"/>
    </i>
    <i r="1">
      <x v="62"/>
    </i>
    <i>
      <x v="463"/>
    </i>
    <i r="1">
      <x v="63"/>
    </i>
    <i>
      <x v="464"/>
    </i>
    <i r="1">
      <x v="88"/>
    </i>
    <i>
      <x v="465"/>
    </i>
    <i r="1">
      <x v="51"/>
    </i>
    <i>
      <x v="466"/>
    </i>
    <i r="1">
      <x v="88"/>
    </i>
    <i>
      <x v="467"/>
    </i>
    <i r="1">
      <x v="72"/>
    </i>
    <i>
      <x v="468"/>
    </i>
    <i r="1">
      <x v="88"/>
    </i>
    <i>
      <x v="469"/>
    </i>
    <i r="1">
      <x v="2"/>
    </i>
    <i>
      <x v="470"/>
    </i>
    <i r="1">
      <x v="88"/>
    </i>
    <i>
      <x v="471"/>
    </i>
    <i r="1">
      <x v="51"/>
    </i>
    <i>
      <x v="472"/>
    </i>
    <i r="1">
      <x v="44"/>
    </i>
    <i>
      <x v="473"/>
    </i>
    <i r="1">
      <x v="29"/>
    </i>
    <i>
      <x v="474"/>
    </i>
    <i r="1">
      <x v="28"/>
    </i>
    <i>
      <x v="475"/>
    </i>
    <i r="1">
      <x v="88"/>
    </i>
    <i>
      <x v="476"/>
    </i>
    <i r="1">
      <x v="45"/>
    </i>
    <i>
      <x v="477"/>
    </i>
    <i r="1">
      <x v="38"/>
    </i>
    <i>
      <x v="478"/>
    </i>
    <i r="1">
      <x v="28"/>
    </i>
    <i>
      <x v="479"/>
    </i>
    <i r="1">
      <x v="6"/>
    </i>
    <i>
      <x v="480"/>
    </i>
    <i r="1">
      <x v="13"/>
    </i>
    <i>
      <x v="481"/>
    </i>
    <i r="1">
      <x v="88"/>
    </i>
    <i>
      <x v="482"/>
    </i>
    <i r="1">
      <x v="65"/>
    </i>
    <i>
      <x v="483"/>
    </i>
    <i r="1">
      <x v="79"/>
    </i>
    <i>
      <x v="484"/>
    </i>
    <i r="1">
      <x v="33"/>
    </i>
    <i>
      <x v="485"/>
    </i>
    <i r="1">
      <x v="88"/>
    </i>
    <i>
      <x v="486"/>
    </i>
    <i r="1">
      <x v="47"/>
    </i>
    <i>
      <x v="487"/>
    </i>
    <i r="1">
      <x v="74"/>
    </i>
    <i>
      <x v="488"/>
    </i>
    <i r="1">
      <x v="39"/>
    </i>
    <i>
      <x v="489"/>
    </i>
    <i r="1">
      <x v="13"/>
    </i>
    <i>
      <x v="490"/>
    </i>
    <i r="1">
      <x v="88"/>
    </i>
    <i>
      <x v="491"/>
    </i>
    <i r="1">
      <x v="27"/>
    </i>
    <i>
      <x v="492"/>
    </i>
    <i r="1">
      <x v="70"/>
    </i>
    <i>
      <x v="493"/>
    </i>
    <i r="1">
      <x v="85"/>
    </i>
    <i>
      <x v="494"/>
    </i>
    <i r="1">
      <x v="27"/>
    </i>
    <i>
      <x v="495"/>
    </i>
    <i r="1">
      <x v="88"/>
    </i>
    <i>
      <x v="496"/>
    </i>
    <i r="1">
      <x v="69"/>
    </i>
    <i>
      <x v="497"/>
    </i>
    <i r="1">
      <x v="88"/>
    </i>
    <i>
      <x v="498"/>
    </i>
    <i r="1">
      <x v="33"/>
    </i>
    <i>
      <x v="499"/>
    </i>
    <i r="1">
      <x v="31"/>
    </i>
    <i>
      <x v="500"/>
    </i>
    <i r="1">
      <x v="22"/>
    </i>
    <i>
      <x v="501"/>
    </i>
    <i r="1">
      <x v="27"/>
    </i>
    <i>
      <x v="502"/>
    </i>
    <i r="1">
      <x v="88"/>
    </i>
    <i>
      <x v="503"/>
    </i>
    <i r="1">
      <x v="50"/>
    </i>
    <i>
      <x v="504"/>
    </i>
    <i r="1">
      <x v="21"/>
    </i>
    <i>
      <x v="505"/>
    </i>
    <i r="1">
      <x v="23"/>
    </i>
    <i>
      <x v="506"/>
    </i>
    <i r="1">
      <x v="44"/>
    </i>
    <i>
      <x v="507"/>
    </i>
    <i r="1">
      <x v="88"/>
    </i>
    <i>
      <x v="508"/>
    </i>
    <i r="1">
      <x v="36"/>
    </i>
    <i>
      <x v="509"/>
    </i>
    <i r="1">
      <x v="34"/>
    </i>
    <i>
      <x v="510"/>
    </i>
    <i r="1">
      <x v="38"/>
    </i>
    <i>
      <x v="511"/>
    </i>
    <i r="1">
      <x v="88"/>
    </i>
    <i>
      <x v="512"/>
    </i>
    <i r="1">
      <x v="48"/>
    </i>
    <i>
      <x v="513"/>
    </i>
    <i r="1">
      <x v="69"/>
    </i>
    <i>
      <x v="514"/>
    </i>
    <i r="1">
      <x v="31"/>
    </i>
    <i>
      <x v="515"/>
    </i>
    <i r="1">
      <x v="62"/>
    </i>
    <i>
      <x v="516"/>
    </i>
    <i r="1">
      <x v="45"/>
    </i>
    <i>
      <x v="517"/>
    </i>
    <i r="1">
      <x v="88"/>
    </i>
    <i>
      <x v="518"/>
    </i>
    <i r="1">
      <x v="48"/>
    </i>
    <i>
      <x v="519"/>
    </i>
    <i r="1">
      <x v="42"/>
    </i>
    <i>
      <x v="520"/>
    </i>
    <i r="1">
      <x v="39"/>
    </i>
    <i>
      <x v="521"/>
    </i>
    <i r="1">
      <x v="28"/>
    </i>
    <i>
      <x v="522"/>
    </i>
    <i r="1">
      <x v="88"/>
    </i>
    <i>
      <x v="523"/>
    </i>
    <i r="1">
      <x v="58"/>
    </i>
    <i>
      <x v="524"/>
    </i>
    <i r="1">
      <x v="88"/>
    </i>
    <i>
      <x v="525"/>
    </i>
    <i r="1">
      <x v="54"/>
    </i>
    <i>
      <x v="526"/>
    </i>
    <i r="1">
      <x v="65"/>
    </i>
    <i>
      <x v="527"/>
    </i>
    <i r="1">
      <x v="88"/>
    </i>
    <i>
      <x v="528"/>
    </i>
    <i r="1">
      <x v="52"/>
    </i>
    <i>
      <x v="529"/>
    </i>
    <i r="1">
      <x v="29"/>
    </i>
    <i>
      <x v="530"/>
    </i>
    <i r="1">
      <x v="6"/>
    </i>
    <i>
      <x v="531"/>
    </i>
    <i r="1">
      <x v="88"/>
    </i>
    <i>
      <x v="532"/>
    </i>
    <i r="1">
      <x v="22"/>
    </i>
    <i>
      <x v="533"/>
    </i>
    <i r="1">
      <x v="88"/>
    </i>
    <i>
      <x v="534"/>
    </i>
    <i r="1">
      <x v="39"/>
    </i>
    <i>
      <x v="535"/>
    </i>
    <i r="1">
      <x v="11"/>
    </i>
    <i>
      <x v="536"/>
    </i>
    <i r="1">
      <x v="59"/>
    </i>
    <i>
      <x v="537"/>
    </i>
    <i r="1">
      <x v="39"/>
    </i>
    <i>
      <x v="538"/>
    </i>
    <i r="1">
      <x v="88"/>
    </i>
    <i>
      <x v="539"/>
    </i>
    <i r="1">
      <x v="28"/>
    </i>
    <i>
      <x v="540"/>
    </i>
    <i r="1">
      <x v="48"/>
    </i>
    <i>
      <x v="541"/>
    </i>
    <i r="1">
      <x v="13"/>
    </i>
    <i>
      <x v="542"/>
    </i>
    <i r="1">
      <x v="15"/>
    </i>
    <i>
      <x v="543"/>
    </i>
    <i r="1">
      <x v="42"/>
    </i>
    <i>
      <x v="544"/>
    </i>
    <i r="1">
      <x v="65"/>
    </i>
    <i>
      <x v="545"/>
    </i>
    <i r="1">
      <x v="80"/>
    </i>
    <i>
      <x v="546"/>
    </i>
    <i r="1">
      <x v="24"/>
    </i>
    <i>
      <x v="547"/>
    </i>
    <i r="1">
      <x v="88"/>
    </i>
    <i>
      <x v="548"/>
    </i>
    <i r="1">
      <x v="44"/>
    </i>
    <i>
      <x v="549"/>
    </i>
    <i r="1">
      <x v="12"/>
    </i>
    <i>
      <x v="550"/>
    </i>
    <i r="1">
      <x v="22"/>
    </i>
    <i>
      <x v="551"/>
    </i>
    <i r="1">
      <x v="35"/>
    </i>
    <i>
      <x v="552"/>
    </i>
    <i r="1">
      <x v="88"/>
    </i>
    <i>
      <x v="553"/>
    </i>
    <i r="1">
      <x v="28"/>
    </i>
    <i>
      <x v="554"/>
    </i>
    <i r="1">
      <x v="28"/>
    </i>
    <i>
      <x v="555"/>
    </i>
    <i r="1">
      <x v="78"/>
    </i>
    <i>
      <x v="556"/>
    </i>
    <i r="1">
      <x v="63"/>
    </i>
    <i>
      <x v="557"/>
    </i>
    <i r="1">
      <x v="88"/>
    </i>
    <i>
      <x v="558"/>
    </i>
    <i r="1">
      <x v="52"/>
    </i>
    <i>
      <x v="559"/>
    </i>
    <i r="1">
      <x v="48"/>
    </i>
    <i>
      <x v="560"/>
    </i>
    <i r="1">
      <x v="88"/>
    </i>
    <i>
      <x v="561"/>
    </i>
    <i r="1">
      <x v="53"/>
    </i>
    <i>
      <x v="562"/>
    </i>
    <i r="1">
      <x v="36"/>
    </i>
    <i>
      <x v="563"/>
    </i>
    <i r="1">
      <x v="88"/>
    </i>
    <i>
      <x v="564"/>
    </i>
    <i r="1">
      <x v="88"/>
    </i>
    <i>
      <x v="565"/>
    </i>
    <i r="1">
      <x v="31"/>
    </i>
    <i>
      <x v="566"/>
    </i>
    <i r="1">
      <x v="24"/>
    </i>
    <i>
      <x v="567"/>
    </i>
    <i r="1">
      <x v="38"/>
    </i>
    <i>
      <x v="568"/>
    </i>
    <i r="1">
      <x v="88"/>
    </i>
    <i>
      <x v="569"/>
    </i>
    <i r="1">
      <x v="42"/>
    </i>
    <i>
      <x v="570"/>
    </i>
    <i r="1">
      <x v="78"/>
    </i>
    <i>
      <x v="571"/>
    </i>
    <i r="1">
      <x v="68"/>
    </i>
    <i>
      <x v="572"/>
    </i>
    <i r="1">
      <x v="48"/>
    </i>
    <i>
      <x v="573"/>
    </i>
    <i r="1">
      <x v="88"/>
    </i>
    <i>
      <x v="574"/>
    </i>
    <i r="1">
      <x v="21"/>
    </i>
    <i>
      <x v="575"/>
    </i>
    <i r="1">
      <x v="24"/>
    </i>
    <i>
      <x v="576"/>
    </i>
    <i r="1">
      <x v="45"/>
    </i>
    <i>
      <x v="577"/>
    </i>
    <i r="1">
      <x v="52"/>
    </i>
    <i>
      <x v="578"/>
    </i>
    <i r="1">
      <x v="88"/>
    </i>
    <i>
      <x v="579"/>
    </i>
    <i r="1">
      <x v="42"/>
    </i>
    <i>
      <x v="580"/>
    </i>
    <i r="1">
      <x v="33"/>
    </i>
    <i>
      <x v="581"/>
    </i>
    <i r="1">
      <x v="52"/>
    </i>
    <i>
      <x v="582"/>
    </i>
    <i r="1">
      <x v="69"/>
    </i>
    <i>
      <x v="583"/>
    </i>
    <i r="1">
      <x v="48"/>
    </i>
    <i>
      <x v="584"/>
    </i>
    <i r="1">
      <x v="88"/>
    </i>
    <i>
      <x v="585"/>
    </i>
    <i r="1">
      <x v="23"/>
    </i>
    <i>
      <x v="586"/>
    </i>
    <i r="1">
      <x v="62"/>
    </i>
    <i>
      <x v="587"/>
    </i>
    <i r="1">
      <x v="76"/>
    </i>
    <i>
      <x v="588"/>
    </i>
    <i r="1">
      <x v="28"/>
    </i>
    <i>
      <x v="589"/>
    </i>
    <i r="1">
      <x v="88"/>
    </i>
    <i>
      <x v="590"/>
    </i>
    <i r="1">
      <x v="47"/>
    </i>
    <i>
      <x v="591"/>
    </i>
    <i r="1">
      <x v="67"/>
    </i>
    <i>
      <x v="592"/>
    </i>
    <i r="1">
      <x v="62"/>
    </i>
    <i>
      <x v="593"/>
    </i>
    <i r="1">
      <x v="88"/>
    </i>
    <i>
      <x v="594"/>
    </i>
    <i r="1">
      <x v="50"/>
    </i>
    <i>
      <x v="595"/>
    </i>
    <i r="1">
      <x v="48"/>
    </i>
    <i>
      <x v="596"/>
    </i>
    <i r="1">
      <x v="88"/>
    </i>
    <i>
      <x v="597"/>
    </i>
    <i r="1">
      <x v="64"/>
    </i>
    <i>
      <x v="598"/>
    </i>
    <i r="1">
      <x v="88"/>
    </i>
    <i>
      <x v="599"/>
    </i>
    <i r="1">
      <x v="64"/>
    </i>
    <i>
      <x v="600"/>
    </i>
    <i r="1">
      <x v="31"/>
    </i>
    <i>
      <x v="601"/>
    </i>
    <i r="1">
      <x v="88"/>
    </i>
    <i>
      <x v="602"/>
    </i>
    <i r="1">
      <x v="88"/>
    </i>
    <i>
      <x v="603"/>
    </i>
    <i r="1">
      <x v="58"/>
    </i>
    <i>
      <x v="604"/>
    </i>
    <i r="1">
      <x v="47"/>
    </i>
    <i>
      <x v="605"/>
    </i>
    <i r="1">
      <x v="48"/>
    </i>
    <i>
      <x v="606"/>
    </i>
    <i r="1">
      <x v="39"/>
    </i>
    <i>
      <x v="607"/>
    </i>
    <i r="1">
      <x v="35"/>
    </i>
    <i>
      <x v="608"/>
    </i>
    <i r="1">
      <x v="28"/>
    </i>
    <i>
      <x v="609"/>
    </i>
    <i r="1">
      <x v="53"/>
    </i>
    <i>
      <x v="610"/>
    </i>
    <i r="1">
      <x v="52"/>
    </i>
    <i>
      <x v="611"/>
    </i>
    <i r="1">
      <x v="88"/>
    </i>
    <i>
      <x v="612"/>
    </i>
    <i r="1">
      <x v="88"/>
    </i>
    <i>
      <x v="613"/>
    </i>
    <i r="1">
      <x v="88"/>
    </i>
    <i>
      <x v="614"/>
    </i>
    <i r="1">
      <x v="47"/>
    </i>
    <i>
      <x v="615"/>
    </i>
    <i r="1">
      <x v="31"/>
    </i>
    <i>
      <x v="616"/>
    </i>
    <i r="1">
      <x v="45"/>
    </i>
    <i>
      <x v="617"/>
    </i>
    <i r="1">
      <x v="34"/>
    </i>
    <i>
      <x v="618"/>
    </i>
    <i r="1">
      <x v="8"/>
    </i>
    <i>
      <x v="619"/>
    </i>
    <i r="1">
      <x v="34"/>
    </i>
    <i>
      <x v="620"/>
    </i>
    <i r="1">
      <x v="35"/>
    </i>
    <i>
      <x v="621"/>
    </i>
    <i r="1">
      <x v="56"/>
    </i>
    <i>
      <x v="622"/>
    </i>
    <i r="1">
      <x v="25"/>
    </i>
    <i>
      <x v="623"/>
    </i>
    <i r="1">
      <x v="27"/>
    </i>
    <i>
      <x v="624"/>
    </i>
    <i r="1">
      <x v="27"/>
    </i>
    <i>
      <x v="625"/>
    </i>
    <i r="1">
      <x v="77"/>
    </i>
    <i>
      <x v="626"/>
    </i>
    <i r="1">
      <x v="73"/>
    </i>
    <i>
      <x v="627"/>
    </i>
    <i r="1">
      <x v="27"/>
    </i>
    <i>
      <x v="628"/>
    </i>
    <i r="1">
      <x v="34"/>
    </i>
    <i>
      <x v="629"/>
    </i>
    <i r="1">
      <x v="88"/>
    </i>
    <i>
      <x v="630"/>
    </i>
    <i r="1">
      <x v="87"/>
    </i>
    <i>
      <x v="631"/>
    </i>
    <i r="1">
      <x v="66"/>
    </i>
    <i>
      <x v="632"/>
    </i>
    <i r="1">
      <x v="42"/>
    </i>
    <i>
      <x v="633"/>
    </i>
    <i r="1">
      <x v="88"/>
    </i>
    <i>
      <x v="634"/>
    </i>
    <i r="1">
      <x v="13"/>
    </i>
    <i>
      <x v="635"/>
    </i>
    <i r="1">
      <x v="36"/>
    </i>
    <i>
      <x v="636"/>
    </i>
    <i r="1">
      <x v="42"/>
    </i>
    <i>
      <x v="637"/>
    </i>
    <i r="1">
      <x v="41"/>
    </i>
    <i>
      <x v="638"/>
    </i>
    <i r="1">
      <x v="55"/>
    </i>
    <i>
      <x v="639"/>
    </i>
    <i r="1">
      <x v="88"/>
    </i>
    <i>
      <x v="640"/>
    </i>
    <i r="1">
      <x v="25"/>
    </i>
    <i>
      <x v="641"/>
    </i>
    <i r="1">
      <x v="31"/>
    </i>
    <i>
      <x v="642"/>
    </i>
    <i r="1">
      <x v="6"/>
    </i>
    <i>
      <x v="643"/>
    </i>
    <i r="1">
      <x v="88"/>
    </i>
    <i>
      <x v="644"/>
    </i>
    <i r="1">
      <x v="2"/>
    </i>
    <i>
      <x v="645"/>
    </i>
    <i r="1">
      <x v="63"/>
    </i>
    <i>
      <x v="646"/>
    </i>
    <i r="1">
      <x v="24"/>
    </i>
    <i>
      <x v="647"/>
    </i>
    <i r="1">
      <x v="72"/>
    </i>
    <i>
      <x v="648"/>
    </i>
    <i r="1">
      <x v="88"/>
    </i>
    <i>
      <x v="649"/>
    </i>
    <i r="1">
      <x v="29"/>
    </i>
    <i>
      <x v="650"/>
    </i>
    <i r="1">
      <x v="88"/>
    </i>
    <i>
      <x v="651"/>
    </i>
    <i r="1">
      <x v="23"/>
    </i>
    <i>
      <x v="652"/>
    </i>
    <i r="1">
      <x v="27"/>
    </i>
    <i>
      <x v="653"/>
    </i>
    <i r="1">
      <x v="88"/>
    </i>
    <i>
      <x v="654"/>
    </i>
    <i r="1">
      <x v="23"/>
    </i>
    <i>
      <x v="655"/>
    </i>
    <i r="1">
      <x v="31"/>
    </i>
    <i>
      <x v="656"/>
    </i>
    <i r="1">
      <x v="88"/>
    </i>
    <i>
      <x v="657"/>
    </i>
    <i r="1">
      <x v="42"/>
    </i>
    <i>
      <x v="658"/>
    </i>
    <i r="1">
      <x v="29"/>
    </i>
    <i>
      <x v="659"/>
    </i>
    <i r="1">
      <x v="74"/>
    </i>
    <i>
      <x v="660"/>
    </i>
    <i r="1">
      <x v="65"/>
    </i>
    <i>
      <x v="661"/>
    </i>
    <i r="1">
      <x v="53"/>
    </i>
    <i>
      <x v="662"/>
    </i>
    <i r="1">
      <x v="62"/>
    </i>
    <i>
      <x v="663"/>
    </i>
    <i r="1">
      <x v="48"/>
    </i>
    <i>
      <x v="664"/>
    </i>
    <i r="1">
      <x v="25"/>
    </i>
    <i>
      <x v="665"/>
    </i>
    <i r="1">
      <x v="42"/>
    </i>
    <i>
      <x v="666"/>
    </i>
    <i r="1">
      <x v="33"/>
    </i>
    <i>
      <x v="667"/>
    </i>
    <i r="1">
      <x v="88"/>
    </i>
    <i>
      <x v="668"/>
    </i>
    <i r="1">
      <x v="57"/>
    </i>
    <i>
      <x v="669"/>
    </i>
    <i r="1">
      <x v="88"/>
    </i>
    <i>
      <x v="670"/>
    </i>
    <i r="1">
      <x v="53"/>
    </i>
    <i>
      <x v="671"/>
    </i>
    <i r="1">
      <x v="41"/>
    </i>
    <i>
      <x v="672"/>
    </i>
    <i r="1">
      <x v="83"/>
    </i>
    <i>
      <x v="673"/>
    </i>
    <i r="1">
      <x v="41"/>
    </i>
    <i>
      <x v="674"/>
    </i>
    <i r="1">
      <x v="88"/>
    </i>
    <i>
      <x v="675"/>
    </i>
    <i r="1">
      <x v="23"/>
    </i>
    <i>
      <x v="676"/>
    </i>
    <i r="1">
      <x v="32"/>
    </i>
    <i>
      <x v="677"/>
    </i>
    <i r="1">
      <x v="23"/>
    </i>
    <i>
      <x v="678"/>
    </i>
    <i r="1">
      <x v="57"/>
    </i>
    <i>
      <x v="679"/>
    </i>
    <i r="1">
      <x v="48"/>
    </i>
    <i>
      <x v="680"/>
    </i>
    <i r="1">
      <x v="88"/>
    </i>
    <i>
      <x v="681"/>
    </i>
    <i r="1">
      <x v="35"/>
    </i>
    <i>
      <x v="682"/>
    </i>
    <i r="1">
      <x v="25"/>
    </i>
    <i>
      <x v="683"/>
    </i>
    <i r="1">
      <x v="18"/>
    </i>
    <i>
      <x v="684"/>
    </i>
    <i r="1">
      <x v="76"/>
    </i>
    <i>
      <x v="685"/>
    </i>
    <i r="1">
      <x v="33"/>
    </i>
    <i>
      <x v="686"/>
    </i>
    <i r="1">
      <x v="18"/>
    </i>
    <i>
      <x v="687"/>
    </i>
    <i r="1">
      <x v="24"/>
    </i>
    <i>
      <x v="688"/>
    </i>
    <i r="1">
      <x v="23"/>
    </i>
    <i>
      <x v="689"/>
    </i>
    <i r="1">
      <x v="20"/>
    </i>
    <i>
      <x v="690"/>
    </i>
    <i r="1">
      <x v="41"/>
    </i>
    <i>
      <x v="691"/>
    </i>
    <i r="1">
      <x v="8"/>
    </i>
    <i>
      <x v="692"/>
    </i>
    <i r="1">
      <x v="88"/>
    </i>
    <i>
      <x v="693"/>
    </i>
    <i r="1">
      <x v="33"/>
    </i>
    <i>
      <x v="694"/>
    </i>
    <i r="1">
      <x v="76"/>
    </i>
    <i>
      <x v="695"/>
    </i>
    <i r="1">
      <x v="67"/>
    </i>
    <i>
      <x v="696"/>
    </i>
    <i r="1">
      <x v="58"/>
    </i>
    <i>
      <x v="697"/>
    </i>
    <i r="1">
      <x v="88"/>
    </i>
    <i>
      <x v="698"/>
    </i>
    <i r="1">
      <x v="64"/>
    </i>
    <i>
      <x v="699"/>
    </i>
    <i r="1">
      <x v="56"/>
    </i>
    <i>
      <x v="700"/>
    </i>
    <i r="1">
      <x v="23"/>
    </i>
    <i>
      <x v="701"/>
    </i>
    <i r="1">
      <x v="47"/>
    </i>
    <i>
      <x v="702"/>
    </i>
    <i r="1">
      <x v="23"/>
    </i>
    <i>
      <x v="703"/>
    </i>
    <i r="1">
      <x v="33"/>
    </i>
    <i>
      <x v="704"/>
    </i>
    <i r="1">
      <x v="34"/>
    </i>
    <i>
      <x v="705"/>
    </i>
    <i r="1">
      <x v="52"/>
    </i>
    <i>
      <x v="706"/>
    </i>
    <i r="1">
      <x v="59"/>
    </i>
    <i>
      <x v="707"/>
    </i>
    <i r="1">
      <x v="56"/>
    </i>
    <i>
      <x v="708"/>
    </i>
    <i r="1">
      <x v="28"/>
    </i>
    <i>
      <x v="709"/>
    </i>
    <i r="1">
      <x v="88"/>
    </i>
    <i>
      <x v="710"/>
    </i>
    <i r="1">
      <x v="31"/>
    </i>
    <i>
      <x v="711"/>
    </i>
    <i r="1">
      <x v="88"/>
    </i>
    <i>
      <x v="712"/>
    </i>
    <i r="1">
      <x v="63"/>
    </i>
    <i>
      <x v="713"/>
    </i>
    <i r="1">
      <x v="38"/>
    </i>
    <i>
      <x v="714"/>
    </i>
    <i r="1">
      <x v="67"/>
    </i>
    <i>
      <x v="715"/>
    </i>
    <i r="1">
      <x v="24"/>
    </i>
    <i>
      <x v="716"/>
    </i>
    <i r="1">
      <x v="51"/>
    </i>
    <i>
      <x v="717"/>
    </i>
    <i r="1">
      <x v="35"/>
    </i>
    <i>
      <x v="718"/>
    </i>
    <i r="1">
      <x v="88"/>
    </i>
    <i>
      <x v="719"/>
    </i>
    <i r="1">
      <x v="44"/>
    </i>
    <i>
      <x v="720"/>
    </i>
    <i r="1">
      <x v="10"/>
    </i>
    <i>
      <x v="721"/>
    </i>
    <i r="1">
      <x v="22"/>
    </i>
    <i>
      <x v="722"/>
    </i>
    <i r="1">
      <x v="45"/>
    </i>
    <i>
      <x v="723"/>
    </i>
    <i r="1">
      <x v="65"/>
    </i>
    <i>
      <x v="724"/>
    </i>
    <i r="1">
      <x v="35"/>
    </i>
    <i>
      <x v="725"/>
    </i>
    <i r="1">
      <x v="25"/>
    </i>
    <i>
      <x v="726"/>
    </i>
    <i r="1">
      <x v="39"/>
    </i>
    <i>
      <x v="727"/>
    </i>
    <i r="1">
      <x v="88"/>
    </i>
    <i>
      <x v="728"/>
    </i>
    <i r="1">
      <x v="33"/>
    </i>
    <i>
      <x v="729"/>
    </i>
    <i r="1">
      <x v="33"/>
    </i>
    <i>
      <x v="730"/>
    </i>
    <i r="1">
      <x v="38"/>
    </i>
    <i>
      <x v="731"/>
    </i>
    <i r="1">
      <x v="15"/>
    </i>
    <i>
      <x v="732"/>
    </i>
    <i r="1">
      <x v="88"/>
    </i>
    <i>
      <x v="733"/>
    </i>
    <i r="1">
      <x v="29"/>
    </i>
    <i>
      <x v="734"/>
    </i>
    <i r="1">
      <x v="29"/>
    </i>
    <i>
      <x v="735"/>
    </i>
    <i r="1">
      <x v="37"/>
    </i>
    <i>
      <x v="736"/>
    </i>
    <i r="1">
      <x v="63"/>
    </i>
    <i>
      <x v="737"/>
    </i>
    <i r="1">
      <x v="47"/>
    </i>
    <i>
      <x v="738"/>
    </i>
    <i r="1">
      <x v="88"/>
    </i>
    <i>
      <x v="739"/>
    </i>
    <i r="1">
      <x v="88"/>
    </i>
    <i>
      <x v="740"/>
    </i>
    <i r="1">
      <x v="88"/>
    </i>
    <i>
      <x v="741"/>
    </i>
    <i r="1">
      <x v="48"/>
    </i>
    <i>
      <x v="742"/>
    </i>
    <i r="1">
      <x v="27"/>
    </i>
    <i>
      <x v="743"/>
    </i>
    <i r="1">
      <x v="31"/>
    </i>
    <i>
      <x v="744"/>
    </i>
    <i r="1">
      <x v="41"/>
    </i>
    <i>
      <x v="745"/>
    </i>
    <i r="1">
      <x v="83"/>
    </i>
    <i>
      <x v="746"/>
    </i>
    <i r="1">
      <x v="21"/>
    </i>
    <i>
      <x v="747"/>
    </i>
    <i r="1">
      <x v="39"/>
    </i>
    <i>
      <x v="748"/>
    </i>
    <i r="1">
      <x v="24"/>
    </i>
    <i>
      <x v="749"/>
    </i>
    <i r="1">
      <x v="41"/>
    </i>
    <i>
      <x v="750"/>
    </i>
    <i r="1">
      <x v="8"/>
    </i>
    <i>
      <x v="751"/>
    </i>
    <i r="1">
      <x v="10"/>
    </i>
    <i>
      <x v="752"/>
    </i>
    <i r="1">
      <x v="44"/>
    </i>
    <i>
      <x v="753"/>
    </i>
    <i r="1">
      <x v="29"/>
    </i>
    <i>
      <x v="754"/>
    </i>
    <i r="1">
      <x v="63"/>
    </i>
    <i>
      <x v="755"/>
    </i>
    <i r="1">
      <x v="1"/>
    </i>
    <i>
      <x v="756"/>
    </i>
    <i r="1">
      <x v="36"/>
    </i>
    <i>
      <x v="757"/>
    </i>
    <i r="1">
      <x v="23"/>
    </i>
    <i>
      <x v="758"/>
    </i>
    <i r="1">
      <x v="45"/>
    </i>
    <i>
      <x v="759"/>
    </i>
    <i r="1">
      <x v="44"/>
    </i>
    <i>
      <x v="760"/>
    </i>
    <i r="1">
      <x v="88"/>
    </i>
    <i>
      <x v="761"/>
    </i>
    <i r="1">
      <x v="55"/>
    </i>
    <i>
      <x v="762"/>
    </i>
    <i r="1">
      <x v="25"/>
    </i>
    <i>
      <x v="763"/>
    </i>
    <i r="1">
      <x v="48"/>
    </i>
    <i>
      <x v="764"/>
    </i>
    <i r="1">
      <x v="21"/>
    </i>
    <i>
      <x v="765"/>
    </i>
    <i r="1">
      <x v="66"/>
    </i>
    <i>
      <x v="766"/>
    </i>
    <i r="1">
      <x v="88"/>
    </i>
    <i>
      <x v="767"/>
    </i>
    <i r="1">
      <x v="40"/>
    </i>
    <i>
      <x v="768"/>
    </i>
    <i r="1">
      <x v="88"/>
    </i>
    <i>
      <x v="769"/>
    </i>
    <i r="1">
      <x v="42"/>
    </i>
    <i>
      <x v="770"/>
    </i>
    <i r="1">
      <x v="31"/>
    </i>
    <i>
      <x v="771"/>
    </i>
    <i r="1">
      <x v="63"/>
    </i>
    <i>
      <x v="772"/>
    </i>
    <i r="1">
      <x v="73"/>
    </i>
    <i>
      <x v="773"/>
    </i>
    <i r="1">
      <x v="88"/>
    </i>
    <i>
      <x v="774"/>
    </i>
    <i r="1">
      <x v="69"/>
    </i>
    <i>
      <x v="775"/>
    </i>
    <i r="1">
      <x v="23"/>
    </i>
    <i>
      <x v="776"/>
    </i>
    <i r="1">
      <x v="88"/>
    </i>
    <i>
      <x v="777"/>
    </i>
    <i r="1">
      <x v="9"/>
    </i>
    <i>
      <x v="778"/>
    </i>
    <i r="1">
      <x v="88"/>
    </i>
    <i>
      <x v="779"/>
    </i>
    <i r="1">
      <x v="57"/>
    </i>
    <i>
      <x v="780"/>
    </i>
    <i r="1">
      <x v="17"/>
    </i>
    <i>
      <x v="781"/>
    </i>
    <i r="1">
      <x v="22"/>
    </i>
    <i>
      <x v="782"/>
    </i>
    <i r="1">
      <x v="38"/>
    </i>
    <i>
      <x v="783"/>
    </i>
    <i r="1">
      <x v="88"/>
    </i>
    <i>
      <x v="784"/>
    </i>
    <i r="1">
      <x v="33"/>
    </i>
    <i>
      <x v="785"/>
    </i>
    <i r="1">
      <x v="33"/>
    </i>
    <i>
      <x v="786"/>
    </i>
    <i r="1">
      <x v="23"/>
    </i>
    <i>
      <x v="787"/>
    </i>
    <i r="1">
      <x v="12"/>
    </i>
    <i>
      <x v="788"/>
    </i>
    <i r="1">
      <x v="5"/>
    </i>
    <i>
      <x v="789"/>
    </i>
    <i r="1">
      <x v="61"/>
    </i>
    <i>
      <x v="790"/>
    </i>
    <i r="1">
      <x v="88"/>
    </i>
    <i>
      <x v="791"/>
    </i>
    <i r="1">
      <x v="21"/>
    </i>
    <i>
      <x v="792"/>
    </i>
    <i r="1">
      <x v="88"/>
    </i>
    <i>
      <x v="793"/>
    </i>
    <i r="1">
      <x v="88"/>
    </i>
    <i>
      <x v="794"/>
    </i>
    <i r="1">
      <x v="33"/>
    </i>
    <i>
      <x v="795"/>
    </i>
    <i r="1">
      <x v="52"/>
    </i>
    <i>
      <x v="796"/>
    </i>
    <i r="1">
      <x v="64"/>
    </i>
    <i>
      <x v="797"/>
    </i>
    <i r="1">
      <x v="41"/>
    </i>
    <i>
      <x v="798"/>
    </i>
    <i r="1">
      <x v="39"/>
    </i>
    <i>
      <x v="799"/>
    </i>
    <i r="1">
      <x v="39"/>
    </i>
    <i>
      <x v="800"/>
    </i>
    <i r="1">
      <x v="45"/>
    </i>
    <i>
      <x v="801"/>
    </i>
    <i r="1">
      <x v="41"/>
    </i>
    <i>
      <x v="802"/>
    </i>
    <i r="1">
      <x v="15"/>
    </i>
    <i>
      <x v="803"/>
    </i>
    <i r="1">
      <x/>
    </i>
    <i>
      <x v="804"/>
    </i>
    <i r="1">
      <x v="35"/>
    </i>
    <i>
      <x v="805"/>
    </i>
    <i r="1">
      <x v="41"/>
    </i>
    <i>
      <x v="806"/>
    </i>
    <i r="1">
      <x v="52"/>
    </i>
    <i>
      <x v="807"/>
    </i>
    <i r="1">
      <x v="23"/>
    </i>
    <i>
      <x v="808"/>
    </i>
    <i r="1">
      <x v="52"/>
    </i>
    <i>
      <x v="809"/>
    </i>
    <i r="1">
      <x v="44"/>
    </i>
    <i>
      <x v="810"/>
    </i>
    <i r="1">
      <x v="34"/>
    </i>
    <i>
      <x v="811"/>
    </i>
    <i r="1">
      <x v="52"/>
    </i>
    <i>
      <x v="812"/>
    </i>
    <i r="1">
      <x v="47"/>
    </i>
    <i>
      <x v="813"/>
    </i>
    <i r="1">
      <x v="10"/>
    </i>
    <i>
      <x v="814"/>
    </i>
    <i r="1">
      <x v="40"/>
    </i>
    <i>
      <x v="815"/>
    </i>
    <i r="1">
      <x v="88"/>
    </i>
    <i>
      <x v="816"/>
    </i>
    <i r="1">
      <x v="29"/>
    </i>
    <i>
      <x v="817"/>
    </i>
    <i r="1">
      <x v="41"/>
    </i>
    <i>
      <x v="818"/>
    </i>
    <i r="1">
      <x v="57"/>
    </i>
    <i>
      <x v="819"/>
    </i>
    <i r="1">
      <x v="14"/>
    </i>
    <i>
      <x v="820"/>
    </i>
    <i r="1">
      <x v="67"/>
    </i>
    <i>
      <x v="821"/>
    </i>
    <i r="1">
      <x v="35"/>
    </i>
    <i>
      <x v="822"/>
    </i>
    <i r="1">
      <x v="51"/>
    </i>
    <i>
      <x v="823"/>
    </i>
    <i r="1">
      <x v="35"/>
    </i>
    <i>
      <x v="824"/>
    </i>
    <i r="1">
      <x v="6"/>
    </i>
    <i>
      <x v="825"/>
    </i>
    <i r="1">
      <x v="88"/>
    </i>
    <i>
      <x v="826"/>
    </i>
    <i r="1">
      <x v="88"/>
    </i>
    <i>
      <x v="827"/>
    </i>
    <i r="1">
      <x v="5"/>
    </i>
    <i>
      <x v="828"/>
    </i>
    <i r="1">
      <x v="88"/>
    </i>
    <i>
      <x v="829"/>
    </i>
    <i r="1">
      <x v="78"/>
    </i>
    <i>
      <x v="830"/>
    </i>
    <i r="1">
      <x v="20"/>
    </i>
    <i>
      <x v="831"/>
    </i>
    <i r="1">
      <x v="3"/>
    </i>
    <i>
      <x v="832"/>
    </i>
    <i r="1">
      <x v="88"/>
    </i>
    <i>
      <x v="833"/>
    </i>
    <i r="1">
      <x v="29"/>
    </i>
    <i>
      <x v="834"/>
    </i>
    <i r="1">
      <x v="23"/>
    </i>
    <i>
      <x v="835"/>
    </i>
    <i r="1">
      <x v="52"/>
    </i>
    <i>
      <x v="836"/>
    </i>
    <i r="1">
      <x v="27"/>
    </i>
    <i>
      <x v="837"/>
    </i>
    <i r="1">
      <x v="88"/>
    </i>
    <i>
      <x v="838"/>
    </i>
    <i r="1">
      <x v="42"/>
    </i>
    <i>
      <x v="839"/>
    </i>
    <i r="1">
      <x v="88"/>
    </i>
    <i>
      <x v="840"/>
    </i>
    <i r="1">
      <x v="25"/>
    </i>
    <i>
      <x v="841"/>
    </i>
    <i r="1">
      <x v="21"/>
    </i>
    <i>
      <x v="842"/>
    </i>
    <i r="1">
      <x v="39"/>
    </i>
    <i>
      <x v="843"/>
    </i>
    <i r="1">
      <x v="46"/>
    </i>
    <i>
      <x v="844"/>
    </i>
    <i r="1">
      <x v="22"/>
    </i>
    <i>
      <x v="845"/>
    </i>
    <i r="1">
      <x v="56"/>
    </i>
    <i>
      <x v="846"/>
    </i>
    <i r="1">
      <x v="88"/>
    </i>
    <i>
      <x v="847"/>
    </i>
    <i r="1">
      <x v="47"/>
    </i>
    <i>
      <x v="848"/>
    </i>
    <i r="1">
      <x v="36"/>
    </i>
    <i>
      <x v="849"/>
    </i>
    <i r="1">
      <x v="88"/>
    </i>
    <i>
      <x v="850"/>
    </i>
    <i r="1">
      <x v="8"/>
    </i>
    <i>
      <x v="851"/>
    </i>
    <i r="1">
      <x v="86"/>
    </i>
    <i>
      <x v="852"/>
    </i>
    <i r="1">
      <x v="13"/>
    </i>
    <i>
      <x v="853"/>
    </i>
    <i r="1">
      <x v="21"/>
    </i>
    <i>
      <x v="854"/>
    </i>
    <i r="1">
      <x v="58"/>
    </i>
    <i>
      <x v="855"/>
    </i>
    <i r="1">
      <x v="23"/>
    </i>
    <i>
      <x v="856"/>
    </i>
    <i r="1">
      <x v="59"/>
    </i>
    <i>
      <x v="857"/>
    </i>
    <i r="1">
      <x v="66"/>
    </i>
    <i>
      <x v="858"/>
    </i>
    <i r="1">
      <x v="31"/>
    </i>
    <i>
      <x v="859"/>
    </i>
    <i r="1">
      <x v="88"/>
    </i>
    <i>
      <x v="860"/>
    </i>
    <i r="1">
      <x v="55"/>
    </i>
    <i>
      <x v="861"/>
    </i>
    <i r="1">
      <x v="27"/>
    </i>
    <i>
      <x v="862"/>
    </i>
    <i r="1">
      <x v="63"/>
    </i>
    <i>
      <x v="863"/>
    </i>
    <i r="1">
      <x v="88"/>
    </i>
    <i>
      <x v="864"/>
    </i>
    <i r="1">
      <x v="31"/>
    </i>
    <i>
      <x v="865"/>
    </i>
    <i r="1">
      <x v="56"/>
    </i>
    <i>
      <x v="866"/>
    </i>
    <i r="1">
      <x v="35"/>
    </i>
    <i>
      <x v="867"/>
    </i>
    <i r="1">
      <x v="41"/>
    </i>
    <i>
      <x v="868"/>
    </i>
    <i r="1">
      <x v="88"/>
    </i>
    <i>
      <x v="869"/>
    </i>
    <i r="1">
      <x v="8"/>
    </i>
    <i>
      <x v="870"/>
    </i>
    <i r="1">
      <x v="34"/>
    </i>
    <i>
      <x v="871"/>
    </i>
    <i r="1">
      <x v="62"/>
    </i>
    <i>
      <x v="872"/>
    </i>
    <i r="1">
      <x v="44"/>
    </i>
    <i>
      <x v="873"/>
    </i>
    <i r="1">
      <x v="62"/>
    </i>
    <i>
      <x v="874"/>
    </i>
    <i r="1">
      <x v="36"/>
    </i>
    <i>
      <x v="875"/>
    </i>
    <i r="1">
      <x v="20"/>
    </i>
    <i>
      <x v="876"/>
    </i>
    <i r="1">
      <x v="25"/>
    </i>
    <i>
      <x v="877"/>
    </i>
    <i r="1">
      <x v="24"/>
    </i>
    <i>
      <x v="878"/>
    </i>
    <i r="1">
      <x v="88"/>
    </i>
    <i>
      <x v="879"/>
    </i>
    <i r="1">
      <x v="72"/>
    </i>
    <i>
      <x v="880"/>
    </i>
    <i r="1">
      <x v="33"/>
    </i>
    <i>
      <x v="881"/>
    </i>
    <i r="1">
      <x v="44"/>
    </i>
    <i>
      <x v="882"/>
    </i>
    <i r="1">
      <x v="28"/>
    </i>
    <i>
      <x v="883"/>
    </i>
    <i r="1">
      <x v="36"/>
    </i>
    <i>
      <x v="884"/>
    </i>
    <i r="1">
      <x v="33"/>
    </i>
    <i>
      <x v="885"/>
    </i>
    <i r="1">
      <x v="52"/>
    </i>
    <i>
      <x v="886"/>
    </i>
    <i r="1">
      <x v="35"/>
    </i>
    <i>
      <x v="887"/>
    </i>
    <i r="1">
      <x v="24"/>
    </i>
    <i>
      <x v="888"/>
    </i>
    <i r="1">
      <x v="88"/>
    </i>
    <i>
      <x v="889"/>
    </i>
    <i r="1">
      <x v="34"/>
    </i>
    <i>
      <x v="890"/>
    </i>
    <i r="1">
      <x v="42"/>
    </i>
    <i t="grand">
      <x/>
    </i>
  </rowItems>
  <colItems count="1">
    <i/>
  </colItems>
  <dataFields count="1">
    <dataField name="Max of Fare" fld="9" subtotal="max" baseField="9" baseItem="1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EF342D-7FCA-488F-BBC2-476F19E6EB3D}"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2" xr10:uid="{742BA400-320B-48C6-B5C9-0677C431B48E}" sourceName="Column2">
  <extLst>
    <x:ext xmlns:x15="http://schemas.microsoft.com/office/spreadsheetml/2010/11/main" uri="{2F2917AC-EB37-4324-AD4E-5DD8C200BD13}">
      <x15:tableSlicerCache tableId="3"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3" xr10:uid="{BAA13D99-9AD9-4C50-BC99-AA963483CFAA}" sourceName="Column3">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2" xr10:uid="{9AC92748-0E2C-4370-95C8-C91150769C8C}" cache="Slicer_Column2" caption="Column2" rowHeight="234950"/>
  <slicer name="Column3" xr10:uid="{88689CDD-1065-4D46-910D-0927DA035211}" cache="Slicer_Column3" caption="Column3"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94" totalsRowShown="0" headerRowCellStyle="Normal" dataCellStyle="Normal">
  <autoFilter ref="A1:AA94" xr:uid="{00000000-0009-0000-0100-000001000000}"/>
  <tableColumns count="27">
    <tableColumn id="1" xr3:uid="{00000000-0010-0000-0000-000001000000}" name="Manufacturer" dataCellStyle="Normal"/>
    <tableColumn id="2" xr3:uid="{00000000-0010-0000-0000-000002000000}" name="Model" dataCellStyle="Normal"/>
    <tableColumn id="3" xr3:uid="{00000000-0010-0000-0000-000003000000}" name="Type" dataCellStyle="Normal"/>
    <tableColumn id="4" xr3:uid="{00000000-0010-0000-0000-000004000000}" name="Min.Price" dataCellStyle="Normal"/>
    <tableColumn id="5" xr3:uid="{00000000-0010-0000-0000-000005000000}" name="Price" dataCellStyle="Normal"/>
    <tableColumn id="6" xr3:uid="{00000000-0010-0000-0000-000006000000}" name="Max.Price" dataCellStyle="Normal"/>
    <tableColumn id="7" xr3:uid="{00000000-0010-0000-0000-000007000000}" name="MPG.city" dataCellStyle="Normal"/>
    <tableColumn id="8" xr3:uid="{00000000-0010-0000-0000-000008000000}" name="MPG.highway" dataCellStyle="Normal"/>
    <tableColumn id="9" xr3:uid="{00000000-0010-0000-0000-000009000000}" name="AirBags" dataCellStyle="Normal"/>
    <tableColumn id="10" xr3:uid="{00000000-0010-0000-0000-00000A000000}" name="DriveTrain" dataCellStyle="Normal"/>
    <tableColumn id="11" xr3:uid="{00000000-0010-0000-0000-00000B000000}" name="Cylinders" dataCellStyle="Normal"/>
    <tableColumn id="12" xr3:uid="{00000000-0010-0000-0000-00000C000000}" name="EngineSize" dataCellStyle="Normal"/>
    <tableColumn id="13" xr3:uid="{00000000-0010-0000-0000-00000D000000}" name="Horsepower" dataCellStyle="Normal"/>
    <tableColumn id="14" xr3:uid="{00000000-0010-0000-0000-00000E000000}" name="RPM" dataCellStyle="Normal"/>
    <tableColumn id="15" xr3:uid="{00000000-0010-0000-0000-00000F000000}" name="Rev.per.mile" dataCellStyle="Normal"/>
    <tableColumn id="16" xr3:uid="{00000000-0010-0000-0000-000010000000}" name="Man.trans.avail" dataCellStyle="Normal"/>
    <tableColumn id="17" xr3:uid="{00000000-0010-0000-0000-000011000000}" name="Fuel.tank.capacity" dataCellStyle="Normal"/>
    <tableColumn id="18" xr3:uid="{00000000-0010-0000-0000-000012000000}" name="Passengers" dataCellStyle="Normal"/>
    <tableColumn id="19" xr3:uid="{00000000-0010-0000-0000-000013000000}" name="Length" dataCellStyle="Normal"/>
    <tableColumn id="20" xr3:uid="{00000000-0010-0000-0000-000014000000}" name="Wheelbase" dataCellStyle="Normal"/>
    <tableColumn id="21" xr3:uid="{00000000-0010-0000-0000-000015000000}" name="Width" dataCellStyle="Normal"/>
    <tableColumn id="22" xr3:uid="{00000000-0010-0000-0000-000016000000}" name="Turn.circle" dataCellStyle="Normal"/>
    <tableColumn id="23" xr3:uid="{00000000-0010-0000-0000-000017000000}" name="Rear.seat.room" dataCellStyle="Normal"/>
    <tableColumn id="24" xr3:uid="{00000000-0010-0000-0000-000018000000}" name="Luggage.room" dataCellStyle="Normal"/>
    <tableColumn id="25" xr3:uid="{00000000-0010-0000-0000-000019000000}" name="Weight" dataCellStyle="Normal"/>
    <tableColumn id="26" xr3:uid="{00000000-0010-0000-0000-00001A000000}" name="Origin" dataCellStyle="Normal"/>
    <tableColumn id="27" xr3:uid="{2F79CA91-B1B8-44DD-BAF0-57C77D05F84D}" name="Column1" dataDxfId="5" dataCellStyle="Normal">
      <calculatedColumnFormula>IF(Table1[[#This Row],[MPG.city]]&gt;35,"High",IF(Table1[[#This Row],[MPG.city]]&lt;25,"Low","Medium"))</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70823D-F53B-47C3-ACD6-35261B76B0C7}" name="Table2" displayName="Table2" ref="AB19:AG27" totalsRowShown="0">
  <autoFilter ref="AB19:AG27" xr:uid="{32636F54-B779-4F99-A633-6BDCF01F1D97}"/>
  <tableColumns count="6">
    <tableColumn id="1" xr3:uid="{11120ED7-E752-446A-BD89-2EB3D584F9C7}" name="Column1"/>
    <tableColumn id="2" xr3:uid="{57E71E26-74E8-4860-9852-A370F3A26D94}" name="Column2">
      <calculatedColumnFormula>ROUND(AB20,0)</calculatedColumnFormula>
    </tableColumn>
    <tableColumn id="3" xr3:uid="{78F75CDB-AC42-47C9-ACB8-DEB32296E3AE}" name="Column3"/>
    <tableColumn id="4" xr3:uid="{0ACB5D28-E186-4C42-B9C5-A85D82DA9E99}" name="Column4"/>
    <tableColumn id="5" xr3:uid="{AF410470-7089-48D9-B62F-88BBEDFD4E57}" name="Column5"/>
    <tableColumn id="6" xr3:uid="{4C56DEA6-CBBC-413A-852D-BB771B192D2F}" name="Column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F5AD8E-4AAE-478C-B4C8-276E53E2F977}" name="titanic" displayName="titanic" ref="A1:R893" tableType="queryTable" totalsRowShown="0">
  <autoFilter ref="A1:R893" xr:uid="{0DF8715F-9A26-488D-94DB-7C11E096C2AD}">
    <filterColumn colId="1">
      <filters>
        <filter val="1"/>
      </filters>
    </filterColumn>
    <filterColumn colId="2">
      <filters>
        <filter val="2"/>
      </filters>
    </filterColumn>
  </autoFilter>
  <tableColumns count="18">
    <tableColumn id="1" xr3:uid="{F49AD5A3-56D6-413B-843F-FC1D9F059EE9}" uniqueName="1" name="Column1" queryTableFieldId="1"/>
    <tableColumn id="2" xr3:uid="{3746896F-6B2E-40E4-A269-C09A4AC2E091}" uniqueName="2" name="Column2" queryTableFieldId="2"/>
    <tableColumn id="3" xr3:uid="{2B490070-1876-42FE-AD2E-4175FEF9B8C6}" uniqueName="3" name="Column3" queryTableFieldId="3"/>
    <tableColumn id="4" xr3:uid="{B16FAF6F-55A2-48B0-8894-3E97E3EBDAA4}" uniqueName="4" name="Column4" queryTableFieldId="4" dataDxfId="4"/>
    <tableColumn id="5" xr3:uid="{AD96EDD4-6FEB-455F-AEF3-A234B83A6EAA}" uniqueName="5" name="Column5" queryTableFieldId="5" dataDxfId="3"/>
    <tableColumn id="6" xr3:uid="{2A36A76D-F642-4EED-8B8C-81887E8EBD1F}" uniqueName="6" name="Column6" queryTableFieldId="6"/>
    <tableColumn id="7" xr3:uid="{CEFA28B3-7850-49F7-80D5-E91B46C35109}" uniqueName="7" name="Column7" queryTableFieldId="7"/>
    <tableColumn id="8" xr3:uid="{71AAA890-631A-4370-BD89-664316C9632B}" uniqueName="8" name="Column8" queryTableFieldId="8"/>
    <tableColumn id="9" xr3:uid="{1672C454-9B71-4E65-831E-9C6613D65CAF}" uniqueName="9" name="Column9" queryTableFieldId="9"/>
    <tableColumn id="10" xr3:uid="{F10B7321-EBF9-446D-A6AF-5F5967EAF96A}" uniqueName="10" name="Column10" queryTableFieldId="10"/>
    <tableColumn id="11" xr3:uid="{AA18B0EF-2253-414E-9464-4F91A27E7B03}" uniqueName="11" name="Column11" queryTableFieldId="11" dataDxfId="2"/>
    <tableColumn id="12" xr3:uid="{68955BA6-D8C4-4827-B355-B9DD18C73E8D}" uniqueName="12" name="Column12" queryTableFieldId="12" dataDxfId="1"/>
    <tableColumn id="13" xr3:uid="{80FC9CA0-C6D1-4802-BAC1-EC51F5850836}" uniqueName="13" name="Column13" queryTableFieldId="13"/>
    <tableColumn id="14" xr3:uid="{44253986-ABD7-4C0B-BDFC-E827612C6DAA}" uniqueName="14" name="Column14" queryTableFieldId="14" dataDxfId="0"/>
    <tableColumn id="15" xr3:uid="{AC7D6482-7AA9-474F-B8B2-C88B0865543A}" uniqueName="15" name="Column15" queryTableFieldId="15"/>
    <tableColumn id="16" xr3:uid="{197DC303-1B78-44F8-BAC8-590369C41EAC}" uniqueName="16" name="Column16" queryTableFieldId="16"/>
    <tableColumn id="17" xr3:uid="{2CB27A9B-1B30-4F44-BA50-0C64A98CC777}" uniqueName="17" name="Column17" queryTableFieldId="17"/>
    <tableColumn id="18" xr3:uid="{5A5E1708-2B25-4454-890A-54FC36433F03}" uniqueName="18" name="Column18"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workbookViewId="0"/>
  </sheetViews>
  <sheetFormatPr defaultRowHeight="14.4" x14ac:dyDescent="0.3"/>
  <sheetData>
    <row r="1" spans="1:5" x14ac:dyDescent="0.3">
      <c r="A1" t="s">
        <v>0</v>
      </c>
      <c r="B1" t="s">
        <v>1</v>
      </c>
      <c r="C1" t="s">
        <v>2</v>
      </c>
      <c r="D1" t="s">
        <v>3</v>
      </c>
      <c r="E1" t="s">
        <v>4</v>
      </c>
    </row>
    <row r="2" spans="1:5" x14ac:dyDescent="0.3">
      <c r="A2">
        <v>5.0999999999999996</v>
      </c>
      <c r="B2">
        <v>3.5</v>
      </c>
      <c r="C2">
        <v>1.4</v>
      </c>
      <c r="D2">
        <v>0.2</v>
      </c>
      <c r="E2" t="s">
        <v>5</v>
      </c>
    </row>
    <row r="3" spans="1:5" x14ac:dyDescent="0.3">
      <c r="A3">
        <v>4.9000000000000004</v>
      </c>
      <c r="B3">
        <v>3</v>
      </c>
      <c r="C3">
        <v>1.4</v>
      </c>
      <c r="D3">
        <v>0.2</v>
      </c>
      <c r="E3" t="s">
        <v>5</v>
      </c>
    </row>
    <row r="4" spans="1:5" x14ac:dyDescent="0.3">
      <c r="A4">
        <v>4.7</v>
      </c>
      <c r="B4">
        <v>3.2</v>
      </c>
      <c r="C4">
        <v>1.3</v>
      </c>
      <c r="D4">
        <v>0.2</v>
      </c>
      <c r="E4" t="s">
        <v>5</v>
      </c>
    </row>
    <row r="5" spans="1:5" x14ac:dyDescent="0.3">
      <c r="A5">
        <v>4.5999999999999996</v>
      </c>
      <c r="B5">
        <v>3.1</v>
      </c>
      <c r="C5">
        <v>1.5</v>
      </c>
      <c r="D5">
        <v>0.2</v>
      </c>
      <c r="E5" t="s">
        <v>5</v>
      </c>
    </row>
    <row r="6" spans="1:5" x14ac:dyDescent="0.3">
      <c r="A6">
        <v>5</v>
      </c>
      <c r="B6">
        <v>3.6</v>
      </c>
      <c r="C6">
        <v>1.4</v>
      </c>
      <c r="D6">
        <v>0.2</v>
      </c>
      <c r="E6" t="s">
        <v>5</v>
      </c>
    </row>
    <row r="7" spans="1:5" x14ac:dyDescent="0.3">
      <c r="A7">
        <v>5.4</v>
      </c>
      <c r="B7">
        <v>3.9</v>
      </c>
      <c r="C7">
        <v>1.7</v>
      </c>
      <c r="D7">
        <v>0.4</v>
      </c>
      <c r="E7" t="s">
        <v>5</v>
      </c>
    </row>
    <row r="8" spans="1:5" x14ac:dyDescent="0.3">
      <c r="A8">
        <v>4.5999999999999996</v>
      </c>
      <c r="B8">
        <v>3.4</v>
      </c>
      <c r="C8">
        <v>1.4</v>
      </c>
      <c r="D8">
        <v>0.3</v>
      </c>
      <c r="E8" t="s">
        <v>5</v>
      </c>
    </row>
    <row r="9" spans="1:5" x14ac:dyDescent="0.3">
      <c r="A9">
        <v>5</v>
      </c>
      <c r="B9">
        <v>3.4</v>
      </c>
      <c r="C9">
        <v>1.5</v>
      </c>
      <c r="D9">
        <v>0.2</v>
      </c>
      <c r="E9" t="s">
        <v>5</v>
      </c>
    </row>
    <row r="10" spans="1:5" x14ac:dyDescent="0.3">
      <c r="A10">
        <v>4.4000000000000004</v>
      </c>
      <c r="B10">
        <v>2.9</v>
      </c>
      <c r="C10">
        <v>1.4</v>
      </c>
      <c r="D10">
        <v>0.2</v>
      </c>
      <c r="E10" t="s">
        <v>5</v>
      </c>
    </row>
    <row r="11" spans="1:5" x14ac:dyDescent="0.3">
      <c r="A11">
        <v>4.9000000000000004</v>
      </c>
      <c r="B11">
        <v>3.1</v>
      </c>
      <c r="C11">
        <v>1.5</v>
      </c>
      <c r="D11">
        <v>0.1</v>
      </c>
      <c r="E11" t="s">
        <v>5</v>
      </c>
    </row>
    <row r="12" spans="1:5" x14ac:dyDescent="0.3">
      <c r="A12">
        <v>5.4</v>
      </c>
      <c r="B12">
        <v>3.7</v>
      </c>
      <c r="C12">
        <v>1.5</v>
      </c>
      <c r="D12">
        <v>0.2</v>
      </c>
      <c r="E12" t="s">
        <v>5</v>
      </c>
    </row>
    <row r="13" spans="1:5" x14ac:dyDescent="0.3">
      <c r="A13">
        <v>4.8</v>
      </c>
      <c r="B13">
        <v>3.4</v>
      </c>
      <c r="C13">
        <v>1.6</v>
      </c>
      <c r="D13">
        <v>0.2</v>
      </c>
      <c r="E13" t="s">
        <v>5</v>
      </c>
    </row>
    <row r="14" spans="1:5" x14ac:dyDescent="0.3">
      <c r="A14">
        <v>4.8</v>
      </c>
      <c r="B14">
        <v>3</v>
      </c>
      <c r="C14">
        <v>1.4</v>
      </c>
      <c r="D14">
        <v>0.1</v>
      </c>
      <c r="E14" t="s">
        <v>5</v>
      </c>
    </row>
    <row r="15" spans="1:5" x14ac:dyDescent="0.3">
      <c r="A15">
        <v>4.3</v>
      </c>
      <c r="B15">
        <v>3</v>
      </c>
      <c r="C15">
        <v>1.1000000000000001</v>
      </c>
      <c r="D15">
        <v>0.1</v>
      </c>
      <c r="E15" t="s">
        <v>5</v>
      </c>
    </row>
    <row r="16" spans="1:5" x14ac:dyDescent="0.3">
      <c r="A16">
        <v>5.8</v>
      </c>
      <c r="B16">
        <v>4</v>
      </c>
      <c r="C16">
        <v>1.2</v>
      </c>
      <c r="D16">
        <v>0.2</v>
      </c>
      <c r="E16" t="s">
        <v>5</v>
      </c>
    </row>
    <row r="17" spans="1:5" x14ac:dyDescent="0.3">
      <c r="A17">
        <v>5.7</v>
      </c>
      <c r="B17">
        <v>4.4000000000000004</v>
      </c>
      <c r="C17">
        <v>1.5</v>
      </c>
      <c r="D17">
        <v>0.4</v>
      </c>
      <c r="E17" t="s">
        <v>5</v>
      </c>
    </row>
    <row r="18" spans="1:5" x14ac:dyDescent="0.3">
      <c r="A18">
        <v>5.4</v>
      </c>
      <c r="B18">
        <v>3.9</v>
      </c>
      <c r="C18">
        <v>1.3</v>
      </c>
      <c r="D18">
        <v>0.4</v>
      </c>
      <c r="E18" t="s">
        <v>5</v>
      </c>
    </row>
    <row r="19" spans="1:5" x14ac:dyDescent="0.3">
      <c r="A19">
        <v>5.0999999999999996</v>
      </c>
      <c r="B19">
        <v>3.5</v>
      </c>
      <c r="C19">
        <v>1.4</v>
      </c>
      <c r="D19">
        <v>0.3</v>
      </c>
      <c r="E19" t="s">
        <v>5</v>
      </c>
    </row>
    <row r="20" spans="1:5" x14ac:dyDescent="0.3">
      <c r="A20">
        <v>5.7</v>
      </c>
      <c r="B20">
        <v>3.8</v>
      </c>
      <c r="C20">
        <v>1.7</v>
      </c>
      <c r="D20">
        <v>0.3</v>
      </c>
      <c r="E20" t="s">
        <v>5</v>
      </c>
    </row>
    <row r="21" spans="1:5" x14ac:dyDescent="0.3">
      <c r="A21">
        <v>5.0999999999999996</v>
      </c>
      <c r="B21">
        <v>3.8</v>
      </c>
      <c r="C21">
        <v>1.5</v>
      </c>
      <c r="D21">
        <v>0.3</v>
      </c>
      <c r="E21" t="s">
        <v>5</v>
      </c>
    </row>
    <row r="22" spans="1:5" x14ac:dyDescent="0.3">
      <c r="A22">
        <v>5.4</v>
      </c>
      <c r="B22">
        <v>3.4</v>
      </c>
      <c r="C22">
        <v>1.7</v>
      </c>
      <c r="D22">
        <v>0.2</v>
      </c>
      <c r="E22" t="s">
        <v>5</v>
      </c>
    </row>
    <row r="23" spans="1:5" x14ac:dyDescent="0.3">
      <c r="A23">
        <v>5.0999999999999996</v>
      </c>
      <c r="B23">
        <v>3.7</v>
      </c>
      <c r="C23">
        <v>1.5</v>
      </c>
      <c r="D23">
        <v>0.4</v>
      </c>
      <c r="E23" t="s">
        <v>5</v>
      </c>
    </row>
    <row r="24" spans="1:5" x14ac:dyDescent="0.3">
      <c r="A24">
        <v>4.5999999999999996</v>
      </c>
      <c r="B24">
        <v>3.6</v>
      </c>
      <c r="C24">
        <v>1</v>
      </c>
      <c r="D24">
        <v>0.2</v>
      </c>
      <c r="E24" t="s">
        <v>5</v>
      </c>
    </row>
    <row r="25" spans="1:5" x14ac:dyDescent="0.3">
      <c r="A25">
        <v>5.0999999999999996</v>
      </c>
      <c r="B25">
        <v>3.3</v>
      </c>
      <c r="C25">
        <v>1.7</v>
      </c>
      <c r="D25">
        <v>0.5</v>
      </c>
      <c r="E25" t="s">
        <v>5</v>
      </c>
    </row>
    <row r="26" spans="1:5" x14ac:dyDescent="0.3">
      <c r="A26">
        <v>4.8</v>
      </c>
      <c r="B26">
        <v>3.4</v>
      </c>
      <c r="C26">
        <v>1.9</v>
      </c>
      <c r="D26">
        <v>0.2</v>
      </c>
      <c r="E26" t="s">
        <v>5</v>
      </c>
    </row>
    <row r="27" spans="1:5" x14ac:dyDescent="0.3">
      <c r="A27">
        <v>5</v>
      </c>
      <c r="B27">
        <v>3</v>
      </c>
      <c r="C27">
        <v>1.6</v>
      </c>
      <c r="D27">
        <v>0.2</v>
      </c>
      <c r="E27" t="s">
        <v>5</v>
      </c>
    </row>
    <row r="28" spans="1:5" x14ac:dyDescent="0.3">
      <c r="A28">
        <v>5</v>
      </c>
      <c r="B28">
        <v>3.4</v>
      </c>
      <c r="C28">
        <v>1.6</v>
      </c>
      <c r="D28">
        <v>0.4</v>
      </c>
      <c r="E28" t="s">
        <v>5</v>
      </c>
    </row>
    <row r="29" spans="1:5" x14ac:dyDescent="0.3">
      <c r="A29">
        <v>5.2</v>
      </c>
      <c r="B29">
        <v>3.5</v>
      </c>
      <c r="C29">
        <v>1.5</v>
      </c>
      <c r="D29">
        <v>0.2</v>
      </c>
      <c r="E29" t="s">
        <v>5</v>
      </c>
    </row>
    <row r="30" spans="1:5" x14ac:dyDescent="0.3">
      <c r="A30">
        <v>5.2</v>
      </c>
      <c r="B30">
        <v>3.4</v>
      </c>
      <c r="C30">
        <v>1.4</v>
      </c>
      <c r="D30">
        <v>0.2</v>
      </c>
      <c r="E30" t="s">
        <v>5</v>
      </c>
    </row>
    <row r="31" spans="1:5" x14ac:dyDescent="0.3">
      <c r="A31">
        <v>4.7</v>
      </c>
      <c r="B31">
        <v>3.2</v>
      </c>
      <c r="C31">
        <v>1.6</v>
      </c>
      <c r="D31">
        <v>0.2</v>
      </c>
      <c r="E31" t="s">
        <v>5</v>
      </c>
    </row>
    <row r="32" spans="1:5" x14ac:dyDescent="0.3">
      <c r="A32">
        <v>4.8</v>
      </c>
      <c r="B32">
        <v>3.1</v>
      </c>
      <c r="C32">
        <v>1.6</v>
      </c>
      <c r="D32">
        <v>0.2</v>
      </c>
      <c r="E32" t="s">
        <v>5</v>
      </c>
    </row>
    <row r="33" spans="1:5" x14ac:dyDescent="0.3">
      <c r="A33">
        <v>5.4</v>
      </c>
      <c r="B33">
        <v>3.4</v>
      </c>
      <c r="C33">
        <v>1.5</v>
      </c>
      <c r="D33">
        <v>0.4</v>
      </c>
      <c r="E33" t="s">
        <v>5</v>
      </c>
    </row>
    <row r="34" spans="1:5" x14ac:dyDescent="0.3">
      <c r="A34">
        <v>5.2</v>
      </c>
      <c r="B34">
        <v>4.0999999999999996</v>
      </c>
      <c r="C34">
        <v>1.5</v>
      </c>
      <c r="D34">
        <v>0.1</v>
      </c>
      <c r="E34" t="s">
        <v>5</v>
      </c>
    </row>
    <row r="35" spans="1:5" x14ac:dyDescent="0.3">
      <c r="A35">
        <v>5.5</v>
      </c>
      <c r="B35">
        <v>4.2</v>
      </c>
      <c r="C35">
        <v>1.4</v>
      </c>
      <c r="D35">
        <v>0.2</v>
      </c>
      <c r="E35" t="s">
        <v>5</v>
      </c>
    </row>
    <row r="36" spans="1:5" x14ac:dyDescent="0.3">
      <c r="A36">
        <v>4.9000000000000004</v>
      </c>
      <c r="B36">
        <v>3.1</v>
      </c>
      <c r="C36">
        <v>1.5</v>
      </c>
      <c r="D36">
        <v>0.2</v>
      </c>
      <c r="E36" t="s">
        <v>5</v>
      </c>
    </row>
    <row r="37" spans="1:5" x14ac:dyDescent="0.3">
      <c r="A37">
        <v>5</v>
      </c>
      <c r="B37">
        <v>3.2</v>
      </c>
      <c r="C37">
        <v>1.2</v>
      </c>
      <c r="D37">
        <v>0.2</v>
      </c>
      <c r="E37" t="s">
        <v>5</v>
      </c>
    </row>
    <row r="38" spans="1:5" x14ac:dyDescent="0.3">
      <c r="A38">
        <v>5.5</v>
      </c>
      <c r="B38">
        <v>3.5</v>
      </c>
      <c r="C38">
        <v>1.3</v>
      </c>
      <c r="D38">
        <v>0.2</v>
      </c>
      <c r="E38" t="s">
        <v>5</v>
      </c>
    </row>
    <row r="39" spans="1:5" x14ac:dyDescent="0.3">
      <c r="A39">
        <v>4.9000000000000004</v>
      </c>
      <c r="B39">
        <v>3.6</v>
      </c>
      <c r="C39">
        <v>1.4</v>
      </c>
      <c r="D39">
        <v>0.1</v>
      </c>
      <c r="E39" t="s">
        <v>5</v>
      </c>
    </row>
    <row r="40" spans="1:5" x14ac:dyDescent="0.3">
      <c r="A40">
        <v>4.4000000000000004</v>
      </c>
      <c r="B40">
        <v>3</v>
      </c>
      <c r="C40">
        <v>1.3</v>
      </c>
      <c r="D40">
        <v>0.2</v>
      </c>
      <c r="E40" t="s">
        <v>5</v>
      </c>
    </row>
    <row r="41" spans="1:5" x14ac:dyDescent="0.3">
      <c r="A41">
        <v>5.0999999999999996</v>
      </c>
      <c r="B41">
        <v>3.4</v>
      </c>
      <c r="C41">
        <v>1.5</v>
      </c>
      <c r="D41">
        <v>0.2</v>
      </c>
      <c r="E41" t="s">
        <v>5</v>
      </c>
    </row>
    <row r="42" spans="1:5" x14ac:dyDescent="0.3">
      <c r="A42">
        <v>5</v>
      </c>
      <c r="B42">
        <v>3.5</v>
      </c>
      <c r="C42">
        <v>1.3</v>
      </c>
      <c r="D42">
        <v>0.3</v>
      </c>
      <c r="E42" t="s">
        <v>5</v>
      </c>
    </row>
    <row r="43" spans="1:5" x14ac:dyDescent="0.3">
      <c r="A43">
        <v>4.5</v>
      </c>
      <c r="B43">
        <v>2.2999999999999998</v>
      </c>
      <c r="C43">
        <v>1.3</v>
      </c>
      <c r="D43">
        <v>0.3</v>
      </c>
      <c r="E43" t="s">
        <v>5</v>
      </c>
    </row>
    <row r="44" spans="1:5" x14ac:dyDescent="0.3">
      <c r="A44">
        <v>4.4000000000000004</v>
      </c>
      <c r="B44">
        <v>3.2</v>
      </c>
      <c r="C44">
        <v>1.3</v>
      </c>
      <c r="D44">
        <v>0.2</v>
      </c>
      <c r="E44" t="s">
        <v>5</v>
      </c>
    </row>
    <row r="45" spans="1:5" x14ac:dyDescent="0.3">
      <c r="A45">
        <v>5</v>
      </c>
      <c r="B45">
        <v>3.5</v>
      </c>
      <c r="C45">
        <v>1.6</v>
      </c>
      <c r="D45">
        <v>0.6</v>
      </c>
      <c r="E45" t="s">
        <v>5</v>
      </c>
    </row>
    <row r="46" spans="1:5" x14ac:dyDescent="0.3">
      <c r="A46">
        <v>5.0999999999999996</v>
      </c>
      <c r="B46">
        <v>3.8</v>
      </c>
      <c r="C46">
        <v>1.9</v>
      </c>
      <c r="D46">
        <v>0.4</v>
      </c>
      <c r="E46" t="s">
        <v>5</v>
      </c>
    </row>
    <row r="47" spans="1:5" x14ac:dyDescent="0.3">
      <c r="A47">
        <v>4.8</v>
      </c>
      <c r="B47">
        <v>3</v>
      </c>
      <c r="C47">
        <v>1.4</v>
      </c>
      <c r="D47">
        <v>0.3</v>
      </c>
      <c r="E47" t="s">
        <v>5</v>
      </c>
    </row>
    <row r="48" spans="1:5" x14ac:dyDescent="0.3">
      <c r="A48">
        <v>5.0999999999999996</v>
      </c>
      <c r="B48">
        <v>3.8</v>
      </c>
      <c r="C48">
        <v>1.6</v>
      </c>
      <c r="D48">
        <v>0.2</v>
      </c>
      <c r="E48" t="s">
        <v>5</v>
      </c>
    </row>
    <row r="49" spans="1:5" x14ac:dyDescent="0.3">
      <c r="A49">
        <v>4.5999999999999996</v>
      </c>
      <c r="B49">
        <v>3.2</v>
      </c>
      <c r="C49">
        <v>1.4</v>
      </c>
      <c r="D49">
        <v>0.2</v>
      </c>
      <c r="E49" t="s">
        <v>5</v>
      </c>
    </row>
    <row r="50" spans="1:5" x14ac:dyDescent="0.3">
      <c r="A50">
        <v>5.3</v>
      </c>
      <c r="B50">
        <v>3.7</v>
      </c>
      <c r="C50">
        <v>1.5</v>
      </c>
      <c r="D50">
        <v>0.2</v>
      </c>
      <c r="E50" t="s">
        <v>5</v>
      </c>
    </row>
    <row r="51" spans="1:5" x14ac:dyDescent="0.3">
      <c r="A51">
        <v>5</v>
      </c>
      <c r="B51">
        <v>3.3</v>
      </c>
      <c r="C51">
        <v>1.4</v>
      </c>
      <c r="D51">
        <v>0.2</v>
      </c>
      <c r="E51" t="s">
        <v>5</v>
      </c>
    </row>
    <row r="52" spans="1:5" x14ac:dyDescent="0.3">
      <c r="A52">
        <v>7</v>
      </c>
      <c r="B52">
        <v>3.2</v>
      </c>
      <c r="C52">
        <v>4.7</v>
      </c>
      <c r="D52">
        <v>1.4</v>
      </c>
      <c r="E52" t="s">
        <v>6</v>
      </c>
    </row>
    <row r="53" spans="1:5" x14ac:dyDescent="0.3">
      <c r="A53">
        <v>6.4</v>
      </c>
      <c r="B53">
        <v>3.2</v>
      </c>
      <c r="C53">
        <v>4.5</v>
      </c>
      <c r="D53">
        <v>1.5</v>
      </c>
      <c r="E53" t="s">
        <v>6</v>
      </c>
    </row>
    <row r="54" spans="1:5" x14ac:dyDescent="0.3">
      <c r="A54">
        <v>6.9</v>
      </c>
      <c r="B54">
        <v>3.1</v>
      </c>
      <c r="C54">
        <v>4.9000000000000004</v>
      </c>
      <c r="D54">
        <v>1.5</v>
      </c>
      <c r="E54" t="s">
        <v>6</v>
      </c>
    </row>
    <row r="55" spans="1:5" x14ac:dyDescent="0.3">
      <c r="A55">
        <v>5.5</v>
      </c>
      <c r="B55">
        <v>2.2999999999999998</v>
      </c>
      <c r="C55">
        <v>4</v>
      </c>
      <c r="D55">
        <v>1.3</v>
      </c>
      <c r="E55" t="s">
        <v>6</v>
      </c>
    </row>
    <row r="56" spans="1:5" x14ac:dyDescent="0.3">
      <c r="A56">
        <v>6.5</v>
      </c>
      <c r="B56">
        <v>2.8</v>
      </c>
      <c r="C56">
        <v>4.5999999999999996</v>
      </c>
      <c r="D56">
        <v>1.5</v>
      </c>
      <c r="E56" t="s">
        <v>6</v>
      </c>
    </row>
    <row r="57" spans="1:5" x14ac:dyDescent="0.3">
      <c r="A57">
        <v>5.7</v>
      </c>
      <c r="B57">
        <v>2.8</v>
      </c>
      <c r="C57">
        <v>4.5</v>
      </c>
      <c r="D57">
        <v>1.3</v>
      </c>
      <c r="E57" t="s">
        <v>6</v>
      </c>
    </row>
    <row r="58" spans="1:5" x14ac:dyDescent="0.3">
      <c r="A58">
        <v>6.3</v>
      </c>
      <c r="B58">
        <v>3.3</v>
      </c>
      <c r="C58">
        <v>4.7</v>
      </c>
      <c r="D58">
        <v>1.6</v>
      </c>
      <c r="E58" t="s">
        <v>6</v>
      </c>
    </row>
    <row r="59" spans="1:5" x14ac:dyDescent="0.3">
      <c r="A59">
        <v>4.9000000000000004</v>
      </c>
      <c r="B59">
        <v>2.4</v>
      </c>
      <c r="C59">
        <v>3.3</v>
      </c>
      <c r="D59">
        <v>1</v>
      </c>
      <c r="E59" t="s">
        <v>6</v>
      </c>
    </row>
    <row r="60" spans="1:5" x14ac:dyDescent="0.3">
      <c r="A60">
        <v>6.6</v>
      </c>
      <c r="B60">
        <v>2.9</v>
      </c>
      <c r="C60">
        <v>4.5999999999999996</v>
      </c>
      <c r="D60">
        <v>1.3</v>
      </c>
      <c r="E60" t="s">
        <v>6</v>
      </c>
    </row>
    <row r="61" spans="1:5" x14ac:dyDescent="0.3">
      <c r="A61">
        <v>5.2</v>
      </c>
      <c r="B61">
        <v>2.7</v>
      </c>
      <c r="C61">
        <v>3.9</v>
      </c>
      <c r="D61">
        <v>1.4</v>
      </c>
      <c r="E61" t="s">
        <v>6</v>
      </c>
    </row>
    <row r="62" spans="1:5" x14ac:dyDescent="0.3">
      <c r="A62">
        <v>5</v>
      </c>
      <c r="B62">
        <v>2</v>
      </c>
      <c r="C62">
        <v>3.5</v>
      </c>
      <c r="D62">
        <v>1</v>
      </c>
      <c r="E62" t="s">
        <v>6</v>
      </c>
    </row>
    <row r="63" spans="1:5" x14ac:dyDescent="0.3">
      <c r="A63">
        <v>5.9</v>
      </c>
      <c r="B63">
        <v>3</v>
      </c>
      <c r="C63">
        <v>4.2</v>
      </c>
      <c r="D63">
        <v>1.5</v>
      </c>
      <c r="E63" t="s">
        <v>6</v>
      </c>
    </row>
    <row r="64" spans="1:5" x14ac:dyDescent="0.3">
      <c r="A64">
        <v>6</v>
      </c>
      <c r="B64">
        <v>2.2000000000000002</v>
      </c>
      <c r="C64">
        <v>4</v>
      </c>
      <c r="D64">
        <v>1</v>
      </c>
      <c r="E64" t="s">
        <v>6</v>
      </c>
    </row>
    <row r="65" spans="1:5" x14ac:dyDescent="0.3">
      <c r="A65">
        <v>6.1</v>
      </c>
      <c r="B65">
        <v>2.9</v>
      </c>
      <c r="C65">
        <v>4.7</v>
      </c>
      <c r="D65">
        <v>1.4</v>
      </c>
      <c r="E65" t="s">
        <v>6</v>
      </c>
    </row>
    <row r="66" spans="1:5" x14ac:dyDescent="0.3">
      <c r="A66">
        <v>5.6</v>
      </c>
      <c r="B66">
        <v>2.9</v>
      </c>
      <c r="C66">
        <v>3.6</v>
      </c>
      <c r="D66">
        <v>1.3</v>
      </c>
      <c r="E66" t="s">
        <v>6</v>
      </c>
    </row>
    <row r="67" spans="1:5" x14ac:dyDescent="0.3">
      <c r="A67">
        <v>6.7</v>
      </c>
      <c r="B67">
        <v>3.1</v>
      </c>
      <c r="C67">
        <v>4.4000000000000004</v>
      </c>
      <c r="D67">
        <v>1.4</v>
      </c>
      <c r="E67" t="s">
        <v>6</v>
      </c>
    </row>
    <row r="68" spans="1:5" x14ac:dyDescent="0.3">
      <c r="A68">
        <v>5.6</v>
      </c>
      <c r="B68">
        <v>3</v>
      </c>
      <c r="C68">
        <v>4.5</v>
      </c>
      <c r="D68">
        <v>1.5</v>
      </c>
      <c r="E68" t="s">
        <v>6</v>
      </c>
    </row>
    <row r="69" spans="1:5" x14ac:dyDescent="0.3">
      <c r="A69">
        <v>5.8</v>
      </c>
      <c r="B69">
        <v>2.7</v>
      </c>
      <c r="C69">
        <v>4.0999999999999996</v>
      </c>
      <c r="D69">
        <v>1</v>
      </c>
      <c r="E69" t="s">
        <v>6</v>
      </c>
    </row>
    <row r="70" spans="1:5" x14ac:dyDescent="0.3">
      <c r="A70">
        <v>6.2</v>
      </c>
      <c r="B70">
        <v>2.2000000000000002</v>
      </c>
      <c r="C70">
        <v>4.5</v>
      </c>
      <c r="D70">
        <v>1.5</v>
      </c>
      <c r="E70" t="s">
        <v>6</v>
      </c>
    </row>
    <row r="71" spans="1:5" x14ac:dyDescent="0.3">
      <c r="A71">
        <v>5.6</v>
      </c>
      <c r="B71">
        <v>2.5</v>
      </c>
      <c r="C71">
        <v>3.9</v>
      </c>
      <c r="D71">
        <v>1.1000000000000001</v>
      </c>
      <c r="E71" t="s">
        <v>6</v>
      </c>
    </row>
    <row r="72" spans="1:5" x14ac:dyDescent="0.3">
      <c r="A72">
        <v>5.9</v>
      </c>
      <c r="B72">
        <v>3.2</v>
      </c>
      <c r="C72">
        <v>4.8</v>
      </c>
      <c r="D72">
        <v>1.8</v>
      </c>
      <c r="E72" t="s">
        <v>6</v>
      </c>
    </row>
    <row r="73" spans="1:5" x14ac:dyDescent="0.3">
      <c r="A73">
        <v>6.1</v>
      </c>
      <c r="B73">
        <v>2.8</v>
      </c>
      <c r="C73">
        <v>4</v>
      </c>
      <c r="D73">
        <v>1.3</v>
      </c>
      <c r="E73" t="s">
        <v>6</v>
      </c>
    </row>
    <row r="74" spans="1:5" x14ac:dyDescent="0.3">
      <c r="A74">
        <v>6.3</v>
      </c>
      <c r="B74">
        <v>2.5</v>
      </c>
      <c r="C74">
        <v>4.9000000000000004</v>
      </c>
      <c r="D74">
        <v>1.5</v>
      </c>
      <c r="E74" t="s">
        <v>6</v>
      </c>
    </row>
    <row r="75" spans="1:5" x14ac:dyDescent="0.3">
      <c r="A75">
        <v>6.1</v>
      </c>
      <c r="B75">
        <v>2.8</v>
      </c>
      <c r="C75">
        <v>4.7</v>
      </c>
      <c r="D75">
        <v>1.2</v>
      </c>
      <c r="E75" t="s">
        <v>6</v>
      </c>
    </row>
    <row r="76" spans="1:5" x14ac:dyDescent="0.3">
      <c r="A76">
        <v>6.4</v>
      </c>
      <c r="B76">
        <v>2.9</v>
      </c>
      <c r="C76">
        <v>4.3</v>
      </c>
      <c r="D76">
        <v>1.3</v>
      </c>
      <c r="E76" t="s">
        <v>6</v>
      </c>
    </row>
    <row r="77" spans="1:5" x14ac:dyDescent="0.3">
      <c r="A77">
        <v>6.6</v>
      </c>
      <c r="B77">
        <v>3</v>
      </c>
      <c r="C77">
        <v>4.4000000000000004</v>
      </c>
      <c r="D77">
        <v>1.4</v>
      </c>
      <c r="E77" t="s">
        <v>6</v>
      </c>
    </row>
    <row r="78" spans="1:5" x14ac:dyDescent="0.3">
      <c r="A78">
        <v>6.8</v>
      </c>
      <c r="B78">
        <v>2.8</v>
      </c>
      <c r="C78">
        <v>4.8</v>
      </c>
      <c r="D78">
        <v>1.4</v>
      </c>
      <c r="E78" t="s">
        <v>6</v>
      </c>
    </row>
    <row r="79" spans="1:5" x14ac:dyDescent="0.3">
      <c r="A79">
        <v>6.7</v>
      </c>
      <c r="B79">
        <v>3</v>
      </c>
      <c r="C79">
        <v>5</v>
      </c>
      <c r="D79">
        <v>1.7</v>
      </c>
      <c r="E79" t="s">
        <v>6</v>
      </c>
    </row>
    <row r="80" spans="1:5" x14ac:dyDescent="0.3">
      <c r="A80">
        <v>6</v>
      </c>
      <c r="B80">
        <v>2.9</v>
      </c>
      <c r="C80">
        <v>4.5</v>
      </c>
      <c r="D80">
        <v>1.5</v>
      </c>
      <c r="E80" t="s">
        <v>6</v>
      </c>
    </row>
    <row r="81" spans="1:5" x14ac:dyDescent="0.3">
      <c r="A81">
        <v>5.7</v>
      </c>
      <c r="B81">
        <v>2.6</v>
      </c>
      <c r="C81">
        <v>3.5</v>
      </c>
      <c r="D81">
        <v>1</v>
      </c>
      <c r="E81" t="s">
        <v>6</v>
      </c>
    </row>
    <row r="82" spans="1:5" x14ac:dyDescent="0.3">
      <c r="A82">
        <v>5.5</v>
      </c>
      <c r="B82">
        <v>2.4</v>
      </c>
      <c r="C82">
        <v>3.8</v>
      </c>
      <c r="D82">
        <v>1.1000000000000001</v>
      </c>
      <c r="E82" t="s">
        <v>6</v>
      </c>
    </row>
    <row r="83" spans="1:5" x14ac:dyDescent="0.3">
      <c r="A83">
        <v>5.5</v>
      </c>
      <c r="B83">
        <v>2.4</v>
      </c>
      <c r="C83">
        <v>3.7</v>
      </c>
      <c r="D83">
        <v>1</v>
      </c>
      <c r="E83" t="s">
        <v>6</v>
      </c>
    </row>
    <row r="84" spans="1:5" x14ac:dyDescent="0.3">
      <c r="A84">
        <v>5.8</v>
      </c>
      <c r="B84">
        <v>2.7</v>
      </c>
      <c r="C84">
        <v>3.9</v>
      </c>
      <c r="D84">
        <v>1.2</v>
      </c>
      <c r="E84" t="s">
        <v>6</v>
      </c>
    </row>
    <row r="85" spans="1:5" x14ac:dyDescent="0.3">
      <c r="A85">
        <v>6</v>
      </c>
      <c r="B85">
        <v>2.7</v>
      </c>
      <c r="C85">
        <v>5.0999999999999996</v>
      </c>
      <c r="D85">
        <v>1.6</v>
      </c>
      <c r="E85" t="s">
        <v>6</v>
      </c>
    </row>
    <row r="86" spans="1:5" x14ac:dyDescent="0.3">
      <c r="A86">
        <v>5.4</v>
      </c>
      <c r="B86">
        <v>3</v>
      </c>
      <c r="C86">
        <v>4.5</v>
      </c>
      <c r="D86">
        <v>1.5</v>
      </c>
      <c r="E86" t="s">
        <v>6</v>
      </c>
    </row>
    <row r="87" spans="1:5" x14ac:dyDescent="0.3">
      <c r="A87">
        <v>6</v>
      </c>
      <c r="B87">
        <v>3.4</v>
      </c>
      <c r="C87">
        <v>4.5</v>
      </c>
      <c r="D87">
        <v>1.6</v>
      </c>
      <c r="E87" t="s">
        <v>6</v>
      </c>
    </row>
    <row r="88" spans="1:5" x14ac:dyDescent="0.3">
      <c r="A88">
        <v>6.7</v>
      </c>
      <c r="B88">
        <v>3.1</v>
      </c>
      <c r="C88">
        <v>4.7</v>
      </c>
      <c r="D88">
        <v>1.5</v>
      </c>
      <c r="E88" t="s">
        <v>6</v>
      </c>
    </row>
    <row r="89" spans="1:5" x14ac:dyDescent="0.3">
      <c r="A89">
        <v>6.3</v>
      </c>
      <c r="B89">
        <v>2.2999999999999998</v>
      </c>
      <c r="C89">
        <v>4.4000000000000004</v>
      </c>
      <c r="D89">
        <v>1.3</v>
      </c>
      <c r="E89" t="s">
        <v>6</v>
      </c>
    </row>
    <row r="90" spans="1:5" x14ac:dyDescent="0.3">
      <c r="A90">
        <v>5.6</v>
      </c>
      <c r="B90">
        <v>3</v>
      </c>
      <c r="C90">
        <v>4.0999999999999996</v>
      </c>
      <c r="D90">
        <v>1.3</v>
      </c>
      <c r="E90" t="s">
        <v>6</v>
      </c>
    </row>
    <row r="91" spans="1:5" x14ac:dyDescent="0.3">
      <c r="A91">
        <v>5.5</v>
      </c>
      <c r="B91">
        <v>2.5</v>
      </c>
      <c r="C91">
        <v>4</v>
      </c>
      <c r="D91">
        <v>1.3</v>
      </c>
      <c r="E91" t="s">
        <v>6</v>
      </c>
    </row>
    <row r="92" spans="1:5" x14ac:dyDescent="0.3">
      <c r="A92">
        <v>5.5</v>
      </c>
      <c r="B92">
        <v>2.6</v>
      </c>
      <c r="C92">
        <v>4.4000000000000004</v>
      </c>
      <c r="D92">
        <v>1.2</v>
      </c>
      <c r="E92" t="s">
        <v>6</v>
      </c>
    </row>
    <row r="93" spans="1:5" x14ac:dyDescent="0.3">
      <c r="A93">
        <v>6.1</v>
      </c>
      <c r="B93">
        <v>3</v>
      </c>
      <c r="C93">
        <v>4.5999999999999996</v>
      </c>
      <c r="D93">
        <v>1.4</v>
      </c>
      <c r="E93" t="s">
        <v>6</v>
      </c>
    </row>
    <row r="94" spans="1:5" x14ac:dyDescent="0.3">
      <c r="A94">
        <v>5.8</v>
      </c>
      <c r="B94">
        <v>2.6</v>
      </c>
      <c r="C94">
        <v>4</v>
      </c>
      <c r="D94">
        <v>1.2</v>
      </c>
      <c r="E94" t="s">
        <v>6</v>
      </c>
    </row>
    <row r="95" spans="1:5" x14ac:dyDescent="0.3">
      <c r="A95">
        <v>5</v>
      </c>
      <c r="B95">
        <v>2.2999999999999998</v>
      </c>
      <c r="C95">
        <v>3.3</v>
      </c>
      <c r="D95">
        <v>1</v>
      </c>
      <c r="E95" t="s">
        <v>6</v>
      </c>
    </row>
    <row r="96" spans="1:5" x14ac:dyDescent="0.3">
      <c r="A96">
        <v>5.6</v>
      </c>
      <c r="B96">
        <v>2.7</v>
      </c>
      <c r="C96">
        <v>4.2</v>
      </c>
      <c r="D96">
        <v>1.3</v>
      </c>
      <c r="E96" t="s">
        <v>6</v>
      </c>
    </row>
    <row r="97" spans="1:5" x14ac:dyDescent="0.3">
      <c r="A97">
        <v>5.7</v>
      </c>
      <c r="B97">
        <v>3</v>
      </c>
      <c r="C97">
        <v>4.2</v>
      </c>
      <c r="D97">
        <v>1.2</v>
      </c>
      <c r="E97" t="s">
        <v>6</v>
      </c>
    </row>
    <row r="98" spans="1:5" x14ac:dyDescent="0.3">
      <c r="A98">
        <v>5.7</v>
      </c>
      <c r="B98">
        <v>2.9</v>
      </c>
      <c r="C98">
        <v>4.2</v>
      </c>
      <c r="D98">
        <v>1.3</v>
      </c>
      <c r="E98" t="s">
        <v>6</v>
      </c>
    </row>
    <row r="99" spans="1:5" x14ac:dyDescent="0.3">
      <c r="A99">
        <v>6.2</v>
      </c>
      <c r="B99">
        <v>2.9</v>
      </c>
      <c r="C99">
        <v>4.3</v>
      </c>
      <c r="D99">
        <v>1.3</v>
      </c>
      <c r="E99" t="s">
        <v>6</v>
      </c>
    </row>
    <row r="100" spans="1:5" x14ac:dyDescent="0.3">
      <c r="A100">
        <v>5.0999999999999996</v>
      </c>
      <c r="B100">
        <v>2.5</v>
      </c>
      <c r="C100">
        <v>3</v>
      </c>
      <c r="D100">
        <v>1.1000000000000001</v>
      </c>
      <c r="E100" t="s">
        <v>6</v>
      </c>
    </row>
    <row r="101" spans="1:5" x14ac:dyDescent="0.3">
      <c r="A101">
        <v>5.7</v>
      </c>
      <c r="B101">
        <v>2.8</v>
      </c>
      <c r="C101">
        <v>4.0999999999999996</v>
      </c>
      <c r="D101">
        <v>1.3</v>
      </c>
      <c r="E101" t="s">
        <v>6</v>
      </c>
    </row>
    <row r="102" spans="1:5" x14ac:dyDescent="0.3">
      <c r="A102">
        <v>6.3</v>
      </c>
      <c r="B102">
        <v>3.3</v>
      </c>
      <c r="C102">
        <v>6</v>
      </c>
      <c r="D102">
        <v>2.5</v>
      </c>
      <c r="E102" t="s">
        <v>7</v>
      </c>
    </row>
    <row r="103" spans="1:5" x14ac:dyDescent="0.3">
      <c r="A103">
        <v>5.8</v>
      </c>
      <c r="B103">
        <v>2.7</v>
      </c>
      <c r="C103">
        <v>5.0999999999999996</v>
      </c>
      <c r="D103">
        <v>1.9</v>
      </c>
      <c r="E103" t="s">
        <v>7</v>
      </c>
    </row>
    <row r="104" spans="1:5" x14ac:dyDescent="0.3">
      <c r="A104">
        <v>7.1</v>
      </c>
      <c r="B104">
        <v>3</v>
      </c>
      <c r="C104">
        <v>5.9</v>
      </c>
      <c r="D104">
        <v>2.1</v>
      </c>
      <c r="E104" t="s">
        <v>7</v>
      </c>
    </row>
    <row r="105" spans="1:5" x14ac:dyDescent="0.3">
      <c r="A105">
        <v>6.3</v>
      </c>
      <c r="B105">
        <v>2.9</v>
      </c>
      <c r="C105">
        <v>5.6</v>
      </c>
      <c r="D105">
        <v>1.8</v>
      </c>
      <c r="E105" t="s">
        <v>7</v>
      </c>
    </row>
    <row r="106" spans="1:5" x14ac:dyDescent="0.3">
      <c r="A106">
        <v>6.5</v>
      </c>
      <c r="B106">
        <v>3</v>
      </c>
      <c r="C106">
        <v>5.8</v>
      </c>
      <c r="D106">
        <v>2.2000000000000002</v>
      </c>
      <c r="E106" t="s">
        <v>7</v>
      </c>
    </row>
    <row r="107" spans="1:5" x14ac:dyDescent="0.3">
      <c r="A107">
        <v>7.6</v>
      </c>
      <c r="B107">
        <v>3</v>
      </c>
      <c r="C107">
        <v>6.6</v>
      </c>
      <c r="D107">
        <v>2.1</v>
      </c>
      <c r="E107" t="s">
        <v>7</v>
      </c>
    </row>
    <row r="108" spans="1:5" x14ac:dyDescent="0.3">
      <c r="A108">
        <v>4.9000000000000004</v>
      </c>
      <c r="B108">
        <v>2.5</v>
      </c>
      <c r="C108">
        <v>4.5</v>
      </c>
      <c r="D108">
        <v>1.7</v>
      </c>
      <c r="E108" t="s">
        <v>7</v>
      </c>
    </row>
    <row r="109" spans="1:5" x14ac:dyDescent="0.3">
      <c r="A109">
        <v>7.3</v>
      </c>
      <c r="B109">
        <v>2.9</v>
      </c>
      <c r="C109">
        <v>6.3</v>
      </c>
      <c r="D109">
        <v>1.8</v>
      </c>
      <c r="E109" t="s">
        <v>7</v>
      </c>
    </row>
    <row r="110" spans="1:5" x14ac:dyDescent="0.3">
      <c r="A110">
        <v>6.7</v>
      </c>
      <c r="B110">
        <v>2.5</v>
      </c>
      <c r="C110">
        <v>5.8</v>
      </c>
      <c r="D110">
        <v>1.8</v>
      </c>
      <c r="E110" t="s">
        <v>7</v>
      </c>
    </row>
    <row r="111" spans="1:5" x14ac:dyDescent="0.3">
      <c r="A111">
        <v>7.2</v>
      </c>
      <c r="B111">
        <v>3.6</v>
      </c>
      <c r="C111">
        <v>6.1</v>
      </c>
      <c r="D111">
        <v>2.5</v>
      </c>
      <c r="E111" t="s">
        <v>7</v>
      </c>
    </row>
    <row r="112" spans="1:5" x14ac:dyDescent="0.3">
      <c r="A112">
        <v>6.5</v>
      </c>
      <c r="B112">
        <v>3.2</v>
      </c>
      <c r="C112">
        <v>5.0999999999999996</v>
      </c>
      <c r="D112">
        <v>2</v>
      </c>
      <c r="E112" t="s">
        <v>7</v>
      </c>
    </row>
    <row r="113" spans="1:5" x14ac:dyDescent="0.3">
      <c r="A113">
        <v>6.4</v>
      </c>
      <c r="B113">
        <v>2.7</v>
      </c>
      <c r="C113">
        <v>5.3</v>
      </c>
      <c r="D113">
        <v>1.9</v>
      </c>
      <c r="E113" t="s">
        <v>7</v>
      </c>
    </row>
    <row r="114" spans="1:5" x14ac:dyDescent="0.3">
      <c r="A114">
        <v>6.8</v>
      </c>
      <c r="B114">
        <v>3</v>
      </c>
      <c r="C114">
        <v>5.5</v>
      </c>
      <c r="D114">
        <v>2.1</v>
      </c>
      <c r="E114" t="s">
        <v>7</v>
      </c>
    </row>
    <row r="115" spans="1:5" x14ac:dyDescent="0.3">
      <c r="A115">
        <v>5.7</v>
      </c>
      <c r="B115">
        <v>2.5</v>
      </c>
      <c r="C115">
        <v>5</v>
      </c>
      <c r="D115">
        <v>2</v>
      </c>
      <c r="E115" t="s">
        <v>7</v>
      </c>
    </row>
    <row r="116" spans="1:5" x14ac:dyDescent="0.3">
      <c r="A116">
        <v>5.8</v>
      </c>
      <c r="B116">
        <v>2.8</v>
      </c>
      <c r="C116">
        <v>5.0999999999999996</v>
      </c>
      <c r="D116">
        <v>2.4</v>
      </c>
      <c r="E116" t="s">
        <v>7</v>
      </c>
    </row>
    <row r="117" spans="1:5" x14ac:dyDescent="0.3">
      <c r="A117">
        <v>6.4</v>
      </c>
      <c r="B117">
        <v>3.2</v>
      </c>
      <c r="C117">
        <v>5.3</v>
      </c>
      <c r="D117">
        <v>2.2999999999999998</v>
      </c>
      <c r="E117" t="s">
        <v>7</v>
      </c>
    </row>
    <row r="118" spans="1:5" x14ac:dyDescent="0.3">
      <c r="A118">
        <v>6.5</v>
      </c>
      <c r="B118">
        <v>3</v>
      </c>
      <c r="C118">
        <v>5.5</v>
      </c>
      <c r="D118">
        <v>1.8</v>
      </c>
      <c r="E118" t="s">
        <v>7</v>
      </c>
    </row>
    <row r="119" spans="1:5" x14ac:dyDescent="0.3">
      <c r="A119">
        <v>7.7</v>
      </c>
      <c r="B119">
        <v>3.8</v>
      </c>
      <c r="C119">
        <v>6.7</v>
      </c>
      <c r="D119">
        <v>2.2000000000000002</v>
      </c>
      <c r="E119" t="s">
        <v>7</v>
      </c>
    </row>
    <row r="120" spans="1:5" x14ac:dyDescent="0.3">
      <c r="A120">
        <v>7.7</v>
      </c>
      <c r="B120">
        <v>2.6</v>
      </c>
      <c r="C120">
        <v>6.9</v>
      </c>
      <c r="D120">
        <v>2.2999999999999998</v>
      </c>
      <c r="E120" t="s">
        <v>7</v>
      </c>
    </row>
    <row r="121" spans="1:5" x14ac:dyDescent="0.3">
      <c r="A121">
        <v>6</v>
      </c>
      <c r="B121">
        <v>2.2000000000000002</v>
      </c>
      <c r="C121">
        <v>5</v>
      </c>
      <c r="D121">
        <v>1.5</v>
      </c>
      <c r="E121" t="s">
        <v>7</v>
      </c>
    </row>
    <row r="122" spans="1:5" x14ac:dyDescent="0.3">
      <c r="A122">
        <v>6.9</v>
      </c>
      <c r="B122">
        <v>3.2</v>
      </c>
      <c r="C122">
        <v>5.7</v>
      </c>
      <c r="D122">
        <v>2.2999999999999998</v>
      </c>
      <c r="E122" t="s">
        <v>7</v>
      </c>
    </row>
    <row r="123" spans="1:5" x14ac:dyDescent="0.3">
      <c r="A123">
        <v>5.6</v>
      </c>
      <c r="B123">
        <v>2.8</v>
      </c>
      <c r="C123">
        <v>4.9000000000000004</v>
      </c>
      <c r="D123">
        <v>2</v>
      </c>
      <c r="E123" t="s">
        <v>7</v>
      </c>
    </row>
    <row r="124" spans="1:5" x14ac:dyDescent="0.3">
      <c r="A124">
        <v>7.7</v>
      </c>
      <c r="B124">
        <v>2.8</v>
      </c>
      <c r="C124">
        <v>6.7</v>
      </c>
      <c r="D124">
        <v>2</v>
      </c>
      <c r="E124" t="s">
        <v>7</v>
      </c>
    </row>
    <row r="125" spans="1:5" x14ac:dyDescent="0.3">
      <c r="A125">
        <v>6.3</v>
      </c>
      <c r="B125">
        <v>2.7</v>
      </c>
      <c r="C125">
        <v>4.9000000000000004</v>
      </c>
      <c r="D125">
        <v>1.8</v>
      </c>
      <c r="E125" t="s">
        <v>7</v>
      </c>
    </row>
    <row r="126" spans="1:5" x14ac:dyDescent="0.3">
      <c r="A126">
        <v>6.7</v>
      </c>
      <c r="B126">
        <v>3.3</v>
      </c>
      <c r="C126">
        <v>5.7</v>
      </c>
      <c r="D126">
        <v>2.1</v>
      </c>
      <c r="E126" t="s">
        <v>7</v>
      </c>
    </row>
    <row r="127" spans="1:5" x14ac:dyDescent="0.3">
      <c r="A127">
        <v>7.2</v>
      </c>
      <c r="B127">
        <v>3.2</v>
      </c>
      <c r="C127">
        <v>6</v>
      </c>
      <c r="D127">
        <v>1.8</v>
      </c>
      <c r="E127" t="s">
        <v>7</v>
      </c>
    </row>
    <row r="128" spans="1:5" x14ac:dyDescent="0.3">
      <c r="A128">
        <v>6.2</v>
      </c>
      <c r="B128">
        <v>2.8</v>
      </c>
      <c r="C128">
        <v>4.8</v>
      </c>
      <c r="D128">
        <v>1.8</v>
      </c>
      <c r="E128" t="s">
        <v>7</v>
      </c>
    </row>
    <row r="129" spans="1:5" x14ac:dyDescent="0.3">
      <c r="A129">
        <v>6.1</v>
      </c>
      <c r="B129">
        <v>3</v>
      </c>
      <c r="C129">
        <v>4.9000000000000004</v>
      </c>
      <c r="D129">
        <v>1.8</v>
      </c>
      <c r="E129" t="s">
        <v>7</v>
      </c>
    </row>
    <row r="130" spans="1:5" x14ac:dyDescent="0.3">
      <c r="A130">
        <v>6.4</v>
      </c>
      <c r="B130">
        <v>2.8</v>
      </c>
      <c r="C130">
        <v>5.6</v>
      </c>
      <c r="D130">
        <v>2.1</v>
      </c>
      <c r="E130" t="s">
        <v>7</v>
      </c>
    </row>
    <row r="131" spans="1:5" x14ac:dyDescent="0.3">
      <c r="A131">
        <v>7.2</v>
      </c>
      <c r="B131">
        <v>3</v>
      </c>
      <c r="C131">
        <v>5.8</v>
      </c>
      <c r="D131">
        <v>1.6</v>
      </c>
      <c r="E131" t="s">
        <v>7</v>
      </c>
    </row>
    <row r="132" spans="1:5" x14ac:dyDescent="0.3">
      <c r="A132">
        <v>7.4</v>
      </c>
      <c r="B132">
        <v>2.8</v>
      </c>
      <c r="C132">
        <v>6.1</v>
      </c>
      <c r="D132">
        <v>1.9</v>
      </c>
      <c r="E132" t="s">
        <v>7</v>
      </c>
    </row>
    <row r="133" spans="1:5" x14ac:dyDescent="0.3">
      <c r="A133">
        <v>7.9</v>
      </c>
      <c r="B133">
        <v>3.8</v>
      </c>
      <c r="C133">
        <v>6.4</v>
      </c>
      <c r="D133">
        <v>2</v>
      </c>
      <c r="E133" t="s">
        <v>7</v>
      </c>
    </row>
    <row r="134" spans="1:5" x14ac:dyDescent="0.3">
      <c r="A134">
        <v>6.4</v>
      </c>
      <c r="B134">
        <v>2.8</v>
      </c>
      <c r="C134">
        <v>5.6</v>
      </c>
      <c r="D134">
        <v>2.2000000000000002</v>
      </c>
      <c r="E134" t="s">
        <v>7</v>
      </c>
    </row>
    <row r="135" spans="1:5" x14ac:dyDescent="0.3">
      <c r="A135">
        <v>6.3</v>
      </c>
      <c r="B135">
        <v>2.8</v>
      </c>
      <c r="C135">
        <v>5.0999999999999996</v>
      </c>
      <c r="D135">
        <v>1.5</v>
      </c>
      <c r="E135" t="s">
        <v>7</v>
      </c>
    </row>
    <row r="136" spans="1:5" x14ac:dyDescent="0.3">
      <c r="A136">
        <v>6.1</v>
      </c>
      <c r="B136">
        <v>2.6</v>
      </c>
      <c r="C136">
        <v>5.6</v>
      </c>
      <c r="D136">
        <v>1.4</v>
      </c>
      <c r="E136" t="s">
        <v>7</v>
      </c>
    </row>
    <row r="137" spans="1:5" x14ac:dyDescent="0.3">
      <c r="A137">
        <v>7.7</v>
      </c>
      <c r="B137">
        <v>3</v>
      </c>
      <c r="C137">
        <v>6.1</v>
      </c>
      <c r="D137">
        <v>2.2999999999999998</v>
      </c>
      <c r="E137" t="s">
        <v>7</v>
      </c>
    </row>
    <row r="138" spans="1:5" x14ac:dyDescent="0.3">
      <c r="A138">
        <v>6.3</v>
      </c>
      <c r="B138">
        <v>3.4</v>
      </c>
      <c r="C138">
        <v>5.6</v>
      </c>
      <c r="D138">
        <v>2.4</v>
      </c>
      <c r="E138" t="s">
        <v>7</v>
      </c>
    </row>
    <row r="139" spans="1:5" x14ac:dyDescent="0.3">
      <c r="A139">
        <v>6.4</v>
      </c>
      <c r="B139">
        <v>3.1</v>
      </c>
      <c r="C139">
        <v>5.5</v>
      </c>
      <c r="D139">
        <v>1.8</v>
      </c>
      <c r="E139" t="s">
        <v>7</v>
      </c>
    </row>
    <row r="140" spans="1:5" x14ac:dyDescent="0.3">
      <c r="A140">
        <v>6</v>
      </c>
      <c r="B140">
        <v>3</v>
      </c>
      <c r="C140">
        <v>4.8</v>
      </c>
      <c r="D140">
        <v>1.8</v>
      </c>
      <c r="E140" t="s">
        <v>7</v>
      </c>
    </row>
    <row r="141" spans="1:5" x14ac:dyDescent="0.3">
      <c r="A141">
        <v>6.9</v>
      </c>
      <c r="B141">
        <v>3.1</v>
      </c>
      <c r="C141">
        <v>5.4</v>
      </c>
      <c r="D141">
        <v>2.1</v>
      </c>
      <c r="E141" t="s">
        <v>7</v>
      </c>
    </row>
    <row r="142" spans="1:5" x14ac:dyDescent="0.3">
      <c r="A142">
        <v>6.7</v>
      </c>
      <c r="B142">
        <v>3.1</v>
      </c>
      <c r="C142">
        <v>5.6</v>
      </c>
      <c r="D142">
        <v>2.4</v>
      </c>
      <c r="E142" t="s">
        <v>7</v>
      </c>
    </row>
    <row r="143" spans="1:5" x14ac:dyDescent="0.3">
      <c r="A143">
        <v>6.9</v>
      </c>
      <c r="B143">
        <v>3.1</v>
      </c>
      <c r="C143">
        <v>5.0999999999999996</v>
      </c>
      <c r="D143">
        <v>2.2999999999999998</v>
      </c>
      <c r="E143" t="s">
        <v>7</v>
      </c>
    </row>
    <row r="144" spans="1:5" x14ac:dyDescent="0.3">
      <c r="A144">
        <v>5.8</v>
      </c>
      <c r="B144">
        <v>2.7</v>
      </c>
      <c r="C144">
        <v>5.0999999999999996</v>
      </c>
      <c r="D144">
        <v>1.9</v>
      </c>
      <c r="E144" t="s">
        <v>7</v>
      </c>
    </row>
    <row r="145" spans="1:5" x14ac:dyDescent="0.3">
      <c r="A145">
        <v>6.8</v>
      </c>
      <c r="B145">
        <v>3.2</v>
      </c>
      <c r="C145">
        <v>5.9</v>
      </c>
      <c r="D145">
        <v>2.2999999999999998</v>
      </c>
      <c r="E145" t="s">
        <v>7</v>
      </c>
    </row>
    <row r="146" spans="1:5" x14ac:dyDescent="0.3">
      <c r="A146">
        <v>6.7</v>
      </c>
      <c r="B146">
        <v>3.3</v>
      </c>
      <c r="C146">
        <v>5.7</v>
      </c>
      <c r="D146">
        <v>2.5</v>
      </c>
      <c r="E146" t="s">
        <v>7</v>
      </c>
    </row>
    <row r="147" spans="1:5" x14ac:dyDescent="0.3">
      <c r="A147">
        <v>6.7</v>
      </c>
      <c r="B147">
        <v>3</v>
      </c>
      <c r="C147">
        <v>5.2</v>
      </c>
      <c r="D147">
        <v>2.2999999999999998</v>
      </c>
      <c r="E147" t="s">
        <v>7</v>
      </c>
    </row>
    <row r="148" spans="1:5" x14ac:dyDescent="0.3">
      <c r="A148">
        <v>6.3</v>
      </c>
      <c r="B148">
        <v>2.5</v>
      </c>
      <c r="C148">
        <v>5</v>
      </c>
      <c r="D148">
        <v>1.9</v>
      </c>
      <c r="E148" t="s">
        <v>7</v>
      </c>
    </row>
    <row r="149" spans="1:5" x14ac:dyDescent="0.3">
      <c r="A149">
        <v>6.5</v>
      </c>
      <c r="B149">
        <v>3</v>
      </c>
      <c r="C149">
        <v>5.2</v>
      </c>
      <c r="D149">
        <v>2</v>
      </c>
      <c r="E149" t="s">
        <v>7</v>
      </c>
    </row>
    <row r="150" spans="1:5" x14ac:dyDescent="0.3">
      <c r="A150">
        <v>6.2</v>
      </c>
      <c r="B150">
        <v>3.4</v>
      </c>
      <c r="C150">
        <v>5.4</v>
      </c>
      <c r="D150">
        <v>2.2999999999999998</v>
      </c>
      <c r="E150" t="s">
        <v>7</v>
      </c>
    </row>
    <row r="151" spans="1:5" x14ac:dyDescent="0.3">
      <c r="A151">
        <v>5.9</v>
      </c>
      <c r="B151">
        <v>3</v>
      </c>
      <c r="C151">
        <v>5.0999999999999996</v>
      </c>
      <c r="D151">
        <v>1.8</v>
      </c>
      <c r="E15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Q8" sqref="Q8"/>
    </sheetView>
  </sheetViews>
  <sheetFormatPr defaultRowHeight="14.4" x14ac:dyDescent="0.3"/>
  <sheetData>
    <row r="1" spans="1:12" x14ac:dyDescent="0.3">
      <c r="A1" t="s">
        <v>8</v>
      </c>
      <c r="B1" t="s">
        <v>9</v>
      </c>
      <c r="C1" t="s">
        <v>10</v>
      </c>
      <c r="D1" t="s">
        <v>11</v>
      </c>
      <c r="E1" t="s">
        <v>12</v>
      </c>
      <c r="F1" t="s">
        <v>13</v>
      </c>
      <c r="G1" t="s">
        <v>14</v>
      </c>
      <c r="H1" t="s">
        <v>15</v>
      </c>
      <c r="I1" t="s">
        <v>16</v>
      </c>
      <c r="J1" t="s">
        <v>17</v>
      </c>
      <c r="K1" t="s">
        <v>18</v>
      </c>
      <c r="L1" t="s">
        <v>19</v>
      </c>
    </row>
    <row r="2" spans="1:12" x14ac:dyDescent="0.3">
      <c r="A2" t="s">
        <v>20</v>
      </c>
      <c r="B2">
        <v>21</v>
      </c>
      <c r="C2">
        <v>6</v>
      </c>
      <c r="D2">
        <v>160</v>
      </c>
      <c r="E2">
        <v>110</v>
      </c>
      <c r="F2">
        <v>3.9</v>
      </c>
      <c r="G2">
        <v>2.62</v>
      </c>
      <c r="H2">
        <v>16.46</v>
      </c>
      <c r="I2">
        <v>0</v>
      </c>
      <c r="J2">
        <v>1</v>
      </c>
      <c r="K2">
        <v>4</v>
      </c>
      <c r="L2">
        <v>4</v>
      </c>
    </row>
    <row r="3" spans="1:12" x14ac:dyDescent="0.3">
      <c r="A3" t="s">
        <v>21</v>
      </c>
      <c r="B3">
        <v>21</v>
      </c>
      <c r="C3">
        <v>6</v>
      </c>
      <c r="D3">
        <v>160</v>
      </c>
      <c r="E3">
        <v>110</v>
      </c>
      <c r="F3">
        <v>3.9</v>
      </c>
      <c r="G3">
        <v>2.875</v>
      </c>
      <c r="H3">
        <v>17.02</v>
      </c>
      <c r="I3">
        <v>0</v>
      </c>
      <c r="J3">
        <v>1</v>
      </c>
      <c r="K3">
        <v>4</v>
      </c>
      <c r="L3">
        <v>4</v>
      </c>
    </row>
    <row r="4" spans="1:12" x14ac:dyDescent="0.3">
      <c r="A4" t="s">
        <v>22</v>
      </c>
      <c r="B4">
        <v>22.8</v>
      </c>
      <c r="C4">
        <v>4</v>
      </c>
      <c r="D4">
        <v>108</v>
      </c>
      <c r="E4">
        <v>93</v>
      </c>
      <c r="F4">
        <v>3.85</v>
      </c>
      <c r="G4">
        <v>2.3199999999999998</v>
      </c>
      <c r="H4">
        <v>18.61</v>
      </c>
      <c r="I4">
        <v>1</v>
      </c>
      <c r="J4">
        <v>1</v>
      </c>
      <c r="K4">
        <v>4</v>
      </c>
      <c r="L4">
        <v>1</v>
      </c>
    </row>
    <row r="5" spans="1:12" x14ac:dyDescent="0.3">
      <c r="A5" t="s">
        <v>23</v>
      </c>
      <c r="B5">
        <v>21.4</v>
      </c>
      <c r="C5">
        <v>6</v>
      </c>
      <c r="D5">
        <v>258</v>
      </c>
      <c r="E5">
        <v>110</v>
      </c>
      <c r="F5">
        <v>3.08</v>
      </c>
      <c r="G5">
        <v>3.2149999999999999</v>
      </c>
      <c r="H5">
        <v>19.440000000000001</v>
      </c>
      <c r="I5">
        <v>1</v>
      </c>
      <c r="J5">
        <v>0</v>
      </c>
      <c r="K5">
        <v>3</v>
      </c>
      <c r="L5">
        <v>1</v>
      </c>
    </row>
    <row r="6" spans="1:12" x14ac:dyDescent="0.3">
      <c r="A6" t="s">
        <v>24</v>
      </c>
      <c r="B6">
        <v>18.7</v>
      </c>
      <c r="C6">
        <v>8</v>
      </c>
      <c r="D6">
        <v>360</v>
      </c>
      <c r="E6">
        <v>175</v>
      </c>
      <c r="F6">
        <v>3.15</v>
      </c>
      <c r="G6">
        <v>3.44</v>
      </c>
      <c r="H6">
        <v>17.02</v>
      </c>
      <c r="I6">
        <v>0</v>
      </c>
      <c r="J6">
        <v>0</v>
      </c>
      <c r="K6">
        <v>3</v>
      </c>
      <c r="L6">
        <v>2</v>
      </c>
    </row>
    <row r="7" spans="1:12" x14ac:dyDescent="0.3">
      <c r="A7" t="s">
        <v>25</v>
      </c>
      <c r="B7">
        <v>18.100000000000001</v>
      </c>
      <c r="C7">
        <v>6</v>
      </c>
      <c r="D7">
        <v>225</v>
      </c>
      <c r="E7">
        <v>105</v>
      </c>
      <c r="F7">
        <v>2.76</v>
      </c>
      <c r="G7">
        <v>3.46</v>
      </c>
      <c r="H7">
        <v>20.22</v>
      </c>
      <c r="I7">
        <v>1</v>
      </c>
      <c r="J7">
        <v>0</v>
      </c>
      <c r="K7">
        <v>3</v>
      </c>
      <c r="L7">
        <v>1</v>
      </c>
    </row>
    <row r="8" spans="1:12" x14ac:dyDescent="0.3">
      <c r="A8" t="s">
        <v>26</v>
      </c>
      <c r="B8">
        <v>14.3</v>
      </c>
      <c r="C8">
        <v>8</v>
      </c>
      <c r="D8">
        <v>360</v>
      </c>
      <c r="E8">
        <v>245</v>
      </c>
      <c r="F8">
        <v>3.21</v>
      </c>
      <c r="G8">
        <v>3.57</v>
      </c>
      <c r="H8">
        <v>15.84</v>
      </c>
      <c r="I8">
        <v>0</v>
      </c>
      <c r="J8">
        <v>0</v>
      </c>
      <c r="K8">
        <v>3</v>
      </c>
      <c r="L8">
        <v>4</v>
      </c>
    </row>
    <row r="9" spans="1:12" x14ac:dyDescent="0.3">
      <c r="A9" t="s">
        <v>27</v>
      </c>
      <c r="B9">
        <v>24.4</v>
      </c>
      <c r="C9">
        <v>4</v>
      </c>
      <c r="D9">
        <v>146.69999999999999</v>
      </c>
      <c r="E9">
        <v>62</v>
      </c>
      <c r="F9">
        <v>3.69</v>
      </c>
      <c r="G9">
        <v>3.19</v>
      </c>
      <c r="H9">
        <v>20</v>
      </c>
      <c r="I9">
        <v>1</v>
      </c>
      <c r="J9">
        <v>0</v>
      </c>
      <c r="K9">
        <v>4</v>
      </c>
      <c r="L9">
        <v>2</v>
      </c>
    </row>
    <row r="10" spans="1:12" x14ac:dyDescent="0.3">
      <c r="A10" t="s">
        <v>28</v>
      </c>
      <c r="B10">
        <v>22.8</v>
      </c>
      <c r="C10">
        <v>4</v>
      </c>
      <c r="D10">
        <v>140.80000000000001</v>
      </c>
      <c r="E10">
        <v>95</v>
      </c>
      <c r="F10">
        <v>3.92</v>
      </c>
      <c r="G10">
        <v>3.15</v>
      </c>
      <c r="H10">
        <v>22.9</v>
      </c>
      <c r="I10">
        <v>1</v>
      </c>
      <c r="J10">
        <v>0</v>
      </c>
      <c r="K10">
        <v>4</v>
      </c>
      <c r="L10">
        <v>2</v>
      </c>
    </row>
    <row r="11" spans="1:12" x14ac:dyDescent="0.3">
      <c r="A11" t="s">
        <v>29</v>
      </c>
      <c r="B11">
        <v>19.2</v>
      </c>
      <c r="C11">
        <v>6</v>
      </c>
      <c r="D11">
        <v>167.6</v>
      </c>
      <c r="E11">
        <v>123</v>
      </c>
      <c r="F11">
        <v>3.92</v>
      </c>
      <c r="G11">
        <v>3.44</v>
      </c>
      <c r="H11">
        <v>18.3</v>
      </c>
      <c r="I11">
        <v>1</v>
      </c>
      <c r="J11">
        <v>0</v>
      </c>
      <c r="K11">
        <v>4</v>
      </c>
      <c r="L11">
        <v>4</v>
      </c>
    </row>
    <row r="12" spans="1:12" x14ac:dyDescent="0.3">
      <c r="A12" t="s">
        <v>30</v>
      </c>
      <c r="B12">
        <v>17.8</v>
      </c>
      <c r="C12">
        <v>6</v>
      </c>
      <c r="D12">
        <v>167.6</v>
      </c>
      <c r="E12">
        <v>123</v>
      </c>
      <c r="F12">
        <v>3.92</v>
      </c>
      <c r="G12">
        <v>3.44</v>
      </c>
      <c r="H12">
        <v>18.899999999999999</v>
      </c>
      <c r="I12">
        <v>1</v>
      </c>
      <c r="J12">
        <v>0</v>
      </c>
      <c r="K12">
        <v>4</v>
      </c>
      <c r="L12">
        <v>4</v>
      </c>
    </row>
    <row r="13" spans="1:12" x14ac:dyDescent="0.3">
      <c r="A13" t="s">
        <v>31</v>
      </c>
      <c r="B13">
        <v>16.399999999999999</v>
      </c>
      <c r="C13">
        <v>8</v>
      </c>
      <c r="D13">
        <v>275.8</v>
      </c>
      <c r="E13">
        <v>180</v>
      </c>
      <c r="F13">
        <v>3.07</v>
      </c>
      <c r="G13">
        <v>4.07</v>
      </c>
      <c r="H13">
        <v>17.399999999999999</v>
      </c>
      <c r="I13">
        <v>0</v>
      </c>
      <c r="J13">
        <v>0</v>
      </c>
      <c r="K13">
        <v>3</v>
      </c>
      <c r="L13">
        <v>3</v>
      </c>
    </row>
    <row r="14" spans="1:12" x14ac:dyDescent="0.3">
      <c r="A14" t="s">
        <v>32</v>
      </c>
      <c r="B14">
        <v>17.3</v>
      </c>
      <c r="C14">
        <v>8</v>
      </c>
      <c r="D14">
        <v>275.8</v>
      </c>
      <c r="E14">
        <v>180</v>
      </c>
      <c r="F14">
        <v>3.07</v>
      </c>
      <c r="G14">
        <v>3.73</v>
      </c>
      <c r="H14">
        <v>17.600000000000001</v>
      </c>
      <c r="I14">
        <v>0</v>
      </c>
      <c r="J14">
        <v>0</v>
      </c>
      <c r="K14">
        <v>3</v>
      </c>
      <c r="L14">
        <v>3</v>
      </c>
    </row>
    <row r="15" spans="1:12" x14ac:dyDescent="0.3">
      <c r="A15" t="s">
        <v>33</v>
      </c>
      <c r="B15">
        <v>15.2</v>
      </c>
      <c r="C15">
        <v>8</v>
      </c>
      <c r="D15">
        <v>275.8</v>
      </c>
      <c r="E15">
        <v>180</v>
      </c>
      <c r="F15">
        <v>3.07</v>
      </c>
      <c r="G15">
        <v>3.78</v>
      </c>
      <c r="H15">
        <v>18</v>
      </c>
      <c r="I15">
        <v>0</v>
      </c>
      <c r="J15">
        <v>0</v>
      </c>
      <c r="K15">
        <v>3</v>
      </c>
      <c r="L15">
        <v>3</v>
      </c>
    </row>
    <row r="16" spans="1:12" x14ac:dyDescent="0.3">
      <c r="A16" t="s">
        <v>34</v>
      </c>
      <c r="B16">
        <v>10.4</v>
      </c>
      <c r="C16">
        <v>8</v>
      </c>
      <c r="D16">
        <v>472</v>
      </c>
      <c r="E16">
        <v>205</v>
      </c>
      <c r="F16">
        <v>2.93</v>
      </c>
      <c r="G16">
        <v>5.25</v>
      </c>
      <c r="H16">
        <v>17.98</v>
      </c>
      <c r="I16">
        <v>0</v>
      </c>
      <c r="J16">
        <v>0</v>
      </c>
      <c r="K16">
        <v>3</v>
      </c>
      <c r="L16">
        <v>4</v>
      </c>
    </row>
    <row r="17" spans="1:12" x14ac:dyDescent="0.3">
      <c r="A17" t="s">
        <v>35</v>
      </c>
      <c r="B17">
        <v>10.4</v>
      </c>
      <c r="C17">
        <v>8</v>
      </c>
      <c r="D17">
        <v>460</v>
      </c>
      <c r="E17">
        <v>215</v>
      </c>
      <c r="F17">
        <v>3</v>
      </c>
      <c r="G17">
        <v>5.4240000000000004</v>
      </c>
      <c r="H17">
        <v>17.82</v>
      </c>
      <c r="I17">
        <v>0</v>
      </c>
      <c r="J17">
        <v>0</v>
      </c>
      <c r="K17">
        <v>3</v>
      </c>
      <c r="L17">
        <v>4</v>
      </c>
    </row>
    <row r="18" spans="1:12" x14ac:dyDescent="0.3">
      <c r="A18" t="s">
        <v>36</v>
      </c>
      <c r="B18">
        <v>14.7</v>
      </c>
      <c r="C18">
        <v>8</v>
      </c>
      <c r="D18">
        <v>440</v>
      </c>
      <c r="E18">
        <v>230</v>
      </c>
      <c r="F18">
        <v>3.23</v>
      </c>
      <c r="G18">
        <v>5.3449999999999998</v>
      </c>
      <c r="H18">
        <v>17.420000000000002</v>
      </c>
      <c r="I18">
        <v>0</v>
      </c>
      <c r="J18">
        <v>0</v>
      </c>
      <c r="K18">
        <v>3</v>
      </c>
      <c r="L18">
        <v>4</v>
      </c>
    </row>
    <row r="19" spans="1:12" x14ac:dyDescent="0.3">
      <c r="A19" t="s">
        <v>37</v>
      </c>
      <c r="B19">
        <v>32.4</v>
      </c>
      <c r="C19">
        <v>4</v>
      </c>
      <c r="D19">
        <v>78.7</v>
      </c>
      <c r="E19">
        <v>66</v>
      </c>
      <c r="F19">
        <v>4.08</v>
      </c>
      <c r="G19">
        <v>2.2000000000000002</v>
      </c>
      <c r="H19">
        <v>19.47</v>
      </c>
      <c r="I19">
        <v>1</v>
      </c>
      <c r="J19">
        <v>1</v>
      </c>
      <c r="K19">
        <v>4</v>
      </c>
      <c r="L19">
        <v>1</v>
      </c>
    </row>
    <row r="20" spans="1:12" x14ac:dyDescent="0.3">
      <c r="A20" t="s">
        <v>38</v>
      </c>
      <c r="B20">
        <v>30.4</v>
      </c>
      <c r="C20">
        <v>4</v>
      </c>
      <c r="D20">
        <v>75.7</v>
      </c>
      <c r="E20">
        <v>52</v>
      </c>
      <c r="F20">
        <v>4.93</v>
      </c>
      <c r="G20">
        <v>1.615</v>
      </c>
      <c r="H20">
        <v>18.52</v>
      </c>
      <c r="I20">
        <v>1</v>
      </c>
      <c r="J20">
        <v>1</v>
      </c>
      <c r="K20">
        <v>4</v>
      </c>
      <c r="L20">
        <v>2</v>
      </c>
    </row>
    <row r="21" spans="1:12" x14ac:dyDescent="0.3">
      <c r="A21" t="s">
        <v>39</v>
      </c>
      <c r="B21">
        <v>33.9</v>
      </c>
      <c r="C21">
        <v>4</v>
      </c>
      <c r="D21">
        <v>71.099999999999994</v>
      </c>
      <c r="E21">
        <v>65</v>
      </c>
      <c r="F21">
        <v>4.22</v>
      </c>
      <c r="G21">
        <v>1.835</v>
      </c>
      <c r="H21">
        <v>19.899999999999999</v>
      </c>
      <c r="I21">
        <v>1</v>
      </c>
      <c r="J21">
        <v>1</v>
      </c>
      <c r="K21">
        <v>4</v>
      </c>
      <c r="L21">
        <v>1</v>
      </c>
    </row>
    <row r="22" spans="1:12" x14ac:dyDescent="0.3">
      <c r="A22" t="s">
        <v>40</v>
      </c>
      <c r="B22">
        <v>21.5</v>
      </c>
      <c r="C22">
        <v>4</v>
      </c>
      <c r="D22">
        <v>120.1</v>
      </c>
      <c r="E22">
        <v>97</v>
      </c>
      <c r="F22">
        <v>3.7</v>
      </c>
      <c r="G22">
        <v>2.4649999999999999</v>
      </c>
      <c r="H22">
        <v>20.010000000000002</v>
      </c>
      <c r="I22">
        <v>1</v>
      </c>
      <c r="J22">
        <v>0</v>
      </c>
      <c r="K22">
        <v>3</v>
      </c>
      <c r="L22">
        <v>1</v>
      </c>
    </row>
    <row r="23" spans="1:12" x14ac:dyDescent="0.3">
      <c r="A23" t="s">
        <v>41</v>
      </c>
      <c r="B23">
        <v>15.5</v>
      </c>
      <c r="C23">
        <v>8</v>
      </c>
      <c r="D23">
        <v>318</v>
      </c>
      <c r="E23">
        <v>150</v>
      </c>
      <c r="F23">
        <v>2.76</v>
      </c>
      <c r="G23">
        <v>3.52</v>
      </c>
      <c r="H23">
        <v>16.87</v>
      </c>
      <c r="I23">
        <v>0</v>
      </c>
      <c r="J23">
        <v>0</v>
      </c>
      <c r="K23">
        <v>3</v>
      </c>
      <c r="L23">
        <v>2</v>
      </c>
    </row>
    <row r="24" spans="1:12" x14ac:dyDescent="0.3">
      <c r="A24" t="s">
        <v>42</v>
      </c>
      <c r="B24">
        <v>15.2</v>
      </c>
      <c r="C24">
        <v>8</v>
      </c>
      <c r="D24">
        <v>304</v>
      </c>
      <c r="E24">
        <v>150</v>
      </c>
      <c r="F24">
        <v>3.15</v>
      </c>
      <c r="G24">
        <v>3.4350000000000001</v>
      </c>
      <c r="H24">
        <v>17.3</v>
      </c>
      <c r="I24">
        <v>0</v>
      </c>
      <c r="J24">
        <v>0</v>
      </c>
      <c r="K24">
        <v>3</v>
      </c>
      <c r="L24">
        <v>2</v>
      </c>
    </row>
    <row r="25" spans="1:12" x14ac:dyDescent="0.3">
      <c r="A25" t="s">
        <v>43</v>
      </c>
      <c r="B25">
        <v>13.3</v>
      </c>
      <c r="C25">
        <v>8</v>
      </c>
      <c r="D25">
        <v>350</v>
      </c>
      <c r="E25">
        <v>245</v>
      </c>
      <c r="F25">
        <v>3.73</v>
      </c>
      <c r="G25">
        <v>3.84</v>
      </c>
      <c r="H25">
        <v>15.41</v>
      </c>
      <c r="I25">
        <v>0</v>
      </c>
      <c r="J25">
        <v>0</v>
      </c>
      <c r="K25">
        <v>3</v>
      </c>
      <c r="L25">
        <v>4</v>
      </c>
    </row>
    <row r="26" spans="1:12" x14ac:dyDescent="0.3">
      <c r="A26" t="s">
        <v>44</v>
      </c>
      <c r="B26">
        <v>19.2</v>
      </c>
      <c r="C26">
        <v>8</v>
      </c>
      <c r="D26">
        <v>400</v>
      </c>
      <c r="E26">
        <v>175</v>
      </c>
      <c r="F26">
        <v>3.08</v>
      </c>
      <c r="G26">
        <v>3.8450000000000002</v>
      </c>
      <c r="H26">
        <v>17.05</v>
      </c>
      <c r="I26">
        <v>0</v>
      </c>
      <c r="J26">
        <v>0</v>
      </c>
      <c r="K26">
        <v>3</v>
      </c>
      <c r="L26">
        <v>2</v>
      </c>
    </row>
    <row r="27" spans="1:12" x14ac:dyDescent="0.3">
      <c r="A27" t="s">
        <v>45</v>
      </c>
      <c r="B27">
        <v>27.3</v>
      </c>
      <c r="C27">
        <v>4</v>
      </c>
      <c r="D27">
        <v>79</v>
      </c>
      <c r="E27">
        <v>66</v>
      </c>
      <c r="F27">
        <v>4.08</v>
      </c>
      <c r="G27">
        <v>1.9350000000000001</v>
      </c>
      <c r="H27">
        <v>18.899999999999999</v>
      </c>
      <c r="I27">
        <v>1</v>
      </c>
      <c r="J27">
        <v>1</v>
      </c>
      <c r="K27">
        <v>4</v>
      </c>
      <c r="L27">
        <v>1</v>
      </c>
    </row>
    <row r="28" spans="1:12" x14ac:dyDescent="0.3">
      <c r="A28" t="s">
        <v>46</v>
      </c>
      <c r="B28">
        <v>26</v>
      </c>
      <c r="C28">
        <v>4</v>
      </c>
      <c r="D28">
        <v>120.3</v>
      </c>
      <c r="E28">
        <v>91</v>
      </c>
      <c r="F28">
        <v>4.43</v>
      </c>
      <c r="G28">
        <v>2.14</v>
      </c>
      <c r="H28">
        <v>16.7</v>
      </c>
      <c r="I28">
        <v>0</v>
      </c>
      <c r="J28">
        <v>1</v>
      </c>
      <c r="K28">
        <v>5</v>
      </c>
      <c r="L28">
        <v>2</v>
      </c>
    </row>
    <row r="29" spans="1:12" x14ac:dyDescent="0.3">
      <c r="A29" t="s">
        <v>47</v>
      </c>
      <c r="B29">
        <v>30.4</v>
      </c>
      <c r="C29">
        <v>4</v>
      </c>
      <c r="D29">
        <v>95.1</v>
      </c>
      <c r="E29">
        <v>113</v>
      </c>
      <c r="F29">
        <v>3.77</v>
      </c>
      <c r="G29">
        <v>1.5129999999999999</v>
      </c>
      <c r="H29">
        <v>16.899999999999999</v>
      </c>
      <c r="I29">
        <v>1</v>
      </c>
      <c r="J29">
        <v>1</v>
      </c>
      <c r="K29">
        <v>5</v>
      </c>
      <c r="L29">
        <v>2</v>
      </c>
    </row>
    <row r="30" spans="1:12" x14ac:dyDescent="0.3">
      <c r="A30" t="s">
        <v>48</v>
      </c>
      <c r="B30">
        <v>15.8</v>
      </c>
      <c r="C30">
        <v>8</v>
      </c>
      <c r="D30">
        <v>351</v>
      </c>
      <c r="E30">
        <v>264</v>
      </c>
      <c r="F30">
        <v>4.22</v>
      </c>
      <c r="G30">
        <v>3.17</v>
      </c>
      <c r="H30">
        <v>14.5</v>
      </c>
      <c r="I30">
        <v>0</v>
      </c>
      <c r="J30">
        <v>1</v>
      </c>
      <c r="K30">
        <v>5</v>
      </c>
      <c r="L30">
        <v>4</v>
      </c>
    </row>
    <row r="31" spans="1:12" x14ac:dyDescent="0.3">
      <c r="A31" t="s">
        <v>49</v>
      </c>
      <c r="B31">
        <v>19.7</v>
      </c>
      <c r="C31">
        <v>6</v>
      </c>
      <c r="D31">
        <v>145</v>
      </c>
      <c r="E31">
        <v>175</v>
      </c>
      <c r="F31">
        <v>3.62</v>
      </c>
      <c r="G31">
        <v>2.77</v>
      </c>
      <c r="H31">
        <v>15.5</v>
      </c>
      <c r="I31">
        <v>0</v>
      </c>
      <c r="J31">
        <v>1</v>
      </c>
      <c r="K31">
        <v>5</v>
      </c>
      <c r="L31">
        <v>6</v>
      </c>
    </row>
    <row r="32" spans="1:12" x14ac:dyDescent="0.3">
      <c r="A32" t="s">
        <v>50</v>
      </c>
      <c r="B32">
        <v>15</v>
      </c>
      <c r="C32">
        <v>8</v>
      </c>
      <c r="D32">
        <v>301</v>
      </c>
      <c r="E32">
        <v>335</v>
      </c>
      <c r="F32">
        <v>3.54</v>
      </c>
      <c r="G32">
        <v>3.57</v>
      </c>
      <c r="H32">
        <v>14.6</v>
      </c>
      <c r="I32">
        <v>0</v>
      </c>
      <c r="J32">
        <v>1</v>
      </c>
      <c r="K32">
        <v>5</v>
      </c>
      <c r="L32">
        <v>8</v>
      </c>
    </row>
    <row r="33" spans="1:12" x14ac:dyDescent="0.3">
      <c r="A33" t="s">
        <v>51</v>
      </c>
      <c r="B33">
        <v>21.4</v>
      </c>
      <c r="C33">
        <v>4</v>
      </c>
      <c r="D33">
        <v>121</v>
      </c>
      <c r="E33">
        <v>109</v>
      </c>
      <c r="F33">
        <v>4.1100000000000003</v>
      </c>
      <c r="G33">
        <v>2.78</v>
      </c>
      <c r="H33">
        <v>18.600000000000001</v>
      </c>
      <c r="I33">
        <v>1</v>
      </c>
      <c r="J33">
        <v>1</v>
      </c>
      <c r="K33">
        <v>4</v>
      </c>
      <c r="L3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98"/>
  <sheetViews>
    <sheetView zoomScale="97" workbookViewId="0">
      <selection activeCell="G2" sqref="G2"/>
    </sheetView>
  </sheetViews>
  <sheetFormatPr defaultRowHeight="14.4" x14ac:dyDescent="0.3"/>
  <cols>
    <col min="8" max="8" width="72.5546875" customWidth="1"/>
  </cols>
  <sheetData>
    <row r="1" spans="1:9" x14ac:dyDescent="0.3">
      <c r="A1" t="s">
        <v>52</v>
      </c>
      <c r="B1" t="s">
        <v>53</v>
      </c>
      <c r="C1" t="s">
        <v>54</v>
      </c>
      <c r="D1" t="s">
        <v>55</v>
      </c>
      <c r="E1" t="s">
        <v>56</v>
      </c>
      <c r="F1" t="s">
        <v>57</v>
      </c>
    </row>
    <row r="2" spans="1:9" x14ac:dyDescent="0.3">
      <c r="A2" t="s">
        <v>58</v>
      </c>
      <c r="B2" t="s">
        <v>59</v>
      </c>
      <c r="C2">
        <v>19</v>
      </c>
      <c r="D2">
        <v>18</v>
      </c>
      <c r="E2" t="s">
        <v>60</v>
      </c>
      <c r="F2">
        <v>139750</v>
      </c>
      <c r="G2" t="str">
        <f>IF(F2&gt;170000,"High",IF(F2&gt;90000,"Medium","Low"))</f>
        <v>Medium</v>
      </c>
    </row>
    <row r="3" spans="1:9" x14ac:dyDescent="0.3">
      <c r="A3" t="s">
        <v>58</v>
      </c>
      <c r="B3" t="s">
        <v>59</v>
      </c>
      <c r="C3">
        <v>20</v>
      </c>
      <c r="D3">
        <v>16</v>
      </c>
      <c r="E3" t="s">
        <v>60</v>
      </c>
      <c r="F3">
        <v>173200</v>
      </c>
      <c r="G3" t="str">
        <f t="shared" ref="G3:G66" si="0">IF(F3&gt;170000,"High",IF(F3&gt;90000,"Medium","Low"))</f>
        <v>High</v>
      </c>
    </row>
    <row r="4" spans="1:9" x14ac:dyDescent="0.3">
      <c r="A4" t="s">
        <v>61</v>
      </c>
      <c r="B4" t="s">
        <v>59</v>
      </c>
      <c r="C4">
        <v>4</v>
      </c>
      <c r="D4">
        <v>3</v>
      </c>
      <c r="E4" t="s">
        <v>60</v>
      </c>
      <c r="F4">
        <v>79750</v>
      </c>
      <c r="G4" t="str">
        <f t="shared" si="0"/>
        <v>Low</v>
      </c>
    </row>
    <row r="5" spans="1:9" x14ac:dyDescent="0.3">
      <c r="A5" t="s">
        <v>58</v>
      </c>
      <c r="B5" t="s">
        <v>59</v>
      </c>
      <c r="C5">
        <v>45</v>
      </c>
      <c r="D5">
        <v>39</v>
      </c>
      <c r="E5" t="s">
        <v>60</v>
      </c>
      <c r="F5">
        <v>115000</v>
      </c>
      <c r="G5" t="str">
        <f t="shared" si="0"/>
        <v>Medium</v>
      </c>
    </row>
    <row r="6" spans="1:9" x14ac:dyDescent="0.3">
      <c r="A6" t="s">
        <v>58</v>
      </c>
      <c r="B6" t="s">
        <v>59</v>
      </c>
      <c r="C6">
        <v>40</v>
      </c>
      <c r="D6">
        <v>41</v>
      </c>
      <c r="E6" t="s">
        <v>60</v>
      </c>
      <c r="F6">
        <v>141500</v>
      </c>
      <c r="G6" t="str">
        <f t="shared" si="0"/>
        <v>Medium</v>
      </c>
    </row>
    <row r="7" spans="1:9" x14ac:dyDescent="0.3">
      <c r="A7" t="s">
        <v>62</v>
      </c>
      <c r="B7" t="s">
        <v>59</v>
      </c>
      <c r="C7">
        <v>6</v>
      </c>
      <c r="D7">
        <v>6</v>
      </c>
      <c r="E7" t="s">
        <v>60</v>
      </c>
      <c r="F7">
        <v>97000</v>
      </c>
      <c r="G7" t="str">
        <f t="shared" si="0"/>
        <v>Medium</v>
      </c>
    </row>
    <row r="8" spans="1:9" x14ac:dyDescent="0.3">
      <c r="A8" t="s">
        <v>58</v>
      </c>
      <c r="B8" t="s">
        <v>59</v>
      </c>
      <c r="C8">
        <v>30</v>
      </c>
      <c r="D8">
        <v>23</v>
      </c>
      <c r="E8" t="s">
        <v>60</v>
      </c>
      <c r="F8">
        <v>175000</v>
      </c>
      <c r="G8" t="str">
        <f t="shared" si="0"/>
        <v>High</v>
      </c>
    </row>
    <row r="9" spans="1:9" x14ac:dyDescent="0.3">
      <c r="A9" t="s">
        <v>58</v>
      </c>
      <c r="B9" t="s">
        <v>59</v>
      </c>
      <c r="C9">
        <v>45</v>
      </c>
      <c r="D9">
        <v>45</v>
      </c>
      <c r="E9" t="s">
        <v>60</v>
      </c>
      <c r="F9">
        <v>147765</v>
      </c>
      <c r="G9" t="str">
        <f t="shared" si="0"/>
        <v>Medium</v>
      </c>
    </row>
    <row r="10" spans="1:9" x14ac:dyDescent="0.3">
      <c r="A10" t="s">
        <v>58</v>
      </c>
      <c r="B10" t="s">
        <v>59</v>
      </c>
      <c r="C10">
        <v>21</v>
      </c>
      <c r="D10">
        <v>20</v>
      </c>
      <c r="E10" t="s">
        <v>60</v>
      </c>
      <c r="F10">
        <v>119250</v>
      </c>
      <c r="G10" t="str">
        <f t="shared" si="0"/>
        <v>Medium</v>
      </c>
      <c r="I10">
        <f>SUMIFS(F1:F398,E1:E398,"male",A1:A398,"Prof")</f>
        <v>31525964</v>
      </c>
    </row>
    <row r="11" spans="1:9" x14ac:dyDescent="0.3">
      <c r="A11" t="s">
        <v>58</v>
      </c>
      <c r="B11" t="s">
        <v>59</v>
      </c>
      <c r="C11">
        <v>18</v>
      </c>
      <c r="D11">
        <v>18</v>
      </c>
      <c r="E11" t="s">
        <v>63</v>
      </c>
      <c r="F11">
        <v>129000</v>
      </c>
      <c r="G11" t="str">
        <f t="shared" si="0"/>
        <v>Medium</v>
      </c>
      <c r="I11">
        <f>SUM(F1:F398)</f>
        <v>45141464</v>
      </c>
    </row>
    <row r="12" spans="1:9" x14ac:dyDescent="0.3">
      <c r="A12" t="s">
        <v>62</v>
      </c>
      <c r="B12" t="s">
        <v>59</v>
      </c>
      <c r="C12">
        <v>12</v>
      </c>
      <c r="D12">
        <v>8</v>
      </c>
      <c r="E12" t="s">
        <v>60</v>
      </c>
      <c r="F12">
        <v>119800</v>
      </c>
      <c r="G12" t="str">
        <f t="shared" si="0"/>
        <v>Medium</v>
      </c>
      <c r="I12">
        <f>AVERAGEIF(E1:E398,"Female",F1:F398)</f>
        <v>101002.41025641025</v>
      </c>
    </row>
    <row r="13" spans="1:9" x14ac:dyDescent="0.3">
      <c r="A13" t="s">
        <v>61</v>
      </c>
      <c r="B13" t="s">
        <v>59</v>
      </c>
      <c r="C13">
        <v>7</v>
      </c>
      <c r="D13">
        <v>2</v>
      </c>
      <c r="E13" t="s">
        <v>60</v>
      </c>
      <c r="F13">
        <v>79800</v>
      </c>
      <c r="G13" t="str">
        <f t="shared" si="0"/>
        <v>Low</v>
      </c>
      <c r="I13">
        <f>AVERAGEIFS(F1:F398,E1:E398,"Male",A1:A398,"Prof",B1:B398,"B")</f>
        <v>133518.35999999999</v>
      </c>
    </row>
    <row r="14" spans="1:9" x14ac:dyDescent="0.3">
      <c r="A14" t="s">
        <v>61</v>
      </c>
      <c r="B14" t="s">
        <v>59</v>
      </c>
      <c r="C14">
        <v>1</v>
      </c>
      <c r="D14">
        <v>1</v>
      </c>
      <c r="E14" t="s">
        <v>60</v>
      </c>
      <c r="F14">
        <v>77700</v>
      </c>
      <c r="G14" t="str">
        <f t="shared" si="0"/>
        <v>Low</v>
      </c>
      <c r="I14">
        <f>AVERAGEIFS(D1:D398,E1:E398,"Male",A1:A398,"Prof")</f>
        <v>23.22983870967742</v>
      </c>
    </row>
    <row r="15" spans="1:9" x14ac:dyDescent="0.3">
      <c r="A15" t="s">
        <v>61</v>
      </c>
      <c r="B15" t="s">
        <v>59</v>
      </c>
      <c r="C15">
        <v>2</v>
      </c>
      <c r="D15">
        <v>0</v>
      </c>
      <c r="E15" t="s">
        <v>60</v>
      </c>
      <c r="F15">
        <v>78000</v>
      </c>
      <c r="G15" t="str">
        <f t="shared" si="0"/>
        <v>Low</v>
      </c>
      <c r="I15">
        <f>AVERAGEIF(E1:E398,"Male",D1:D398)</f>
        <v>18.273743016759777</v>
      </c>
    </row>
    <row r="16" spans="1:9" x14ac:dyDescent="0.3">
      <c r="A16" t="s">
        <v>58</v>
      </c>
      <c r="B16" t="s">
        <v>59</v>
      </c>
      <c r="C16">
        <v>20</v>
      </c>
      <c r="D16">
        <v>18</v>
      </c>
      <c r="E16" t="s">
        <v>60</v>
      </c>
      <c r="F16">
        <v>104800</v>
      </c>
      <c r="G16" t="str">
        <f t="shared" si="0"/>
        <v>Medium</v>
      </c>
      <c r="I16">
        <f>AVERAGEIFS(F1:F398,A1:A398,"AsstProf",B1:B398,"B")</f>
        <v>84593.906976744183</v>
      </c>
    </row>
    <row r="17" spans="1:13" x14ac:dyDescent="0.3">
      <c r="A17" t="s">
        <v>58</v>
      </c>
      <c r="B17" t="s">
        <v>59</v>
      </c>
      <c r="C17">
        <v>12</v>
      </c>
      <c r="D17">
        <v>3</v>
      </c>
      <c r="E17" t="s">
        <v>60</v>
      </c>
      <c r="F17">
        <v>117150</v>
      </c>
      <c r="G17" t="str">
        <f t="shared" si="0"/>
        <v>Medium</v>
      </c>
      <c r="I17" t="s">
        <v>1457</v>
      </c>
      <c r="M17">
        <f>COUNT(C1:C398)</f>
        <v>396</v>
      </c>
    </row>
    <row r="18" spans="1:13" x14ac:dyDescent="0.3">
      <c r="A18" t="s">
        <v>58</v>
      </c>
      <c r="B18" t="s">
        <v>59</v>
      </c>
      <c r="C18">
        <v>19</v>
      </c>
      <c r="D18">
        <v>20</v>
      </c>
      <c r="E18" t="s">
        <v>60</v>
      </c>
      <c r="F18">
        <v>101000</v>
      </c>
      <c r="G18" t="str">
        <f t="shared" si="0"/>
        <v>Medium</v>
      </c>
      <c r="M18">
        <f>COUNTIFS(E1:E398,"male",B1:B398,"B",A1:A398,"Prof")</f>
        <v>125</v>
      </c>
    </row>
    <row r="19" spans="1:13" x14ac:dyDescent="0.3">
      <c r="A19" t="s">
        <v>58</v>
      </c>
      <c r="B19" t="s">
        <v>64</v>
      </c>
      <c r="C19">
        <v>38</v>
      </c>
      <c r="D19">
        <v>34</v>
      </c>
      <c r="E19" t="s">
        <v>60</v>
      </c>
      <c r="F19">
        <v>103450</v>
      </c>
      <c r="G19" t="str">
        <f t="shared" si="0"/>
        <v>Medium</v>
      </c>
      <c r="M19">
        <f>COUNTIFS(E1:E398,"female",B1:B398,"B")</f>
        <v>21</v>
      </c>
    </row>
    <row r="20" spans="1:13" x14ac:dyDescent="0.3">
      <c r="A20" t="s">
        <v>58</v>
      </c>
      <c r="B20" t="s">
        <v>64</v>
      </c>
      <c r="C20">
        <v>37</v>
      </c>
      <c r="D20">
        <v>23</v>
      </c>
      <c r="E20" t="s">
        <v>60</v>
      </c>
      <c r="F20">
        <v>124750</v>
      </c>
      <c r="G20" t="str">
        <f t="shared" si="0"/>
        <v>Medium</v>
      </c>
      <c r="M20">
        <f>COUNTIFS(A1:A398,"Prof",C1:C398,"&gt;15")</f>
        <v>239</v>
      </c>
    </row>
    <row r="21" spans="1:13" x14ac:dyDescent="0.3">
      <c r="A21" t="s">
        <v>58</v>
      </c>
      <c r="B21" t="s">
        <v>64</v>
      </c>
      <c r="C21">
        <v>39</v>
      </c>
      <c r="D21">
        <v>36</v>
      </c>
      <c r="E21" t="s">
        <v>63</v>
      </c>
      <c r="F21">
        <v>137000</v>
      </c>
      <c r="G21" t="str">
        <f t="shared" si="0"/>
        <v>Medium</v>
      </c>
      <c r="M21">
        <f>COUNTIFS(E1:E398,"female",A1:A398,"Prof",B1:B398,"B",C1:C398,"&gt;20")</f>
        <v>4</v>
      </c>
    </row>
    <row r="22" spans="1:13" x14ac:dyDescent="0.3">
      <c r="A22" t="s">
        <v>58</v>
      </c>
      <c r="B22" t="s">
        <v>64</v>
      </c>
      <c r="C22">
        <v>31</v>
      </c>
      <c r="D22">
        <v>26</v>
      </c>
      <c r="E22" t="s">
        <v>60</v>
      </c>
      <c r="F22">
        <v>89565</v>
      </c>
      <c r="G22" t="str">
        <f t="shared" si="0"/>
        <v>Low</v>
      </c>
      <c r="M22">
        <f>AVERAGEIFS(F1:F398,E1:E398,"Male",A1:A398,"AsstProf",B1:B398,"A")</f>
        <v>74269.611111111109</v>
      </c>
    </row>
    <row r="23" spans="1:13" x14ac:dyDescent="0.3">
      <c r="A23" t="s">
        <v>58</v>
      </c>
      <c r="B23" t="s">
        <v>64</v>
      </c>
      <c r="C23">
        <v>36</v>
      </c>
      <c r="D23">
        <v>31</v>
      </c>
      <c r="E23" t="s">
        <v>60</v>
      </c>
      <c r="F23">
        <v>102580</v>
      </c>
      <c r="G23" t="str">
        <f t="shared" si="0"/>
        <v>Medium</v>
      </c>
    </row>
    <row r="24" spans="1:13" x14ac:dyDescent="0.3">
      <c r="A24" t="s">
        <v>58</v>
      </c>
      <c r="B24" t="s">
        <v>64</v>
      </c>
      <c r="C24">
        <v>34</v>
      </c>
      <c r="D24">
        <v>30</v>
      </c>
      <c r="E24" t="s">
        <v>60</v>
      </c>
      <c r="F24">
        <v>93904</v>
      </c>
      <c r="G24" t="str">
        <f t="shared" si="0"/>
        <v>Medium</v>
      </c>
      <c r="H24" s="2" t="s">
        <v>1463</v>
      </c>
    </row>
    <row r="25" spans="1:13" x14ac:dyDescent="0.3">
      <c r="A25" t="s">
        <v>58</v>
      </c>
      <c r="B25" t="s">
        <v>64</v>
      </c>
      <c r="C25">
        <v>24</v>
      </c>
      <c r="D25">
        <v>19</v>
      </c>
      <c r="E25" t="s">
        <v>60</v>
      </c>
      <c r="F25">
        <v>113068</v>
      </c>
      <c r="G25" t="str">
        <f t="shared" si="0"/>
        <v>Medium</v>
      </c>
      <c r="H25" t="s">
        <v>1462</v>
      </c>
      <c r="I25">
        <f>MAX(F1:F398)</f>
        <v>231545</v>
      </c>
    </row>
    <row r="26" spans="1:13" x14ac:dyDescent="0.3">
      <c r="A26" t="s">
        <v>62</v>
      </c>
      <c r="B26" t="s">
        <v>64</v>
      </c>
      <c r="C26">
        <v>13</v>
      </c>
      <c r="D26">
        <v>8</v>
      </c>
      <c r="E26" t="s">
        <v>63</v>
      </c>
      <c r="F26">
        <v>74830</v>
      </c>
      <c r="G26" t="str">
        <f t="shared" si="0"/>
        <v>Low</v>
      </c>
      <c r="H26" t="s">
        <v>1464</v>
      </c>
      <c r="I26">
        <f>MIN(F1:F398)</f>
        <v>57800</v>
      </c>
    </row>
    <row r="27" spans="1:13" x14ac:dyDescent="0.3">
      <c r="A27" t="s">
        <v>58</v>
      </c>
      <c r="B27" t="s">
        <v>64</v>
      </c>
      <c r="C27">
        <v>21</v>
      </c>
      <c r="D27">
        <v>8</v>
      </c>
      <c r="E27" t="s">
        <v>60</v>
      </c>
      <c r="F27">
        <v>106294</v>
      </c>
      <c r="G27" t="str">
        <f t="shared" si="0"/>
        <v>Medium</v>
      </c>
      <c r="H27" t="s">
        <v>1469</v>
      </c>
      <c r="I27">
        <f>_xlfn.MAXIFS(F1:F398,A1:A398,"prof")</f>
        <v>231545</v>
      </c>
    </row>
    <row r="28" spans="1:13" x14ac:dyDescent="0.3">
      <c r="A28" t="s">
        <v>58</v>
      </c>
      <c r="B28" t="s">
        <v>64</v>
      </c>
      <c r="C28">
        <v>35</v>
      </c>
      <c r="D28">
        <v>23</v>
      </c>
      <c r="E28" t="s">
        <v>60</v>
      </c>
      <c r="F28">
        <v>134885</v>
      </c>
      <c r="G28" t="str">
        <f t="shared" si="0"/>
        <v>Medium</v>
      </c>
      <c r="H28" s="2" t="s">
        <v>1470</v>
      </c>
    </row>
    <row r="29" spans="1:13" x14ac:dyDescent="0.3">
      <c r="A29" t="s">
        <v>61</v>
      </c>
      <c r="B29" t="s">
        <v>59</v>
      </c>
      <c r="C29">
        <v>5</v>
      </c>
      <c r="D29">
        <v>3</v>
      </c>
      <c r="E29" t="s">
        <v>60</v>
      </c>
      <c r="F29">
        <v>82379</v>
      </c>
      <c r="G29" t="str">
        <f t="shared" si="0"/>
        <v>Low</v>
      </c>
      <c r="H29" t="s">
        <v>1469</v>
      </c>
    </row>
    <row r="30" spans="1:13" x14ac:dyDescent="0.3">
      <c r="A30" t="s">
        <v>61</v>
      </c>
      <c r="B30" t="s">
        <v>59</v>
      </c>
      <c r="C30">
        <v>11</v>
      </c>
      <c r="D30">
        <v>0</v>
      </c>
      <c r="E30" t="s">
        <v>60</v>
      </c>
      <c r="F30">
        <v>77000</v>
      </c>
      <c r="G30" t="str">
        <f t="shared" si="0"/>
        <v>Low</v>
      </c>
      <c r="H30" t="s">
        <v>1471</v>
      </c>
      <c r="I30">
        <f>_xlfn.MAXIFS(F1:F398,E1:E398,"Male",A1:A398,"Prof")</f>
        <v>231545</v>
      </c>
    </row>
    <row r="31" spans="1:13" x14ac:dyDescent="0.3">
      <c r="A31" t="s">
        <v>58</v>
      </c>
      <c r="B31" t="s">
        <v>59</v>
      </c>
      <c r="C31">
        <v>12</v>
      </c>
      <c r="D31">
        <v>8</v>
      </c>
      <c r="E31" t="s">
        <v>60</v>
      </c>
      <c r="F31">
        <v>118223</v>
      </c>
      <c r="G31" t="str">
        <f t="shared" si="0"/>
        <v>Medium</v>
      </c>
      <c r="H31" t="s">
        <v>1472</v>
      </c>
      <c r="I31">
        <f>_xlfn.MAXIFS(F1:F398,E1:E398,"Female",A1:A398,"Prof",B1:B398,"A",D1:D398,"&gt;15")</f>
        <v>137000</v>
      </c>
    </row>
    <row r="32" spans="1:13" x14ac:dyDescent="0.3">
      <c r="A32" t="s">
        <v>58</v>
      </c>
      <c r="B32" t="s">
        <v>59</v>
      </c>
      <c r="C32">
        <v>20</v>
      </c>
      <c r="D32">
        <v>4</v>
      </c>
      <c r="E32" t="s">
        <v>60</v>
      </c>
      <c r="F32">
        <v>132261</v>
      </c>
      <c r="G32" t="str">
        <f t="shared" si="0"/>
        <v>Medium</v>
      </c>
      <c r="I32">
        <f>_xlfn.MAXIFS(F1:F398,E1:E398,"Male",A1:A398,"AsstProf",D1:D398,"&gt;"=AVERAGEIFS(D1:D398,A1:A398,"AsstProf"))</f>
        <v>0</v>
      </c>
      <c r="J32">
        <v>95079</v>
      </c>
    </row>
    <row r="33" spans="1:9" x14ac:dyDescent="0.3">
      <c r="A33" t="s">
        <v>61</v>
      </c>
      <c r="B33" t="s">
        <v>59</v>
      </c>
      <c r="C33">
        <v>7</v>
      </c>
      <c r="D33">
        <v>2</v>
      </c>
      <c r="E33" t="s">
        <v>60</v>
      </c>
      <c r="F33">
        <v>79916</v>
      </c>
      <c r="G33" t="str">
        <f t="shared" si="0"/>
        <v>Low</v>
      </c>
      <c r="H33" s="2" t="s">
        <v>1570</v>
      </c>
    </row>
    <row r="34" spans="1:9" x14ac:dyDescent="0.3">
      <c r="A34" t="s">
        <v>58</v>
      </c>
      <c r="B34" t="s">
        <v>59</v>
      </c>
      <c r="C34">
        <v>13</v>
      </c>
      <c r="D34">
        <v>9</v>
      </c>
      <c r="E34" t="s">
        <v>60</v>
      </c>
      <c r="F34">
        <v>117256</v>
      </c>
      <c r="G34" t="str">
        <f t="shared" si="0"/>
        <v>Medium</v>
      </c>
      <c r="H34" t="s">
        <v>1571</v>
      </c>
      <c r="I34">
        <f>COUNTIF(G2:G398,"Low")</f>
        <v>95</v>
      </c>
    </row>
    <row r="35" spans="1:9" x14ac:dyDescent="0.3">
      <c r="A35" t="s">
        <v>61</v>
      </c>
      <c r="B35" t="s">
        <v>59</v>
      </c>
      <c r="C35">
        <v>4</v>
      </c>
      <c r="D35">
        <v>2</v>
      </c>
      <c r="E35" t="s">
        <v>60</v>
      </c>
      <c r="F35">
        <v>80225</v>
      </c>
      <c r="G35" t="str">
        <f t="shared" si="0"/>
        <v>Low</v>
      </c>
    </row>
    <row r="36" spans="1:9" x14ac:dyDescent="0.3">
      <c r="A36" t="s">
        <v>61</v>
      </c>
      <c r="B36" t="s">
        <v>59</v>
      </c>
      <c r="C36">
        <v>4</v>
      </c>
      <c r="D36">
        <v>2</v>
      </c>
      <c r="E36" t="s">
        <v>63</v>
      </c>
      <c r="F36">
        <v>80225</v>
      </c>
      <c r="G36" t="str">
        <f t="shared" si="0"/>
        <v>Low</v>
      </c>
    </row>
    <row r="37" spans="1:9" x14ac:dyDescent="0.3">
      <c r="A37" t="s">
        <v>61</v>
      </c>
      <c r="B37" t="s">
        <v>59</v>
      </c>
      <c r="C37">
        <v>5</v>
      </c>
      <c r="D37">
        <v>0</v>
      </c>
      <c r="E37" t="s">
        <v>63</v>
      </c>
      <c r="F37">
        <v>77000</v>
      </c>
      <c r="G37" t="str">
        <f t="shared" si="0"/>
        <v>Low</v>
      </c>
    </row>
    <row r="38" spans="1:9" x14ac:dyDescent="0.3">
      <c r="A38" t="s">
        <v>58</v>
      </c>
      <c r="B38" t="s">
        <v>59</v>
      </c>
      <c r="C38">
        <v>22</v>
      </c>
      <c r="D38">
        <v>21</v>
      </c>
      <c r="E38" t="s">
        <v>60</v>
      </c>
      <c r="F38">
        <v>155750</v>
      </c>
      <c r="G38" t="str">
        <f t="shared" si="0"/>
        <v>Medium</v>
      </c>
    </row>
    <row r="39" spans="1:9" x14ac:dyDescent="0.3">
      <c r="A39" t="s">
        <v>61</v>
      </c>
      <c r="B39" t="s">
        <v>59</v>
      </c>
      <c r="C39">
        <v>7</v>
      </c>
      <c r="D39">
        <v>4</v>
      </c>
      <c r="E39" t="s">
        <v>60</v>
      </c>
      <c r="F39">
        <v>86373</v>
      </c>
      <c r="G39" t="str">
        <f t="shared" si="0"/>
        <v>Low</v>
      </c>
    </row>
    <row r="40" spans="1:9" x14ac:dyDescent="0.3">
      <c r="A40" t="s">
        <v>58</v>
      </c>
      <c r="B40" t="s">
        <v>59</v>
      </c>
      <c r="C40">
        <v>41</v>
      </c>
      <c r="D40">
        <v>31</v>
      </c>
      <c r="E40" t="s">
        <v>60</v>
      </c>
      <c r="F40">
        <v>125196</v>
      </c>
      <c r="G40" t="str">
        <f t="shared" si="0"/>
        <v>Medium</v>
      </c>
    </row>
    <row r="41" spans="1:9" x14ac:dyDescent="0.3">
      <c r="A41" t="s">
        <v>62</v>
      </c>
      <c r="B41" t="s">
        <v>59</v>
      </c>
      <c r="C41">
        <v>9</v>
      </c>
      <c r="D41">
        <v>9</v>
      </c>
      <c r="E41" t="s">
        <v>60</v>
      </c>
      <c r="F41">
        <v>100938</v>
      </c>
      <c r="G41" t="str">
        <f t="shared" si="0"/>
        <v>Medium</v>
      </c>
    </row>
    <row r="42" spans="1:9" x14ac:dyDescent="0.3">
      <c r="A42" t="s">
        <v>58</v>
      </c>
      <c r="B42" t="s">
        <v>59</v>
      </c>
      <c r="C42">
        <v>23</v>
      </c>
      <c r="D42">
        <v>2</v>
      </c>
      <c r="E42" t="s">
        <v>60</v>
      </c>
      <c r="F42">
        <v>146500</v>
      </c>
      <c r="G42" t="str">
        <f t="shared" si="0"/>
        <v>Medium</v>
      </c>
    </row>
    <row r="43" spans="1:9" x14ac:dyDescent="0.3">
      <c r="A43" t="s">
        <v>62</v>
      </c>
      <c r="B43" t="s">
        <v>59</v>
      </c>
      <c r="C43">
        <v>23</v>
      </c>
      <c r="D43">
        <v>23</v>
      </c>
      <c r="E43" t="s">
        <v>60</v>
      </c>
      <c r="F43">
        <v>93418</v>
      </c>
      <c r="G43" t="str">
        <f t="shared" si="0"/>
        <v>Medium</v>
      </c>
    </row>
    <row r="44" spans="1:9" x14ac:dyDescent="0.3">
      <c r="A44" t="s">
        <v>58</v>
      </c>
      <c r="B44" t="s">
        <v>59</v>
      </c>
      <c r="C44">
        <v>40</v>
      </c>
      <c r="D44">
        <v>27</v>
      </c>
      <c r="E44" t="s">
        <v>60</v>
      </c>
      <c r="F44">
        <v>101299</v>
      </c>
      <c r="G44" t="str">
        <f t="shared" si="0"/>
        <v>Medium</v>
      </c>
    </row>
    <row r="45" spans="1:9" x14ac:dyDescent="0.3">
      <c r="A45" t="s">
        <v>58</v>
      </c>
      <c r="B45" t="s">
        <v>59</v>
      </c>
      <c r="C45">
        <v>38</v>
      </c>
      <c r="D45">
        <v>38</v>
      </c>
      <c r="E45" t="s">
        <v>60</v>
      </c>
      <c r="F45">
        <v>231545</v>
      </c>
      <c r="G45" t="str">
        <f t="shared" si="0"/>
        <v>High</v>
      </c>
    </row>
    <row r="46" spans="1:9" x14ac:dyDescent="0.3">
      <c r="A46" t="s">
        <v>58</v>
      </c>
      <c r="B46" t="s">
        <v>59</v>
      </c>
      <c r="C46">
        <v>19</v>
      </c>
      <c r="D46">
        <v>19</v>
      </c>
      <c r="E46" t="s">
        <v>60</v>
      </c>
      <c r="F46">
        <v>94384</v>
      </c>
      <c r="G46" t="str">
        <f t="shared" si="0"/>
        <v>Medium</v>
      </c>
    </row>
    <row r="47" spans="1:9" x14ac:dyDescent="0.3">
      <c r="A47" t="s">
        <v>58</v>
      </c>
      <c r="B47" t="s">
        <v>59</v>
      </c>
      <c r="C47">
        <v>25</v>
      </c>
      <c r="D47">
        <v>15</v>
      </c>
      <c r="E47" t="s">
        <v>60</v>
      </c>
      <c r="F47">
        <v>114778</v>
      </c>
      <c r="G47" t="str">
        <f t="shared" si="0"/>
        <v>Medium</v>
      </c>
    </row>
    <row r="48" spans="1:9" x14ac:dyDescent="0.3">
      <c r="A48" t="s">
        <v>58</v>
      </c>
      <c r="B48" t="s">
        <v>59</v>
      </c>
      <c r="C48">
        <v>40</v>
      </c>
      <c r="D48">
        <v>28</v>
      </c>
      <c r="E48" t="s">
        <v>60</v>
      </c>
      <c r="F48">
        <v>98193</v>
      </c>
      <c r="G48" t="str">
        <f t="shared" si="0"/>
        <v>Medium</v>
      </c>
    </row>
    <row r="49" spans="1:7" x14ac:dyDescent="0.3">
      <c r="A49" t="s">
        <v>58</v>
      </c>
      <c r="B49" t="s">
        <v>59</v>
      </c>
      <c r="C49">
        <v>23</v>
      </c>
      <c r="D49">
        <v>19</v>
      </c>
      <c r="E49" t="s">
        <v>63</v>
      </c>
      <c r="F49">
        <v>151768</v>
      </c>
      <c r="G49" t="str">
        <f t="shared" si="0"/>
        <v>Medium</v>
      </c>
    </row>
    <row r="50" spans="1:7" x14ac:dyDescent="0.3">
      <c r="A50" t="s">
        <v>58</v>
      </c>
      <c r="B50" t="s">
        <v>59</v>
      </c>
      <c r="C50">
        <v>25</v>
      </c>
      <c r="D50">
        <v>25</v>
      </c>
      <c r="E50" t="s">
        <v>63</v>
      </c>
      <c r="F50">
        <v>140096</v>
      </c>
      <c r="G50" t="str">
        <f t="shared" si="0"/>
        <v>Medium</v>
      </c>
    </row>
    <row r="51" spans="1:7" x14ac:dyDescent="0.3">
      <c r="A51" t="s">
        <v>61</v>
      </c>
      <c r="B51" t="s">
        <v>59</v>
      </c>
      <c r="C51">
        <v>1</v>
      </c>
      <c r="D51">
        <v>1</v>
      </c>
      <c r="E51" t="s">
        <v>60</v>
      </c>
      <c r="F51">
        <v>70768</v>
      </c>
      <c r="G51" t="str">
        <f t="shared" si="0"/>
        <v>Low</v>
      </c>
    </row>
    <row r="52" spans="1:7" x14ac:dyDescent="0.3">
      <c r="A52" t="s">
        <v>58</v>
      </c>
      <c r="B52" t="s">
        <v>59</v>
      </c>
      <c r="C52">
        <v>28</v>
      </c>
      <c r="D52">
        <v>28</v>
      </c>
      <c r="E52" t="s">
        <v>60</v>
      </c>
      <c r="F52">
        <v>126621</v>
      </c>
      <c r="G52" t="str">
        <f t="shared" si="0"/>
        <v>Medium</v>
      </c>
    </row>
    <row r="53" spans="1:7" x14ac:dyDescent="0.3">
      <c r="A53" t="s">
        <v>58</v>
      </c>
      <c r="B53" t="s">
        <v>59</v>
      </c>
      <c r="C53">
        <v>12</v>
      </c>
      <c r="D53">
        <v>11</v>
      </c>
      <c r="E53" t="s">
        <v>60</v>
      </c>
      <c r="F53">
        <v>108875</v>
      </c>
      <c r="G53" t="str">
        <f t="shared" si="0"/>
        <v>Medium</v>
      </c>
    </row>
    <row r="54" spans="1:7" x14ac:dyDescent="0.3">
      <c r="A54" t="s">
        <v>61</v>
      </c>
      <c r="B54" t="s">
        <v>59</v>
      </c>
      <c r="C54">
        <v>11</v>
      </c>
      <c r="D54">
        <v>3</v>
      </c>
      <c r="E54" t="s">
        <v>63</v>
      </c>
      <c r="F54">
        <v>74692</v>
      </c>
      <c r="G54" t="str">
        <f t="shared" si="0"/>
        <v>Low</v>
      </c>
    </row>
    <row r="55" spans="1:7" x14ac:dyDescent="0.3">
      <c r="A55" t="s">
        <v>58</v>
      </c>
      <c r="B55" t="s">
        <v>59</v>
      </c>
      <c r="C55">
        <v>16</v>
      </c>
      <c r="D55">
        <v>9</v>
      </c>
      <c r="E55" t="s">
        <v>60</v>
      </c>
      <c r="F55">
        <v>106639</v>
      </c>
      <c r="G55" t="str">
        <f t="shared" si="0"/>
        <v>Medium</v>
      </c>
    </row>
    <row r="56" spans="1:7" x14ac:dyDescent="0.3">
      <c r="A56" t="s">
        <v>62</v>
      </c>
      <c r="B56" t="s">
        <v>59</v>
      </c>
      <c r="C56">
        <v>12</v>
      </c>
      <c r="D56">
        <v>11</v>
      </c>
      <c r="E56" t="s">
        <v>60</v>
      </c>
      <c r="F56">
        <v>103760</v>
      </c>
      <c r="G56" t="str">
        <f t="shared" si="0"/>
        <v>Medium</v>
      </c>
    </row>
    <row r="57" spans="1:7" x14ac:dyDescent="0.3">
      <c r="A57" t="s">
        <v>62</v>
      </c>
      <c r="B57" t="s">
        <v>59</v>
      </c>
      <c r="C57">
        <v>14</v>
      </c>
      <c r="D57">
        <v>5</v>
      </c>
      <c r="E57" t="s">
        <v>60</v>
      </c>
      <c r="F57">
        <v>83900</v>
      </c>
      <c r="G57" t="str">
        <f t="shared" si="0"/>
        <v>Low</v>
      </c>
    </row>
    <row r="58" spans="1:7" x14ac:dyDescent="0.3">
      <c r="A58" t="s">
        <v>58</v>
      </c>
      <c r="B58" t="s">
        <v>59</v>
      </c>
      <c r="C58">
        <v>23</v>
      </c>
      <c r="D58">
        <v>21</v>
      </c>
      <c r="E58" t="s">
        <v>60</v>
      </c>
      <c r="F58">
        <v>117704</v>
      </c>
      <c r="G58" t="str">
        <f t="shared" si="0"/>
        <v>Medium</v>
      </c>
    </row>
    <row r="59" spans="1:7" x14ac:dyDescent="0.3">
      <c r="A59" t="s">
        <v>62</v>
      </c>
      <c r="B59" t="s">
        <v>59</v>
      </c>
      <c r="C59">
        <v>9</v>
      </c>
      <c r="D59">
        <v>8</v>
      </c>
      <c r="E59" t="s">
        <v>60</v>
      </c>
      <c r="F59">
        <v>90215</v>
      </c>
      <c r="G59" t="str">
        <f t="shared" si="0"/>
        <v>Medium</v>
      </c>
    </row>
    <row r="60" spans="1:7" x14ac:dyDescent="0.3">
      <c r="A60" t="s">
        <v>62</v>
      </c>
      <c r="B60" t="s">
        <v>59</v>
      </c>
      <c r="C60">
        <v>10</v>
      </c>
      <c r="D60">
        <v>9</v>
      </c>
      <c r="E60" t="s">
        <v>60</v>
      </c>
      <c r="F60">
        <v>100135</v>
      </c>
      <c r="G60" t="str">
        <f t="shared" si="0"/>
        <v>Medium</v>
      </c>
    </row>
    <row r="61" spans="1:7" x14ac:dyDescent="0.3">
      <c r="A61" t="s">
        <v>61</v>
      </c>
      <c r="B61" t="s">
        <v>59</v>
      </c>
      <c r="C61">
        <v>8</v>
      </c>
      <c r="D61">
        <v>3</v>
      </c>
      <c r="E61" t="s">
        <v>60</v>
      </c>
      <c r="F61">
        <v>75044</v>
      </c>
      <c r="G61" t="str">
        <f t="shared" si="0"/>
        <v>Low</v>
      </c>
    </row>
    <row r="62" spans="1:7" x14ac:dyDescent="0.3">
      <c r="A62" t="s">
        <v>62</v>
      </c>
      <c r="B62" t="s">
        <v>59</v>
      </c>
      <c r="C62">
        <v>9</v>
      </c>
      <c r="D62">
        <v>8</v>
      </c>
      <c r="E62" t="s">
        <v>60</v>
      </c>
      <c r="F62">
        <v>90304</v>
      </c>
      <c r="G62" t="str">
        <f t="shared" si="0"/>
        <v>Medium</v>
      </c>
    </row>
    <row r="63" spans="1:7" x14ac:dyDescent="0.3">
      <c r="A63" t="s">
        <v>61</v>
      </c>
      <c r="B63" t="s">
        <v>59</v>
      </c>
      <c r="C63">
        <v>3</v>
      </c>
      <c r="D63">
        <v>2</v>
      </c>
      <c r="E63" t="s">
        <v>60</v>
      </c>
      <c r="F63">
        <v>75243</v>
      </c>
      <c r="G63" t="str">
        <f t="shared" si="0"/>
        <v>Low</v>
      </c>
    </row>
    <row r="64" spans="1:7" x14ac:dyDescent="0.3">
      <c r="A64" t="s">
        <v>58</v>
      </c>
      <c r="B64" t="s">
        <v>59</v>
      </c>
      <c r="C64">
        <v>33</v>
      </c>
      <c r="D64">
        <v>31</v>
      </c>
      <c r="E64" t="s">
        <v>60</v>
      </c>
      <c r="F64">
        <v>109785</v>
      </c>
      <c r="G64" t="str">
        <f t="shared" si="0"/>
        <v>Medium</v>
      </c>
    </row>
    <row r="65" spans="1:7" x14ac:dyDescent="0.3">
      <c r="A65" t="s">
        <v>62</v>
      </c>
      <c r="B65" t="s">
        <v>59</v>
      </c>
      <c r="C65">
        <v>11</v>
      </c>
      <c r="D65">
        <v>11</v>
      </c>
      <c r="E65" t="s">
        <v>63</v>
      </c>
      <c r="F65">
        <v>103613</v>
      </c>
      <c r="G65" t="str">
        <f t="shared" si="0"/>
        <v>Medium</v>
      </c>
    </row>
    <row r="66" spans="1:7" x14ac:dyDescent="0.3">
      <c r="A66" t="s">
        <v>61</v>
      </c>
      <c r="B66" t="s">
        <v>59</v>
      </c>
      <c r="C66">
        <v>4</v>
      </c>
      <c r="D66">
        <v>3</v>
      </c>
      <c r="E66" t="s">
        <v>60</v>
      </c>
      <c r="F66">
        <v>68404</v>
      </c>
      <c r="G66" t="str">
        <f t="shared" si="0"/>
        <v>Low</v>
      </c>
    </row>
    <row r="67" spans="1:7" x14ac:dyDescent="0.3">
      <c r="A67" t="s">
        <v>62</v>
      </c>
      <c r="B67" t="s">
        <v>59</v>
      </c>
      <c r="C67">
        <v>9</v>
      </c>
      <c r="D67">
        <v>8</v>
      </c>
      <c r="E67" t="s">
        <v>60</v>
      </c>
      <c r="F67">
        <v>100522</v>
      </c>
      <c r="G67" t="str">
        <f t="shared" ref="G67:G130" si="1">IF(F67&gt;170000,"High",IF(F67&gt;90000,"Medium","Low"))</f>
        <v>Medium</v>
      </c>
    </row>
    <row r="68" spans="1:7" x14ac:dyDescent="0.3">
      <c r="A68" t="s">
        <v>58</v>
      </c>
      <c r="B68" t="s">
        <v>59</v>
      </c>
      <c r="C68">
        <v>22</v>
      </c>
      <c r="D68">
        <v>12</v>
      </c>
      <c r="E68" t="s">
        <v>60</v>
      </c>
      <c r="F68">
        <v>101000</v>
      </c>
      <c r="G68" t="str">
        <f t="shared" si="1"/>
        <v>Medium</v>
      </c>
    </row>
    <row r="69" spans="1:7" x14ac:dyDescent="0.3">
      <c r="A69" t="s">
        <v>58</v>
      </c>
      <c r="B69" t="s">
        <v>59</v>
      </c>
      <c r="C69">
        <v>35</v>
      </c>
      <c r="D69">
        <v>31</v>
      </c>
      <c r="E69" t="s">
        <v>60</v>
      </c>
      <c r="F69">
        <v>99418</v>
      </c>
      <c r="G69" t="str">
        <f t="shared" si="1"/>
        <v>Medium</v>
      </c>
    </row>
    <row r="70" spans="1:7" x14ac:dyDescent="0.3">
      <c r="A70" t="s">
        <v>58</v>
      </c>
      <c r="B70" t="s">
        <v>59</v>
      </c>
      <c r="C70">
        <v>17</v>
      </c>
      <c r="D70">
        <v>17</v>
      </c>
      <c r="E70" t="s">
        <v>63</v>
      </c>
      <c r="F70">
        <v>111512</v>
      </c>
      <c r="G70" t="str">
        <f t="shared" si="1"/>
        <v>Medium</v>
      </c>
    </row>
    <row r="71" spans="1:7" x14ac:dyDescent="0.3">
      <c r="A71" t="s">
        <v>58</v>
      </c>
      <c r="B71" t="s">
        <v>59</v>
      </c>
      <c r="C71">
        <v>28</v>
      </c>
      <c r="D71">
        <v>36</v>
      </c>
      <c r="E71" t="s">
        <v>60</v>
      </c>
      <c r="F71">
        <v>91412</v>
      </c>
      <c r="G71" t="str">
        <f t="shared" si="1"/>
        <v>Medium</v>
      </c>
    </row>
    <row r="72" spans="1:7" x14ac:dyDescent="0.3">
      <c r="A72" t="s">
        <v>58</v>
      </c>
      <c r="B72" t="s">
        <v>59</v>
      </c>
      <c r="C72">
        <v>17</v>
      </c>
      <c r="D72">
        <v>2</v>
      </c>
      <c r="E72" t="s">
        <v>60</v>
      </c>
      <c r="F72">
        <v>126320</v>
      </c>
      <c r="G72" t="str">
        <f t="shared" si="1"/>
        <v>Medium</v>
      </c>
    </row>
    <row r="73" spans="1:7" x14ac:dyDescent="0.3">
      <c r="A73" t="s">
        <v>58</v>
      </c>
      <c r="B73" t="s">
        <v>59</v>
      </c>
      <c r="C73">
        <v>45</v>
      </c>
      <c r="D73">
        <v>45</v>
      </c>
      <c r="E73" t="s">
        <v>60</v>
      </c>
      <c r="F73">
        <v>146856</v>
      </c>
      <c r="G73" t="str">
        <f t="shared" si="1"/>
        <v>Medium</v>
      </c>
    </row>
    <row r="74" spans="1:7" x14ac:dyDescent="0.3">
      <c r="A74" t="s">
        <v>58</v>
      </c>
      <c r="B74" t="s">
        <v>59</v>
      </c>
      <c r="C74">
        <v>29</v>
      </c>
      <c r="D74">
        <v>19</v>
      </c>
      <c r="E74" t="s">
        <v>60</v>
      </c>
      <c r="F74">
        <v>100131</v>
      </c>
      <c r="G74" t="str">
        <f t="shared" si="1"/>
        <v>Medium</v>
      </c>
    </row>
    <row r="75" spans="1:7" x14ac:dyDescent="0.3">
      <c r="A75" t="s">
        <v>58</v>
      </c>
      <c r="B75" t="s">
        <v>59</v>
      </c>
      <c r="C75">
        <v>35</v>
      </c>
      <c r="D75">
        <v>34</v>
      </c>
      <c r="E75" t="s">
        <v>60</v>
      </c>
      <c r="F75">
        <v>92391</v>
      </c>
      <c r="G75" t="str">
        <f t="shared" si="1"/>
        <v>Medium</v>
      </c>
    </row>
    <row r="76" spans="1:7" x14ac:dyDescent="0.3">
      <c r="A76" t="s">
        <v>58</v>
      </c>
      <c r="B76" t="s">
        <v>59</v>
      </c>
      <c r="C76">
        <v>28</v>
      </c>
      <c r="D76">
        <v>23</v>
      </c>
      <c r="E76" t="s">
        <v>60</v>
      </c>
      <c r="F76">
        <v>113398</v>
      </c>
      <c r="G76" t="str">
        <f t="shared" si="1"/>
        <v>Medium</v>
      </c>
    </row>
    <row r="77" spans="1:7" x14ac:dyDescent="0.3">
      <c r="A77" t="s">
        <v>61</v>
      </c>
      <c r="B77" t="s">
        <v>59</v>
      </c>
      <c r="C77">
        <v>8</v>
      </c>
      <c r="D77">
        <v>3</v>
      </c>
      <c r="E77" t="s">
        <v>60</v>
      </c>
      <c r="F77">
        <v>73266</v>
      </c>
      <c r="G77" t="str">
        <f t="shared" si="1"/>
        <v>Low</v>
      </c>
    </row>
    <row r="78" spans="1:7" x14ac:dyDescent="0.3">
      <c r="A78" t="s">
        <v>58</v>
      </c>
      <c r="B78" t="s">
        <v>59</v>
      </c>
      <c r="C78">
        <v>17</v>
      </c>
      <c r="D78">
        <v>3</v>
      </c>
      <c r="E78" t="s">
        <v>60</v>
      </c>
      <c r="F78">
        <v>150480</v>
      </c>
      <c r="G78" t="str">
        <f t="shared" si="1"/>
        <v>Medium</v>
      </c>
    </row>
    <row r="79" spans="1:7" x14ac:dyDescent="0.3">
      <c r="A79" t="s">
        <v>58</v>
      </c>
      <c r="B79" t="s">
        <v>59</v>
      </c>
      <c r="C79">
        <v>26</v>
      </c>
      <c r="D79">
        <v>19</v>
      </c>
      <c r="E79" t="s">
        <v>60</v>
      </c>
      <c r="F79">
        <v>193000</v>
      </c>
      <c r="G79" t="str">
        <f t="shared" si="1"/>
        <v>High</v>
      </c>
    </row>
    <row r="80" spans="1:7" x14ac:dyDescent="0.3">
      <c r="A80" t="s">
        <v>61</v>
      </c>
      <c r="B80" t="s">
        <v>59</v>
      </c>
      <c r="C80">
        <v>3</v>
      </c>
      <c r="D80">
        <v>1</v>
      </c>
      <c r="E80" t="s">
        <v>60</v>
      </c>
      <c r="F80">
        <v>86100</v>
      </c>
      <c r="G80" t="str">
        <f t="shared" si="1"/>
        <v>Low</v>
      </c>
    </row>
    <row r="81" spans="1:7" x14ac:dyDescent="0.3">
      <c r="A81" t="s">
        <v>61</v>
      </c>
      <c r="B81" t="s">
        <v>59</v>
      </c>
      <c r="C81">
        <v>6</v>
      </c>
      <c r="D81">
        <v>2</v>
      </c>
      <c r="E81" t="s">
        <v>60</v>
      </c>
      <c r="F81">
        <v>84240</v>
      </c>
      <c r="G81" t="str">
        <f t="shared" si="1"/>
        <v>Low</v>
      </c>
    </row>
    <row r="82" spans="1:7" x14ac:dyDescent="0.3">
      <c r="A82" t="s">
        <v>58</v>
      </c>
      <c r="B82" t="s">
        <v>59</v>
      </c>
      <c r="C82">
        <v>43</v>
      </c>
      <c r="D82">
        <v>28</v>
      </c>
      <c r="E82" t="s">
        <v>60</v>
      </c>
      <c r="F82">
        <v>150743</v>
      </c>
      <c r="G82" t="str">
        <f t="shared" si="1"/>
        <v>Medium</v>
      </c>
    </row>
    <row r="83" spans="1:7" x14ac:dyDescent="0.3">
      <c r="A83" t="s">
        <v>58</v>
      </c>
      <c r="B83" t="s">
        <v>59</v>
      </c>
      <c r="C83">
        <v>17</v>
      </c>
      <c r="D83">
        <v>16</v>
      </c>
      <c r="E83" t="s">
        <v>60</v>
      </c>
      <c r="F83">
        <v>135585</v>
      </c>
      <c r="G83" t="str">
        <f t="shared" si="1"/>
        <v>Medium</v>
      </c>
    </row>
    <row r="84" spans="1:7" x14ac:dyDescent="0.3">
      <c r="A84" t="s">
        <v>58</v>
      </c>
      <c r="B84" t="s">
        <v>59</v>
      </c>
      <c r="C84">
        <v>22</v>
      </c>
      <c r="D84">
        <v>20</v>
      </c>
      <c r="E84" t="s">
        <v>60</v>
      </c>
      <c r="F84">
        <v>144640</v>
      </c>
      <c r="G84" t="str">
        <f t="shared" si="1"/>
        <v>Medium</v>
      </c>
    </row>
    <row r="85" spans="1:7" x14ac:dyDescent="0.3">
      <c r="A85" t="s">
        <v>61</v>
      </c>
      <c r="B85" t="s">
        <v>59</v>
      </c>
      <c r="C85">
        <v>6</v>
      </c>
      <c r="D85">
        <v>2</v>
      </c>
      <c r="E85" t="s">
        <v>60</v>
      </c>
      <c r="F85">
        <v>88825</v>
      </c>
      <c r="G85" t="str">
        <f t="shared" si="1"/>
        <v>Low</v>
      </c>
    </row>
    <row r="86" spans="1:7" x14ac:dyDescent="0.3">
      <c r="A86" t="s">
        <v>58</v>
      </c>
      <c r="B86" t="s">
        <v>59</v>
      </c>
      <c r="C86">
        <v>17</v>
      </c>
      <c r="D86">
        <v>18</v>
      </c>
      <c r="E86" t="s">
        <v>63</v>
      </c>
      <c r="F86">
        <v>122960</v>
      </c>
      <c r="G86" t="str">
        <f t="shared" si="1"/>
        <v>Medium</v>
      </c>
    </row>
    <row r="87" spans="1:7" x14ac:dyDescent="0.3">
      <c r="A87" t="s">
        <v>58</v>
      </c>
      <c r="B87" t="s">
        <v>59</v>
      </c>
      <c r="C87">
        <v>15</v>
      </c>
      <c r="D87">
        <v>14</v>
      </c>
      <c r="E87" t="s">
        <v>60</v>
      </c>
      <c r="F87">
        <v>132825</v>
      </c>
      <c r="G87" t="str">
        <f t="shared" si="1"/>
        <v>Medium</v>
      </c>
    </row>
    <row r="88" spans="1:7" x14ac:dyDescent="0.3">
      <c r="A88" t="s">
        <v>58</v>
      </c>
      <c r="B88" t="s">
        <v>59</v>
      </c>
      <c r="C88">
        <v>37</v>
      </c>
      <c r="D88">
        <v>37</v>
      </c>
      <c r="E88" t="s">
        <v>60</v>
      </c>
      <c r="F88">
        <v>152708</v>
      </c>
      <c r="G88" t="str">
        <f t="shared" si="1"/>
        <v>Medium</v>
      </c>
    </row>
    <row r="89" spans="1:7" x14ac:dyDescent="0.3">
      <c r="A89" t="s">
        <v>61</v>
      </c>
      <c r="B89" t="s">
        <v>59</v>
      </c>
      <c r="C89">
        <v>2</v>
      </c>
      <c r="D89">
        <v>2</v>
      </c>
      <c r="E89" t="s">
        <v>60</v>
      </c>
      <c r="F89">
        <v>88400</v>
      </c>
      <c r="G89" t="str">
        <f t="shared" si="1"/>
        <v>Low</v>
      </c>
    </row>
    <row r="90" spans="1:7" x14ac:dyDescent="0.3">
      <c r="A90" t="s">
        <v>58</v>
      </c>
      <c r="B90" t="s">
        <v>59</v>
      </c>
      <c r="C90">
        <v>25</v>
      </c>
      <c r="D90">
        <v>25</v>
      </c>
      <c r="E90" t="s">
        <v>60</v>
      </c>
      <c r="F90">
        <v>172272</v>
      </c>
      <c r="G90" t="str">
        <f t="shared" si="1"/>
        <v>High</v>
      </c>
    </row>
    <row r="91" spans="1:7" x14ac:dyDescent="0.3">
      <c r="A91" t="s">
        <v>62</v>
      </c>
      <c r="B91" t="s">
        <v>59</v>
      </c>
      <c r="C91">
        <v>9</v>
      </c>
      <c r="D91">
        <v>7</v>
      </c>
      <c r="E91" t="s">
        <v>60</v>
      </c>
      <c r="F91">
        <v>107008</v>
      </c>
      <c r="G91" t="str">
        <f t="shared" si="1"/>
        <v>Medium</v>
      </c>
    </row>
    <row r="92" spans="1:7" x14ac:dyDescent="0.3">
      <c r="A92" t="s">
        <v>61</v>
      </c>
      <c r="B92" t="s">
        <v>59</v>
      </c>
      <c r="C92">
        <v>10</v>
      </c>
      <c r="D92">
        <v>5</v>
      </c>
      <c r="E92" t="s">
        <v>63</v>
      </c>
      <c r="F92">
        <v>97032</v>
      </c>
      <c r="G92" t="str">
        <f t="shared" si="1"/>
        <v>Medium</v>
      </c>
    </row>
    <row r="93" spans="1:7" x14ac:dyDescent="0.3">
      <c r="A93" t="s">
        <v>62</v>
      </c>
      <c r="B93" t="s">
        <v>59</v>
      </c>
      <c r="C93">
        <v>10</v>
      </c>
      <c r="D93">
        <v>7</v>
      </c>
      <c r="E93" t="s">
        <v>60</v>
      </c>
      <c r="F93">
        <v>105128</v>
      </c>
      <c r="G93" t="str">
        <f t="shared" si="1"/>
        <v>Medium</v>
      </c>
    </row>
    <row r="94" spans="1:7" x14ac:dyDescent="0.3">
      <c r="A94" t="s">
        <v>62</v>
      </c>
      <c r="B94" t="s">
        <v>59</v>
      </c>
      <c r="C94">
        <v>10</v>
      </c>
      <c r="D94">
        <v>7</v>
      </c>
      <c r="E94" t="s">
        <v>60</v>
      </c>
      <c r="F94">
        <v>105631</v>
      </c>
      <c r="G94" t="str">
        <f t="shared" si="1"/>
        <v>Medium</v>
      </c>
    </row>
    <row r="95" spans="1:7" x14ac:dyDescent="0.3">
      <c r="A95" t="s">
        <v>58</v>
      </c>
      <c r="B95" t="s">
        <v>59</v>
      </c>
      <c r="C95">
        <v>38</v>
      </c>
      <c r="D95">
        <v>38</v>
      </c>
      <c r="E95" t="s">
        <v>60</v>
      </c>
      <c r="F95">
        <v>166024</v>
      </c>
      <c r="G95" t="str">
        <f t="shared" si="1"/>
        <v>Medium</v>
      </c>
    </row>
    <row r="96" spans="1:7" x14ac:dyDescent="0.3">
      <c r="A96" t="s">
        <v>58</v>
      </c>
      <c r="B96" t="s">
        <v>59</v>
      </c>
      <c r="C96">
        <v>21</v>
      </c>
      <c r="D96">
        <v>20</v>
      </c>
      <c r="E96" t="s">
        <v>60</v>
      </c>
      <c r="F96">
        <v>123683</v>
      </c>
      <c r="G96" t="str">
        <f t="shared" si="1"/>
        <v>Medium</v>
      </c>
    </row>
    <row r="97" spans="1:7" x14ac:dyDescent="0.3">
      <c r="A97" t="s">
        <v>61</v>
      </c>
      <c r="B97" t="s">
        <v>59</v>
      </c>
      <c r="C97">
        <v>4</v>
      </c>
      <c r="D97">
        <v>0</v>
      </c>
      <c r="E97" t="s">
        <v>60</v>
      </c>
      <c r="F97">
        <v>84000</v>
      </c>
      <c r="G97" t="str">
        <f t="shared" si="1"/>
        <v>Low</v>
      </c>
    </row>
    <row r="98" spans="1:7" x14ac:dyDescent="0.3">
      <c r="A98" t="s">
        <v>62</v>
      </c>
      <c r="B98" t="s">
        <v>59</v>
      </c>
      <c r="C98">
        <v>17</v>
      </c>
      <c r="D98">
        <v>12</v>
      </c>
      <c r="E98" t="s">
        <v>60</v>
      </c>
      <c r="F98">
        <v>95611</v>
      </c>
      <c r="G98" t="str">
        <f t="shared" si="1"/>
        <v>Medium</v>
      </c>
    </row>
    <row r="99" spans="1:7" x14ac:dyDescent="0.3">
      <c r="A99" t="s">
        <v>58</v>
      </c>
      <c r="B99" t="s">
        <v>59</v>
      </c>
      <c r="C99">
        <v>13</v>
      </c>
      <c r="D99">
        <v>7</v>
      </c>
      <c r="E99" t="s">
        <v>60</v>
      </c>
      <c r="F99">
        <v>129676</v>
      </c>
      <c r="G99" t="str">
        <f t="shared" si="1"/>
        <v>Medium</v>
      </c>
    </row>
    <row r="100" spans="1:7" x14ac:dyDescent="0.3">
      <c r="A100" t="s">
        <v>58</v>
      </c>
      <c r="B100" t="s">
        <v>59</v>
      </c>
      <c r="C100">
        <v>30</v>
      </c>
      <c r="D100">
        <v>14</v>
      </c>
      <c r="E100" t="s">
        <v>60</v>
      </c>
      <c r="F100">
        <v>102235</v>
      </c>
      <c r="G100" t="str">
        <f t="shared" si="1"/>
        <v>Medium</v>
      </c>
    </row>
    <row r="101" spans="1:7" x14ac:dyDescent="0.3">
      <c r="A101" t="s">
        <v>58</v>
      </c>
      <c r="B101" t="s">
        <v>59</v>
      </c>
      <c r="C101">
        <v>41</v>
      </c>
      <c r="D101">
        <v>26</v>
      </c>
      <c r="E101" t="s">
        <v>60</v>
      </c>
      <c r="F101">
        <v>106689</v>
      </c>
      <c r="G101" t="str">
        <f t="shared" si="1"/>
        <v>Medium</v>
      </c>
    </row>
    <row r="102" spans="1:7" x14ac:dyDescent="0.3">
      <c r="A102" t="s">
        <v>58</v>
      </c>
      <c r="B102" t="s">
        <v>59</v>
      </c>
      <c r="C102">
        <v>42</v>
      </c>
      <c r="D102">
        <v>25</v>
      </c>
      <c r="E102" t="s">
        <v>60</v>
      </c>
      <c r="F102">
        <v>133217</v>
      </c>
      <c r="G102" t="str">
        <f t="shared" si="1"/>
        <v>Medium</v>
      </c>
    </row>
    <row r="103" spans="1:7" x14ac:dyDescent="0.3">
      <c r="A103" t="s">
        <v>58</v>
      </c>
      <c r="B103" t="s">
        <v>59</v>
      </c>
      <c r="C103">
        <v>28</v>
      </c>
      <c r="D103">
        <v>23</v>
      </c>
      <c r="E103" t="s">
        <v>60</v>
      </c>
      <c r="F103">
        <v>126933</v>
      </c>
      <c r="G103" t="str">
        <f t="shared" si="1"/>
        <v>Medium</v>
      </c>
    </row>
    <row r="104" spans="1:7" x14ac:dyDescent="0.3">
      <c r="A104" t="s">
        <v>58</v>
      </c>
      <c r="B104" t="s">
        <v>59</v>
      </c>
      <c r="C104">
        <v>16</v>
      </c>
      <c r="D104">
        <v>5</v>
      </c>
      <c r="E104" t="s">
        <v>60</v>
      </c>
      <c r="F104">
        <v>153303</v>
      </c>
      <c r="G104" t="str">
        <f t="shared" si="1"/>
        <v>Medium</v>
      </c>
    </row>
    <row r="105" spans="1:7" x14ac:dyDescent="0.3">
      <c r="A105" t="s">
        <v>58</v>
      </c>
      <c r="B105" t="s">
        <v>59</v>
      </c>
      <c r="C105">
        <v>20</v>
      </c>
      <c r="D105">
        <v>14</v>
      </c>
      <c r="E105" t="s">
        <v>63</v>
      </c>
      <c r="F105">
        <v>127512</v>
      </c>
      <c r="G105" t="str">
        <f t="shared" si="1"/>
        <v>Medium</v>
      </c>
    </row>
    <row r="106" spans="1:7" x14ac:dyDescent="0.3">
      <c r="A106" t="s">
        <v>62</v>
      </c>
      <c r="B106" t="s">
        <v>64</v>
      </c>
      <c r="C106">
        <v>18</v>
      </c>
      <c r="D106">
        <v>10</v>
      </c>
      <c r="E106" t="s">
        <v>60</v>
      </c>
      <c r="F106">
        <v>83850</v>
      </c>
      <c r="G106" t="str">
        <f t="shared" si="1"/>
        <v>Low</v>
      </c>
    </row>
    <row r="107" spans="1:7" x14ac:dyDescent="0.3">
      <c r="A107" t="s">
        <v>58</v>
      </c>
      <c r="B107" t="s">
        <v>64</v>
      </c>
      <c r="C107">
        <v>31</v>
      </c>
      <c r="D107">
        <v>28</v>
      </c>
      <c r="E107" t="s">
        <v>60</v>
      </c>
      <c r="F107">
        <v>113543</v>
      </c>
      <c r="G107" t="str">
        <f t="shared" si="1"/>
        <v>Medium</v>
      </c>
    </row>
    <row r="108" spans="1:7" x14ac:dyDescent="0.3">
      <c r="A108" t="s">
        <v>62</v>
      </c>
      <c r="B108" t="s">
        <v>64</v>
      </c>
      <c r="C108">
        <v>11</v>
      </c>
      <c r="D108">
        <v>8</v>
      </c>
      <c r="E108" t="s">
        <v>60</v>
      </c>
      <c r="F108">
        <v>82099</v>
      </c>
      <c r="G108" t="str">
        <f t="shared" si="1"/>
        <v>Low</v>
      </c>
    </row>
    <row r="109" spans="1:7" x14ac:dyDescent="0.3">
      <c r="A109" t="s">
        <v>62</v>
      </c>
      <c r="B109" t="s">
        <v>64</v>
      </c>
      <c r="C109">
        <v>10</v>
      </c>
      <c r="D109">
        <v>8</v>
      </c>
      <c r="E109" t="s">
        <v>60</v>
      </c>
      <c r="F109">
        <v>82600</v>
      </c>
      <c r="G109" t="str">
        <f t="shared" si="1"/>
        <v>Low</v>
      </c>
    </row>
    <row r="110" spans="1:7" x14ac:dyDescent="0.3">
      <c r="A110" t="s">
        <v>62</v>
      </c>
      <c r="B110" t="s">
        <v>64</v>
      </c>
      <c r="C110">
        <v>15</v>
      </c>
      <c r="D110">
        <v>8</v>
      </c>
      <c r="E110" t="s">
        <v>60</v>
      </c>
      <c r="F110">
        <v>81500</v>
      </c>
      <c r="G110" t="str">
        <f t="shared" si="1"/>
        <v>Low</v>
      </c>
    </row>
    <row r="111" spans="1:7" x14ac:dyDescent="0.3">
      <c r="A111" t="s">
        <v>58</v>
      </c>
      <c r="B111" t="s">
        <v>64</v>
      </c>
      <c r="C111">
        <v>40</v>
      </c>
      <c r="D111">
        <v>31</v>
      </c>
      <c r="E111" t="s">
        <v>60</v>
      </c>
      <c r="F111">
        <v>131205</v>
      </c>
      <c r="G111" t="str">
        <f t="shared" si="1"/>
        <v>Medium</v>
      </c>
    </row>
    <row r="112" spans="1:7" x14ac:dyDescent="0.3">
      <c r="A112" t="s">
        <v>58</v>
      </c>
      <c r="B112" t="s">
        <v>64</v>
      </c>
      <c r="C112">
        <v>20</v>
      </c>
      <c r="D112">
        <v>16</v>
      </c>
      <c r="E112" t="s">
        <v>60</v>
      </c>
      <c r="F112">
        <v>112429</v>
      </c>
      <c r="G112" t="str">
        <f t="shared" si="1"/>
        <v>Medium</v>
      </c>
    </row>
    <row r="113" spans="1:7" x14ac:dyDescent="0.3">
      <c r="A113" t="s">
        <v>62</v>
      </c>
      <c r="B113" t="s">
        <v>64</v>
      </c>
      <c r="C113">
        <v>19</v>
      </c>
      <c r="D113">
        <v>16</v>
      </c>
      <c r="E113" t="s">
        <v>60</v>
      </c>
      <c r="F113">
        <v>82100</v>
      </c>
      <c r="G113" t="str">
        <f t="shared" si="1"/>
        <v>Low</v>
      </c>
    </row>
    <row r="114" spans="1:7" x14ac:dyDescent="0.3">
      <c r="A114" t="s">
        <v>61</v>
      </c>
      <c r="B114" t="s">
        <v>64</v>
      </c>
      <c r="C114">
        <v>3</v>
      </c>
      <c r="D114">
        <v>1</v>
      </c>
      <c r="E114" t="s">
        <v>60</v>
      </c>
      <c r="F114">
        <v>72500</v>
      </c>
      <c r="G114" t="str">
        <f t="shared" si="1"/>
        <v>Low</v>
      </c>
    </row>
    <row r="115" spans="1:7" x14ac:dyDescent="0.3">
      <c r="A115" t="s">
        <v>58</v>
      </c>
      <c r="B115" t="s">
        <v>64</v>
      </c>
      <c r="C115">
        <v>37</v>
      </c>
      <c r="D115">
        <v>37</v>
      </c>
      <c r="E115" t="s">
        <v>60</v>
      </c>
      <c r="F115">
        <v>104279</v>
      </c>
      <c r="G115" t="str">
        <f t="shared" si="1"/>
        <v>Medium</v>
      </c>
    </row>
    <row r="116" spans="1:7" x14ac:dyDescent="0.3">
      <c r="A116" t="s">
        <v>58</v>
      </c>
      <c r="B116" t="s">
        <v>64</v>
      </c>
      <c r="C116">
        <v>12</v>
      </c>
      <c r="D116">
        <v>0</v>
      </c>
      <c r="E116" t="s">
        <v>63</v>
      </c>
      <c r="F116">
        <v>105000</v>
      </c>
      <c r="G116" t="str">
        <f t="shared" si="1"/>
        <v>Medium</v>
      </c>
    </row>
    <row r="117" spans="1:7" x14ac:dyDescent="0.3">
      <c r="A117" t="s">
        <v>58</v>
      </c>
      <c r="B117" t="s">
        <v>64</v>
      </c>
      <c r="C117">
        <v>21</v>
      </c>
      <c r="D117">
        <v>9</v>
      </c>
      <c r="E117" t="s">
        <v>60</v>
      </c>
      <c r="F117">
        <v>120806</v>
      </c>
      <c r="G117" t="str">
        <f t="shared" si="1"/>
        <v>Medium</v>
      </c>
    </row>
    <row r="118" spans="1:7" x14ac:dyDescent="0.3">
      <c r="A118" t="s">
        <v>58</v>
      </c>
      <c r="B118" t="s">
        <v>64</v>
      </c>
      <c r="C118">
        <v>30</v>
      </c>
      <c r="D118">
        <v>29</v>
      </c>
      <c r="E118" t="s">
        <v>60</v>
      </c>
      <c r="F118">
        <v>148500</v>
      </c>
      <c r="G118" t="str">
        <f t="shared" si="1"/>
        <v>Medium</v>
      </c>
    </row>
    <row r="119" spans="1:7" x14ac:dyDescent="0.3">
      <c r="A119" t="s">
        <v>58</v>
      </c>
      <c r="B119" t="s">
        <v>64</v>
      </c>
      <c r="C119">
        <v>39</v>
      </c>
      <c r="D119">
        <v>36</v>
      </c>
      <c r="E119" t="s">
        <v>60</v>
      </c>
      <c r="F119">
        <v>117515</v>
      </c>
      <c r="G119" t="str">
        <f t="shared" si="1"/>
        <v>Medium</v>
      </c>
    </row>
    <row r="120" spans="1:7" x14ac:dyDescent="0.3">
      <c r="A120" t="s">
        <v>61</v>
      </c>
      <c r="B120" t="s">
        <v>64</v>
      </c>
      <c r="C120">
        <v>4</v>
      </c>
      <c r="D120">
        <v>1</v>
      </c>
      <c r="E120" t="s">
        <v>60</v>
      </c>
      <c r="F120">
        <v>72500</v>
      </c>
      <c r="G120" t="str">
        <f t="shared" si="1"/>
        <v>Low</v>
      </c>
    </row>
    <row r="121" spans="1:7" x14ac:dyDescent="0.3">
      <c r="A121" t="s">
        <v>61</v>
      </c>
      <c r="B121" t="s">
        <v>64</v>
      </c>
      <c r="C121">
        <v>5</v>
      </c>
      <c r="D121">
        <v>3</v>
      </c>
      <c r="E121" t="s">
        <v>63</v>
      </c>
      <c r="F121">
        <v>73500</v>
      </c>
      <c r="G121" t="str">
        <f t="shared" si="1"/>
        <v>Low</v>
      </c>
    </row>
    <row r="122" spans="1:7" x14ac:dyDescent="0.3">
      <c r="A122" t="s">
        <v>58</v>
      </c>
      <c r="B122" t="s">
        <v>64</v>
      </c>
      <c r="C122">
        <v>14</v>
      </c>
      <c r="D122">
        <v>14</v>
      </c>
      <c r="E122" t="s">
        <v>60</v>
      </c>
      <c r="F122">
        <v>115313</v>
      </c>
      <c r="G122" t="str">
        <f t="shared" si="1"/>
        <v>Medium</v>
      </c>
    </row>
    <row r="123" spans="1:7" x14ac:dyDescent="0.3">
      <c r="A123" t="s">
        <v>58</v>
      </c>
      <c r="B123" t="s">
        <v>64</v>
      </c>
      <c r="C123">
        <v>32</v>
      </c>
      <c r="D123">
        <v>32</v>
      </c>
      <c r="E123" t="s">
        <v>60</v>
      </c>
      <c r="F123">
        <v>124309</v>
      </c>
      <c r="G123" t="str">
        <f t="shared" si="1"/>
        <v>Medium</v>
      </c>
    </row>
    <row r="124" spans="1:7" x14ac:dyDescent="0.3">
      <c r="A124" t="s">
        <v>58</v>
      </c>
      <c r="B124" t="s">
        <v>64</v>
      </c>
      <c r="C124">
        <v>24</v>
      </c>
      <c r="D124">
        <v>22</v>
      </c>
      <c r="E124" t="s">
        <v>60</v>
      </c>
      <c r="F124">
        <v>97262</v>
      </c>
      <c r="G124" t="str">
        <f t="shared" si="1"/>
        <v>Medium</v>
      </c>
    </row>
    <row r="125" spans="1:7" x14ac:dyDescent="0.3">
      <c r="A125" t="s">
        <v>62</v>
      </c>
      <c r="B125" t="s">
        <v>64</v>
      </c>
      <c r="C125">
        <v>25</v>
      </c>
      <c r="D125">
        <v>22</v>
      </c>
      <c r="E125" t="s">
        <v>63</v>
      </c>
      <c r="F125">
        <v>62884</v>
      </c>
      <c r="G125" t="str">
        <f t="shared" si="1"/>
        <v>Low</v>
      </c>
    </row>
    <row r="126" spans="1:7" x14ac:dyDescent="0.3">
      <c r="A126" t="s">
        <v>58</v>
      </c>
      <c r="B126" t="s">
        <v>64</v>
      </c>
      <c r="C126">
        <v>24</v>
      </c>
      <c r="D126">
        <v>22</v>
      </c>
      <c r="E126" t="s">
        <v>60</v>
      </c>
      <c r="F126">
        <v>96614</v>
      </c>
      <c r="G126" t="str">
        <f t="shared" si="1"/>
        <v>Medium</v>
      </c>
    </row>
    <row r="127" spans="1:7" x14ac:dyDescent="0.3">
      <c r="A127" t="s">
        <v>58</v>
      </c>
      <c r="B127" t="s">
        <v>64</v>
      </c>
      <c r="C127">
        <v>54</v>
      </c>
      <c r="D127">
        <v>49</v>
      </c>
      <c r="E127" t="s">
        <v>60</v>
      </c>
      <c r="F127">
        <v>78162</v>
      </c>
      <c r="G127" t="str">
        <f t="shared" si="1"/>
        <v>Low</v>
      </c>
    </row>
    <row r="128" spans="1:7" x14ac:dyDescent="0.3">
      <c r="A128" t="s">
        <v>58</v>
      </c>
      <c r="B128" t="s">
        <v>64</v>
      </c>
      <c r="C128">
        <v>28</v>
      </c>
      <c r="D128">
        <v>26</v>
      </c>
      <c r="E128" t="s">
        <v>60</v>
      </c>
      <c r="F128">
        <v>155500</v>
      </c>
      <c r="G128" t="str">
        <f t="shared" si="1"/>
        <v>Medium</v>
      </c>
    </row>
    <row r="129" spans="1:7" x14ac:dyDescent="0.3">
      <c r="A129" t="s">
        <v>61</v>
      </c>
      <c r="B129" t="s">
        <v>64</v>
      </c>
      <c r="C129">
        <v>2</v>
      </c>
      <c r="D129">
        <v>0</v>
      </c>
      <c r="E129" t="s">
        <v>63</v>
      </c>
      <c r="F129">
        <v>72500</v>
      </c>
      <c r="G129" t="str">
        <f t="shared" si="1"/>
        <v>Low</v>
      </c>
    </row>
    <row r="130" spans="1:7" x14ac:dyDescent="0.3">
      <c r="A130" t="s">
        <v>58</v>
      </c>
      <c r="B130" t="s">
        <v>64</v>
      </c>
      <c r="C130">
        <v>32</v>
      </c>
      <c r="D130">
        <v>30</v>
      </c>
      <c r="E130" t="s">
        <v>60</v>
      </c>
      <c r="F130">
        <v>113278</v>
      </c>
      <c r="G130" t="str">
        <f t="shared" si="1"/>
        <v>Medium</v>
      </c>
    </row>
    <row r="131" spans="1:7" x14ac:dyDescent="0.3">
      <c r="A131" t="s">
        <v>61</v>
      </c>
      <c r="B131" t="s">
        <v>64</v>
      </c>
      <c r="C131">
        <v>4</v>
      </c>
      <c r="D131">
        <v>2</v>
      </c>
      <c r="E131" t="s">
        <v>60</v>
      </c>
      <c r="F131">
        <v>73000</v>
      </c>
      <c r="G131" t="str">
        <f t="shared" ref="G131:G194" si="2">IF(F131&gt;170000,"High",IF(F131&gt;90000,"Medium","Low"))</f>
        <v>Low</v>
      </c>
    </row>
    <row r="132" spans="1:7" x14ac:dyDescent="0.3">
      <c r="A132" t="s">
        <v>62</v>
      </c>
      <c r="B132" t="s">
        <v>64</v>
      </c>
      <c r="C132">
        <v>11</v>
      </c>
      <c r="D132">
        <v>9</v>
      </c>
      <c r="E132" t="s">
        <v>60</v>
      </c>
      <c r="F132">
        <v>83001</v>
      </c>
      <c r="G132" t="str">
        <f t="shared" si="2"/>
        <v>Low</v>
      </c>
    </row>
    <row r="133" spans="1:7" x14ac:dyDescent="0.3">
      <c r="A133" t="s">
        <v>58</v>
      </c>
      <c r="B133" t="s">
        <v>64</v>
      </c>
      <c r="C133">
        <v>56</v>
      </c>
      <c r="D133">
        <v>57</v>
      </c>
      <c r="E133" t="s">
        <v>60</v>
      </c>
      <c r="F133">
        <v>76840</v>
      </c>
      <c r="G133" t="str">
        <f t="shared" si="2"/>
        <v>Low</v>
      </c>
    </row>
    <row r="134" spans="1:7" x14ac:dyDescent="0.3">
      <c r="A134" t="s">
        <v>62</v>
      </c>
      <c r="B134" t="s">
        <v>64</v>
      </c>
      <c r="C134">
        <v>10</v>
      </c>
      <c r="D134">
        <v>8</v>
      </c>
      <c r="E134" t="s">
        <v>63</v>
      </c>
      <c r="F134">
        <v>77500</v>
      </c>
      <c r="G134" t="str">
        <f t="shared" si="2"/>
        <v>Low</v>
      </c>
    </row>
    <row r="135" spans="1:7" x14ac:dyDescent="0.3">
      <c r="A135" t="s">
        <v>61</v>
      </c>
      <c r="B135" t="s">
        <v>64</v>
      </c>
      <c r="C135">
        <v>3</v>
      </c>
      <c r="D135">
        <v>1</v>
      </c>
      <c r="E135" t="s">
        <v>63</v>
      </c>
      <c r="F135">
        <v>72500</v>
      </c>
      <c r="G135" t="str">
        <f t="shared" si="2"/>
        <v>Low</v>
      </c>
    </row>
    <row r="136" spans="1:7" x14ac:dyDescent="0.3">
      <c r="A136" t="s">
        <v>58</v>
      </c>
      <c r="B136" t="s">
        <v>64</v>
      </c>
      <c r="C136">
        <v>35</v>
      </c>
      <c r="D136">
        <v>25</v>
      </c>
      <c r="E136" t="s">
        <v>60</v>
      </c>
      <c r="F136">
        <v>168635</v>
      </c>
      <c r="G136" t="str">
        <f t="shared" si="2"/>
        <v>Medium</v>
      </c>
    </row>
    <row r="137" spans="1:7" x14ac:dyDescent="0.3">
      <c r="A137" t="s">
        <v>58</v>
      </c>
      <c r="B137" t="s">
        <v>64</v>
      </c>
      <c r="C137">
        <v>20</v>
      </c>
      <c r="D137">
        <v>18</v>
      </c>
      <c r="E137" t="s">
        <v>60</v>
      </c>
      <c r="F137">
        <v>136000</v>
      </c>
      <c r="G137" t="str">
        <f t="shared" si="2"/>
        <v>Medium</v>
      </c>
    </row>
    <row r="138" spans="1:7" x14ac:dyDescent="0.3">
      <c r="A138" t="s">
        <v>58</v>
      </c>
      <c r="B138" t="s">
        <v>64</v>
      </c>
      <c r="C138">
        <v>16</v>
      </c>
      <c r="D138">
        <v>14</v>
      </c>
      <c r="E138" t="s">
        <v>60</v>
      </c>
      <c r="F138">
        <v>108262</v>
      </c>
      <c r="G138" t="str">
        <f t="shared" si="2"/>
        <v>Medium</v>
      </c>
    </row>
    <row r="139" spans="1:7" x14ac:dyDescent="0.3">
      <c r="A139" t="s">
        <v>58</v>
      </c>
      <c r="B139" t="s">
        <v>64</v>
      </c>
      <c r="C139">
        <v>17</v>
      </c>
      <c r="D139">
        <v>14</v>
      </c>
      <c r="E139" t="s">
        <v>60</v>
      </c>
      <c r="F139">
        <v>105668</v>
      </c>
      <c r="G139" t="str">
        <f t="shared" si="2"/>
        <v>Medium</v>
      </c>
    </row>
    <row r="140" spans="1:7" x14ac:dyDescent="0.3">
      <c r="A140" t="s">
        <v>62</v>
      </c>
      <c r="B140" t="s">
        <v>64</v>
      </c>
      <c r="C140">
        <v>10</v>
      </c>
      <c r="D140">
        <v>7</v>
      </c>
      <c r="E140" t="s">
        <v>60</v>
      </c>
      <c r="F140">
        <v>73877</v>
      </c>
      <c r="G140" t="str">
        <f t="shared" si="2"/>
        <v>Low</v>
      </c>
    </row>
    <row r="141" spans="1:7" x14ac:dyDescent="0.3">
      <c r="A141" t="s">
        <v>58</v>
      </c>
      <c r="B141" t="s">
        <v>64</v>
      </c>
      <c r="C141">
        <v>21</v>
      </c>
      <c r="D141">
        <v>18</v>
      </c>
      <c r="E141" t="s">
        <v>60</v>
      </c>
      <c r="F141">
        <v>152664</v>
      </c>
      <c r="G141" t="str">
        <f t="shared" si="2"/>
        <v>Medium</v>
      </c>
    </row>
    <row r="142" spans="1:7" x14ac:dyDescent="0.3">
      <c r="A142" t="s">
        <v>62</v>
      </c>
      <c r="B142" t="s">
        <v>64</v>
      </c>
      <c r="C142">
        <v>14</v>
      </c>
      <c r="D142">
        <v>8</v>
      </c>
      <c r="E142" t="s">
        <v>60</v>
      </c>
      <c r="F142">
        <v>100102</v>
      </c>
      <c r="G142" t="str">
        <f t="shared" si="2"/>
        <v>Medium</v>
      </c>
    </row>
    <row r="143" spans="1:7" x14ac:dyDescent="0.3">
      <c r="A143" t="s">
        <v>62</v>
      </c>
      <c r="B143" t="s">
        <v>64</v>
      </c>
      <c r="C143">
        <v>15</v>
      </c>
      <c r="D143">
        <v>10</v>
      </c>
      <c r="E143" t="s">
        <v>60</v>
      </c>
      <c r="F143">
        <v>81500</v>
      </c>
      <c r="G143" t="str">
        <f t="shared" si="2"/>
        <v>Low</v>
      </c>
    </row>
    <row r="144" spans="1:7" x14ac:dyDescent="0.3">
      <c r="A144" t="s">
        <v>58</v>
      </c>
      <c r="B144" t="s">
        <v>64</v>
      </c>
      <c r="C144">
        <v>19</v>
      </c>
      <c r="D144">
        <v>11</v>
      </c>
      <c r="E144" t="s">
        <v>60</v>
      </c>
      <c r="F144">
        <v>106608</v>
      </c>
      <c r="G144" t="str">
        <f t="shared" si="2"/>
        <v>Medium</v>
      </c>
    </row>
    <row r="145" spans="1:7" x14ac:dyDescent="0.3">
      <c r="A145" t="s">
        <v>61</v>
      </c>
      <c r="B145" t="s">
        <v>59</v>
      </c>
      <c r="C145">
        <v>3</v>
      </c>
      <c r="D145">
        <v>3</v>
      </c>
      <c r="E145" t="s">
        <v>60</v>
      </c>
      <c r="F145">
        <v>89942</v>
      </c>
      <c r="G145" t="str">
        <f t="shared" si="2"/>
        <v>Low</v>
      </c>
    </row>
    <row r="146" spans="1:7" x14ac:dyDescent="0.3">
      <c r="A146" t="s">
        <v>58</v>
      </c>
      <c r="B146" t="s">
        <v>59</v>
      </c>
      <c r="C146">
        <v>27</v>
      </c>
      <c r="D146">
        <v>27</v>
      </c>
      <c r="E146" t="s">
        <v>60</v>
      </c>
      <c r="F146">
        <v>112696</v>
      </c>
      <c r="G146" t="str">
        <f t="shared" si="2"/>
        <v>Medium</v>
      </c>
    </row>
    <row r="147" spans="1:7" x14ac:dyDescent="0.3">
      <c r="A147" t="s">
        <v>58</v>
      </c>
      <c r="B147" t="s">
        <v>59</v>
      </c>
      <c r="C147">
        <v>28</v>
      </c>
      <c r="D147">
        <v>28</v>
      </c>
      <c r="E147" t="s">
        <v>60</v>
      </c>
      <c r="F147">
        <v>119015</v>
      </c>
      <c r="G147" t="str">
        <f t="shared" si="2"/>
        <v>Medium</v>
      </c>
    </row>
    <row r="148" spans="1:7" x14ac:dyDescent="0.3">
      <c r="A148" t="s">
        <v>61</v>
      </c>
      <c r="B148" t="s">
        <v>59</v>
      </c>
      <c r="C148">
        <v>4</v>
      </c>
      <c r="D148">
        <v>4</v>
      </c>
      <c r="E148" t="s">
        <v>60</v>
      </c>
      <c r="F148">
        <v>92000</v>
      </c>
      <c r="G148" t="str">
        <f t="shared" si="2"/>
        <v>Medium</v>
      </c>
    </row>
    <row r="149" spans="1:7" x14ac:dyDescent="0.3">
      <c r="A149" t="s">
        <v>58</v>
      </c>
      <c r="B149" t="s">
        <v>59</v>
      </c>
      <c r="C149">
        <v>27</v>
      </c>
      <c r="D149">
        <v>27</v>
      </c>
      <c r="E149" t="s">
        <v>60</v>
      </c>
      <c r="F149">
        <v>156938</v>
      </c>
      <c r="G149" t="str">
        <f t="shared" si="2"/>
        <v>Medium</v>
      </c>
    </row>
    <row r="150" spans="1:7" x14ac:dyDescent="0.3">
      <c r="A150" t="s">
        <v>58</v>
      </c>
      <c r="B150" t="s">
        <v>59</v>
      </c>
      <c r="C150">
        <v>36</v>
      </c>
      <c r="D150">
        <v>26</v>
      </c>
      <c r="E150" t="s">
        <v>63</v>
      </c>
      <c r="F150">
        <v>144651</v>
      </c>
      <c r="G150" t="str">
        <f t="shared" si="2"/>
        <v>Medium</v>
      </c>
    </row>
    <row r="151" spans="1:7" x14ac:dyDescent="0.3">
      <c r="A151" t="s">
        <v>61</v>
      </c>
      <c r="B151" t="s">
        <v>59</v>
      </c>
      <c r="C151">
        <v>4</v>
      </c>
      <c r="D151">
        <v>3</v>
      </c>
      <c r="E151" t="s">
        <v>60</v>
      </c>
      <c r="F151">
        <v>95079</v>
      </c>
      <c r="G151" t="str">
        <f t="shared" si="2"/>
        <v>Medium</v>
      </c>
    </row>
    <row r="152" spans="1:7" x14ac:dyDescent="0.3">
      <c r="A152" t="s">
        <v>58</v>
      </c>
      <c r="B152" t="s">
        <v>59</v>
      </c>
      <c r="C152">
        <v>14</v>
      </c>
      <c r="D152">
        <v>12</v>
      </c>
      <c r="E152" t="s">
        <v>60</v>
      </c>
      <c r="F152">
        <v>128148</v>
      </c>
      <c r="G152" t="str">
        <f t="shared" si="2"/>
        <v>Medium</v>
      </c>
    </row>
    <row r="153" spans="1:7" x14ac:dyDescent="0.3">
      <c r="A153" t="s">
        <v>61</v>
      </c>
      <c r="B153" t="s">
        <v>59</v>
      </c>
      <c r="C153">
        <v>4</v>
      </c>
      <c r="D153">
        <v>4</v>
      </c>
      <c r="E153" t="s">
        <v>60</v>
      </c>
      <c r="F153">
        <v>92000</v>
      </c>
      <c r="G153" t="str">
        <f t="shared" si="2"/>
        <v>Medium</v>
      </c>
    </row>
    <row r="154" spans="1:7" x14ac:dyDescent="0.3">
      <c r="A154" t="s">
        <v>58</v>
      </c>
      <c r="B154" t="s">
        <v>59</v>
      </c>
      <c r="C154">
        <v>21</v>
      </c>
      <c r="D154">
        <v>9</v>
      </c>
      <c r="E154" t="s">
        <v>60</v>
      </c>
      <c r="F154">
        <v>111168</v>
      </c>
      <c r="G154" t="str">
        <f t="shared" si="2"/>
        <v>Medium</v>
      </c>
    </row>
    <row r="155" spans="1:7" x14ac:dyDescent="0.3">
      <c r="A155" t="s">
        <v>62</v>
      </c>
      <c r="B155" t="s">
        <v>59</v>
      </c>
      <c r="C155">
        <v>12</v>
      </c>
      <c r="D155">
        <v>10</v>
      </c>
      <c r="E155" t="s">
        <v>63</v>
      </c>
      <c r="F155">
        <v>103994</v>
      </c>
      <c r="G155" t="str">
        <f t="shared" si="2"/>
        <v>Medium</v>
      </c>
    </row>
    <row r="156" spans="1:7" x14ac:dyDescent="0.3">
      <c r="A156" t="s">
        <v>61</v>
      </c>
      <c r="B156" t="s">
        <v>59</v>
      </c>
      <c r="C156">
        <v>4</v>
      </c>
      <c r="D156">
        <v>0</v>
      </c>
      <c r="E156" t="s">
        <v>60</v>
      </c>
      <c r="F156">
        <v>92000</v>
      </c>
      <c r="G156" t="str">
        <f t="shared" si="2"/>
        <v>Medium</v>
      </c>
    </row>
    <row r="157" spans="1:7" x14ac:dyDescent="0.3">
      <c r="A157" t="s">
        <v>58</v>
      </c>
      <c r="B157" t="s">
        <v>59</v>
      </c>
      <c r="C157">
        <v>21</v>
      </c>
      <c r="D157">
        <v>21</v>
      </c>
      <c r="E157" t="s">
        <v>60</v>
      </c>
      <c r="F157">
        <v>118971</v>
      </c>
      <c r="G157" t="str">
        <f t="shared" si="2"/>
        <v>Medium</v>
      </c>
    </row>
    <row r="158" spans="1:7" x14ac:dyDescent="0.3">
      <c r="A158" t="s">
        <v>62</v>
      </c>
      <c r="B158" t="s">
        <v>59</v>
      </c>
      <c r="C158">
        <v>12</v>
      </c>
      <c r="D158">
        <v>18</v>
      </c>
      <c r="E158" t="s">
        <v>60</v>
      </c>
      <c r="F158">
        <v>113341</v>
      </c>
      <c r="G158" t="str">
        <f t="shared" si="2"/>
        <v>Medium</v>
      </c>
    </row>
    <row r="159" spans="1:7" x14ac:dyDescent="0.3">
      <c r="A159" t="s">
        <v>61</v>
      </c>
      <c r="B159" t="s">
        <v>59</v>
      </c>
      <c r="C159">
        <v>1</v>
      </c>
      <c r="D159">
        <v>0</v>
      </c>
      <c r="E159" t="s">
        <v>60</v>
      </c>
      <c r="F159">
        <v>88000</v>
      </c>
      <c r="G159" t="str">
        <f t="shared" si="2"/>
        <v>Low</v>
      </c>
    </row>
    <row r="160" spans="1:7" x14ac:dyDescent="0.3">
      <c r="A160" t="s">
        <v>62</v>
      </c>
      <c r="B160" t="s">
        <v>59</v>
      </c>
      <c r="C160">
        <v>6</v>
      </c>
      <c r="D160">
        <v>6</v>
      </c>
      <c r="E160" t="s">
        <v>60</v>
      </c>
      <c r="F160">
        <v>95408</v>
      </c>
      <c r="G160" t="str">
        <f t="shared" si="2"/>
        <v>Medium</v>
      </c>
    </row>
    <row r="161" spans="1:7" x14ac:dyDescent="0.3">
      <c r="A161" t="s">
        <v>58</v>
      </c>
      <c r="B161" t="s">
        <v>59</v>
      </c>
      <c r="C161">
        <v>15</v>
      </c>
      <c r="D161">
        <v>16</v>
      </c>
      <c r="E161" t="s">
        <v>60</v>
      </c>
      <c r="F161">
        <v>137167</v>
      </c>
      <c r="G161" t="str">
        <f t="shared" si="2"/>
        <v>Medium</v>
      </c>
    </row>
    <row r="162" spans="1:7" x14ac:dyDescent="0.3">
      <c r="A162" t="s">
        <v>61</v>
      </c>
      <c r="B162" t="s">
        <v>59</v>
      </c>
      <c r="C162">
        <v>2</v>
      </c>
      <c r="D162">
        <v>2</v>
      </c>
      <c r="E162" t="s">
        <v>60</v>
      </c>
      <c r="F162">
        <v>89516</v>
      </c>
      <c r="G162" t="str">
        <f t="shared" si="2"/>
        <v>Low</v>
      </c>
    </row>
    <row r="163" spans="1:7" x14ac:dyDescent="0.3">
      <c r="A163" t="s">
        <v>58</v>
      </c>
      <c r="B163" t="s">
        <v>59</v>
      </c>
      <c r="C163">
        <v>26</v>
      </c>
      <c r="D163">
        <v>19</v>
      </c>
      <c r="E163" t="s">
        <v>60</v>
      </c>
      <c r="F163">
        <v>176500</v>
      </c>
      <c r="G163" t="str">
        <f t="shared" si="2"/>
        <v>High</v>
      </c>
    </row>
    <row r="164" spans="1:7" x14ac:dyDescent="0.3">
      <c r="A164" t="s">
        <v>62</v>
      </c>
      <c r="B164" t="s">
        <v>59</v>
      </c>
      <c r="C164">
        <v>22</v>
      </c>
      <c r="D164">
        <v>7</v>
      </c>
      <c r="E164" t="s">
        <v>60</v>
      </c>
      <c r="F164">
        <v>98510</v>
      </c>
      <c r="G164" t="str">
        <f t="shared" si="2"/>
        <v>Medium</v>
      </c>
    </row>
    <row r="165" spans="1:7" x14ac:dyDescent="0.3">
      <c r="A165" t="s">
        <v>61</v>
      </c>
      <c r="B165" t="s">
        <v>59</v>
      </c>
      <c r="C165">
        <v>3</v>
      </c>
      <c r="D165">
        <v>3</v>
      </c>
      <c r="E165" t="s">
        <v>60</v>
      </c>
      <c r="F165">
        <v>89942</v>
      </c>
      <c r="G165" t="str">
        <f t="shared" si="2"/>
        <v>Low</v>
      </c>
    </row>
    <row r="166" spans="1:7" x14ac:dyDescent="0.3">
      <c r="A166" t="s">
        <v>61</v>
      </c>
      <c r="B166" t="s">
        <v>59</v>
      </c>
      <c r="C166">
        <v>1</v>
      </c>
      <c r="D166">
        <v>0</v>
      </c>
      <c r="E166" t="s">
        <v>60</v>
      </c>
      <c r="F166">
        <v>88795</v>
      </c>
      <c r="G166" t="str">
        <f t="shared" si="2"/>
        <v>Low</v>
      </c>
    </row>
    <row r="167" spans="1:7" x14ac:dyDescent="0.3">
      <c r="A167" t="s">
        <v>58</v>
      </c>
      <c r="B167" t="s">
        <v>59</v>
      </c>
      <c r="C167">
        <v>21</v>
      </c>
      <c r="D167">
        <v>8</v>
      </c>
      <c r="E167" t="s">
        <v>60</v>
      </c>
      <c r="F167">
        <v>105890</v>
      </c>
      <c r="G167" t="str">
        <f t="shared" si="2"/>
        <v>Medium</v>
      </c>
    </row>
    <row r="168" spans="1:7" x14ac:dyDescent="0.3">
      <c r="A168" t="s">
        <v>58</v>
      </c>
      <c r="B168" t="s">
        <v>59</v>
      </c>
      <c r="C168">
        <v>16</v>
      </c>
      <c r="D168">
        <v>16</v>
      </c>
      <c r="E168" t="s">
        <v>60</v>
      </c>
      <c r="F168">
        <v>167284</v>
      </c>
      <c r="G168" t="str">
        <f t="shared" si="2"/>
        <v>Medium</v>
      </c>
    </row>
    <row r="169" spans="1:7" x14ac:dyDescent="0.3">
      <c r="A169" t="s">
        <v>58</v>
      </c>
      <c r="B169" t="s">
        <v>59</v>
      </c>
      <c r="C169">
        <v>18</v>
      </c>
      <c r="D169">
        <v>19</v>
      </c>
      <c r="E169" t="s">
        <v>60</v>
      </c>
      <c r="F169">
        <v>130664</v>
      </c>
      <c r="G169" t="str">
        <f t="shared" si="2"/>
        <v>Medium</v>
      </c>
    </row>
    <row r="170" spans="1:7" x14ac:dyDescent="0.3">
      <c r="A170" t="s">
        <v>62</v>
      </c>
      <c r="B170" t="s">
        <v>59</v>
      </c>
      <c r="C170">
        <v>8</v>
      </c>
      <c r="D170">
        <v>6</v>
      </c>
      <c r="E170" t="s">
        <v>60</v>
      </c>
      <c r="F170">
        <v>101210</v>
      </c>
      <c r="G170" t="str">
        <f t="shared" si="2"/>
        <v>Medium</v>
      </c>
    </row>
    <row r="171" spans="1:7" x14ac:dyDescent="0.3">
      <c r="A171" t="s">
        <v>58</v>
      </c>
      <c r="B171" t="s">
        <v>59</v>
      </c>
      <c r="C171">
        <v>25</v>
      </c>
      <c r="D171">
        <v>18</v>
      </c>
      <c r="E171" t="s">
        <v>60</v>
      </c>
      <c r="F171">
        <v>181257</v>
      </c>
      <c r="G171" t="str">
        <f t="shared" si="2"/>
        <v>High</v>
      </c>
    </row>
    <row r="172" spans="1:7" x14ac:dyDescent="0.3">
      <c r="A172" t="s">
        <v>61</v>
      </c>
      <c r="B172" t="s">
        <v>59</v>
      </c>
      <c r="C172">
        <v>5</v>
      </c>
      <c r="D172">
        <v>5</v>
      </c>
      <c r="E172" t="s">
        <v>60</v>
      </c>
      <c r="F172">
        <v>91227</v>
      </c>
      <c r="G172" t="str">
        <f t="shared" si="2"/>
        <v>Medium</v>
      </c>
    </row>
    <row r="173" spans="1:7" x14ac:dyDescent="0.3">
      <c r="A173" t="s">
        <v>58</v>
      </c>
      <c r="B173" t="s">
        <v>59</v>
      </c>
      <c r="C173">
        <v>19</v>
      </c>
      <c r="D173">
        <v>19</v>
      </c>
      <c r="E173" t="s">
        <v>60</v>
      </c>
      <c r="F173">
        <v>151575</v>
      </c>
      <c r="G173" t="str">
        <f t="shared" si="2"/>
        <v>Medium</v>
      </c>
    </row>
    <row r="174" spans="1:7" x14ac:dyDescent="0.3">
      <c r="A174" t="s">
        <v>58</v>
      </c>
      <c r="B174" t="s">
        <v>59</v>
      </c>
      <c r="C174">
        <v>37</v>
      </c>
      <c r="D174">
        <v>24</v>
      </c>
      <c r="E174" t="s">
        <v>60</v>
      </c>
      <c r="F174">
        <v>93164</v>
      </c>
      <c r="G174" t="str">
        <f t="shared" si="2"/>
        <v>Medium</v>
      </c>
    </row>
    <row r="175" spans="1:7" x14ac:dyDescent="0.3">
      <c r="A175" t="s">
        <v>58</v>
      </c>
      <c r="B175" t="s">
        <v>59</v>
      </c>
      <c r="C175">
        <v>20</v>
      </c>
      <c r="D175">
        <v>20</v>
      </c>
      <c r="E175" t="s">
        <v>60</v>
      </c>
      <c r="F175">
        <v>134185</v>
      </c>
      <c r="G175" t="str">
        <f t="shared" si="2"/>
        <v>Medium</v>
      </c>
    </row>
    <row r="176" spans="1:7" x14ac:dyDescent="0.3">
      <c r="A176" t="s">
        <v>62</v>
      </c>
      <c r="B176" t="s">
        <v>59</v>
      </c>
      <c r="C176">
        <v>17</v>
      </c>
      <c r="D176">
        <v>6</v>
      </c>
      <c r="E176" t="s">
        <v>60</v>
      </c>
      <c r="F176">
        <v>105000</v>
      </c>
      <c r="G176" t="str">
        <f t="shared" si="2"/>
        <v>Medium</v>
      </c>
    </row>
    <row r="177" spans="1:7" x14ac:dyDescent="0.3">
      <c r="A177" t="s">
        <v>58</v>
      </c>
      <c r="B177" t="s">
        <v>59</v>
      </c>
      <c r="C177">
        <v>28</v>
      </c>
      <c r="D177">
        <v>25</v>
      </c>
      <c r="E177" t="s">
        <v>60</v>
      </c>
      <c r="F177">
        <v>111751</v>
      </c>
      <c r="G177" t="str">
        <f t="shared" si="2"/>
        <v>Medium</v>
      </c>
    </row>
    <row r="178" spans="1:7" x14ac:dyDescent="0.3">
      <c r="A178" t="s">
        <v>62</v>
      </c>
      <c r="B178" t="s">
        <v>59</v>
      </c>
      <c r="C178">
        <v>10</v>
      </c>
      <c r="D178">
        <v>7</v>
      </c>
      <c r="E178" t="s">
        <v>60</v>
      </c>
      <c r="F178">
        <v>95436</v>
      </c>
      <c r="G178" t="str">
        <f t="shared" si="2"/>
        <v>Medium</v>
      </c>
    </row>
    <row r="179" spans="1:7" x14ac:dyDescent="0.3">
      <c r="A179" t="s">
        <v>62</v>
      </c>
      <c r="B179" t="s">
        <v>59</v>
      </c>
      <c r="C179">
        <v>13</v>
      </c>
      <c r="D179">
        <v>9</v>
      </c>
      <c r="E179" t="s">
        <v>60</v>
      </c>
      <c r="F179">
        <v>100944</v>
      </c>
      <c r="G179" t="str">
        <f t="shared" si="2"/>
        <v>Medium</v>
      </c>
    </row>
    <row r="180" spans="1:7" x14ac:dyDescent="0.3">
      <c r="A180" t="s">
        <v>58</v>
      </c>
      <c r="B180" t="s">
        <v>59</v>
      </c>
      <c r="C180">
        <v>27</v>
      </c>
      <c r="D180">
        <v>14</v>
      </c>
      <c r="E180" t="s">
        <v>60</v>
      </c>
      <c r="F180">
        <v>147349</v>
      </c>
      <c r="G180" t="str">
        <f t="shared" si="2"/>
        <v>Medium</v>
      </c>
    </row>
    <row r="181" spans="1:7" x14ac:dyDescent="0.3">
      <c r="A181" t="s">
        <v>61</v>
      </c>
      <c r="B181" t="s">
        <v>59</v>
      </c>
      <c r="C181">
        <v>3</v>
      </c>
      <c r="D181">
        <v>3</v>
      </c>
      <c r="E181" t="s">
        <v>63</v>
      </c>
      <c r="F181">
        <v>92000</v>
      </c>
      <c r="G181" t="str">
        <f t="shared" si="2"/>
        <v>Medium</v>
      </c>
    </row>
    <row r="182" spans="1:7" x14ac:dyDescent="0.3">
      <c r="A182" t="s">
        <v>58</v>
      </c>
      <c r="B182" t="s">
        <v>59</v>
      </c>
      <c r="C182">
        <v>11</v>
      </c>
      <c r="D182">
        <v>11</v>
      </c>
      <c r="E182" t="s">
        <v>60</v>
      </c>
      <c r="F182">
        <v>142467</v>
      </c>
      <c r="G182" t="str">
        <f t="shared" si="2"/>
        <v>Medium</v>
      </c>
    </row>
    <row r="183" spans="1:7" x14ac:dyDescent="0.3">
      <c r="A183" t="s">
        <v>58</v>
      </c>
      <c r="B183" t="s">
        <v>59</v>
      </c>
      <c r="C183">
        <v>18</v>
      </c>
      <c r="D183">
        <v>5</v>
      </c>
      <c r="E183" t="s">
        <v>60</v>
      </c>
      <c r="F183">
        <v>141136</v>
      </c>
      <c r="G183" t="str">
        <f t="shared" si="2"/>
        <v>Medium</v>
      </c>
    </row>
    <row r="184" spans="1:7" x14ac:dyDescent="0.3">
      <c r="A184" t="s">
        <v>62</v>
      </c>
      <c r="B184" t="s">
        <v>59</v>
      </c>
      <c r="C184">
        <v>8</v>
      </c>
      <c r="D184">
        <v>8</v>
      </c>
      <c r="E184" t="s">
        <v>60</v>
      </c>
      <c r="F184">
        <v>100000</v>
      </c>
      <c r="G184" t="str">
        <f t="shared" si="2"/>
        <v>Medium</v>
      </c>
    </row>
    <row r="185" spans="1:7" x14ac:dyDescent="0.3">
      <c r="A185" t="s">
        <v>58</v>
      </c>
      <c r="B185" t="s">
        <v>59</v>
      </c>
      <c r="C185">
        <v>26</v>
      </c>
      <c r="D185">
        <v>22</v>
      </c>
      <c r="E185" t="s">
        <v>60</v>
      </c>
      <c r="F185">
        <v>150000</v>
      </c>
      <c r="G185" t="str">
        <f t="shared" si="2"/>
        <v>Medium</v>
      </c>
    </row>
    <row r="186" spans="1:7" x14ac:dyDescent="0.3">
      <c r="A186" t="s">
        <v>58</v>
      </c>
      <c r="B186" t="s">
        <v>59</v>
      </c>
      <c r="C186">
        <v>23</v>
      </c>
      <c r="D186">
        <v>23</v>
      </c>
      <c r="E186" t="s">
        <v>60</v>
      </c>
      <c r="F186">
        <v>101000</v>
      </c>
      <c r="G186" t="str">
        <f t="shared" si="2"/>
        <v>Medium</v>
      </c>
    </row>
    <row r="187" spans="1:7" x14ac:dyDescent="0.3">
      <c r="A187" t="s">
        <v>58</v>
      </c>
      <c r="B187" t="s">
        <v>59</v>
      </c>
      <c r="C187">
        <v>33</v>
      </c>
      <c r="D187">
        <v>30</v>
      </c>
      <c r="E187" t="s">
        <v>60</v>
      </c>
      <c r="F187">
        <v>134000</v>
      </c>
      <c r="G187" t="str">
        <f t="shared" si="2"/>
        <v>Medium</v>
      </c>
    </row>
    <row r="188" spans="1:7" x14ac:dyDescent="0.3">
      <c r="A188" t="s">
        <v>62</v>
      </c>
      <c r="B188" t="s">
        <v>59</v>
      </c>
      <c r="C188">
        <v>13</v>
      </c>
      <c r="D188">
        <v>10</v>
      </c>
      <c r="E188" t="s">
        <v>63</v>
      </c>
      <c r="F188">
        <v>103750</v>
      </c>
      <c r="G188" t="str">
        <f t="shared" si="2"/>
        <v>Medium</v>
      </c>
    </row>
    <row r="189" spans="1:7" x14ac:dyDescent="0.3">
      <c r="A189" t="s">
        <v>58</v>
      </c>
      <c r="B189" t="s">
        <v>59</v>
      </c>
      <c r="C189">
        <v>18</v>
      </c>
      <c r="D189">
        <v>10</v>
      </c>
      <c r="E189" t="s">
        <v>60</v>
      </c>
      <c r="F189">
        <v>107500</v>
      </c>
      <c r="G189" t="str">
        <f t="shared" si="2"/>
        <v>Medium</v>
      </c>
    </row>
    <row r="190" spans="1:7" x14ac:dyDescent="0.3">
      <c r="A190" t="s">
        <v>62</v>
      </c>
      <c r="B190" t="s">
        <v>59</v>
      </c>
      <c r="C190">
        <v>28</v>
      </c>
      <c r="D190">
        <v>28</v>
      </c>
      <c r="E190" t="s">
        <v>60</v>
      </c>
      <c r="F190">
        <v>106300</v>
      </c>
      <c r="G190" t="str">
        <f t="shared" si="2"/>
        <v>Medium</v>
      </c>
    </row>
    <row r="191" spans="1:7" x14ac:dyDescent="0.3">
      <c r="A191" t="s">
        <v>58</v>
      </c>
      <c r="B191" t="s">
        <v>59</v>
      </c>
      <c r="C191">
        <v>25</v>
      </c>
      <c r="D191">
        <v>19</v>
      </c>
      <c r="E191" t="s">
        <v>60</v>
      </c>
      <c r="F191">
        <v>153750</v>
      </c>
      <c r="G191" t="str">
        <f t="shared" si="2"/>
        <v>Medium</v>
      </c>
    </row>
    <row r="192" spans="1:7" x14ac:dyDescent="0.3">
      <c r="A192" t="s">
        <v>58</v>
      </c>
      <c r="B192" t="s">
        <v>59</v>
      </c>
      <c r="C192">
        <v>22</v>
      </c>
      <c r="D192">
        <v>9</v>
      </c>
      <c r="E192" t="s">
        <v>60</v>
      </c>
      <c r="F192">
        <v>180000</v>
      </c>
      <c r="G192" t="str">
        <f t="shared" si="2"/>
        <v>High</v>
      </c>
    </row>
    <row r="193" spans="1:7" x14ac:dyDescent="0.3">
      <c r="A193" t="s">
        <v>58</v>
      </c>
      <c r="B193" t="s">
        <v>59</v>
      </c>
      <c r="C193">
        <v>43</v>
      </c>
      <c r="D193">
        <v>22</v>
      </c>
      <c r="E193" t="s">
        <v>60</v>
      </c>
      <c r="F193">
        <v>133700</v>
      </c>
      <c r="G193" t="str">
        <f t="shared" si="2"/>
        <v>Medium</v>
      </c>
    </row>
    <row r="194" spans="1:7" x14ac:dyDescent="0.3">
      <c r="A194" t="s">
        <v>58</v>
      </c>
      <c r="B194" t="s">
        <v>59</v>
      </c>
      <c r="C194">
        <v>19</v>
      </c>
      <c r="D194">
        <v>18</v>
      </c>
      <c r="E194" t="s">
        <v>60</v>
      </c>
      <c r="F194">
        <v>122100</v>
      </c>
      <c r="G194" t="str">
        <f t="shared" si="2"/>
        <v>Medium</v>
      </c>
    </row>
    <row r="195" spans="1:7" x14ac:dyDescent="0.3">
      <c r="A195" t="s">
        <v>62</v>
      </c>
      <c r="B195" t="s">
        <v>59</v>
      </c>
      <c r="C195">
        <v>19</v>
      </c>
      <c r="D195">
        <v>19</v>
      </c>
      <c r="E195" t="s">
        <v>60</v>
      </c>
      <c r="F195">
        <v>86250</v>
      </c>
      <c r="G195" t="str">
        <f t="shared" ref="G195:G258" si="3">IF(F195&gt;170000,"High",IF(F195&gt;90000,"Medium","Low"))</f>
        <v>Low</v>
      </c>
    </row>
    <row r="196" spans="1:7" x14ac:dyDescent="0.3">
      <c r="A196" t="s">
        <v>62</v>
      </c>
      <c r="B196" t="s">
        <v>59</v>
      </c>
      <c r="C196">
        <v>48</v>
      </c>
      <c r="D196">
        <v>53</v>
      </c>
      <c r="E196" t="s">
        <v>60</v>
      </c>
      <c r="F196">
        <v>90000</v>
      </c>
      <c r="G196" t="str">
        <f t="shared" si="3"/>
        <v>Low</v>
      </c>
    </row>
    <row r="197" spans="1:7" x14ac:dyDescent="0.3">
      <c r="A197" t="s">
        <v>62</v>
      </c>
      <c r="B197" t="s">
        <v>59</v>
      </c>
      <c r="C197">
        <v>9</v>
      </c>
      <c r="D197">
        <v>7</v>
      </c>
      <c r="E197" t="s">
        <v>60</v>
      </c>
      <c r="F197">
        <v>113600</v>
      </c>
      <c r="G197" t="str">
        <f t="shared" si="3"/>
        <v>Medium</v>
      </c>
    </row>
    <row r="198" spans="1:7" x14ac:dyDescent="0.3">
      <c r="A198" t="s">
        <v>61</v>
      </c>
      <c r="B198" t="s">
        <v>59</v>
      </c>
      <c r="C198">
        <v>4</v>
      </c>
      <c r="D198">
        <v>4</v>
      </c>
      <c r="E198" t="s">
        <v>60</v>
      </c>
      <c r="F198">
        <v>92700</v>
      </c>
      <c r="G198" t="str">
        <f t="shared" si="3"/>
        <v>Medium</v>
      </c>
    </row>
    <row r="199" spans="1:7" x14ac:dyDescent="0.3">
      <c r="A199" t="s">
        <v>61</v>
      </c>
      <c r="B199" t="s">
        <v>59</v>
      </c>
      <c r="C199">
        <v>4</v>
      </c>
      <c r="D199">
        <v>4</v>
      </c>
      <c r="E199" t="s">
        <v>60</v>
      </c>
      <c r="F199">
        <v>92000</v>
      </c>
      <c r="G199" t="str">
        <f t="shared" si="3"/>
        <v>Medium</v>
      </c>
    </row>
    <row r="200" spans="1:7" x14ac:dyDescent="0.3">
      <c r="A200" t="s">
        <v>58</v>
      </c>
      <c r="B200" t="s">
        <v>59</v>
      </c>
      <c r="C200">
        <v>34</v>
      </c>
      <c r="D200">
        <v>33</v>
      </c>
      <c r="E200" t="s">
        <v>60</v>
      </c>
      <c r="F200">
        <v>189409</v>
      </c>
      <c r="G200" t="str">
        <f t="shared" si="3"/>
        <v>High</v>
      </c>
    </row>
    <row r="201" spans="1:7" x14ac:dyDescent="0.3">
      <c r="A201" t="s">
        <v>58</v>
      </c>
      <c r="B201" t="s">
        <v>59</v>
      </c>
      <c r="C201">
        <v>38</v>
      </c>
      <c r="D201">
        <v>22</v>
      </c>
      <c r="E201" t="s">
        <v>60</v>
      </c>
      <c r="F201">
        <v>114500</v>
      </c>
      <c r="G201" t="str">
        <f t="shared" si="3"/>
        <v>Medium</v>
      </c>
    </row>
    <row r="202" spans="1:7" x14ac:dyDescent="0.3">
      <c r="A202" t="s">
        <v>61</v>
      </c>
      <c r="B202" t="s">
        <v>59</v>
      </c>
      <c r="C202">
        <v>4</v>
      </c>
      <c r="D202">
        <v>4</v>
      </c>
      <c r="E202" t="s">
        <v>60</v>
      </c>
      <c r="F202">
        <v>92700</v>
      </c>
      <c r="G202" t="str">
        <f t="shared" si="3"/>
        <v>Medium</v>
      </c>
    </row>
    <row r="203" spans="1:7" x14ac:dyDescent="0.3">
      <c r="A203" t="s">
        <v>58</v>
      </c>
      <c r="B203" t="s">
        <v>59</v>
      </c>
      <c r="C203">
        <v>40</v>
      </c>
      <c r="D203">
        <v>40</v>
      </c>
      <c r="E203" t="s">
        <v>60</v>
      </c>
      <c r="F203">
        <v>119700</v>
      </c>
      <c r="G203" t="str">
        <f t="shared" si="3"/>
        <v>Medium</v>
      </c>
    </row>
    <row r="204" spans="1:7" x14ac:dyDescent="0.3">
      <c r="A204" t="s">
        <v>58</v>
      </c>
      <c r="B204" t="s">
        <v>59</v>
      </c>
      <c r="C204">
        <v>28</v>
      </c>
      <c r="D204">
        <v>17</v>
      </c>
      <c r="E204" t="s">
        <v>60</v>
      </c>
      <c r="F204">
        <v>160400</v>
      </c>
      <c r="G204" t="str">
        <f t="shared" si="3"/>
        <v>Medium</v>
      </c>
    </row>
    <row r="205" spans="1:7" x14ac:dyDescent="0.3">
      <c r="A205" t="s">
        <v>58</v>
      </c>
      <c r="B205" t="s">
        <v>59</v>
      </c>
      <c r="C205">
        <v>17</v>
      </c>
      <c r="D205">
        <v>17</v>
      </c>
      <c r="E205" t="s">
        <v>60</v>
      </c>
      <c r="F205">
        <v>152500</v>
      </c>
      <c r="G205" t="str">
        <f t="shared" si="3"/>
        <v>Medium</v>
      </c>
    </row>
    <row r="206" spans="1:7" x14ac:dyDescent="0.3">
      <c r="A206" t="s">
        <v>58</v>
      </c>
      <c r="B206" t="s">
        <v>59</v>
      </c>
      <c r="C206">
        <v>19</v>
      </c>
      <c r="D206">
        <v>5</v>
      </c>
      <c r="E206" t="s">
        <v>60</v>
      </c>
      <c r="F206">
        <v>165000</v>
      </c>
      <c r="G206" t="str">
        <f t="shared" si="3"/>
        <v>Medium</v>
      </c>
    </row>
    <row r="207" spans="1:7" x14ac:dyDescent="0.3">
      <c r="A207" t="s">
        <v>58</v>
      </c>
      <c r="B207" t="s">
        <v>59</v>
      </c>
      <c r="C207">
        <v>21</v>
      </c>
      <c r="D207">
        <v>2</v>
      </c>
      <c r="E207" t="s">
        <v>60</v>
      </c>
      <c r="F207">
        <v>96545</v>
      </c>
      <c r="G207" t="str">
        <f t="shared" si="3"/>
        <v>Medium</v>
      </c>
    </row>
    <row r="208" spans="1:7" x14ac:dyDescent="0.3">
      <c r="A208" t="s">
        <v>58</v>
      </c>
      <c r="B208" t="s">
        <v>59</v>
      </c>
      <c r="C208">
        <v>35</v>
      </c>
      <c r="D208">
        <v>33</v>
      </c>
      <c r="E208" t="s">
        <v>60</v>
      </c>
      <c r="F208">
        <v>162200</v>
      </c>
      <c r="G208" t="str">
        <f t="shared" si="3"/>
        <v>Medium</v>
      </c>
    </row>
    <row r="209" spans="1:7" x14ac:dyDescent="0.3">
      <c r="A209" t="s">
        <v>58</v>
      </c>
      <c r="B209" t="s">
        <v>59</v>
      </c>
      <c r="C209">
        <v>18</v>
      </c>
      <c r="D209">
        <v>18</v>
      </c>
      <c r="E209" t="s">
        <v>60</v>
      </c>
      <c r="F209">
        <v>120000</v>
      </c>
      <c r="G209" t="str">
        <f t="shared" si="3"/>
        <v>Medium</v>
      </c>
    </row>
    <row r="210" spans="1:7" x14ac:dyDescent="0.3">
      <c r="A210" t="s">
        <v>61</v>
      </c>
      <c r="B210" t="s">
        <v>59</v>
      </c>
      <c r="C210">
        <v>7</v>
      </c>
      <c r="D210">
        <v>2</v>
      </c>
      <c r="E210" t="s">
        <v>60</v>
      </c>
      <c r="F210">
        <v>91300</v>
      </c>
      <c r="G210" t="str">
        <f t="shared" si="3"/>
        <v>Medium</v>
      </c>
    </row>
    <row r="211" spans="1:7" x14ac:dyDescent="0.3">
      <c r="A211" t="s">
        <v>58</v>
      </c>
      <c r="B211" t="s">
        <v>59</v>
      </c>
      <c r="C211">
        <v>20</v>
      </c>
      <c r="D211">
        <v>20</v>
      </c>
      <c r="E211" t="s">
        <v>60</v>
      </c>
      <c r="F211">
        <v>163200</v>
      </c>
      <c r="G211" t="str">
        <f t="shared" si="3"/>
        <v>Medium</v>
      </c>
    </row>
    <row r="212" spans="1:7" x14ac:dyDescent="0.3">
      <c r="A212" t="s">
        <v>61</v>
      </c>
      <c r="B212" t="s">
        <v>59</v>
      </c>
      <c r="C212">
        <v>4</v>
      </c>
      <c r="D212">
        <v>3</v>
      </c>
      <c r="E212" t="s">
        <v>60</v>
      </c>
      <c r="F212">
        <v>91000</v>
      </c>
      <c r="G212" t="str">
        <f t="shared" si="3"/>
        <v>Medium</v>
      </c>
    </row>
    <row r="213" spans="1:7" x14ac:dyDescent="0.3">
      <c r="A213" t="s">
        <v>58</v>
      </c>
      <c r="B213" t="s">
        <v>59</v>
      </c>
      <c r="C213">
        <v>39</v>
      </c>
      <c r="D213">
        <v>39</v>
      </c>
      <c r="E213" t="s">
        <v>60</v>
      </c>
      <c r="F213">
        <v>111350</v>
      </c>
      <c r="G213" t="str">
        <f t="shared" si="3"/>
        <v>Medium</v>
      </c>
    </row>
    <row r="214" spans="1:7" x14ac:dyDescent="0.3">
      <c r="A214" t="s">
        <v>58</v>
      </c>
      <c r="B214" t="s">
        <v>59</v>
      </c>
      <c r="C214">
        <v>15</v>
      </c>
      <c r="D214">
        <v>7</v>
      </c>
      <c r="E214" t="s">
        <v>60</v>
      </c>
      <c r="F214">
        <v>128400</v>
      </c>
      <c r="G214" t="str">
        <f t="shared" si="3"/>
        <v>Medium</v>
      </c>
    </row>
    <row r="215" spans="1:7" x14ac:dyDescent="0.3">
      <c r="A215" t="s">
        <v>58</v>
      </c>
      <c r="B215" t="s">
        <v>59</v>
      </c>
      <c r="C215">
        <v>26</v>
      </c>
      <c r="D215">
        <v>19</v>
      </c>
      <c r="E215" t="s">
        <v>60</v>
      </c>
      <c r="F215">
        <v>126200</v>
      </c>
      <c r="G215" t="str">
        <f t="shared" si="3"/>
        <v>Medium</v>
      </c>
    </row>
    <row r="216" spans="1:7" x14ac:dyDescent="0.3">
      <c r="A216" t="s">
        <v>62</v>
      </c>
      <c r="B216" t="s">
        <v>59</v>
      </c>
      <c r="C216">
        <v>11</v>
      </c>
      <c r="D216">
        <v>1</v>
      </c>
      <c r="E216" t="s">
        <v>60</v>
      </c>
      <c r="F216">
        <v>118700</v>
      </c>
      <c r="G216" t="str">
        <f t="shared" si="3"/>
        <v>Medium</v>
      </c>
    </row>
    <row r="217" spans="1:7" x14ac:dyDescent="0.3">
      <c r="A217" t="s">
        <v>58</v>
      </c>
      <c r="B217" t="s">
        <v>59</v>
      </c>
      <c r="C217">
        <v>16</v>
      </c>
      <c r="D217">
        <v>11</v>
      </c>
      <c r="E217" t="s">
        <v>60</v>
      </c>
      <c r="F217">
        <v>145350</v>
      </c>
      <c r="G217" t="str">
        <f t="shared" si="3"/>
        <v>Medium</v>
      </c>
    </row>
    <row r="218" spans="1:7" x14ac:dyDescent="0.3">
      <c r="A218" t="s">
        <v>58</v>
      </c>
      <c r="B218" t="s">
        <v>59</v>
      </c>
      <c r="C218">
        <v>15</v>
      </c>
      <c r="D218">
        <v>11</v>
      </c>
      <c r="E218" t="s">
        <v>60</v>
      </c>
      <c r="F218">
        <v>146000</v>
      </c>
      <c r="G218" t="str">
        <f t="shared" si="3"/>
        <v>Medium</v>
      </c>
    </row>
    <row r="219" spans="1:7" x14ac:dyDescent="0.3">
      <c r="A219" t="s">
        <v>62</v>
      </c>
      <c r="B219" t="s">
        <v>59</v>
      </c>
      <c r="C219">
        <v>29</v>
      </c>
      <c r="D219">
        <v>22</v>
      </c>
      <c r="E219" t="s">
        <v>60</v>
      </c>
      <c r="F219">
        <v>105350</v>
      </c>
      <c r="G219" t="str">
        <f t="shared" si="3"/>
        <v>Medium</v>
      </c>
    </row>
    <row r="220" spans="1:7" x14ac:dyDescent="0.3">
      <c r="A220" t="s">
        <v>62</v>
      </c>
      <c r="B220" t="s">
        <v>59</v>
      </c>
      <c r="C220">
        <v>14</v>
      </c>
      <c r="D220">
        <v>7</v>
      </c>
      <c r="E220" t="s">
        <v>63</v>
      </c>
      <c r="F220">
        <v>109650</v>
      </c>
      <c r="G220" t="str">
        <f t="shared" si="3"/>
        <v>Medium</v>
      </c>
    </row>
    <row r="221" spans="1:7" x14ac:dyDescent="0.3">
      <c r="A221" t="s">
        <v>58</v>
      </c>
      <c r="B221" t="s">
        <v>59</v>
      </c>
      <c r="C221">
        <v>13</v>
      </c>
      <c r="D221">
        <v>11</v>
      </c>
      <c r="E221" t="s">
        <v>60</v>
      </c>
      <c r="F221">
        <v>119500</v>
      </c>
      <c r="G221" t="str">
        <f t="shared" si="3"/>
        <v>Medium</v>
      </c>
    </row>
    <row r="222" spans="1:7" x14ac:dyDescent="0.3">
      <c r="A222" t="s">
        <v>58</v>
      </c>
      <c r="B222" t="s">
        <v>59</v>
      </c>
      <c r="C222">
        <v>21</v>
      </c>
      <c r="D222">
        <v>21</v>
      </c>
      <c r="E222" t="s">
        <v>60</v>
      </c>
      <c r="F222">
        <v>170000</v>
      </c>
      <c r="G222" t="str">
        <f t="shared" si="3"/>
        <v>Medium</v>
      </c>
    </row>
    <row r="223" spans="1:7" x14ac:dyDescent="0.3">
      <c r="A223" t="s">
        <v>58</v>
      </c>
      <c r="B223" t="s">
        <v>59</v>
      </c>
      <c r="C223">
        <v>23</v>
      </c>
      <c r="D223">
        <v>10</v>
      </c>
      <c r="E223" t="s">
        <v>60</v>
      </c>
      <c r="F223">
        <v>145200</v>
      </c>
      <c r="G223" t="str">
        <f t="shared" si="3"/>
        <v>Medium</v>
      </c>
    </row>
    <row r="224" spans="1:7" x14ac:dyDescent="0.3">
      <c r="A224" t="s">
        <v>62</v>
      </c>
      <c r="B224" t="s">
        <v>59</v>
      </c>
      <c r="C224">
        <v>13</v>
      </c>
      <c r="D224">
        <v>6</v>
      </c>
      <c r="E224" t="s">
        <v>60</v>
      </c>
      <c r="F224">
        <v>107150</v>
      </c>
      <c r="G224" t="str">
        <f t="shared" si="3"/>
        <v>Medium</v>
      </c>
    </row>
    <row r="225" spans="1:7" x14ac:dyDescent="0.3">
      <c r="A225" t="s">
        <v>58</v>
      </c>
      <c r="B225" t="s">
        <v>59</v>
      </c>
      <c r="C225">
        <v>34</v>
      </c>
      <c r="D225">
        <v>20</v>
      </c>
      <c r="E225" t="s">
        <v>60</v>
      </c>
      <c r="F225">
        <v>129600</v>
      </c>
      <c r="G225" t="str">
        <f t="shared" si="3"/>
        <v>Medium</v>
      </c>
    </row>
    <row r="226" spans="1:7" x14ac:dyDescent="0.3">
      <c r="A226" t="s">
        <v>58</v>
      </c>
      <c r="B226" t="s">
        <v>64</v>
      </c>
      <c r="C226">
        <v>38</v>
      </c>
      <c r="D226">
        <v>35</v>
      </c>
      <c r="E226" t="s">
        <v>60</v>
      </c>
      <c r="F226">
        <v>87800</v>
      </c>
      <c r="G226" t="str">
        <f t="shared" si="3"/>
        <v>Low</v>
      </c>
    </row>
    <row r="227" spans="1:7" x14ac:dyDescent="0.3">
      <c r="A227" t="s">
        <v>58</v>
      </c>
      <c r="B227" t="s">
        <v>64</v>
      </c>
      <c r="C227">
        <v>20</v>
      </c>
      <c r="D227">
        <v>20</v>
      </c>
      <c r="E227" t="s">
        <v>60</v>
      </c>
      <c r="F227">
        <v>122400</v>
      </c>
      <c r="G227" t="str">
        <f t="shared" si="3"/>
        <v>Medium</v>
      </c>
    </row>
    <row r="228" spans="1:7" x14ac:dyDescent="0.3">
      <c r="A228" t="s">
        <v>61</v>
      </c>
      <c r="B228" t="s">
        <v>64</v>
      </c>
      <c r="C228">
        <v>3</v>
      </c>
      <c r="D228">
        <v>1</v>
      </c>
      <c r="E228" t="s">
        <v>60</v>
      </c>
      <c r="F228">
        <v>63900</v>
      </c>
      <c r="G228" t="str">
        <f t="shared" si="3"/>
        <v>Low</v>
      </c>
    </row>
    <row r="229" spans="1:7" x14ac:dyDescent="0.3">
      <c r="A229" t="s">
        <v>62</v>
      </c>
      <c r="B229" t="s">
        <v>64</v>
      </c>
      <c r="C229">
        <v>9</v>
      </c>
      <c r="D229">
        <v>7</v>
      </c>
      <c r="E229" t="s">
        <v>60</v>
      </c>
      <c r="F229">
        <v>70000</v>
      </c>
      <c r="G229" t="str">
        <f t="shared" si="3"/>
        <v>Low</v>
      </c>
    </row>
    <row r="230" spans="1:7" x14ac:dyDescent="0.3">
      <c r="A230" t="s">
        <v>58</v>
      </c>
      <c r="B230" t="s">
        <v>64</v>
      </c>
      <c r="C230">
        <v>16</v>
      </c>
      <c r="D230">
        <v>11</v>
      </c>
      <c r="E230" t="s">
        <v>60</v>
      </c>
      <c r="F230">
        <v>88175</v>
      </c>
      <c r="G230" t="str">
        <f t="shared" si="3"/>
        <v>Low</v>
      </c>
    </row>
    <row r="231" spans="1:7" x14ac:dyDescent="0.3">
      <c r="A231" t="s">
        <v>58</v>
      </c>
      <c r="B231" t="s">
        <v>64</v>
      </c>
      <c r="C231">
        <v>39</v>
      </c>
      <c r="D231">
        <v>38</v>
      </c>
      <c r="E231" t="s">
        <v>60</v>
      </c>
      <c r="F231">
        <v>133900</v>
      </c>
      <c r="G231" t="str">
        <f t="shared" si="3"/>
        <v>Medium</v>
      </c>
    </row>
    <row r="232" spans="1:7" x14ac:dyDescent="0.3">
      <c r="A232" t="s">
        <v>58</v>
      </c>
      <c r="B232" t="s">
        <v>64</v>
      </c>
      <c r="C232">
        <v>29</v>
      </c>
      <c r="D232">
        <v>27</v>
      </c>
      <c r="E232" t="s">
        <v>63</v>
      </c>
      <c r="F232">
        <v>91000</v>
      </c>
      <c r="G232" t="str">
        <f t="shared" si="3"/>
        <v>Medium</v>
      </c>
    </row>
    <row r="233" spans="1:7" x14ac:dyDescent="0.3">
      <c r="A233" t="s">
        <v>62</v>
      </c>
      <c r="B233" t="s">
        <v>64</v>
      </c>
      <c r="C233">
        <v>26</v>
      </c>
      <c r="D233">
        <v>24</v>
      </c>
      <c r="E233" t="s">
        <v>63</v>
      </c>
      <c r="F233">
        <v>73300</v>
      </c>
      <c r="G233" t="str">
        <f t="shared" si="3"/>
        <v>Low</v>
      </c>
    </row>
    <row r="234" spans="1:7" x14ac:dyDescent="0.3">
      <c r="A234" t="s">
        <v>58</v>
      </c>
      <c r="B234" t="s">
        <v>64</v>
      </c>
      <c r="C234">
        <v>38</v>
      </c>
      <c r="D234">
        <v>19</v>
      </c>
      <c r="E234" t="s">
        <v>60</v>
      </c>
      <c r="F234">
        <v>148750</v>
      </c>
      <c r="G234" t="str">
        <f t="shared" si="3"/>
        <v>Medium</v>
      </c>
    </row>
    <row r="235" spans="1:7" x14ac:dyDescent="0.3">
      <c r="A235" t="s">
        <v>58</v>
      </c>
      <c r="B235" t="s">
        <v>64</v>
      </c>
      <c r="C235">
        <v>36</v>
      </c>
      <c r="D235">
        <v>19</v>
      </c>
      <c r="E235" t="s">
        <v>63</v>
      </c>
      <c r="F235">
        <v>117555</v>
      </c>
      <c r="G235" t="str">
        <f t="shared" si="3"/>
        <v>Medium</v>
      </c>
    </row>
    <row r="236" spans="1:7" x14ac:dyDescent="0.3">
      <c r="A236" t="s">
        <v>61</v>
      </c>
      <c r="B236" t="s">
        <v>64</v>
      </c>
      <c r="C236">
        <v>8</v>
      </c>
      <c r="D236">
        <v>3</v>
      </c>
      <c r="E236" t="s">
        <v>60</v>
      </c>
      <c r="F236">
        <v>69700</v>
      </c>
      <c r="G236" t="str">
        <f t="shared" si="3"/>
        <v>Low</v>
      </c>
    </row>
    <row r="237" spans="1:7" x14ac:dyDescent="0.3">
      <c r="A237" t="s">
        <v>58</v>
      </c>
      <c r="B237" t="s">
        <v>64</v>
      </c>
      <c r="C237">
        <v>28</v>
      </c>
      <c r="D237">
        <v>17</v>
      </c>
      <c r="E237" t="s">
        <v>60</v>
      </c>
      <c r="F237">
        <v>81700</v>
      </c>
      <c r="G237" t="str">
        <f t="shared" si="3"/>
        <v>Low</v>
      </c>
    </row>
    <row r="238" spans="1:7" x14ac:dyDescent="0.3">
      <c r="A238" t="s">
        <v>58</v>
      </c>
      <c r="B238" t="s">
        <v>64</v>
      </c>
      <c r="C238">
        <v>25</v>
      </c>
      <c r="D238">
        <v>25</v>
      </c>
      <c r="E238" t="s">
        <v>60</v>
      </c>
      <c r="F238">
        <v>114000</v>
      </c>
      <c r="G238" t="str">
        <f t="shared" si="3"/>
        <v>Medium</v>
      </c>
    </row>
    <row r="239" spans="1:7" x14ac:dyDescent="0.3">
      <c r="A239" t="s">
        <v>61</v>
      </c>
      <c r="B239" t="s">
        <v>64</v>
      </c>
      <c r="C239">
        <v>7</v>
      </c>
      <c r="D239">
        <v>6</v>
      </c>
      <c r="E239" t="s">
        <v>63</v>
      </c>
      <c r="F239">
        <v>63100</v>
      </c>
      <c r="G239" t="str">
        <f t="shared" si="3"/>
        <v>Low</v>
      </c>
    </row>
    <row r="240" spans="1:7" x14ac:dyDescent="0.3">
      <c r="A240" t="s">
        <v>58</v>
      </c>
      <c r="B240" t="s">
        <v>64</v>
      </c>
      <c r="C240">
        <v>46</v>
      </c>
      <c r="D240">
        <v>40</v>
      </c>
      <c r="E240" t="s">
        <v>60</v>
      </c>
      <c r="F240">
        <v>77202</v>
      </c>
      <c r="G240" t="str">
        <f t="shared" si="3"/>
        <v>Low</v>
      </c>
    </row>
    <row r="241" spans="1:7" x14ac:dyDescent="0.3">
      <c r="A241" t="s">
        <v>58</v>
      </c>
      <c r="B241" t="s">
        <v>64</v>
      </c>
      <c r="C241">
        <v>19</v>
      </c>
      <c r="D241">
        <v>6</v>
      </c>
      <c r="E241" t="s">
        <v>60</v>
      </c>
      <c r="F241">
        <v>96200</v>
      </c>
      <c r="G241" t="str">
        <f t="shared" si="3"/>
        <v>Medium</v>
      </c>
    </row>
    <row r="242" spans="1:7" x14ac:dyDescent="0.3">
      <c r="A242" t="s">
        <v>61</v>
      </c>
      <c r="B242" t="s">
        <v>64</v>
      </c>
      <c r="C242">
        <v>5</v>
      </c>
      <c r="D242">
        <v>3</v>
      </c>
      <c r="E242" t="s">
        <v>60</v>
      </c>
      <c r="F242">
        <v>69200</v>
      </c>
      <c r="G242" t="str">
        <f t="shared" si="3"/>
        <v>Low</v>
      </c>
    </row>
    <row r="243" spans="1:7" x14ac:dyDescent="0.3">
      <c r="A243" t="s">
        <v>58</v>
      </c>
      <c r="B243" t="s">
        <v>64</v>
      </c>
      <c r="C243">
        <v>31</v>
      </c>
      <c r="D243">
        <v>30</v>
      </c>
      <c r="E243" t="s">
        <v>60</v>
      </c>
      <c r="F243">
        <v>122875</v>
      </c>
      <c r="G243" t="str">
        <f t="shared" si="3"/>
        <v>Medium</v>
      </c>
    </row>
    <row r="244" spans="1:7" x14ac:dyDescent="0.3">
      <c r="A244" t="s">
        <v>58</v>
      </c>
      <c r="B244" t="s">
        <v>64</v>
      </c>
      <c r="C244">
        <v>38</v>
      </c>
      <c r="D244">
        <v>37</v>
      </c>
      <c r="E244" t="s">
        <v>60</v>
      </c>
      <c r="F244">
        <v>102600</v>
      </c>
      <c r="G244" t="str">
        <f t="shared" si="3"/>
        <v>Medium</v>
      </c>
    </row>
    <row r="245" spans="1:7" x14ac:dyDescent="0.3">
      <c r="A245" t="s">
        <v>58</v>
      </c>
      <c r="B245" t="s">
        <v>64</v>
      </c>
      <c r="C245">
        <v>23</v>
      </c>
      <c r="D245">
        <v>23</v>
      </c>
      <c r="E245" t="s">
        <v>60</v>
      </c>
      <c r="F245">
        <v>108200</v>
      </c>
      <c r="G245" t="str">
        <f t="shared" si="3"/>
        <v>Medium</v>
      </c>
    </row>
    <row r="246" spans="1:7" x14ac:dyDescent="0.3">
      <c r="A246" t="s">
        <v>58</v>
      </c>
      <c r="B246" t="s">
        <v>64</v>
      </c>
      <c r="C246">
        <v>19</v>
      </c>
      <c r="D246">
        <v>23</v>
      </c>
      <c r="E246" t="s">
        <v>60</v>
      </c>
      <c r="F246">
        <v>84273</v>
      </c>
      <c r="G246" t="str">
        <f t="shared" si="3"/>
        <v>Low</v>
      </c>
    </row>
    <row r="247" spans="1:7" x14ac:dyDescent="0.3">
      <c r="A247" t="s">
        <v>58</v>
      </c>
      <c r="B247" t="s">
        <v>64</v>
      </c>
      <c r="C247">
        <v>17</v>
      </c>
      <c r="D247">
        <v>11</v>
      </c>
      <c r="E247" t="s">
        <v>63</v>
      </c>
      <c r="F247">
        <v>90450</v>
      </c>
      <c r="G247" t="str">
        <f t="shared" si="3"/>
        <v>Medium</v>
      </c>
    </row>
    <row r="248" spans="1:7" x14ac:dyDescent="0.3">
      <c r="A248" t="s">
        <v>58</v>
      </c>
      <c r="B248" t="s">
        <v>64</v>
      </c>
      <c r="C248">
        <v>30</v>
      </c>
      <c r="D248">
        <v>23</v>
      </c>
      <c r="E248" t="s">
        <v>60</v>
      </c>
      <c r="F248">
        <v>91100</v>
      </c>
      <c r="G248" t="str">
        <f t="shared" si="3"/>
        <v>Medium</v>
      </c>
    </row>
    <row r="249" spans="1:7" x14ac:dyDescent="0.3">
      <c r="A249" t="s">
        <v>58</v>
      </c>
      <c r="B249" t="s">
        <v>64</v>
      </c>
      <c r="C249">
        <v>21</v>
      </c>
      <c r="D249">
        <v>18</v>
      </c>
      <c r="E249" t="s">
        <v>60</v>
      </c>
      <c r="F249">
        <v>101100</v>
      </c>
      <c r="G249" t="str">
        <f t="shared" si="3"/>
        <v>Medium</v>
      </c>
    </row>
    <row r="250" spans="1:7" x14ac:dyDescent="0.3">
      <c r="A250" t="s">
        <v>58</v>
      </c>
      <c r="B250" t="s">
        <v>64</v>
      </c>
      <c r="C250">
        <v>28</v>
      </c>
      <c r="D250">
        <v>23</v>
      </c>
      <c r="E250" t="s">
        <v>60</v>
      </c>
      <c r="F250">
        <v>128800</v>
      </c>
      <c r="G250" t="str">
        <f t="shared" si="3"/>
        <v>Medium</v>
      </c>
    </row>
    <row r="251" spans="1:7" x14ac:dyDescent="0.3">
      <c r="A251" t="s">
        <v>58</v>
      </c>
      <c r="B251" t="s">
        <v>64</v>
      </c>
      <c r="C251">
        <v>29</v>
      </c>
      <c r="D251">
        <v>7</v>
      </c>
      <c r="E251" t="s">
        <v>60</v>
      </c>
      <c r="F251">
        <v>204000</v>
      </c>
      <c r="G251" t="str">
        <f t="shared" si="3"/>
        <v>High</v>
      </c>
    </row>
    <row r="252" spans="1:7" x14ac:dyDescent="0.3">
      <c r="A252" t="s">
        <v>58</v>
      </c>
      <c r="B252" t="s">
        <v>64</v>
      </c>
      <c r="C252">
        <v>39</v>
      </c>
      <c r="D252">
        <v>39</v>
      </c>
      <c r="E252" t="s">
        <v>60</v>
      </c>
      <c r="F252">
        <v>109000</v>
      </c>
      <c r="G252" t="str">
        <f t="shared" si="3"/>
        <v>Medium</v>
      </c>
    </row>
    <row r="253" spans="1:7" x14ac:dyDescent="0.3">
      <c r="A253" t="s">
        <v>58</v>
      </c>
      <c r="B253" t="s">
        <v>64</v>
      </c>
      <c r="C253">
        <v>20</v>
      </c>
      <c r="D253">
        <v>8</v>
      </c>
      <c r="E253" t="s">
        <v>60</v>
      </c>
      <c r="F253">
        <v>102000</v>
      </c>
      <c r="G253" t="str">
        <f t="shared" si="3"/>
        <v>Medium</v>
      </c>
    </row>
    <row r="254" spans="1:7" x14ac:dyDescent="0.3">
      <c r="A254" t="s">
        <v>58</v>
      </c>
      <c r="B254" t="s">
        <v>64</v>
      </c>
      <c r="C254">
        <v>31</v>
      </c>
      <c r="D254">
        <v>12</v>
      </c>
      <c r="E254" t="s">
        <v>60</v>
      </c>
      <c r="F254">
        <v>132000</v>
      </c>
      <c r="G254" t="str">
        <f t="shared" si="3"/>
        <v>Medium</v>
      </c>
    </row>
    <row r="255" spans="1:7" x14ac:dyDescent="0.3">
      <c r="A255" t="s">
        <v>61</v>
      </c>
      <c r="B255" t="s">
        <v>64</v>
      </c>
      <c r="C255">
        <v>4</v>
      </c>
      <c r="D255">
        <v>2</v>
      </c>
      <c r="E255" t="s">
        <v>63</v>
      </c>
      <c r="F255">
        <v>77500</v>
      </c>
      <c r="G255" t="str">
        <f t="shared" si="3"/>
        <v>Low</v>
      </c>
    </row>
    <row r="256" spans="1:7" x14ac:dyDescent="0.3">
      <c r="A256" t="s">
        <v>58</v>
      </c>
      <c r="B256" t="s">
        <v>64</v>
      </c>
      <c r="C256">
        <v>28</v>
      </c>
      <c r="D256">
        <v>7</v>
      </c>
      <c r="E256" t="s">
        <v>63</v>
      </c>
      <c r="F256">
        <v>116450</v>
      </c>
      <c r="G256" t="str">
        <f t="shared" si="3"/>
        <v>Medium</v>
      </c>
    </row>
    <row r="257" spans="1:7" x14ac:dyDescent="0.3">
      <c r="A257" t="s">
        <v>62</v>
      </c>
      <c r="B257" t="s">
        <v>64</v>
      </c>
      <c r="C257">
        <v>12</v>
      </c>
      <c r="D257">
        <v>8</v>
      </c>
      <c r="E257" t="s">
        <v>60</v>
      </c>
      <c r="F257">
        <v>83000</v>
      </c>
      <c r="G257" t="str">
        <f t="shared" si="3"/>
        <v>Low</v>
      </c>
    </row>
    <row r="258" spans="1:7" x14ac:dyDescent="0.3">
      <c r="A258" t="s">
        <v>58</v>
      </c>
      <c r="B258" t="s">
        <v>64</v>
      </c>
      <c r="C258">
        <v>22</v>
      </c>
      <c r="D258">
        <v>22</v>
      </c>
      <c r="E258" t="s">
        <v>60</v>
      </c>
      <c r="F258">
        <v>140300</v>
      </c>
      <c r="G258" t="str">
        <f t="shared" si="3"/>
        <v>Medium</v>
      </c>
    </row>
    <row r="259" spans="1:7" x14ac:dyDescent="0.3">
      <c r="A259" t="s">
        <v>62</v>
      </c>
      <c r="B259" t="s">
        <v>64</v>
      </c>
      <c r="C259">
        <v>30</v>
      </c>
      <c r="D259">
        <v>23</v>
      </c>
      <c r="E259" t="s">
        <v>60</v>
      </c>
      <c r="F259">
        <v>74000</v>
      </c>
      <c r="G259" t="str">
        <f t="shared" ref="G259:G322" si="4">IF(F259&gt;170000,"High",IF(F259&gt;90000,"Medium","Low"))</f>
        <v>Low</v>
      </c>
    </row>
    <row r="260" spans="1:7" x14ac:dyDescent="0.3">
      <c r="A260" t="s">
        <v>61</v>
      </c>
      <c r="B260" t="s">
        <v>64</v>
      </c>
      <c r="C260">
        <v>9</v>
      </c>
      <c r="D260">
        <v>3</v>
      </c>
      <c r="E260" t="s">
        <v>60</v>
      </c>
      <c r="F260">
        <v>73800</v>
      </c>
      <c r="G260" t="str">
        <f t="shared" si="4"/>
        <v>Low</v>
      </c>
    </row>
    <row r="261" spans="1:7" x14ac:dyDescent="0.3">
      <c r="A261" t="s">
        <v>58</v>
      </c>
      <c r="B261" t="s">
        <v>64</v>
      </c>
      <c r="C261">
        <v>32</v>
      </c>
      <c r="D261">
        <v>30</v>
      </c>
      <c r="E261" t="s">
        <v>60</v>
      </c>
      <c r="F261">
        <v>92550</v>
      </c>
      <c r="G261" t="str">
        <f t="shared" si="4"/>
        <v>Medium</v>
      </c>
    </row>
    <row r="262" spans="1:7" x14ac:dyDescent="0.3">
      <c r="A262" t="s">
        <v>62</v>
      </c>
      <c r="B262" t="s">
        <v>64</v>
      </c>
      <c r="C262">
        <v>41</v>
      </c>
      <c r="D262">
        <v>33</v>
      </c>
      <c r="E262" t="s">
        <v>60</v>
      </c>
      <c r="F262">
        <v>88600</v>
      </c>
      <c r="G262" t="str">
        <f t="shared" si="4"/>
        <v>Low</v>
      </c>
    </row>
    <row r="263" spans="1:7" x14ac:dyDescent="0.3">
      <c r="A263" t="s">
        <v>58</v>
      </c>
      <c r="B263" t="s">
        <v>64</v>
      </c>
      <c r="C263">
        <v>45</v>
      </c>
      <c r="D263">
        <v>45</v>
      </c>
      <c r="E263" t="s">
        <v>60</v>
      </c>
      <c r="F263">
        <v>107550</v>
      </c>
      <c r="G263" t="str">
        <f t="shared" si="4"/>
        <v>Medium</v>
      </c>
    </row>
    <row r="264" spans="1:7" x14ac:dyDescent="0.3">
      <c r="A264" t="s">
        <v>58</v>
      </c>
      <c r="B264" t="s">
        <v>64</v>
      </c>
      <c r="C264">
        <v>31</v>
      </c>
      <c r="D264">
        <v>26</v>
      </c>
      <c r="E264" t="s">
        <v>60</v>
      </c>
      <c r="F264">
        <v>121200</v>
      </c>
      <c r="G264" t="str">
        <f t="shared" si="4"/>
        <v>Medium</v>
      </c>
    </row>
    <row r="265" spans="1:7" x14ac:dyDescent="0.3">
      <c r="A265" t="s">
        <v>58</v>
      </c>
      <c r="B265" t="s">
        <v>64</v>
      </c>
      <c r="C265">
        <v>31</v>
      </c>
      <c r="D265">
        <v>31</v>
      </c>
      <c r="E265" t="s">
        <v>60</v>
      </c>
      <c r="F265">
        <v>126000</v>
      </c>
      <c r="G265" t="str">
        <f t="shared" si="4"/>
        <v>Medium</v>
      </c>
    </row>
    <row r="266" spans="1:7" x14ac:dyDescent="0.3">
      <c r="A266" t="s">
        <v>58</v>
      </c>
      <c r="B266" t="s">
        <v>64</v>
      </c>
      <c r="C266">
        <v>37</v>
      </c>
      <c r="D266">
        <v>35</v>
      </c>
      <c r="E266" t="s">
        <v>60</v>
      </c>
      <c r="F266">
        <v>99000</v>
      </c>
      <c r="G266" t="str">
        <f t="shared" si="4"/>
        <v>Medium</v>
      </c>
    </row>
    <row r="267" spans="1:7" x14ac:dyDescent="0.3">
      <c r="A267" t="s">
        <v>58</v>
      </c>
      <c r="B267" t="s">
        <v>64</v>
      </c>
      <c r="C267">
        <v>36</v>
      </c>
      <c r="D267">
        <v>30</v>
      </c>
      <c r="E267" t="s">
        <v>60</v>
      </c>
      <c r="F267">
        <v>134800</v>
      </c>
      <c r="G267" t="str">
        <f t="shared" si="4"/>
        <v>Medium</v>
      </c>
    </row>
    <row r="268" spans="1:7" x14ac:dyDescent="0.3">
      <c r="A268" t="s">
        <v>58</v>
      </c>
      <c r="B268" t="s">
        <v>64</v>
      </c>
      <c r="C268">
        <v>43</v>
      </c>
      <c r="D268">
        <v>43</v>
      </c>
      <c r="E268" t="s">
        <v>60</v>
      </c>
      <c r="F268">
        <v>143940</v>
      </c>
      <c r="G268" t="str">
        <f t="shared" si="4"/>
        <v>Medium</v>
      </c>
    </row>
    <row r="269" spans="1:7" x14ac:dyDescent="0.3">
      <c r="A269" t="s">
        <v>58</v>
      </c>
      <c r="B269" t="s">
        <v>64</v>
      </c>
      <c r="C269">
        <v>14</v>
      </c>
      <c r="D269">
        <v>10</v>
      </c>
      <c r="E269" t="s">
        <v>60</v>
      </c>
      <c r="F269">
        <v>104350</v>
      </c>
      <c r="G269" t="str">
        <f t="shared" si="4"/>
        <v>Medium</v>
      </c>
    </row>
    <row r="270" spans="1:7" x14ac:dyDescent="0.3">
      <c r="A270" t="s">
        <v>58</v>
      </c>
      <c r="B270" t="s">
        <v>64</v>
      </c>
      <c r="C270">
        <v>47</v>
      </c>
      <c r="D270">
        <v>44</v>
      </c>
      <c r="E270" t="s">
        <v>60</v>
      </c>
      <c r="F270">
        <v>89650</v>
      </c>
      <c r="G270" t="str">
        <f t="shared" si="4"/>
        <v>Low</v>
      </c>
    </row>
    <row r="271" spans="1:7" x14ac:dyDescent="0.3">
      <c r="A271" t="s">
        <v>58</v>
      </c>
      <c r="B271" t="s">
        <v>64</v>
      </c>
      <c r="C271">
        <v>13</v>
      </c>
      <c r="D271">
        <v>7</v>
      </c>
      <c r="E271" t="s">
        <v>60</v>
      </c>
      <c r="F271">
        <v>103700</v>
      </c>
      <c r="G271" t="str">
        <f t="shared" si="4"/>
        <v>Medium</v>
      </c>
    </row>
    <row r="272" spans="1:7" x14ac:dyDescent="0.3">
      <c r="A272" t="s">
        <v>58</v>
      </c>
      <c r="B272" t="s">
        <v>64</v>
      </c>
      <c r="C272">
        <v>42</v>
      </c>
      <c r="D272">
        <v>40</v>
      </c>
      <c r="E272" t="s">
        <v>60</v>
      </c>
      <c r="F272">
        <v>143250</v>
      </c>
      <c r="G272" t="str">
        <f t="shared" si="4"/>
        <v>Medium</v>
      </c>
    </row>
    <row r="273" spans="1:7" x14ac:dyDescent="0.3">
      <c r="A273" t="s">
        <v>58</v>
      </c>
      <c r="B273" t="s">
        <v>64</v>
      </c>
      <c r="C273">
        <v>42</v>
      </c>
      <c r="D273">
        <v>18</v>
      </c>
      <c r="E273" t="s">
        <v>60</v>
      </c>
      <c r="F273">
        <v>194800</v>
      </c>
      <c r="G273" t="str">
        <f t="shared" si="4"/>
        <v>High</v>
      </c>
    </row>
    <row r="274" spans="1:7" x14ac:dyDescent="0.3">
      <c r="A274" t="s">
        <v>61</v>
      </c>
      <c r="B274" t="s">
        <v>64</v>
      </c>
      <c r="C274">
        <v>4</v>
      </c>
      <c r="D274">
        <v>1</v>
      </c>
      <c r="E274" t="s">
        <v>60</v>
      </c>
      <c r="F274">
        <v>73000</v>
      </c>
      <c r="G274" t="str">
        <f t="shared" si="4"/>
        <v>Low</v>
      </c>
    </row>
    <row r="275" spans="1:7" x14ac:dyDescent="0.3">
      <c r="A275" t="s">
        <v>61</v>
      </c>
      <c r="B275" t="s">
        <v>64</v>
      </c>
      <c r="C275">
        <v>8</v>
      </c>
      <c r="D275">
        <v>4</v>
      </c>
      <c r="E275" t="s">
        <v>60</v>
      </c>
      <c r="F275">
        <v>74000</v>
      </c>
      <c r="G275" t="str">
        <f t="shared" si="4"/>
        <v>Low</v>
      </c>
    </row>
    <row r="276" spans="1:7" x14ac:dyDescent="0.3">
      <c r="A276" t="s">
        <v>61</v>
      </c>
      <c r="B276" t="s">
        <v>64</v>
      </c>
      <c r="C276">
        <v>8</v>
      </c>
      <c r="D276">
        <v>3</v>
      </c>
      <c r="E276" t="s">
        <v>63</v>
      </c>
      <c r="F276">
        <v>78500</v>
      </c>
      <c r="G276" t="str">
        <f t="shared" si="4"/>
        <v>Low</v>
      </c>
    </row>
    <row r="277" spans="1:7" x14ac:dyDescent="0.3">
      <c r="A277" t="s">
        <v>58</v>
      </c>
      <c r="B277" t="s">
        <v>64</v>
      </c>
      <c r="C277">
        <v>12</v>
      </c>
      <c r="D277">
        <v>6</v>
      </c>
      <c r="E277" t="s">
        <v>60</v>
      </c>
      <c r="F277">
        <v>93000</v>
      </c>
      <c r="G277" t="str">
        <f t="shared" si="4"/>
        <v>Medium</v>
      </c>
    </row>
    <row r="278" spans="1:7" x14ac:dyDescent="0.3">
      <c r="A278" t="s">
        <v>58</v>
      </c>
      <c r="B278" t="s">
        <v>64</v>
      </c>
      <c r="C278">
        <v>52</v>
      </c>
      <c r="D278">
        <v>48</v>
      </c>
      <c r="E278" t="s">
        <v>60</v>
      </c>
      <c r="F278">
        <v>107200</v>
      </c>
      <c r="G278" t="str">
        <f t="shared" si="4"/>
        <v>Medium</v>
      </c>
    </row>
    <row r="279" spans="1:7" x14ac:dyDescent="0.3">
      <c r="A279" t="s">
        <v>58</v>
      </c>
      <c r="B279" t="s">
        <v>64</v>
      </c>
      <c r="C279">
        <v>31</v>
      </c>
      <c r="D279">
        <v>27</v>
      </c>
      <c r="E279" t="s">
        <v>60</v>
      </c>
      <c r="F279">
        <v>163200</v>
      </c>
      <c r="G279" t="str">
        <f t="shared" si="4"/>
        <v>Medium</v>
      </c>
    </row>
    <row r="280" spans="1:7" x14ac:dyDescent="0.3">
      <c r="A280" t="s">
        <v>58</v>
      </c>
      <c r="B280" t="s">
        <v>64</v>
      </c>
      <c r="C280">
        <v>24</v>
      </c>
      <c r="D280">
        <v>18</v>
      </c>
      <c r="E280" t="s">
        <v>60</v>
      </c>
      <c r="F280">
        <v>107100</v>
      </c>
      <c r="G280" t="str">
        <f t="shared" si="4"/>
        <v>Medium</v>
      </c>
    </row>
    <row r="281" spans="1:7" x14ac:dyDescent="0.3">
      <c r="A281" t="s">
        <v>58</v>
      </c>
      <c r="B281" t="s">
        <v>64</v>
      </c>
      <c r="C281">
        <v>46</v>
      </c>
      <c r="D281">
        <v>46</v>
      </c>
      <c r="E281" t="s">
        <v>60</v>
      </c>
      <c r="F281">
        <v>100600</v>
      </c>
      <c r="G281" t="str">
        <f t="shared" si="4"/>
        <v>Medium</v>
      </c>
    </row>
    <row r="282" spans="1:7" x14ac:dyDescent="0.3">
      <c r="A282" t="s">
        <v>58</v>
      </c>
      <c r="B282" t="s">
        <v>64</v>
      </c>
      <c r="C282">
        <v>39</v>
      </c>
      <c r="D282">
        <v>38</v>
      </c>
      <c r="E282" t="s">
        <v>60</v>
      </c>
      <c r="F282">
        <v>136500</v>
      </c>
      <c r="G282" t="str">
        <f t="shared" si="4"/>
        <v>Medium</v>
      </c>
    </row>
    <row r="283" spans="1:7" x14ac:dyDescent="0.3">
      <c r="A283" t="s">
        <v>58</v>
      </c>
      <c r="B283" t="s">
        <v>64</v>
      </c>
      <c r="C283">
        <v>37</v>
      </c>
      <c r="D283">
        <v>27</v>
      </c>
      <c r="E283" t="s">
        <v>60</v>
      </c>
      <c r="F283">
        <v>103600</v>
      </c>
      <c r="G283" t="str">
        <f t="shared" si="4"/>
        <v>Medium</v>
      </c>
    </row>
    <row r="284" spans="1:7" x14ac:dyDescent="0.3">
      <c r="A284" t="s">
        <v>58</v>
      </c>
      <c r="B284" t="s">
        <v>64</v>
      </c>
      <c r="C284">
        <v>51</v>
      </c>
      <c r="D284">
        <v>51</v>
      </c>
      <c r="E284" t="s">
        <v>60</v>
      </c>
      <c r="F284">
        <v>57800</v>
      </c>
      <c r="G284" t="str">
        <f t="shared" si="4"/>
        <v>Low</v>
      </c>
    </row>
    <row r="285" spans="1:7" x14ac:dyDescent="0.3">
      <c r="A285" t="s">
        <v>58</v>
      </c>
      <c r="B285" t="s">
        <v>64</v>
      </c>
      <c r="C285">
        <v>45</v>
      </c>
      <c r="D285">
        <v>43</v>
      </c>
      <c r="E285" t="s">
        <v>60</v>
      </c>
      <c r="F285">
        <v>155865</v>
      </c>
      <c r="G285" t="str">
        <f t="shared" si="4"/>
        <v>Medium</v>
      </c>
    </row>
    <row r="286" spans="1:7" x14ac:dyDescent="0.3">
      <c r="A286" t="s">
        <v>62</v>
      </c>
      <c r="B286" t="s">
        <v>64</v>
      </c>
      <c r="C286">
        <v>8</v>
      </c>
      <c r="D286">
        <v>6</v>
      </c>
      <c r="E286" t="s">
        <v>60</v>
      </c>
      <c r="F286">
        <v>88650</v>
      </c>
      <c r="G286" t="str">
        <f t="shared" si="4"/>
        <v>Low</v>
      </c>
    </row>
    <row r="287" spans="1:7" x14ac:dyDescent="0.3">
      <c r="A287" t="s">
        <v>62</v>
      </c>
      <c r="B287" t="s">
        <v>64</v>
      </c>
      <c r="C287">
        <v>49</v>
      </c>
      <c r="D287">
        <v>49</v>
      </c>
      <c r="E287" t="s">
        <v>60</v>
      </c>
      <c r="F287">
        <v>81800</v>
      </c>
      <c r="G287" t="str">
        <f t="shared" si="4"/>
        <v>Low</v>
      </c>
    </row>
    <row r="288" spans="1:7" x14ac:dyDescent="0.3">
      <c r="A288" t="s">
        <v>58</v>
      </c>
      <c r="B288" t="s">
        <v>64</v>
      </c>
      <c r="C288">
        <v>28</v>
      </c>
      <c r="D288">
        <v>27</v>
      </c>
      <c r="E288" t="s">
        <v>60</v>
      </c>
      <c r="F288">
        <v>115800</v>
      </c>
      <c r="G288" t="str">
        <f t="shared" si="4"/>
        <v>Medium</v>
      </c>
    </row>
    <row r="289" spans="1:7" x14ac:dyDescent="0.3">
      <c r="A289" t="s">
        <v>61</v>
      </c>
      <c r="B289" t="s">
        <v>64</v>
      </c>
      <c r="C289">
        <v>2</v>
      </c>
      <c r="D289">
        <v>0</v>
      </c>
      <c r="E289" t="s">
        <v>60</v>
      </c>
      <c r="F289">
        <v>85000</v>
      </c>
      <c r="G289" t="str">
        <f t="shared" si="4"/>
        <v>Low</v>
      </c>
    </row>
    <row r="290" spans="1:7" x14ac:dyDescent="0.3">
      <c r="A290" t="s">
        <v>58</v>
      </c>
      <c r="B290" t="s">
        <v>64</v>
      </c>
      <c r="C290">
        <v>29</v>
      </c>
      <c r="D290">
        <v>27</v>
      </c>
      <c r="E290" t="s">
        <v>60</v>
      </c>
      <c r="F290">
        <v>150500</v>
      </c>
      <c r="G290" t="str">
        <f t="shared" si="4"/>
        <v>Medium</v>
      </c>
    </row>
    <row r="291" spans="1:7" x14ac:dyDescent="0.3">
      <c r="A291" t="s">
        <v>61</v>
      </c>
      <c r="B291" t="s">
        <v>64</v>
      </c>
      <c r="C291">
        <v>8</v>
      </c>
      <c r="D291">
        <v>5</v>
      </c>
      <c r="E291" t="s">
        <v>60</v>
      </c>
      <c r="F291">
        <v>74000</v>
      </c>
      <c r="G291" t="str">
        <f t="shared" si="4"/>
        <v>Low</v>
      </c>
    </row>
    <row r="292" spans="1:7" x14ac:dyDescent="0.3">
      <c r="A292" t="s">
        <v>58</v>
      </c>
      <c r="B292" t="s">
        <v>64</v>
      </c>
      <c r="C292">
        <v>33</v>
      </c>
      <c r="D292">
        <v>7</v>
      </c>
      <c r="E292" t="s">
        <v>60</v>
      </c>
      <c r="F292">
        <v>174500</v>
      </c>
      <c r="G292" t="str">
        <f t="shared" si="4"/>
        <v>High</v>
      </c>
    </row>
    <row r="293" spans="1:7" x14ac:dyDescent="0.3">
      <c r="A293" t="s">
        <v>58</v>
      </c>
      <c r="B293" t="s">
        <v>64</v>
      </c>
      <c r="C293">
        <v>32</v>
      </c>
      <c r="D293">
        <v>28</v>
      </c>
      <c r="E293" t="s">
        <v>60</v>
      </c>
      <c r="F293">
        <v>168500</v>
      </c>
      <c r="G293" t="str">
        <f t="shared" si="4"/>
        <v>Medium</v>
      </c>
    </row>
    <row r="294" spans="1:7" x14ac:dyDescent="0.3">
      <c r="A294" t="s">
        <v>58</v>
      </c>
      <c r="B294" t="s">
        <v>64</v>
      </c>
      <c r="C294">
        <v>39</v>
      </c>
      <c r="D294">
        <v>9</v>
      </c>
      <c r="E294" t="s">
        <v>60</v>
      </c>
      <c r="F294">
        <v>183800</v>
      </c>
      <c r="G294" t="str">
        <f t="shared" si="4"/>
        <v>High</v>
      </c>
    </row>
    <row r="295" spans="1:7" x14ac:dyDescent="0.3">
      <c r="A295" t="s">
        <v>62</v>
      </c>
      <c r="B295" t="s">
        <v>64</v>
      </c>
      <c r="C295">
        <v>11</v>
      </c>
      <c r="D295">
        <v>1</v>
      </c>
      <c r="E295" t="s">
        <v>60</v>
      </c>
      <c r="F295">
        <v>104800</v>
      </c>
      <c r="G295" t="str">
        <f t="shared" si="4"/>
        <v>Medium</v>
      </c>
    </row>
    <row r="296" spans="1:7" x14ac:dyDescent="0.3">
      <c r="A296" t="s">
        <v>58</v>
      </c>
      <c r="B296" t="s">
        <v>64</v>
      </c>
      <c r="C296">
        <v>19</v>
      </c>
      <c r="D296">
        <v>7</v>
      </c>
      <c r="E296" t="s">
        <v>60</v>
      </c>
      <c r="F296">
        <v>107300</v>
      </c>
      <c r="G296" t="str">
        <f t="shared" si="4"/>
        <v>Medium</v>
      </c>
    </row>
    <row r="297" spans="1:7" x14ac:dyDescent="0.3">
      <c r="A297" t="s">
        <v>58</v>
      </c>
      <c r="B297" t="s">
        <v>64</v>
      </c>
      <c r="C297">
        <v>40</v>
      </c>
      <c r="D297">
        <v>36</v>
      </c>
      <c r="E297" t="s">
        <v>60</v>
      </c>
      <c r="F297">
        <v>97150</v>
      </c>
      <c r="G297" t="str">
        <f t="shared" si="4"/>
        <v>Medium</v>
      </c>
    </row>
    <row r="298" spans="1:7" x14ac:dyDescent="0.3">
      <c r="A298" t="s">
        <v>58</v>
      </c>
      <c r="B298" t="s">
        <v>64</v>
      </c>
      <c r="C298">
        <v>18</v>
      </c>
      <c r="D298">
        <v>18</v>
      </c>
      <c r="E298" t="s">
        <v>60</v>
      </c>
      <c r="F298">
        <v>126300</v>
      </c>
      <c r="G298" t="str">
        <f t="shared" si="4"/>
        <v>Medium</v>
      </c>
    </row>
    <row r="299" spans="1:7" x14ac:dyDescent="0.3">
      <c r="A299" t="s">
        <v>58</v>
      </c>
      <c r="B299" t="s">
        <v>64</v>
      </c>
      <c r="C299">
        <v>17</v>
      </c>
      <c r="D299">
        <v>11</v>
      </c>
      <c r="E299" t="s">
        <v>60</v>
      </c>
      <c r="F299">
        <v>148800</v>
      </c>
      <c r="G299" t="str">
        <f t="shared" si="4"/>
        <v>Medium</v>
      </c>
    </row>
    <row r="300" spans="1:7" x14ac:dyDescent="0.3">
      <c r="A300" t="s">
        <v>58</v>
      </c>
      <c r="B300" t="s">
        <v>64</v>
      </c>
      <c r="C300">
        <v>49</v>
      </c>
      <c r="D300">
        <v>43</v>
      </c>
      <c r="E300" t="s">
        <v>60</v>
      </c>
      <c r="F300">
        <v>72300</v>
      </c>
      <c r="G300" t="str">
        <f t="shared" si="4"/>
        <v>Low</v>
      </c>
    </row>
    <row r="301" spans="1:7" x14ac:dyDescent="0.3">
      <c r="A301" t="s">
        <v>62</v>
      </c>
      <c r="B301" t="s">
        <v>64</v>
      </c>
      <c r="C301">
        <v>45</v>
      </c>
      <c r="D301">
        <v>39</v>
      </c>
      <c r="E301" t="s">
        <v>60</v>
      </c>
      <c r="F301">
        <v>70700</v>
      </c>
      <c r="G301" t="str">
        <f t="shared" si="4"/>
        <v>Low</v>
      </c>
    </row>
    <row r="302" spans="1:7" x14ac:dyDescent="0.3">
      <c r="A302" t="s">
        <v>58</v>
      </c>
      <c r="B302" t="s">
        <v>64</v>
      </c>
      <c r="C302">
        <v>39</v>
      </c>
      <c r="D302">
        <v>36</v>
      </c>
      <c r="E302" t="s">
        <v>60</v>
      </c>
      <c r="F302">
        <v>88600</v>
      </c>
      <c r="G302" t="str">
        <f t="shared" si="4"/>
        <v>Low</v>
      </c>
    </row>
    <row r="303" spans="1:7" x14ac:dyDescent="0.3">
      <c r="A303" t="s">
        <v>58</v>
      </c>
      <c r="B303" t="s">
        <v>64</v>
      </c>
      <c r="C303">
        <v>27</v>
      </c>
      <c r="D303">
        <v>16</v>
      </c>
      <c r="E303" t="s">
        <v>60</v>
      </c>
      <c r="F303">
        <v>127100</v>
      </c>
      <c r="G303" t="str">
        <f t="shared" si="4"/>
        <v>Medium</v>
      </c>
    </row>
    <row r="304" spans="1:7" x14ac:dyDescent="0.3">
      <c r="A304" t="s">
        <v>58</v>
      </c>
      <c r="B304" t="s">
        <v>64</v>
      </c>
      <c r="C304">
        <v>28</v>
      </c>
      <c r="D304">
        <v>13</v>
      </c>
      <c r="E304" t="s">
        <v>60</v>
      </c>
      <c r="F304">
        <v>170500</v>
      </c>
      <c r="G304" t="str">
        <f t="shared" si="4"/>
        <v>High</v>
      </c>
    </row>
    <row r="305" spans="1:7" x14ac:dyDescent="0.3">
      <c r="A305" t="s">
        <v>58</v>
      </c>
      <c r="B305" t="s">
        <v>64</v>
      </c>
      <c r="C305">
        <v>14</v>
      </c>
      <c r="D305">
        <v>4</v>
      </c>
      <c r="E305" t="s">
        <v>60</v>
      </c>
      <c r="F305">
        <v>105260</v>
      </c>
      <c r="G305" t="str">
        <f t="shared" si="4"/>
        <v>Medium</v>
      </c>
    </row>
    <row r="306" spans="1:7" x14ac:dyDescent="0.3">
      <c r="A306" t="s">
        <v>58</v>
      </c>
      <c r="B306" t="s">
        <v>64</v>
      </c>
      <c r="C306">
        <v>46</v>
      </c>
      <c r="D306">
        <v>44</v>
      </c>
      <c r="E306" t="s">
        <v>60</v>
      </c>
      <c r="F306">
        <v>144050</v>
      </c>
      <c r="G306" t="str">
        <f t="shared" si="4"/>
        <v>Medium</v>
      </c>
    </row>
    <row r="307" spans="1:7" x14ac:dyDescent="0.3">
      <c r="A307" t="s">
        <v>58</v>
      </c>
      <c r="B307" t="s">
        <v>64</v>
      </c>
      <c r="C307">
        <v>33</v>
      </c>
      <c r="D307">
        <v>31</v>
      </c>
      <c r="E307" t="s">
        <v>60</v>
      </c>
      <c r="F307">
        <v>111350</v>
      </c>
      <c r="G307" t="str">
        <f t="shared" si="4"/>
        <v>Medium</v>
      </c>
    </row>
    <row r="308" spans="1:7" x14ac:dyDescent="0.3">
      <c r="A308" t="s">
        <v>61</v>
      </c>
      <c r="B308" t="s">
        <v>64</v>
      </c>
      <c r="C308">
        <v>7</v>
      </c>
      <c r="D308">
        <v>4</v>
      </c>
      <c r="E308" t="s">
        <v>60</v>
      </c>
      <c r="F308">
        <v>74500</v>
      </c>
      <c r="G308" t="str">
        <f t="shared" si="4"/>
        <v>Low</v>
      </c>
    </row>
    <row r="309" spans="1:7" x14ac:dyDescent="0.3">
      <c r="A309" t="s">
        <v>58</v>
      </c>
      <c r="B309" t="s">
        <v>64</v>
      </c>
      <c r="C309">
        <v>31</v>
      </c>
      <c r="D309">
        <v>28</v>
      </c>
      <c r="E309" t="s">
        <v>60</v>
      </c>
      <c r="F309">
        <v>122500</v>
      </c>
      <c r="G309" t="str">
        <f t="shared" si="4"/>
        <v>Medium</v>
      </c>
    </row>
    <row r="310" spans="1:7" x14ac:dyDescent="0.3">
      <c r="A310" t="s">
        <v>61</v>
      </c>
      <c r="B310" t="s">
        <v>64</v>
      </c>
      <c r="C310">
        <v>5</v>
      </c>
      <c r="D310">
        <v>0</v>
      </c>
      <c r="E310" t="s">
        <v>60</v>
      </c>
      <c r="F310">
        <v>74000</v>
      </c>
      <c r="G310" t="str">
        <f t="shared" si="4"/>
        <v>Low</v>
      </c>
    </row>
    <row r="311" spans="1:7" x14ac:dyDescent="0.3">
      <c r="A311" t="s">
        <v>58</v>
      </c>
      <c r="B311" t="s">
        <v>64</v>
      </c>
      <c r="C311">
        <v>22</v>
      </c>
      <c r="D311">
        <v>15</v>
      </c>
      <c r="E311" t="s">
        <v>60</v>
      </c>
      <c r="F311">
        <v>166800</v>
      </c>
      <c r="G311" t="str">
        <f t="shared" si="4"/>
        <v>Medium</v>
      </c>
    </row>
    <row r="312" spans="1:7" x14ac:dyDescent="0.3">
      <c r="A312" t="s">
        <v>58</v>
      </c>
      <c r="B312" t="s">
        <v>64</v>
      </c>
      <c r="C312">
        <v>20</v>
      </c>
      <c r="D312">
        <v>7</v>
      </c>
      <c r="E312" t="s">
        <v>60</v>
      </c>
      <c r="F312">
        <v>92050</v>
      </c>
      <c r="G312" t="str">
        <f t="shared" si="4"/>
        <v>Medium</v>
      </c>
    </row>
    <row r="313" spans="1:7" x14ac:dyDescent="0.3">
      <c r="A313" t="s">
        <v>58</v>
      </c>
      <c r="B313" t="s">
        <v>64</v>
      </c>
      <c r="C313">
        <v>14</v>
      </c>
      <c r="D313">
        <v>9</v>
      </c>
      <c r="E313" t="s">
        <v>60</v>
      </c>
      <c r="F313">
        <v>108100</v>
      </c>
      <c r="G313" t="str">
        <f t="shared" si="4"/>
        <v>Medium</v>
      </c>
    </row>
    <row r="314" spans="1:7" x14ac:dyDescent="0.3">
      <c r="A314" t="s">
        <v>58</v>
      </c>
      <c r="B314" t="s">
        <v>64</v>
      </c>
      <c r="C314">
        <v>29</v>
      </c>
      <c r="D314">
        <v>19</v>
      </c>
      <c r="E314" t="s">
        <v>60</v>
      </c>
      <c r="F314">
        <v>94350</v>
      </c>
      <c r="G314" t="str">
        <f t="shared" si="4"/>
        <v>Medium</v>
      </c>
    </row>
    <row r="315" spans="1:7" x14ac:dyDescent="0.3">
      <c r="A315" t="s">
        <v>58</v>
      </c>
      <c r="B315" t="s">
        <v>64</v>
      </c>
      <c r="C315">
        <v>35</v>
      </c>
      <c r="D315">
        <v>35</v>
      </c>
      <c r="E315" t="s">
        <v>60</v>
      </c>
      <c r="F315">
        <v>100351</v>
      </c>
      <c r="G315" t="str">
        <f t="shared" si="4"/>
        <v>Medium</v>
      </c>
    </row>
    <row r="316" spans="1:7" x14ac:dyDescent="0.3">
      <c r="A316" t="s">
        <v>58</v>
      </c>
      <c r="B316" t="s">
        <v>64</v>
      </c>
      <c r="C316">
        <v>22</v>
      </c>
      <c r="D316">
        <v>6</v>
      </c>
      <c r="E316" t="s">
        <v>60</v>
      </c>
      <c r="F316">
        <v>146800</v>
      </c>
      <c r="G316" t="str">
        <f t="shared" si="4"/>
        <v>Medium</v>
      </c>
    </row>
    <row r="317" spans="1:7" x14ac:dyDescent="0.3">
      <c r="A317" t="s">
        <v>61</v>
      </c>
      <c r="B317" t="s">
        <v>59</v>
      </c>
      <c r="C317">
        <v>6</v>
      </c>
      <c r="D317">
        <v>3</v>
      </c>
      <c r="E317" t="s">
        <v>60</v>
      </c>
      <c r="F317">
        <v>84716</v>
      </c>
      <c r="G317" t="str">
        <f t="shared" si="4"/>
        <v>Low</v>
      </c>
    </row>
    <row r="318" spans="1:7" x14ac:dyDescent="0.3">
      <c r="A318" t="s">
        <v>62</v>
      </c>
      <c r="B318" t="s">
        <v>59</v>
      </c>
      <c r="C318">
        <v>12</v>
      </c>
      <c r="D318">
        <v>9</v>
      </c>
      <c r="E318" t="s">
        <v>63</v>
      </c>
      <c r="F318">
        <v>71065</v>
      </c>
      <c r="G318" t="str">
        <f t="shared" si="4"/>
        <v>Low</v>
      </c>
    </row>
    <row r="319" spans="1:7" x14ac:dyDescent="0.3">
      <c r="A319" t="s">
        <v>58</v>
      </c>
      <c r="B319" t="s">
        <v>59</v>
      </c>
      <c r="C319">
        <v>46</v>
      </c>
      <c r="D319">
        <v>45</v>
      </c>
      <c r="E319" t="s">
        <v>60</v>
      </c>
      <c r="F319">
        <v>67559</v>
      </c>
      <c r="G319" t="str">
        <f t="shared" si="4"/>
        <v>Low</v>
      </c>
    </row>
    <row r="320" spans="1:7" x14ac:dyDescent="0.3">
      <c r="A320" t="s">
        <v>58</v>
      </c>
      <c r="B320" t="s">
        <v>59</v>
      </c>
      <c r="C320">
        <v>16</v>
      </c>
      <c r="D320">
        <v>16</v>
      </c>
      <c r="E320" t="s">
        <v>60</v>
      </c>
      <c r="F320">
        <v>134550</v>
      </c>
      <c r="G320" t="str">
        <f t="shared" si="4"/>
        <v>Medium</v>
      </c>
    </row>
    <row r="321" spans="1:7" x14ac:dyDescent="0.3">
      <c r="A321" t="s">
        <v>58</v>
      </c>
      <c r="B321" t="s">
        <v>59</v>
      </c>
      <c r="C321">
        <v>16</v>
      </c>
      <c r="D321">
        <v>15</v>
      </c>
      <c r="E321" t="s">
        <v>60</v>
      </c>
      <c r="F321">
        <v>135027</v>
      </c>
      <c r="G321" t="str">
        <f t="shared" si="4"/>
        <v>Medium</v>
      </c>
    </row>
    <row r="322" spans="1:7" x14ac:dyDescent="0.3">
      <c r="A322" t="s">
        <v>58</v>
      </c>
      <c r="B322" t="s">
        <v>59</v>
      </c>
      <c r="C322">
        <v>24</v>
      </c>
      <c r="D322">
        <v>23</v>
      </c>
      <c r="E322" t="s">
        <v>60</v>
      </c>
      <c r="F322">
        <v>104428</v>
      </c>
      <c r="G322" t="str">
        <f t="shared" si="4"/>
        <v>Medium</v>
      </c>
    </row>
    <row r="323" spans="1:7" x14ac:dyDescent="0.3">
      <c r="A323" t="s">
        <v>62</v>
      </c>
      <c r="B323" t="s">
        <v>59</v>
      </c>
      <c r="C323">
        <v>9</v>
      </c>
      <c r="D323">
        <v>9</v>
      </c>
      <c r="E323" t="s">
        <v>60</v>
      </c>
      <c r="F323">
        <v>95642</v>
      </c>
      <c r="G323" t="str">
        <f t="shared" ref="G323:G386" si="5">IF(F323&gt;170000,"High",IF(F323&gt;90000,"Medium","Low"))</f>
        <v>Medium</v>
      </c>
    </row>
    <row r="324" spans="1:7" x14ac:dyDescent="0.3">
      <c r="A324" t="s">
        <v>62</v>
      </c>
      <c r="B324" t="s">
        <v>59</v>
      </c>
      <c r="C324">
        <v>13</v>
      </c>
      <c r="D324">
        <v>11</v>
      </c>
      <c r="E324" t="s">
        <v>60</v>
      </c>
      <c r="F324">
        <v>126431</v>
      </c>
      <c r="G324" t="str">
        <f t="shared" si="5"/>
        <v>Medium</v>
      </c>
    </row>
    <row r="325" spans="1:7" x14ac:dyDescent="0.3">
      <c r="A325" t="s">
        <v>58</v>
      </c>
      <c r="B325" t="s">
        <v>59</v>
      </c>
      <c r="C325">
        <v>24</v>
      </c>
      <c r="D325">
        <v>15</v>
      </c>
      <c r="E325" t="s">
        <v>63</v>
      </c>
      <c r="F325">
        <v>161101</v>
      </c>
      <c r="G325" t="str">
        <f t="shared" si="5"/>
        <v>Medium</v>
      </c>
    </row>
    <row r="326" spans="1:7" x14ac:dyDescent="0.3">
      <c r="A326" t="s">
        <v>58</v>
      </c>
      <c r="B326" t="s">
        <v>59</v>
      </c>
      <c r="C326">
        <v>30</v>
      </c>
      <c r="D326">
        <v>31</v>
      </c>
      <c r="E326" t="s">
        <v>60</v>
      </c>
      <c r="F326">
        <v>162221</v>
      </c>
      <c r="G326" t="str">
        <f t="shared" si="5"/>
        <v>Medium</v>
      </c>
    </row>
    <row r="327" spans="1:7" x14ac:dyDescent="0.3">
      <c r="A327" t="s">
        <v>61</v>
      </c>
      <c r="B327" t="s">
        <v>59</v>
      </c>
      <c r="C327">
        <v>8</v>
      </c>
      <c r="D327">
        <v>4</v>
      </c>
      <c r="E327" t="s">
        <v>60</v>
      </c>
      <c r="F327">
        <v>84500</v>
      </c>
      <c r="G327" t="str">
        <f t="shared" si="5"/>
        <v>Low</v>
      </c>
    </row>
    <row r="328" spans="1:7" x14ac:dyDescent="0.3">
      <c r="A328" t="s">
        <v>58</v>
      </c>
      <c r="B328" t="s">
        <v>59</v>
      </c>
      <c r="C328">
        <v>23</v>
      </c>
      <c r="D328">
        <v>15</v>
      </c>
      <c r="E328" t="s">
        <v>60</v>
      </c>
      <c r="F328">
        <v>124714</v>
      </c>
      <c r="G328" t="str">
        <f t="shared" si="5"/>
        <v>Medium</v>
      </c>
    </row>
    <row r="329" spans="1:7" x14ac:dyDescent="0.3">
      <c r="A329" t="s">
        <v>58</v>
      </c>
      <c r="B329" t="s">
        <v>59</v>
      </c>
      <c r="C329">
        <v>37</v>
      </c>
      <c r="D329">
        <v>37</v>
      </c>
      <c r="E329" t="s">
        <v>60</v>
      </c>
      <c r="F329">
        <v>151650</v>
      </c>
      <c r="G329" t="str">
        <f t="shared" si="5"/>
        <v>Medium</v>
      </c>
    </row>
    <row r="330" spans="1:7" x14ac:dyDescent="0.3">
      <c r="A330" t="s">
        <v>62</v>
      </c>
      <c r="B330" t="s">
        <v>59</v>
      </c>
      <c r="C330">
        <v>10</v>
      </c>
      <c r="D330">
        <v>10</v>
      </c>
      <c r="E330" t="s">
        <v>60</v>
      </c>
      <c r="F330">
        <v>99247</v>
      </c>
      <c r="G330" t="str">
        <f t="shared" si="5"/>
        <v>Medium</v>
      </c>
    </row>
    <row r="331" spans="1:7" x14ac:dyDescent="0.3">
      <c r="A331" t="s">
        <v>58</v>
      </c>
      <c r="B331" t="s">
        <v>59</v>
      </c>
      <c r="C331">
        <v>23</v>
      </c>
      <c r="D331">
        <v>23</v>
      </c>
      <c r="E331" t="s">
        <v>60</v>
      </c>
      <c r="F331">
        <v>134778</v>
      </c>
      <c r="G331" t="str">
        <f t="shared" si="5"/>
        <v>Medium</v>
      </c>
    </row>
    <row r="332" spans="1:7" x14ac:dyDescent="0.3">
      <c r="A332" t="s">
        <v>58</v>
      </c>
      <c r="B332" t="s">
        <v>59</v>
      </c>
      <c r="C332">
        <v>49</v>
      </c>
      <c r="D332">
        <v>60</v>
      </c>
      <c r="E332" t="s">
        <v>60</v>
      </c>
      <c r="F332">
        <v>192253</v>
      </c>
      <c r="G332" t="str">
        <f t="shared" si="5"/>
        <v>High</v>
      </c>
    </row>
    <row r="333" spans="1:7" x14ac:dyDescent="0.3">
      <c r="A333" t="s">
        <v>58</v>
      </c>
      <c r="B333" t="s">
        <v>59</v>
      </c>
      <c r="C333">
        <v>20</v>
      </c>
      <c r="D333">
        <v>9</v>
      </c>
      <c r="E333" t="s">
        <v>60</v>
      </c>
      <c r="F333">
        <v>116518</v>
      </c>
      <c r="G333" t="str">
        <f t="shared" si="5"/>
        <v>Medium</v>
      </c>
    </row>
    <row r="334" spans="1:7" x14ac:dyDescent="0.3">
      <c r="A334" t="s">
        <v>58</v>
      </c>
      <c r="B334" t="s">
        <v>59</v>
      </c>
      <c r="C334">
        <v>18</v>
      </c>
      <c r="D334">
        <v>10</v>
      </c>
      <c r="E334" t="s">
        <v>63</v>
      </c>
      <c r="F334">
        <v>105450</v>
      </c>
      <c r="G334" t="str">
        <f t="shared" si="5"/>
        <v>Medium</v>
      </c>
    </row>
    <row r="335" spans="1:7" x14ac:dyDescent="0.3">
      <c r="A335" t="s">
        <v>58</v>
      </c>
      <c r="B335" t="s">
        <v>59</v>
      </c>
      <c r="C335">
        <v>33</v>
      </c>
      <c r="D335">
        <v>19</v>
      </c>
      <c r="E335" t="s">
        <v>60</v>
      </c>
      <c r="F335">
        <v>145098</v>
      </c>
      <c r="G335" t="str">
        <f t="shared" si="5"/>
        <v>Medium</v>
      </c>
    </row>
    <row r="336" spans="1:7" x14ac:dyDescent="0.3">
      <c r="A336" t="s">
        <v>62</v>
      </c>
      <c r="B336" t="s">
        <v>59</v>
      </c>
      <c r="C336">
        <v>19</v>
      </c>
      <c r="D336">
        <v>6</v>
      </c>
      <c r="E336" t="s">
        <v>63</v>
      </c>
      <c r="F336">
        <v>104542</v>
      </c>
      <c r="G336" t="str">
        <f t="shared" si="5"/>
        <v>Medium</v>
      </c>
    </row>
    <row r="337" spans="1:7" x14ac:dyDescent="0.3">
      <c r="A337" t="s">
        <v>58</v>
      </c>
      <c r="B337" t="s">
        <v>59</v>
      </c>
      <c r="C337">
        <v>36</v>
      </c>
      <c r="D337">
        <v>38</v>
      </c>
      <c r="E337" t="s">
        <v>60</v>
      </c>
      <c r="F337">
        <v>151445</v>
      </c>
      <c r="G337" t="str">
        <f t="shared" si="5"/>
        <v>Medium</v>
      </c>
    </row>
    <row r="338" spans="1:7" x14ac:dyDescent="0.3">
      <c r="A338" t="s">
        <v>58</v>
      </c>
      <c r="B338" t="s">
        <v>59</v>
      </c>
      <c r="C338">
        <v>35</v>
      </c>
      <c r="D338">
        <v>23</v>
      </c>
      <c r="E338" t="s">
        <v>60</v>
      </c>
      <c r="F338">
        <v>98053</v>
      </c>
      <c r="G338" t="str">
        <f t="shared" si="5"/>
        <v>Medium</v>
      </c>
    </row>
    <row r="339" spans="1:7" x14ac:dyDescent="0.3">
      <c r="A339" t="s">
        <v>58</v>
      </c>
      <c r="B339" t="s">
        <v>59</v>
      </c>
      <c r="C339">
        <v>13</v>
      </c>
      <c r="D339">
        <v>12</v>
      </c>
      <c r="E339" t="s">
        <v>60</v>
      </c>
      <c r="F339">
        <v>145000</v>
      </c>
      <c r="G339" t="str">
        <f t="shared" si="5"/>
        <v>Medium</v>
      </c>
    </row>
    <row r="340" spans="1:7" x14ac:dyDescent="0.3">
      <c r="A340" t="s">
        <v>58</v>
      </c>
      <c r="B340" t="s">
        <v>59</v>
      </c>
      <c r="C340">
        <v>32</v>
      </c>
      <c r="D340">
        <v>25</v>
      </c>
      <c r="E340" t="s">
        <v>60</v>
      </c>
      <c r="F340">
        <v>128464</v>
      </c>
      <c r="G340" t="str">
        <f t="shared" si="5"/>
        <v>Medium</v>
      </c>
    </row>
    <row r="341" spans="1:7" x14ac:dyDescent="0.3">
      <c r="A341" t="s">
        <v>58</v>
      </c>
      <c r="B341" t="s">
        <v>59</v>
      </c>
      <c r="C341">
        <v>37</v>
      </c>
      <c r="D341">
        <v>15</v>
      </c>
      <c r="E341" t="s">
        <v>60</v>
      </c>
      <c r="F341">
        <v>137317</v>
      </c>
      <c r="G341" t="str">
        <f t="shared" si="5"/>
        <v>Medium</v>
      </c>
    </row>
    <row r="342" spans="1:7" x14ac:dyDescent="0.3">
      <c r="A342" t="s">
        <v>58</v>
      </c>
      <c r="B342" t="s">
        <v>59</v>
      </c>
      <c r="C342">
        <v>13</v>
      </c>
      <c r="D342">
        <v>11</v>
      </c>
      <c r="E342" t="s">
        <v>60</v>
      </c>
      <c r="F342">
        <v>106231</v>
      </c>
      <c r="G342" t="str">
        <f t="shared" si="5"/>
        <v>Medium</v>
      </c>
    </row>
    <row r="343" spans="1:7" x14ac:dyDescent="0.3">
      <c r="A343" t="s">
        <v>58</v>
      </c>
      <c r="B343" t="s">
        <v>59</v>
      </c>
      <c r="C343">
        <v>17</v>
      </c>
      <c r="D343">
        <v>17</v>
      </c>
      <c r="E343" t="s">
        <v>63</v>
      </c>
      <c r="F343">
        <v>124312</v>
      </c>
      <c r="G343" t="str">
        <f t="shared" si="5"/>
        <v>Medium</v>
      </c>
    </row>
    <row r="344" spans="1:7" x14ac:dyDescent="0.3">
      <c r="A344" t="s">
        <v>58</v>
      </c>
      <c r="B344" t="s">
        <v>59</v>
      </c>
      <c r="C344">
        <v>38</v>
      </c>
      <c r="D344">
        <v>38</v>
      </c>
      <c r="E344" t="s">
        <v>60</v>
      </c>
      <c r="F344">
        <v>114596</v>
      </c>
      <c r="G344" t="str">
        <f t="shared" si="5"/>
        <v>Medium</v>
      </c>
    </row>
    <row r="345" spans="1:7" x14ac:dyDescent="0.3">
      <c r="A345" t="s">
        <v>58</v>
      </c>
      <c r="B345" t="s">
        <v>59</v>
      </c>
      <c r="C345">
        <v>31</v>
      </c>
      <c r="D345">
        <v>31</v>
      </c>
      <c r="E345" t="s">
        <v>60</v>
      </c>
      <c r="F345">
        <v>162150</v>
      </c>
      <c r="G345" t="str">
        <f t="shared" si="5"/>
        <v>Medium</v>
      </c>
    </row>
    <row r="346" spans="1:7" x14ac:dyDescent="0.3">
      <c r="A346" t="s">
        <v>58</v>
      </c>
      <c r="B346" t="s">
        <v>59</v>
      </c>
      <c r="C346">
        <v>32</v>
      </c>
      <c r="D346">
        <v>35</v>
      </c>
      <c r="E346" t="s">
        <v>60</v>
      </c>
      <c r="F346">
        <v>150376</v>
      </c>
      <c r="G346" t="str">
        <f t="shared" si="5"/>
        <v>Medium</v>
      </c>
    </row>
    <row r="347" spans="1:7" x14ac:dyDescent="0.3">
      <c r="A347" t="s">
        <v>58</v>
      </c>
      <c r="B347" t="s">
        <v>59</v>
      </c>
      <c r="C347">
        <v>15</v>
      </c>
      <c r="D347">
        <v>10</v>
      </c>
      <c r="E347" t="s">
        <v>60</v>
      </c>
      <c r="F347">
        <v>107986</v>
      </c>
      <c r="G347" t="str">
        <f t="shared" si="5"/>
        <v>Medium</v>
      </c>
    </row>
    <row r="348" spans="1:7" x14ac:dyDescent="0.3">
      <c r="A348" t="s">
        <v>58</v>
      </c>
      <c r="B348" t="s">
        <v>59</v>
      </c>
      <c r="C348">
        <v>41</v>
      </c>
      <c r="D348">
        <v>27</v>
      </c>
      <c r="E348" t="s">
        <v>60</v>
      </c>
      <c r="F348">
        <v>142023</v>
      </c>
      <c r="G348" t="str">
        <f t="shared" si="5"/>
        <v>Medium</v>
      </c>
    </row>
    <row r="349" spans="1:7" x14ac:dyDescent="0.3">
      <c r="A349" t="s">
        <v>58</v>
      </c>
      <c r="B349" t="s">
        <v>59</v>
      </c>
      <c r="C349">
        <v>39</v>
      </c>
      <c r="D349">
        <v>33</v>
      </c>
      <c r="E349" t="s">
        <v>60</v>
      </c>
      <c r="F349">
        <v>128250</v>
      </c>
      <c r="G349" t="str">
        <f t="shared" si="5"/>
        <v>Medium</v>
      </c>
    </row>
    <row r="350" spans="1:7" x14ac:dyDescent="0.3">
      <c r="A350" t="s">
        <v>61</v>
      </c>
      <c r="B350" t="s">
        <v>59</v>
      </c>
      <c r="C350">
        <v>4</v>
      </c>
      <c r="D350">
        <v>3</v>
      </c>
      <c r="E350" t="s">
        <v>60</v>
      </c>
      <c r="F350">
        <v>80139</v>
      </c>
      <c r="G350" t="str">
        <f t="shared" si="5"/>
        <v>Low</v>
      </c>
    </row>
    <row r="351" spans="1:7" x14ac:dyDescent="0.3">
      <c r="A351" t="s">
        <v>58</v>
      </c>
      <c r="B351" t="s">
        <v>59</v>
      </c>
      <c r="C351">
        <v>27</v>
      </c>
      <c r="D351">
        <v>28</v>
      </c>
      <c r="E351" t="s">
        <v>60</v>
      </c>
      <c r="F351">
        <v>144309</v>
      </c>
      <c r="G351" t="str">
        <f t="shared" si="5"/>
        <v>Medium</v>
      </c>
    </row>
    <row r="352" spans="1:7" x14ac:dyDescent="0.3">
      <c r="A352" t="s">
        <v>58</v>
      </c>
      <c r="B352" t="s">
        <v>59</v>
      </c>
      <c r="C352">
        <v>56</v>
      </c>
      <c r="D352">
        <v>49</v>
      </c>
      <c r="E352" t="s">
        <v>60</v>
      </c>
      <c r="F352">
        <v>186960</v>
      </c>
      <c r="G352" t="str">
        <f t="shared" si="5"/>
        <v>High</v>
      </c>
    </row>
    <row r="353" spans="1:7" x14ac:dyDescent="0.3">
      <c r="A353" t="s">
        <v>58</v>
      </c>
      <c r="B353" t="s">
        <v>59</v>
      </c>
      <c r="C353">
        <v>38</v>
      </c>
      <c r="D353">
        <v>38</v>
      </c>
      <c r="E353" t="s">
        <v>60</v>
      </c>
      <c r="F353">
        <v>93519</v>
      </c>
      <c r="G353" t="str">
        <f t="shared" si="5"/>
        <v>Medium</v>
      </c>
    </row>
    <row r="354" spans="1:7" x14ac:dyDescent="0.3">
      <c r="A354" t="s">
        <v>58</v>
      </c>
      <c r="B354" t="s">
        <v>59</v>
      </c>
      <c r="C354">
        <v>26</v>
      </c>
      <c r="D354">
        <v>27</v>
      </c>
      <c r="E354" t="s">
        <v>60</v>
      </c>
      <c r="F354">
        <v>142500</v>
      </c>
      <c r="G354" t="str">
        <f t="shared" si="5"/>
        <v>Medium</v>
      </c>
    </row>
    <row r="355" spans="1:7" x14ac:dyDescent="0.3">
      <c r="A355" t="s">
        <v>58</v>
      </c>
      <c r="B355" t="s">
        <v>59</v>
      </c>
      <c r="C355">
        <v>22</v>
      </c>
      <c r="D355">
        <v>20</v>
      </c>
      <c r="E355" t="s">
        <v>60</v>
      </c>
      <c r="F355">
        <v>138000</v>
      </c>
      <c r="G355" t="str">
        <f t="shared" si="5"/>
        <v>Medium</v>
      </c>
    </row>
    <row r="356" spans="1:7" x14ac:dyDescent="0.3">
      <c r="A356" t="s">
        <v>61</v>
      </c>
      <c r="B356" t="s">
        <v>59</v>
      </c>
      <c r="C356">
        <v>8</v>
      </c>
      <c r="D356">
        <v>1</v>
      </c>
      <c r="E356" t="s">
        <v>60</v>
      </c>
      <c r="F356">
        <v>83600</v>
      </c>
      <c r="G356" t="str">
        <f t="shared" si="5"/>
        <v>Low</v>
      </c>
    </row>
    <row r="357" spans="1:7" x14ac:dyDescent="0.3">
      <c r="A357" t="s">
        <v>58</v>
      </c>
      <c r="B357" t="s">
        <v>59</v>
      </c>
      <c r="C357">
        <v>25</v>
      </c>
      <c r="D357">
        <v>21</v>
      </c>
      <c r="E357" t="s">
        <v>60</v>
      </c>
      <c r="F357">
        <v>145028</v>
      </c>
      <c r="G357" t="str">
        <f t="shared" si="5"/>
        <v>Medium</v>
      </c>
    </row>
    <row r="358" spans="1:7" x14ac:dyDescent="0.3">
      <c r="A358" t="s">
        <v>58</v>
      </c>
      <c r="B358" t="s">
        <v>64</v>
      </c>
      <c r="C358">
        <v>49</v>
      </c>
      <c r="D358">
        <v>40</v>
      </c>
      <c r="E358" t="s">
        <v>60</v>
      </c>
      <c r="F358">
        <v>88709</v>
      </c>
      <c r="G358" t="str">
        <f t="shared" si="5"/>
        <v>Low</v>
      </c>
    </row>
    <row r="359" spans="1:7" x14ac:dyDescent="0.3">
      <c r="A359" t="s">
        <v>58</v>
      </c>
      <c r="B359" t="s">
        <v>64</v>
      </c>
      <c r="C359">
        <v>39</v>
      </c>
      <c r="D359">
        <v>35</v>
      </c>
      <c r="E359" t="s">
        <v>60</v>
      </c>
      <c r="F359">
        <v>107309</v>
      </c>
      <c r="G359" t="str">
        <f t="shared" si="5"/>
        <v>Medium</v>
      </c>
    </row>
    <row r="360" spans="1:7" x14ac:dyDescent="0.3">
      <c r="A360" t="s">
        <v>58</v>
      </c>
      <c r="B360" t="s">
        <v>64</v>
      </c>
      <c r="C360">
        <v>28</v>
      </c>
      <c r="D360">
        <v>14</v>
      </c>
      <c r="E360" t="s">
        <v>63</v>
      </c>
      <c r="F360">
        <v>109954</v>
      </c>
      <c r="G360" t="str">
        <f t="shared" si="5"/>
        <v>Medium</v>
      </c>
    </row>
    <row r="361" spans="1:7" x14ac:dyDescent="0.3">
      <c r="A361" t="s">
        <v>61</v>
      </c>
      <c r="B361" t="s">
        <v>64</v>
      </c>
      <c r="C361">
        <v>11</v>
      </c>
      <c r="D361">
        <v>4</v>
      </c>
      <c r="E361" t="s">
        <v>60</v>
      </c>
      <c r="F361">
        <v>78785</v>
      </c>
      <c r="G361" t="str">
        <f t="shared" si="5"/>
        <v>Low</v>
      </c>
    </row>
    <row r="362" spans="1:7" x14ac:dyDescent="0.3">
      <c r="A362" t="s">
        <v>58</v>
      </c>
      <c r="B362" t="s">
        <v>64</v>
      </c>
      <c r="C362">
        <v>14</v>
      </c>
      <c r="D362">
        <v>11</v>
      </c>
      <c r="E362" t="s">
        <v>60</v>
      </c>
      <c r="F362">
        <v>121946</v>
      </c>
      <c r="G362" t="str">
        <f t="shared" si="5"/>
        <v>Medium</v>
      </c>
    </row>
    <row r="363" spans="1:7" x14ac:dyDescent="0.3">
      <c r="A363" t="s">
        <v>58</v>
      </c>
      <c r="B363" t="s">
        <v>64</v>
      </c>
      <c r="C363">
        <v>23</v>
      </c>
      <c r="D363">
        <v>15</v>
      </c>
      <c r="E363" t="s">
        <v>63</v>
      </c>
      <c r="F363">
        <v>109646</v>
      </c>
      <c r="G363" t="str">
        <f t="shared" si="5"/>
        <v>Medium</v>
      </c>
    </row>
    <row r="364" spans="1:7" x14ac:dyDescent="0.3">
      <c r="A364" t="s">
        <v>58</v>
      </c>
      <c r="B364" t="s">
        <v>64</v>
      </c>
      <c r="C364">
        <v>30</v>
      </c>
      <c r="D364">
        <v>30</v>
      </c>
      <c r="E364" t="s">
        <v>60</v>
      </c>
      <c r="F364">
        <v>138771</v>
      </c>
      <c r="G364" t="str">
        <f t="shared" si="5"/>
        <v>Medium</v>
      </c>
    </row>
    <row r="365" spans="1:7" x14ac:dyDescent="0.3">
      <c r="A365" t="s">
        <v>62</v>
      </c>
      <c r="B365" t="s">
        <v>64</v>
      </c>
      <c r="C365">
        <v>20</v>
      </c>
      <c r="D365">
        <v>17</v>
      </c>
      <c r="E365" t="s">
        <v>60</v>
      </c>
      <c r="F365">
        <v>81285</v>
      </c>
      <c r="G365" t="str">
        <f t="shared" si="5"/>
        <v>Low</v>
      </c>
    </row>
    <row r="366" spans="1:7" x14ac:dyDescent="0.3">
      <c r="A366" t="s">
        <v>58</v>
      </c>
      <c r="B366" t="s">
        <v>64</v>
      </c>
      <c r="C366">
        <v>43</v>
      </c>
      <c r="D366">
        <v>43</v>
      </c>
      <c r="E366" t="s">
        <v>60</v>
      </c>
      <c r="F366">
        <v>205500</v>
      </c>
      <c r="G366" t="str">
        <f t="shared" si="5"/>
        <v>High</v>
      </c>
    </row>
    <row r="367" spans="1:7" x14ac:dyDescent="0.3">
      <c r="A367" t="s">
        <v>58</v>
      </c>
      <c r="B367" t="s">
        <v>64</v>
      </c>
      <c r="C367">
        <v>43</v>
      </c>
      <c r="D367">
        <v>40</v>
      </c>
      <c r="E367" t="s">
        <v>60</v>
      </c>
      <c r="F367">
        <v>101036</v>
      </c>
      <c r="G367" t="str">
        <f t="shared" si="5"/>
        <v>Medium</v>
      </c>
    </row>
    <row r="368" spans="1:7" x14ac:dyDescent="0.3">
      <c r="A368" t="s">
        <v>58</v>
      </c>
      <c r="B368" t="s">
        <v>64</v>
      </c>
      <c r="C368">
        <v>15</v>
      </c>
      <c r="D368">
        <v>10</v>
      </c>
      <c r="E368" t="s">
        <v>60</v>
      </c>
      <c r="F368">
        <v>115435</v>
      </c>
      <c r="G368" t="str">
        <f t="shared" si="5"/>
        <v>Medium</v>
      </c>
    </row>
    <row r="369" spans="1:7" x14ac:dyDescent="0.3">
      <c r="A369" t="s">
        <v>62</v>
      </c>
      <c r="B369" t="s">
        <v>64</v>
      </c>
      <c r="C369">
        <v>10</v>
      </c>
      <c r="D369">
        <v>1</v>
      </c>
      <c r="E369" t="s">
        <v>60</v>
      </c>
      <c r="F369">
        <v>108413</v>
      </c>
      <c r="G369" t="str">
        <f t="shared" si="5"/>
        <v>Medium</v>
      </c>
    </row>
    <row r="370" spans="1:7" x14ac:dyDescent="0.3">
      <c r="A370" t="s">
        <v>58</v>
      </c>
      <c r="B370" t="s">
        <v>64</v>
      </c>
      <c r="C370">
        <v>35</v>
      </c>
      <c r="D370">
        <v>30</v>
      </c>
      <c r="E370" t="s">
        <v>60</v>
      </c>
      <c r="F370">
        <v>131950</v>
      </c>
      <c r="G370" t="str">
        <f t="shared" si="5"/>
        <v>Medium</v>
      </c>
    </row>
    <row r="371" spans="1:7" x14ac:dyDescent="0.3">
      <c r="A371" t="s">
        <v>58</v>
      </c>
      <c r="B371" t="s">
        <v>64</v>
      </c>
      <c r="C371">
        <v>33</v>
      </c>
      <c r="D371">
        <v>31</v>
      </c>
      <c r="E371" t="s">
        <v>60</v>
      </c>
      <c r="F371">
        <v>134690</v>
      </c>
      <c r="G371" t="str">
        <f t="shared" si="5"/>
        <v>Medium</v>
      </c>
    </row>
    <row r="372" spans="1:7" x14ac:dyDescent="0.3">
      <c r="A372" t="s">
        <v>62</v>
      </c>
      <c r="B372" t="s">
        <v>64</v>
      </c>
      <c r="C372">
        <v>13</v>
      </c>
      <c r="D372">
        <v>8</v>
      </c>
      <c r="E372" t="s">
        <v>60</v>
      </c>
      <c r="F372">
        <v>78182</v>
      </c>
      <c r="G372" t="str">
        <f t="shared" si="5"/>
        <v>Low</v>
      </c>
    </row>
    <row r="373" spans="1:7" x14ac:dyDescent="0.3">
      <c r="A373" t="s">
        <v>58</v>
      </c>
      <c r="B373" t="s">
        <v>64</v>
      </c>
      <c r="C373">
        <v>23</v>
      </c>
      <c r="D373">
        <v>20</v>
      </c>
      <c r="E373" t="s">
        <v>60</v>
      </c>
      <c r="F373">
        <v>110515</v>
      </c>
      <c r="G373" t="str">
        <f t="shared" si="5"/>
        <v>Medium</v>
      </c>
    </row>
    <row r="374" spans="1:7" x14ac:dyDescent="0.3">
      <c r="A374" t="s">
        <v>58</v>
      </c>
      <c r="B374" t="s">
        <v>64</v>
      </c>
      <c r="C374">
        <v>12</v>
      </c>
      <c r="D374">
        <v>7</v>
      </c>
      <c r="E374" t="s">
        <v>60</v>
      </c>
      <c r="F374">
        <v>109707</v>
      </c>
      <c r="G374" t="str">
        <f t="shared" si="5"/>
        <v>Medium</v>
      </c>
    </row>
    <row r="375" spans="1:7" x14ac:dyDescent="0.3">
      <c r="A375" t="s">
        <v>58</v>
      </c>
      <c r="B375" t="s">
        <v>64</v>
      </c>
      <c r="C375">
        <v>30</v>
      </c>
      <c r="D375">
        <v>26</v>
      </c>
      <c r="E375" t="s">
        <v>60</v>
      </c>
      <c r="F375">
        <v>136660</v>
      </c>
      <c r="G375" t="str">
        <f t="shared" si="5"/>
        <v>Medium</v>
      </c>
    </row>
    <row r="376" spans="1:7" x14ac:dyDescent="0.3">
      <c r="A376" t="s">
        <v>58</v>
      </c>
      <c r="B376" t="s">
        <v>64</v>
      </c>
      <c r="C376">
        <v>27</v>
      </c>
      <c r="D376">
        <v>19</v>
      </c>
      <c r="E376" t="s">
        <v>60</v>
      </c>
      <c r="F376">
        <v>103275</v>
      </c>
      <c r="G376" t="str">
        <f t="shared" si="5"/>
        <v>Medium</v>
      </c>
    </row>
    <row r="377" spans="1:7" x14ac:dyDescent="0.3">
      <c r="A377" t="s">
        <v>58</v>
      </c>
      <c r="B377" t="s">
        <v>64</v>
      </c>
      <c r="C377">
        <v>28</v>
      </c>
      <c r="D377">
        <v>26</v>
      </c>
      <c r="E377" t="s">
        <v>60</v>
      </c>
      <c r="F377">
        <v>103649</v>
      </c>
      <c r="G377" t="str">
        <f t="shared" si="5"/>
        <v>Medium</v>
      </c>
    </row>
    <row r="378" spans="1:7" x14ac:dyDescent="0.3">
      <c r="A378" t="s">
        <v>61</v>
      </c>
      <c r="B378" t="s">
        <v>64</v>
      </c>
      <c r="C378">
        <v>4</v>
      </c>
      <c r="D378">
        <v>1</v>
      </c>
      <c r="E378" t="s">
        <v>60</v>
      </c>
      <c r="F378">
        <v>74856</v>
      </c>
      <c r="G378" t="str">
        <f t="shared" si="5"/>
        <v>Low</v>
      </c>
    </row>
    <row r="379" spans="1:7" x14ac:dyDescent="0.3">
      <c r="A379" t="s">
        <v>61</v>
      </c>
      <c r="B379" t="s">
        <v>64</v>
      </c>
      <c r="C379">
        <v>6</v>
      </c>
      <c r="D379">
        <v>3</v>
      </c>
      <c r="E379" t="s">
        <v>60</v>
      </c>
      <c r="F379">
        <v>77081</v>
      </c>
      <c r="G379" t="str">
        <f t="shared" si="5"/>
        <v>Low</v>
      </c>
    </row>
    <row r="380" spans="1:7" x14ac:dyDescent="0.3">
      <c r="A380" t="s">
        <v>58</v>
      </c>
      <c r="B380" t="s">
        <v>64</v>
      </c>
      <c r="C380">
        <v>38</v>
      </c>
      <c r="D380">
        <v>38</v>
      </c>
      <c r="E380" t="s">
        <v>60</v>
      </c>
      <c r="F380">
        <v>150680</v>
      </c>
      <c r="G380" t="str">
        <f t="shared" si="5"/>
        <v>Medium</v>
      </c>
    </row>
    <row r="381" spans="1:7" x14ac:dyDescent="0.3">
      <c r="A381" t="s">
        <v>62</v>
      </c>
      <c r="B381" t="s">
        <v>64</v>
      </c>
      <c r="C381">
        <v>11</v>
      </c>
      <c r="D381">
        <v>8</v>
      </c>
      <c r="E381" t="s">
        <v>60</v>
      </c>
      <c r="F381">
        <v>104121</v>
      </c>
      <c r="G381" t="str">
        <f t="shared" si="5"/>
        <v>Medium</v>
      </c>
    </row>
    <row r="382" spans="1:7" x14ac:dyDescent="0.3">
      <c r="A382" t="s">
        <v>61</v>
      </c>
      <c r="B382" t="s">
        <v>64</v>
      </c>
      <c r="C382">
        <v>8</v>
      </c>
      <c r="D382">
        <v>3</v>
      </c>
      <c r="E382" t="s">
        <v>60</v>
      </c>
      <c r="F382">
        <v>75996</v>
      </c>
      <c r="G382" t="str">
        <f t="shared" si="5"/>
        <v>Low</v>
      </c>
    </row>
    <row r="383" spans="1:7" x14ac:dyDescent="0.3">
      <c r="A383" t="s">
        <v>58</v>
      </c>
      <c r="B383" t="s">
        <v>64</v>
      </c>
      <c r="C383">
        <v>27</v>
      </c>
      <c r="D383">
        <v>23</v>
      </c>
      <c r="E383" t="s">
        <v>60</v>
      </c>
      <c r="F383">
        <v>172505</v>
      </c>
      <c r="G383" t="str">
        <f t="shared" si="5"/>
        <v>High</v>
      </c>
    </row>
    <row r="384" spans="1:7" x14ac:dyDescent="0.3">
      <c r="A384" t="s">
        <v>62</v>
      </c>
      <c r="B384" t="s">
        <v>64</v>
      </c>
      <c r="C384">
        <v>8</v>
      </c>
      <c r="D384">
        <v>5</v>
      </c>
      <c r="E384" t="s">
        <v>60</v>
      </c>
      <c r="F384">
        <v>86895</v>
      </c>
      <c r="G384" t="str">
        <f t="shared" si="5"/>
        <v>Low</v>
      </c>
    </row>
    <row r="385" spans="1:7" x14ac:dyDescent="0.3">
      <c r="A385" t="s">
        <v>58</v>
      </c>
      <c r="B385" t="s">
        <v>64</v>
      </c>
      <c r="C385">
        <v>44</v>
      </c>
      <c r="D385">
        <v>44</v>
      </c>
      <c r="E385" t="s">
        <v>60</v>
      </c>
      <c r="F385">
        <v>105000</v>
      </c>
      <c r="G385" t="str">
        <f t="shared" si="5"/>
        <v>Medium</v>
      </c>
    </row>
    <row r="386" spans="1:7" x14ac:dyDescent="0.3">
      <c r="A386" t="s">
        <v>58</v>
      </c>
      <c r="B386" t="s">
        <v>64</v>
      </c>
      <c r="C386">
        <v>27</v>
      </c>
      <c r="D386">
        <v>21</v>
      </c>
      <c r="E386" t="s">
        <v>60</v>
      </c>
      <c r="F386">
        <v>125192</v>
      </c>
      <c r="G386" t="str">
        <f t="shared" si="5"/>
        <v>Medium</v>
      </c>
    </row>
    <row r="387" spans="1:7" x14ac:dyDescent="0.3">
      <c r="A387" t="s">
        <v>58</v>
      </c>
      <c r="B387" t="s">
        <v>64</v>
      </c>
      <c r="C387">
        <v>15</v>
      </c>
      <c r="D387">
        <v>9</v>
      </c>
      <c r="E387" t="s">
        <v>60</v>
      </c>
      <c r="F387">
        <v>114330</v>
      </c>
      <c r="G387" t="str">
        <f t="shared" ref="G387:G398" si="6">IF(F387&gt;170000,"High",IF(F387&gt;90000,"Medium","Low"))</f>
        <v>Medium</v>
      </c>
    </row>
    <row r="388" spans="1:7" x14ac:dyDescent="0.3">
      <c r="A388" t="s">
        <v>58</v>
      </c>
      <c r="B388" t="s">
        <v>64</v>
      </c>
      <c r="C388">
        <v>29</v>
      </c>
      <c r="D388">
        <v>27</v>
      </c>
      <c r="E388" t="s">
        <v>60</v>
      </c>
      <c r="F388">
        <v>139219</v>
      </c>
      <c r="G388" t="str">
        <f t="shared" si="6"/>
        <v>Medium</v>
      </c>
    </row>
    <row r="389" spans="1:7" x14ac:dyDescent="0.3">
      <c r="A389" t="s">
        <v>58</v>
      </c>
      <c r="B389" t="s">
        <v>64</v>
      </c>
      <c r="C389">
        <v>29</v>
      </c>
      <c r="D389">
        <v>15</v>
      </c>
      <c r="E389" t="s">
        <v>60</v>
      </c>
      <c r="F389">
        <v>109305</v>
      </c>
      <c r="G389" t="str">
        <f t="shared" si="6"/>
        <v>Medium</v>
      </c>
    </row>
    <row r="390" spans="1:7" x14ac:dyDescent="0.3">
      <c r="A390" t="s">
        <v>58</v>
      </c>
      <c r="B390" t="s">
        <v>64</v>
      </c>
      <c r="C390" t="s">
        <v>1473</v>
      </c>
      <c r="D390">
        <v>36</v>
      </c>
      <c r="E390" t="s">
        <v>60</v>
      </c>
      <c r="F390">
        <v>119450</v>
      </c>
      <c r="G390" t="str">
        <f t="shared" si="6"/>
        <v>Medium</v>
      </c>
    </row>
    <row r="391" spans="1:7" x14ac:dyDescent="0.3">
      <c r="A391" t="s">
        <v>58</v>
      </c>
      <c r="B391" t="s">
        <v>64</v>
      </c>
      <c r="C391">
        <v>33</v>
      </c>
      <c r="D391">
        <v>18</v>
      </c>
      <c r="E391" t="s">
        <v>60</v>
      </c>
      <c r="F391">
        <v>186023</v>
      </c>
      <c r="G391" t="str">
        <f t="shared" si="6"/>
        <v>High</v>
      </c>
    </row>
    <row r="392" spans="1:7" x14ac:dyDescent="0.3">
      <c r="A392" t="s">
        <v>58</v>
      </c>
      <c r="B392" t="s">
        <v>64</v>
      </c>
      <c r="C392">
        <v>40</v>
      </c>
      <c r="D392">
        <v>19</v>
      </c>
      <c r="E392" t="s">
        <v>60</v>
      </c>
      <c r="F392">
        <v>166605</v>
      </c>
      <c r="G392" t="str">
        <f t="shared" si="6"/>
        <v>Medium</v>
      </c>
    </row>
    <row r="393" spans="1:7" x14ac:dyDescent="0.3">
      <c r="A393" t="s">
        <v>58</v>
      </c>
      <c r="B393" t="s">
        <v>64</v>
      </c>
      <c r="C393">
        <v>30</v>
      </c>
      <c r="D393">
        <v>19</v>
      </c>
      <c r="E393" t="s">
        <v>60</v>
      </c>
      <c r="F393">
        <v>151292</v>
      </c>
      <c r="G393" t="str">
        <f t="shared" si="6"/>
        <v>Medium</v>
      </c>
    </row>
    <row r="394" spans="1:7" x14ac:dyDescent="0.3">
      <c r="A394" t="s">
        <v>58</v>
      </c>
      <c r="B394" t="s">
        <v>64</v>
      </c>
      <c r="C394">
        <v>33</v>
      </c>
      <c r="D394">
        <v>30</v>
      </c>
      <c r="E394" t="s">
        <v>60</v>
      </c>
      <c r="F394">
        <v>103106</v>
      </c>
      <c r="G394" t="str">
        <f t="shared" si="6"/>
        <v>Medium</v>
      </c>
    </row>
    <row r="395" spans="1:7" x14ac:dyDescent="0.3">
      <c r="A395" t="s">
        <v>58</v>
      </c>
      <c r="B395" t="s">
        <v>64</v>
      </c>
      <c r="C395">
        <v>31</v>
      </c>
      <c r="D395">
        <v>19</v>
      </c>
      <c r="E395" t="s">
        <v>60</v>
      </c>
      <c r="F395">
        <v>150564</v>
      </c>
      <c r="G395" t="str">
        <f t="shared" si="6"/>
        <v>Medium</v>
      </c>
    </row>
    <row r="396" spans="1:7" x14ac:dyDescent="0.3">
      <c r="A396" t="s">
        <v>58</v>
      </c>
      <c r="B396" t="s">
        <v>64</v>
      </c>
      <c r="C396">
        <v>42</v>
      </c>
      <c r="D396">
        <v>25</v>
      </c>
      <c r="E396" t="s">
        <v>60</v>
      </c>
      <c r="F396">
        <v>101738</v>
      </c>
      <c r="G396" t="str">
        <f t="shared" si="6"/>
        <v>Medium</v>
      </c>
    </row>
    <row r="397" spans="1:7" x14ac:dyDescent="0.3">
      <c r="A397" t="s">
        <v>58</v>
      </c>
      <c r="B397" t="s">
        <v>64</v>
      </c>
      <c r="C397">
        <v>25</v>
      </c>
      <c r="D397">
        <v>15</v>
      </c>
      <c r="E397" t="s">
        <v>60</v>
      </c>
      <c r="F397">
        <v>95329</v>
      </c>
      <c r="G397" t="str">
        <f t="shared" si="6"/>
        <v>Medium</v>
      </c>
    </row>
    <row r="398" spans="1:7" x14ac:dyDescent="0.3">
      <c r="A398" t="s">
        <v>61</v>
      </c>
      <c r="B398" t="s">
        <v>64</v>
      </c>
      <c r="C398">
        <v>8</v>
      </c>
      <c r="D398">
        <v>4</v>
      </c>
      <c r="E398" t="s">
        <v>60</v>
      </c>
      <c r="F398">
        <v>81035</v>
      </c>
      <c r="G398" t="str">
        <f t="shared" si="6"/>
        <v>Low</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9585-4E06-4E8D-A090-EE9E93BA50AC}">
  <dimension ref="A1:D71"/>
  <sheetViews>
    <sheetView workbookViewId="0">
      <selection activeCell="H12" sqref="H12"/>
    </sheetView>
  </sheetViews>
  <sheetFormatPr defaultRowHeight="14.4" x14ac:dyDescent="0.3"/>
  <sheetData>
    <row r="1" spans="1:4" x14ac:dyDescent="0.3">
      <c r="A1" t="s">
        <v>1474</v>
      </c>
      <c r="B1" t="s">
        <v>1475</v>
      </c>
      <c r="C1" t="s">
        <v>1476</v>
      </c>
      <c r="D1" t="s">
        <v>1477</v>
      </c>
    </row>
    <row r="2" spans="1:4" x14ac:dyDescent="0.3">
      <c r="A2" t="s">
        <v>1478</v>
      </c>
      <c r="B2" s="3">
        <v>40543</v>
      </c>
      <c r="C2" t="s">
        <v>1479</v>
      </c>
      <c r="D2" t="s">
        <v>1480</v>
      </c>
    </row>
    <row r="3" spans="1:4" x14ac:dyDescent="0.3">
      <c r="A3" t="s">
        <v>1481</v>
      </c>
      <c r="B3" s="3">
        <v>40549</v>
      </c>
      <c r="C3" t="s">
        <v>1482</v>
      </c>
      <c r="D3" t="s">
        <v>1483</v>
      </c>
    </row>
    <row r="4" spans="1:4" x14ac:dyDescent="0.3">
      <c r="A4" t="s">
        <v>1484</v>
      </c>
      <c r="B4" s="3">
        <v>40557</v>
      </c>
      <c r="C4" t="s">
        <v>1485</v>
      </c>
      <c r="D4" t="s">
        <v>1486</v>
      </c>
    </row>
    <row r="5" spans="1:4" x14ac:dyDescent="0.3">
      <c r="A5" t="s">
        <v>1487</v>
      </c>
      <c r="B5" s="3">
        <v>40592</v>
      </c>
      <c r="C5" t="s">
        <v>1488</v>
      </c>
      <c r="D5" t="s">
        <v>1480</v>
      </c>
    </row>
    <row r="6" spans="1:4" x14ac:dyDescent="0.3">
      <c r="A6" t="s">
        <v>1489</v>
      </c>
      <c r="B6" s="3">
        <v>40593</v>
      </c>
      <c r="C6" t="s">
        <v>1490</v>
      </c>
      <c r="D6" t="s">
        <v>1486</v>
      </c>
    </row>
    <row r="7" spans="1:4" x14ac:dyDescent="0.3">
      <c r="A7" t="s">
        <v>1491</v>
      </c>
      <c r="B7" s="3">
        <v>40603</v>
      </c>
      <c r="C7" t="s">
        <v>1492</v>
      </c>
      <c r="D7" t="s">
        <v>1483</v>
      </c>
    </row>
    <row r="8" spans="1:4" x14ac:dyDescent="0.3">
      <c r="A8" t="s">
        <v>1493</v>
      </c>
      <c r="B8" s="3">
        <v>40606</v>
      </c>
      <c r="C8" t="s">
        <v>1482</v>
      </c>
      <c r="D8" t="s">
        <v>1483</v>
      </c>
    </row>
    <row r="9" spans="1:4" x14ac:dyDescent="0.3">
      <c r="A9" t="s">
        <v>1494</v>
      </c>
      <c r="B9" s="3">
        <v>40617</v>
      </c>
      <c r="C9" t="s">
        <v>1479</v>
      </c>
      <c r="D9" t="s">
        <v>1483</v>
      </c>
    </row>
    <row r="10" spans="1:4" x14ac:dyDescent="0.3">
      <c r="A10" t="s">
        <v>1495</v>
      </c>
      <c r="B10" s="3">
        <v>40621</v>
      </c>
      <c r="C10" t="s">
        <v>1496</v>
      </c>
      <c r="D10" t="s">
        <v>1483</v>
      </c>
    </row>
    <row r="11" spans="1:4" x14ac:dyDescent="0.3">
      <c r="A11" t="s">
        <v>1497</v>
      </c>
      <c r="B11" s="3">
        <v>40631</v>
      </c>
      <c r="C11" t="s">
        <v>1498</v>
      </c>
      <c r="D11" t="s">
        <v>1483</v>
      </c>
    </row>
    <row r="12" spans="1:4" x14ac:dyDescent="0.3">
      <c r="A12" t="s">
        <v>1499</v>
      </c>
      <c r="B12" s="3">
        <v>40645</v>
      </c>
      <c r="C12" t="s">
        <v>1500</v>
      </c>
      <c r="D12" t="s">
        <v>1483</v>
      </c>
    </row>
    <row r="13" spans="1:4" x14ac:dyDescent="0.3">
      <c r="A13" t="s">
        <v>1501</v>
      </c>
      <c r="B13" s="3">
        <v>40647</v>
      </c>
      <c r="C13" t="s">
        <v>1502</v>
      </c>
      <c r="D13" t="s">
        <v>1483</v>
      </c>
    </row>
    <row r="14" spans="1:4" x14ac:dyDescent="0.3">
      <c r="A14" t="s">
        <v>1503</v>
      </c>
      <c r="B14" s="3">
        <v>40681</v>
      </c>
      <c r="C14" t="s">
        <v>1504</v>
      </c>
      <c r="D14" t="s">
        <v>1486</v>
      </c>
    </row>
    <row r="15" spans="1:4" x14ac:dyDescent="0.3">
      <c r="A15" t="s">
        <v>1505</v>
      </c>
      <c r="B15" s="3">
        <v>40686</v>
      </c>
      <c r="C15" t="s">
        <v>1506</v>
      </c>
      <c r="D15" t="s">
        <v>1486</v>
      </c>
    </row>
    <row r="16" spans="1:4" x14ac:dyDescent="0.3">
      <c r="A16" t="s">
        <v>1507</v>
      </c>
      <c r="B16" s="3">
        <v>40705</v>
      </c>
      <c r="C16" t="s">
        <v>1508</v>
      </c>
      <c r="D16" t="s">
        <v>1486</v>
      </c>
    </row>
    <row r="17" spans="1:4" x14ac:dyDescent="0.3">
      <c r="A17" t="s">
        <v>1509</v>
      </c>
      <c r="B17" s="3">
        <v>40707</v>
      </c>
      <c r="C17" t="s">
        <v>1510</v>
      </c>
      <c r="D17" t="s">
        <v>1480</v>
      </c>
    </row>
    <row r="18" spans="1:4" x14ac:dyDescent="0.3">
      <c r="A18" t="s">
        <v>1511</v>
      </c>
      <c r="B18" s="3">
        <v>40737</v>
      </c>
      <c r="C18" t="s">
        <v>1512</v>
      </c>
      <c r="D18" t="s">
        <v>1480</v>
      </c>
    </row>
    <row r="19" spans="1:4" x14ac:dyDescent="0.3">
      <c r="A19" t="s">
        <v>1513</v>
      </c>
      <c r="B19" s="3">
        <v>40769</v>
      </c>
      <c r="C19" t="s">
        <v>1514</v>
      </c>
      <c r="D19" t="s">
        <v>1483</v>
      </c>
    </row>
    <row r="20" spans="1:4" x14ac:dyDescent="0.3">
      <c r="A20" t="s">
        <v>1515</v>
      </c>
      <c r="B20" s="3">
        <v>40774</v>
      </c>
      <c r="C20" t="s">
        <v>1516</v>
      </c>
      <c r="D20" t="s">
        <v>1480</v>
      </c>
    </row>
    <row r="21" spans="1:4" x14ac:dyDescent="0.3">
      <c r="A21" t="s">
        <v>1517</v>
      </c>
      <c r="B21" s="3">
        <v>40774</v>
      </c>
      <c r="C21" t="s">
        <v>1518</v>
      </c>
      <c r="D21" t="s">
        <v>1480</v>
      </c>
    </row>
    <row r="22" spans="1:4" x14ac:dyDescent="0.3">
      <c r="A22" t="s">
        <v>1519</v>
      </c>
      <c r="B22" s="3">
        <v>40809</v>
      </c>
      <c r="C22" t="s">
        <v>1520</v>
      </c>
      <c r="D22" t="s">
        <v>1486</v>
      </c>
    </row>
    <row r="23" spans="1:4" x14ac:dyDescent="0.3">
      <c r="A23" t="s">
        <v>1521</v>
      </c>
      <c r="B23" s="3">
        <v>40814</v>
      </c>
      <c r="C23" t="s">
        <v>1500</v>
      </c>
      <c r="D23" t="s">
        <v>1483</v>
      </c>
    </row>
    <row r="24" spans="1:4" x14ac:dyDescent="0.3">
      <c r="A24" t="s">
        <v>1522</v>
      </c>
      <c r="B24" s="3">
        <v>40828</v>
      </c>
      <c r="C24" t="s">
        <v>1502</v>
      </c>
      <c r="D24" t="s">
        <v>1483</v>
      </c>
    </row>
    <row r="25" spans="1:4" x14ac:dyDescent="0.3">
      <c r="A25" t="s">
        <v>1523</v>
      </c>
      <c r="B25" s="3">
        <v>40848</v>
      </c>
      <c r="C25" t="s">
        <v>1504</v>
      </c>
      <c r="D25" t="s">
        <v>1480</v>
      </c>
    </row>
    <row r="26" spans="1:4" x14ac:dyDescent="0.3">
      <c r="A26" t="s">
        <v>1524</v>
      </c>
      <c r="B26" s="3">
        <v>40860</v>
      </c>
      <c r="C26" t="s">
        <v>1488</v>
      </c>
      <c r="D26" t="s">
        <v>1480</v>
      </c>
    </row>
    <row r="27" spans="1:4" x14ac:dyDescent="0.3">
      <c r="A27" t="s">
        <v>1525</v>
      </c>
      <c r="B27" s="3">
        <v>40867</v>
      </c>
      <c r="C27" t="s">
        <v>1520</v>
      </c>
      <c r="D27" t="s">
        <v>1483</v>
      </c>
    </row>
    <row r="28" spans="1:4" x14ac:dyDescent="0.3">
      <c r="A28" t="s">
        <v>1526</v>
      </c>
      <c r="B28" s="3">
        <v>40888</v>
      </c>
      <c r="C28" t="s">
        <v>1479</v>
      </c>
      <c r="D28" t="s">
        <v>1483</v>
      </c>
    </row>
    <row r="29" spans="1:4" x14ac:dyDescent="0.3">
      <c r="A29" t="s">
        <v>1527</v>
      </c>
      <c r="B29" s="3">
        <v>40891</v>
      </c>
      <c r="C29" t="s">
        <v>1496</v>
      </c>
      <c r="D29" t="s">
        <v>1483</v>
      </c>
    </row>
    <row r="30" spans="1:4" x14ac:dyDescent="0.3">
      <c r="A30" t="s">
        <v>1528</v>
      </c>
      <c r="B30" s="3">
        <v>40907</v>
      </c>
      <c r="C30" t="s">
        <v>1514</v>
      </c>
      <c r="D30" t="s">
        <v>1483</v>
      </c>
    </row>
    <row r="31" spans="1:4" x14ac:dyDescent="0.3">
      <c r="A31" t="s">
        <v>1529</v>
      </c>
      <c r="B31" s="3">
        <v>40909</v>
      </c>
      <c r="C31" t="s">
        <v>1485</v>
      </c>
      <c r="D31" t="s">
        <v>1486</v>
      </c>
    </row>
    <row r="32" spans="1:4" x14ac:dyDescent="0.3">
      <c r="A32" t="s">
        <v>1530</v>
      </c>
      <c r="B32" s="3">
        <v>40931</v>
      </c>
      <c r="C32" t="s">
        <v>1500</v>
      </c>
      <c r="D32" t="s">
        <v>1486</v>
      </c>
    </row>
    <row r="33" spans="1:4" x14ac:dyDescent="0.3">
      <c r="A33" t="s">
        <v>1531</v>
      </c>
      <c r="B33" s="3">
        <v>40932</v>
      </c>
      <c r="C33" t="s">
        <v>1498</v>
      </c>
      <c r="D33" t="s">
        <v>1486</v>
      </c>
    </row>
    <row r="34" spans="1:4" x14ac:dyDescent="0.3">
      <c r="A34" t="s">
        <v>1532</v>
      </c>
      <c r="B34" s="3">
        <v>40981</v>
      </c>
      <c r="C34" t="s">
        <v>1498</v>
      </c>
      <c r="D34" t="s">
        <v>1486</v>
      </c>
    </row>
    <row r="35" spans="1:4" x14ac:dyDescent="0.3">
      <c r="A35" t="s">
        <v>1533</v>
      </c>
      <c r="B35" s="3">
        <v>40986</v>
      </c>
      <c r="C35" t="s">
        <v>1500</v>
      </c>
      <c r="D35" t="s">
        <v>1480</v>
      </c>
    </row>
    <row r="36" spans="1:4" x14ac:dyDescent="0.3">
      <c r="A36" t="s">
        <v>1534</v>
      </c>
      <c r="B36" s="3">
        <v>40998</v>
      </c>
      <c r="C36" t="s">
        <v>1502</v>
      </c>
      <c r="D36" t="s">
        <v>1480</v>
      </c>
    </row>
    <row r="37" spans="1:4" x14ac:dyDescent="0.3">
      <c r="A37" t="s">
        <v>1535</v>
      </c>
      <c r="B37" s="3">
        <v>41020</v>
      </c>
      <c r="C37" t="s">
        <v>1504</v>
      </c>
      <c r="D37" t="s">
        <v>1480</v>
      </c>
    </row>
    <row r="38" spans="1:4" x14ac:dyDescent="0.3">
      <c r="A38" t="s">
        <v>1536</v>
      </c>
      <c r="B38" s="3">
        <v>41021</v>
      </c>
      <c r="C38" t="s">
        <v>1506</v>
      </c>
      <c r="D38" t="s">
        <v>1483</v>
      </c>
    </row>
    <row r="39" spans="1:4" x14ac:dyDescent="0.3">
      <c r="A39" t="s">
        <v>1537</v>
      </c>
      <c r="B39" s="3">
        <v>41043</v>
      </c>
      <c r="C39" t="s">
        <v>1508</v>
      </c>
      <c r="D39" t="s">
        <v>1483</v>
      </c>
    </row>
    <row r="40" spans="1:4" x14ac:dyDescent="0.3">
      <c r="A40" t="s">
        <v>1538</v>
      </c>
      <c r="B40" s="3">
        <v>41044</v>
      </c>
      <c r="C40" t="s">
        <v>1510</v>
      </c>
      <c r="D40" t="s">
        <v>1483</v>
      </c>
    </row>
    <row r="41" spans="1:4" x14ac:dyDescent="0.3">
      <c r="A41" t="s">
        <v>1539</v>
      </c>
      <c r="B41" s="3">
        <v>41079</v>
      </c>
      <c r="C41" t="s">
        <v>1512</v>
      </c>
      <c r="D41" t="s">
        <v>1483</v>
      </c>
    </row>
    <row r="42" spans="1:4" x14ac:dyDescent="0.3">
      <c r="A42" t="s">
        <v>1540</v>
      </c>
      <c r="B42" s="3">
        <v>41113</v>
      </c>
      <c r="C42" t="s">
        <v>1514</v>
      </c>
      <c r="D42" t="s">
        <v>1483</v>
      </c>
    </row>
    <row r="43" spans="1:4" x14ac:dyDescent="0.3">
      <c r="A43" t="s">
        <v>1541</v>
      </c>
      <c r="B43" s="3">
        <v>41120</v>
      </c>
      <c r="C43" t="s">
        <v>1516</v>
      </c>
      <c r="D43" t="s">
        <v>1480</v>
      </c>
    </row>
    <row r="44" spans="1:4" x14ac:dyDescent="0.3">
      <c r="A44" t="s">
        <v>1542</v>
      </c>
      <c r="B44" s="3">
        <v>41102</v>
      </c>
      <c r="C44" t="s">
        <v>1518</v>
      </c>
      <c r="D44" t="s">
        <v>1480</v>
      </c>
    </row>
    <row r="45" spans="1:4" x14ac:dyDescent="0.3">
      <c r="A45" t="s">
        <v>1543</v>
      </c>
      <c r="B45" s="3">
        <v>41135</v>
      </c>
      <c r="C45" t="s">
        <v>1520</v>
      </c>
      <c r="D45" t="s">
        <v>1480</v>
      </c>
    </row>
    <row r="46" spans="1:4" x14ac:dyDescent="0.3">
      <c r="A46" t="s">
        <v>1544</v>
      </c>
      <c r="B46" s="3">
        <v>41192</v>
      </c>
      <c r="C46" t="s">
        <v>1500</v>
      </c>
      <c r="D46" t="s">
        <v>1480</v>
      </c>
    </row>
    <row r="47" spans="1:4" x14ac:dyDescent="0.3">
      <c r="A47" t="s">
        <v>1545</v>
      </c>
      <c r="B47" s="3">
        <v>41225</v>
      </c>
      <c r="C47" t="s">
        <v>1502</v>
      </c>
      <c r="D47" t="s">
        <v>1486</v>
      </c>
    </row>
    <row r="48" spans="1:4" x14ac:dyDescent="0.3">
      <c r="A48" t="s">
        <v>1546</v>
      </c>
      <c r="B48" s="3">
        <v>41226</v>
      </c>
      <c r="C48" t="s">
        <v>1504</v>
      </c>
      <c r="D48" t="s">
        <v>1480</v>
      </c>
    </row>
    <row r="49" spans="1:4" x14ac:dyDescent="0.3">
      <c r="A49" t="s">
        <v>1547</v>
      </c>
      <c r="B49" s="3">
        <v>41236</v>
      </c>
      <c r="C49" t="s">
        <v>1482</v>
      </c>
      <c r="D49" t="s">
        <v>1483</v>
      </c>
    </row>
    <row r="50" spans="1:4" x14ac:dyDescent="0.3">
      <c r="A50" t="s">
        <v>1548</v>
      </c>
      <c r="B50" s="3">
        <v>41257</v>
      </c>
      <c r="C50" t="s">
        <v>1485</v>
      </c>
      <c r="D50" t="s">
        <v>1483</v>
      </c>
    </row>
    <row r="51" spans="1:4" x14ac:dyDescent="0.3">
      <c r="A51" t="s">
        <v>1549</v>
      </c>
      <c r="B51" s="3">
        <v>41262</v>
      </c>
      <c r="C51" t="s">
        <v>1488</v>
      </c>
      <c r="D51" t="s">
        <v>1483</v>
      </c>
    </row>
    <row r="52" spans="1:4" x14ac:dyDescent="0.3">
      <c r="A52" t="s">
        <v>1550</v>
      </c>
      <c r="B52" s="3">
        <v>41266</v>
      </c>
      <c r="C52" t="s">
        <v>1490</v>
      </c>
      <c r="D52" t="s">
        <v>1483</v>
      </c>
    </row>
    <row r="53" spans="1:4" x14ac:dyDescent="0.3">
      <c r="A53" t="s">
        <v>1551</v>
      </c>
      <c r="B53" s="3">
        <v>41287</v>
      </c>
      <c r="C53" t="s">
        <v>1492</v>
      </c>
      <c r="D53" t="s">
        <v>1486</v>
      </c>
    </row>
    <row r="54" spans="1:4" x14ac:dyDescent="0.3">
      <c r="A54" t="s">
        <v>1552</v>
      </c>
      <c r="B54" s="3">
        <v>41287</v>
      </c>
      <c r="C54" t="s">
        <v>1482</v>
      </c>
      <c r="D54" t="s">
        <v>1486</v>
      </c>
    </row>
    <row r="55" spans="1:4" x14ac:dyDescent="0.3">
      <c r="A55" t="s">
        <v>1553</v>
      </c>
      <c r="B55" s="3">
        <v>41320</v>
      </c>
      <c r="C55" t="s">
        <v>1479</v>
      </c>
      <c r="D55" t="s">
        <v>1486</v>
      </c>
    </row>
    <row r="56" spans="1:4" x14ac:dyDescent="0.3">
      <c r="A56" t="s">
        <v>1554</v>
      </c>
      <c r="B56" s="3">
        <v>41316</v>
      </c>
      <c r="C56" t="s">
        <v>1496</v>
      </c>
      <c r="D56" t="s">
        <v>1486</v>
      </c>
    </row>
    <row r="57" spans="1:4" x14ac:dyDescent="0.3">
      <c r="A57" t="s">
        <v>1555</v>
      </c>
      <c r="B57" s="3">
        <v>41318</v>
      </c>
      <c r="C57" t="s">
        <v>1498</v>
      </c>
      <c r="D57" t="s">
        <v>1480</v>
      </c>
    </row>
    <row r="58" spans="1:4" x14ac:dyDescent="0.3">
      <c r="A58" t="s">
        <v>1556</v>
      </c>
      <c r="B58" s="3">
        <v>41334</v>
      </c>
      <c r="C58" t="s">
        <v>1500</v>
      </c>
      <c r="D58" t="s">
        <v>1480</v>
      </c>
    </row>
    <row r="59" spans="1:4" x14ac:dyDescent="0.3">
      <c r="A59" t="s">
        <v>1557</v>
      </c>
      <c r="B59" s="3">
        <v>41346</v>
      </c>
      <c r="C59" t="s">
        <v>1502</v>
      </c>
      <c r="D59" t="s">
        <v>1480</v>
      </c>
    </row>
    <row r="60" spans="1:4" x14ac:dyDescent="0.3">
      <c r="A60" t="s">
        <v>1558</v>
      </c>
      <c r="B60" s="3">
        <v>41378</v>
      </c>
      <c r="C60" t="s">
        <v>1504</v>
      </c>
      <c r="D60" t="s">
        <v>1483</v>
      </c>
    </row>
    <row r="61" spans="1:4" x14ac:dyDescent="0.3">
      <c r="A61" t="s">
        <v>1559</v>
      </c>
      <c r="B61" s="3">
        <v>41378</v>
      </c>
      <c r="C61" t="s">
        <v>1506</v>
      </c>
      <c r="D61" t="s">
        <v>1483</v>
      </c>
    </row>
    <row r="62" spans="1:4" x14ac:dyDescent="0.3">
      <c r="A62" t="s">
        <v>1560</v>
      </c>
      <c r="B62" s="3">
        <v>41388</v>
      </c>
      <c r="C62" t="s">
        <v>1508</v>
      </c>
      <c r="D62" t="s">
        <v>1483</v>
      </c>
    </row>
    <row r="63" spans="1:4" x14ac:dyDescent="0.3">
      <c r="A63" t="s">
        <v>1561</v>
      </c>
      <c r="B63" s="3">
        <v>41407</v>
      </c>
      <c r="C63" t="s">
        <v>1510</v>
      </c>
      <c r="D63" t="s">
        <v>1483</v>
      </c>
    </row>
    <row r="64" spans="1:4" x14ac:dyDescent="0.3">
      <c r="A64" t="s">
        <v>1562</v>
      </c>
      <c r="B64" s="3">
        <v>41408</v>
      </c>
      <c r="C64" t="s">
        <v>1512</v>
      </c>
      <c r="D64" t="s">
        <v>1486</v>
      </c>
    </row>
    <row r="65" spans="1:4" x14ac:dyDescent="0.3">
      <c r="A65" t="s">
        <v>1563</v>
      </c>
      <c r="B65" s="3">
        <v>41437</v>
      </c>
      <c r="C65" t="s">
        <v>1514</v>
      </c>
      <c r="D65" t="s">
        <v>1486</v>
      </c>
    </row>
    <row r="66" spans="1:4" x14ac:dyDescent="0.3">
      <c r="A66" t="s">
        <v>1564</v>
      </c>
      <c r="B66" s="3">
        <v>41466</v>
      </c>
      <c r="C66" t="s">
        <v>1516</v>
      </c>
      <c r="D66" t="s">
        <v>1486</v>
      </c>
    </row>
    <row r="67" spans="1:4" x14ac:dyDescent="0.3">
      <c r="A67" t="s">
        <v>1565</v>
      </c>
      <c r="B67" s="3">
        <v>41468</v>
      </c>
      <c r="C67" t="s">
        <v>1518</v>
      </c>
      <c r="D67" t="s">
        <v>1480</v>
      </c>
    </row>
    <row r="68" spans="1:4" x14ac:dyDescent="0.3">
      <c r="A68" t="s">
        <v>1566</v>
      </c>
      <c r="B68" s="3">
        <v>41478</v>
      </c>
      <c r="C68" t="s">
        <v>1520</v>
      </c>
      <c r="D68" t="s">
        <v>1480</v>
      </c>
    </row>
    <row r="69" spans="1:4" x14ac:dyDescent="0.3">
      <c r="A69" t="s">
        <v>1567</v>
      </c>
      <c r="B69" s="3">
        <v>41488</v>
      </c>
      <c r="C69" t="s">
        <v>1500</v>
      </c>
      <c r="D69" t="s">
        <v>1483</v>
      </c>
    </row>
    <row r="70" spans="1:4" x14ac:dyDescent="0.3">
      <c r="A70" t="s">
        <v>1568</v>
      </c>
      <c r="B70" s="3">
        <v>41521</v>
      </c>
      <c r="C70" t="s">
        <v>1520</v>
      </c>
      <c r="D70" t="s">
        <v>1480</v>
      </c>
    </row>
    <row r="71" spans="1:4" x14ac:dyDescent="0.3">
      <c r="A71" t="s">
        <v>1569</v>
      </c>
      <c r="B71" s="3">
        <v>41524</v>
      </c>
      <c r="C71" t="s">
        <v>1500</v>
      </c>
      <c r="D71" t="s">
        <v>1480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892"/>
  <sheetViews>
    <sheetView workbookViewId="0">
      <selection activeCell="Q16" sqref="Q16"/>
    </sheetView>
  </sheetViews>
  <sheetFormatPr defaultRowHeight="14.4" x14ac:dyDescent="0.3"/>
  <cols>
    <col min="14" max="14" width="40.21875" customWidth="1"/>
  </cols>
  <sheetData>
    <row r="1" spans="1:15" x14ac:dyDescent="0.3">
      <c r="A1" t="s">
        <v>65</v>
      </c>
      <c r="B1" t="s">
        <v>66</v>
      </c>
      <c r="C1" t="s">
        <v>67</v>
      </c>
      <c r="D1" t="s">
        <v>68</v>
      </c>
      <c r="E1" t="s">
        <v>69</v>
      </c>
      <c r="F1" t="s">
        <v>70</v>
      </c>
      <c r="G1" t="s">
        <v>71</v>
      </c>
      <c r="H1" t="s">
        <v>72</v>
      </c>
      <c r="I1" t="s">
        <v>73</v>
      </c>
      <c r="J1" t="s">
        <v>74</v>
      </c>
      <c r="K1" t="s">
        <v>75</v>
      </c>
      <c r="L1" t="s">
        <v>76</v>
      </c>
    </row>
    <row r="2" spans="1:15" x14ac:dyDescent="0.3">
      <c r="A2">
        <v>1</v>
      </c>
      <c r="B2">
        <v>0</v>
      </c>
      <c r="C2">
        <v>3</v>
      </c>
      <c r="D2" t="s">
        <v>77</v>
      </c>
      <c r="E2" t="s">
        <v>78</v>
      </c>
      <c r="F2">
        <v>22</v>
      </c>
      <c r="G2">
        <v>1</v>
      </c>
      <c r="H2">
        <v>0</v>
      </c>
      <c r="I2" t="s">
        <v>79</v>
      </c>
      <c r="J2">
        <v>7.25</v>
      </c>
      <c r="L2" t="s">
        <v>80</v>
      </c>
    </row>
    <row r="3" spans="1:15" x14ac:dyDescent="0.3">
      <c r="A3">
        <v>2</v>
      </c>
      <c r="B3">
        <v>1</v>
      </c>
      <c r="C3">
        <v>1</v>
      </c>
      <c r="D3" t="s">
        <v>81</v>
      </c>
      <c r="E3" t="s">
        <v>82</v>
      </c>
      <c r="F3">
        <v>38</v>
      </c>
      <c r="G3">
        <v>1</v>
      </c>
      <c r="H3">
        <v>0</v>
      </c>
      <c r="I3" t="s">
        <v>83</v>
      </c>
      <c r="J3">
        <v>71.283299999999997</v>
      </c>
      <c r="K3" t="s">
        <v>84</v>
      </c>
      <c r="L3" t="s">
        <v>85</v>
      </c>
      <c r="N3" t="s">
        <v>1467</v>
      </c>
    </row>
    <row r="4" spans="1:15" x14ac:dyDescent="0.3">
      <c r="A4">
        <v>3</v>
      </c>
      <c r="B4">
        <v>1</v>
      </c>
      <c r="C4">
        <v>3</v>
      </c>
      <c r="D4" t="s">
        <v>86</v>
      </c>
      <c r="E4" t="s">
        <v>82</v>
      </c>
      <c r="F4">
        <v>26</v>
      </c>
      <c r="G4">
        <v>0</v>
      </c>
      <c r="H4">
        <v>0</v>
      </c>
      <c r="I4" t="s">
        <v>87</v>
      </c>
      <c r="J4">
        <v>7.9249999999999998</v>
      </c>
      <c r="L4" t="s">
        <v>80</v>
      </c>
      <c r="N4" t="s">
        <v>1465</v>
      </c>
      <c r="O4">
        <f>MAX(J1:J892)</f>
        <v>512.32920000000001</v>
      </c>
    </row>
    <row r="5" spans="1:15" x14ac:dyDescent="0.3">
      <c r="A5">
        <v>4</v>
      </c>
      <c r="B5">
        <v>1</v>
      </c>
      <c r="C5">
        <v>1</v>
      </c>
      <c r="D5" t="s">
        <v>88</v>
      </c>
      <c r="E5" t="s">
        <v>82</v>
      </c>
      <c r="F5">
        <v>35</v>
      </c>
      <c r="G5">
        <v>1</v>
      </c>
      <c r="H5">
        <v>0</v>
      </c>
      <c r="I5">
        <v>113803</v>
      </c>
      <c r="J5">
        <v>53.1</v>
      </c>
      <c r="K5" t="s">
        <v>89</v>
      </c>
      <c r="L5" t="s">
        <v>80</v>
      </c>
      <c r="N5" t="s">
        <v>1466</v>
      </c>
      <c r="O5">
        <f>MIN(J1:J892)</f>
        <v>0</v>
      </c>
    </row>
    <row r="6" spans="1:15" x14ac:dyDescent="0.3">
      <c r="A6">
        <v>5</v>
      </c>
      <c r="B6">
        <v>0</v>
      </c>
      <c r="C6">
        <v>3</v>
      </c>
      <c r="D6" t="s">
        <v>90</v>
      </c>
      <c r="E6" t="s">
        <v>78</v>
      </c>
      <c r="F6">
        <v>35</v>
      </c>
      <c r="G6">
        <v>0</v>
      </c>
      <c r="H6">
        <v>0</v>
      </c>
      <c r="I6">
        <v>373450</v>
      </c>
      <c r="J6">
        <v>8.0500000000000007</v>
      </c>
      <c r="L6" t="s">
        <v>80</v>
      </c>
    </row>
    <row r="7" spans="1:15" x14ac:dyDescent="0.3">
      <c r="A7">
        <v>6</v>
      </c>
      <c r="B7">
        <v>0</v>
      </c>
      <c r="C7">
        <v>3</v>
      </c>
      <c r="D7" t="s">
        <v>91</v>
      </c>
      <c r="E7" t="s">
        <v>78</v>
      </c>
      <c r="G7">
        <v>0</v>
      </c>
      <c r="H7">
        <v>0</v>
      </c>
      <c r="I7">
        <v>330877</v>
      </c>
      <c r="J7">
        <v>8.4582999999999995</v>
      </c>
      <c r="L7" t="s">
        <v>92</v>
      </c>
      <c r="N7" t="s">
        <v>1468</v>
      </c>
    </row>
    <row r="8" spans="1:15" x14ac:dyDescent="0.3">
      <c r="A8">
        <v>7</v>
      </c>
      <c r="B8">
        <v>0</v>
      </c>
      <c r="C8">
        <v>1</v>
      </c>
      <c r="D8" t="s">
        <v>93</v>
      </c>
      <c r="E8" t="s">
        <v>78</v>
      </c>
      <c r="F8">
        <v>54</v>
      </c>
      <c r="G8">
        <v>0</v>
      </c>
      <c r="H8">
        <v>0</v>
      </c>
      <c r="I8">
        <v>17463</v>
      </c>
      <c r="J8">
        <v>51.862499999999997</v>
      </c>
      <c r="K8" t="s">
        <v>94</v>
      </c>
      <c r="L8" t="s">
        <v>80</v>
      </c>
    </row>
    <row r="9" spans="1:15" x14ac:dyDescent="0.3">
      <c r="A9">
        <v>8</v>
      </c>
      <c r="B9">
        <v>0</v>
      </c>
      <c r="C9">
        <v>3</v>
      </c>
      <c r="D9" t="s">
        <v>95</v>
      </c>
      <c r="E9" t="s">
        <v>78</v>
      </c>
      <c r="F9">
        <v>2</v>
      </c>
      <c r="G9">
        <v>3</v>
      </c>
      <c r="H9">
        <v>1</v>
      </c>
      <c r="I9">
        <v>349909</v>
      </c>
      <c r="J9">
        <v>21.074999999999999</v>
      </c>
      <c r="L9" t="s">
        <v>80</v>
      </c>
    </row>
    <row r="10" spans="1:15" x14ac:dyDescent="0.3">
      <c r="A10">
        <v>9</v>
      </c>
      <c r="B10">
        <v>1</v>
      </c>
      <c r="C10">
        <v>3</v>
      </c>
      <c r="D10" t="s">
        <v>96</v>
      </c>
      <c r="E10" t="s">
        <v>82</v>
      </c>
      <c r="F10">
        <v>27</v>
      </c>
      <c r="G10">
        <v>0</v>
      </c>
      <c r="H10">
        <v>2</v>
      </c>
      <c r="I10">
        <v>347742</v>
      </c>
      <c r="J10">
        <v>11.1333</v>
      </c>
      <c r="L10" t="s">
        <v>80</v>
      </c>
      <c r="O10">
        <f>AVERAGEIF(E1:E892,"Female",J1:J892)</f>
        <v>44.479817834394872</v>
      </c>
    </row>
    <row r="11" spans="1:15" x14ac:dyDescent="0.3">
      <c r="A11">
        <v>10</v>
      </c>
      <c r="B11">
        <v>1</v>
      </c>
      <c r="C11">
        <v>2</v>
      </c>
      <c r="D11" t="s">
        <v>97</v>
      </c>
      <c r="E11" t="s">
        <v>82</v>
      </c>
      <c r="F11">
        <v>14</v>
      </c>
      <c r="G11">
        <v>1</v>
      </c>
      <c r="H11">
        <v>0</v>
      </c>
      <c r="I11">
        <v>237736</v>
      </c>
      <c r="J11">
        <v>30.070799999999998</v>
      </c>
      <c r="L11" t="s">
        <v>85</v>
      </c>
      <c r="O11" t="e">
        <f>AVERAGEIFS(F1:F892,E1:E892,"Male",L1:L62,"C")</f>
        <v>#VALUE!</v>
      </c>
    </row>
    <row r="12" spans="1:15" x14ac:dyDescent="0.3">
      <c r="A12">
        <v>11</v>
      </c>
      <c r="B12">
        <v>1</v>
      </c>
      <c r="C12">
        <v>3</v>
      </c>
      <c r="D12" t="s">
        <v>98</v>
      </c>
      <c r="E12" t="s">
        <v>82</v>
      </c>
      <c r="F12">
        <v>4</v>
      </c>
      <c r="G12">
        <v>1</v>
      </c>
      <c r="H12">
        <v>1</v>
      </c>
      <c r="I12" t="s">
        <v>99</v>
      </c>
      <c r="J12">
        <v>16.7</v>
      </c>
      <c r="K12" t="s">
        <v>100</v>
      </c>
      <c r="L12" t="s">
        <v>80</v>
      </c>
      <c r="O12">
        <f>SUMIF(B1:B892,"1",J1:J892)</f>
        <v>16551.229399999997</v>
      </c>
    </row>
    <row r="13" spans="1:15" x14ac:dyDescent="0.3">
      <c r="A13">
        <v>12</v>
      </c>
      <c r="B13">
        <v>1</v>
      </c>
      <c r="C13">
        <v>1</v>
      </c>
      <c r="D13" t="s">
        <v>101</v>
      </c>
      <c r="E13" t="s">
        <v>82</v>
      </c>
      <c r="F13">
        <v>58</v>
      </c>
      <c r="G13">
        <v>0</v>
      </c>
      <c r="H13">
        <v>0</v>
      </c>
      <c r="I13">
        <v>113783</v>
      </c>
      <c r="J13">
        <v>26.55</v>
      </c>
      <c r="K13" t="s">
        <v>102</v>
      </c>
      <c r="L13" t="s">
        <v>80</v>
      </c>
      <c r="O13">
        <f>AVERAGEIFS(F1:F892,B1:B892,"1",E1:E892,"female")</f>
        <v>28.847715736040609</v>
      </c>
    </row>
    <row r="14" spans="1:15" x14ac:dyDescent="0.3">
      <c r="A14">
        <v>13</v>
      </c>
      <c r="B14">
        <v>0</v>
      </c>
      <c r="C14">
        <v>3</v>
      </c>
      <c r="D14" t="s">
        <v>103</v>
      </c>
      <c r="E14" t="s">
        <v>78</v>
      </c>
      <c r="F14">
        <v>20</v>
      </c>
      <c r="G14">
        <v>0</v>
      </c>
      <c r="H14">
        <v>0</v>
      </c>
      <c r="I14" t="s">
        <v>104</v>
      </c>
      <c r="J14">
        <v>8.0500000000000007</v>
      </c>
      <c r="L14" t="s">
        <v>80</v>
      </c>
      <c r="O14">
        <f>AVERAGEIFS(F1:F892,E1:E892,"male",B1:B892,"1")</f>
        <v>27.276021505376345</v>
      </c>
    </row>
    <row r="15" spans="1:15" ht="19.2" customHeight="1" x14ac:dyDescent="0.3">
      <c r="A15">
        <v>14</v>
      </c>
      <c r="B15">
        <v>0</v>
      </c>
      <c r="C15">
        <v>3</v>
      </c>
      <c r="D15" t="s">
        <v>105</v>
      </c>
      <c r="E15" t="s">
        <v>78</v>
      </c>
      <c r="F15">
        <v>39</v>
      </c>
      <c r="G15">
        <v>1</v>
      </c>
      <c r="H15">
        <v>5</v>
      </c>
      <c r="I15">
        <v>347082</v>
      </c>
      <c r="J15">
        <v>31.274999999999999</v>
      </c>
      <c r="L15" t="s">
        <v>80</v>
      </c>
      <c r="N15" s="1" t="s">
        <v>1458</v>
      </c>
      <c r="O15">
        <f>COUNT(A1:A892)</f>
        <v>891</v>
      </c>
    </row>
    <row r="16" spans="1:15" ht="18" customHeight="1" x14ac:dyDescent="0.3">
      <c r="A16">
        <v>15</v>
      </c>
      <c r="B16">
        <v>0</v>
      </c>
      <c r="C16">
        <v>3</v>
      </c>
      <c r="D16" t="s">
        <v>106</v>
      </c>
      <c r="E16" t="s">
        <v>82</v>
      </c>
      <c r="F16">
        <v>14</v>
      </c>
      <c r="G16">
        <v>0</v>
      </c>
      <c r="H16">
        <v>0</v>
      </c>
      <c r="I16">
        <v>350406</v>
      </c>
      <c r="J16">
        <v>7.8541999999999996</v>
      </c>
      <c r="L16" t="s">
        <v>80</v>
      </c>
      <c r="N16" s="1" t="s">
        <v>1459</v>
      </c>
      <c r="O16">
        <f>COUNTIF(B1:B892,1)</f>
        <v>342</v>
      </c>
    </row>
    <row r="17" spans="1:18" ht="38.4" customHeight="1" x14ac:dyDescent="0.3">
      <c r="A17">
        <v>16</v>
      </c>
      <c r="B17">
        <v>1</v>
      </c>
      <c r="C17">
        <v>2</v>
      </c>
      <c r="D17" t="s">
        <v>107</v>
      </c>
      <c r="E17" t="s">
        <v>82</v>
      </c>
      <c r="F17">
        <v>55</v>
      </c>
      <c r="G17">
        <v>0</v>
      </c>
      <c r="H17">
        <v>0</v>
      </c>
      <c r="I17">
        <v>248706</v>
      </c>
      <c r="J17">
        <v>16</v>
      </c>
      <c r="L17" t="s">
        <v>80</v>
      </c>
      <c r="N17" s="1" t="s">
        <v>1460</v>
      </c>
      <c r="O17">
        <f>COUNTIF(C1:C892,1)</f>
        <v>216</v>
      </c>
    </row>
    <row r="18" spans="1:18" ht="38.4" customHeight="1" x14ac:dyDescent="0.3">
      <c r="A18">
        <v>17</v>
      </c>
      <c r="B18">
        <v>0</v>
      </c>
      <c r="C18">
        <v>3</v>
      </c>
      <c r="D18" t="s">
        <v>108</v>
      </c>
      <c r="E18" t="s">
        <v>78</v>
      </c>
      <c r="F18">
        <v>2</v>
      </c>
      <c r="G18">
        <v>4</v>
      </c>
      <c r="H18">
        <v>1</v>
      </c>
      <c r="I18">
        <v>382652</v>
      </c>
      <c r="J18">
        <v>29.125</v>
      </c>
      <c r="L18" t="s">
        <v>92</v>
      </c>
      <c r="N18" s="1" t="s">
        <v>1461</v>
      </c>
      <c r="O18">
        <f>COUNTIFS(C1:C892,1,B1:B892,1)</f>
        <v>136</v>
      </c>
    </row>
    <row r="19" spans="1:18" x14ac:dyDescent="0.3">
      <c r="A19">
        <v>18</v>
      </c>
      <c r="B19">
        <v>1</v>
      </c>
      <c r="C19">
        <v>2</v>
      </c>
      <c r="D19" t="s">
        <v>109</v>
      </c>
      <c r="E19" t="s">
        <v>78</v>
      </c>
      <c r="G19">
        <v>0</v>
      </c>
      <c r="H19">
        <v>0</v>
      </c>
      <c r="I19">
        <v>244373</v>
      </c>
      <c r="J19">
        <v>13</v>
      </c>
      <c r="L19" t="s">
        <v>80</v>
      </c>
      <c r="O19">
        <f>COUNTIF(L1:L62,"S")</f>
        <v>37</v>
      </c>
    </row>
    <row r="20" spans="1:18" x14ac:dyDescent="0.3">
      <c r="A20">
        <v>19</v>
      </c>
      <c r="B20">
        <v>0</v>
      </c>
      <c r="C20">
        <v>3</v>
      </c>
      <c r="D20" t="s">
        <v>110</v>
      </c>
      <c r="E20" t="s">
        <v>82</v>
      </c>
      <c r="F20">
        <v>31</v>
      </c>
      <c r="G20">
        <v>1</v>
      </c>
      <c r="H20">
        <v>0</v>
      </c>
      <c r="I20">
        <v>345763</v>
      </c>
      <c r="J20">
        <v>18</v>
      </c>
      <c r="L20" t="s">
        <v>80</v>
      </c>
      <c r="O20">
        <f>COUNTIFS(B1:B892,1,E1:E892,"male")</f>
        <v>109</v>
      </c>
    </row>
    <row r="21" spans="1:18" x14ac:dyDescent="0.3">
      <c r="A21">
        <v>20</v>
      </c>
      <c r="B21">
        <v>1</v>
      </c>
      <c r="C21">
        <v>3</v>
      </c>
      <c r="D21" t="s">
        <v>111</v>
      </c>
      <c r="E21" t="s">
        <v>82</v>
      </c>
      <c r="G21">
        <v>0</v>
      </c>
      <c r="H21">
        <v>0</v>
      </c>
      <c r="I21">
        <v>2649</v>
      </c>
      <c r="J21">
        <v>7.2249999999999996</v>
      </c>
      <c r="L21" t="s">
        <v>85</v>
      </c>
      <c r="O21" t="e">
        <f>COUNTIFS(B1:B892,0,E1:E892,"feamle",L1:L62,"S")</f>
        <v>#VALUE!</v>
      </c>
    </row>
    <row r="22" spans="1:18" x14ac:dyDescent="0.3">
      <c r="A22">
        <v>21</v>
      </c>
      <c r="B22">
        <v>0</v>
      </c>
      <c r="C22">
        <v>2</v>
      </c>
      <c r="D22" t="s">
        <v>112</v>
      </c>
      <c r="E22" t="s">
        <v>78</v>
      </c>
      <c r="F22">
        <v>35</v>
      </c>
      <c r="G22">
        <v>0</v>
      </c>
      <c r="H22">
        <v>0</v>
      </c>
      <c r="I22">
        <v>239865</v>
      </c>
      <c r="J22">
        <v>26</v>
      </c>
      <c r="L22" t="s">
        <v>80</v>
      </c>
      <c r="O22">
        <f>COUNTIFS(C1:C892,2,E1:E892,"male",B1:B892,1)</f>
        <v>17</v>
      </c>
    </row>
    <row r="23" spans="1:18" x14ac:dyDescent="0.3">
      <c r="A23">
        <v>22</v>
      </c>
      <c r="B23">
        <v>1</v>
      </c>
      <c r="C23">
        <v>2</v>
      </c>
      <c r="D23" t="s">
        <v>113</v>
      </c>
      <c r="E23" t="s">
        <v>78</v>
      </c>
      <c r="F23">
        <v>34</v>
      </c>
      <c r="G23">
        <v>0</v>
      </c>
      <c r="H23">
        <v>0</v>
      </c>
      <c r="I23">
        <v>248698</v>
      </c>
      <c r="J23">
        <v>13</v>
      </c>
      <c r="K23" t="s">
        <v>114</v>
      </c>
      <c r="L23" t="s">
        <v>80</v>
      </c>
      <c r="O23">
        <f>AVERAGEIFS(J1:J892,C1:C892,2)</f>
        <v>20.66218315217391</v>
      </c>
    </row>
    <row r="24" spans="1:18" x14ac:dyDescent="0.3">
      <c r="A24">
        <v>23</v>
      </c>
      <c r="B24">
        <v>1</v>
      </c>
      <c r="C24">
        <v>3</v>
      </c>
      <c r="D24" t="s">
        <v>115</v>
      </c>
      <c r="E24" t="s">
        <v>82</v>
      </c>
      <c r="F24">
        <v>15</v>
      </c>
      <c r="G24">
        <v>0</v>
      </c>
      <c r="H24">
        <v>0</v>
      </c>
      <c r="I24">
        <v>330923</v>
      </c>
      <c r="J24">
        <v>8.0291999999999994</v>
      </c>
      <c r="L24" t="s">
        <v>92</v>
      </c>
    </row>
    <row r="25" spans="1:18" x14ac:dyDescent="0.3">
      <c r="A25">
        <v>24</v>
      </c>
      <c r="B25">
        <v>1</v>
      </c>
      <c r="C25">
        <v>1</v>
      </c>
      <c r="D25" t="s">
        <v>116</v>
      </c>
      <c r="E25" t="s">
        <v>78</v>
      </c>
      <c r="F25">
        <v>28</v>
      </c>
      <c r="G25">
        <v>0</v>
      </c>
      <c r="H25">
        <v>0</v>
      </c>
      <c r="I25">
        <v>113788</v>
      </c>
      <c r="J25">
        <v>35.5</v>
      </c>
      <c r="K25" t="s">
        <v>117</v>
      </c>
      <c r="L25" t="s">
        <v>80</v>
      </c>
      <c r="O25">
        <f>COUNTBLANK(F1:F892)</f>
        <v>177</v>
      </c>
      <c r="R25" s="1"/>
    </row>
    <row r="26" spans="1:18" x14ac:dyDescent="0.3">
      <c r="A26">
        <v>25</v>
      </c>
      <c r="B26">
        <v>0</v>
      </c>
      <c r="C26">
        <v>3</v>
      </c>
      <c r="D26" t="s">
        <v>118</v>
      </c>
      <c r="E26" t="s">
        <v>82</v>
      </c>
      <c r="F26">
        <v>8</v>
      </c>
      <c r="G26">
        <v>3</v>
      </c>
      <c r="H26">
        <v>1</v>
      </c>
      <c r="I26">
        <v>349909</v>
      </c>
      <c r="J26">
        <v>21.074999999999999</v>
      </c>
      <c r="L26" t="s">
        <v>80</v>
      </c>
      <c r="O26">
        <f>COUNTA(F1:F892)</f>
        <v>715</v>
      </c>
    </row>
    <row r="27" spans="1:18" x14ac:dyDescent="0.3">
      <c r="A27">
        <v>26</v>
      </c>
      <c r="B27">
        <v>1</v>
      </c>
      <c r="C27">
        <v>3</v>
      </c>
      <c r="D27" t="s">
        <v>119</v>
      </c>
      <c r="E27" t="s">
        <v>82</v>
      </c>
      <c r="F27">
        <v>38</v>
      </c>
      <c r="G27">
        <v>1</v>
      </c>
      <c r="H27">
        <v>5</v>
      </c>
      <c r="I27">
        <v>347077</v>
      </c>
      <c r="J27">
        <v>31.387499999999999</v>
      </c>
      <c r="L27" t="s">
        <v>80</v>
      </c>
    </row>
    <row r="28" spans="1:18" x14ac:dyDescent="0.3">
      <c r="A28">
        <v>27</v>
      </c>
      <c r="B28">
        <v>0</v>
      </c>
      <c r="C28">
        <v>3</v>
      </c>
      <c r="D28" t="s">
        <v>120</v>
      </c>
      <c r="E28" t="s">
        <v>78</v>
      </c>
      <c r="G28">
        <v>0</v>
      </c>
      <c r="H28">
        <v>0</v>
      </c>
      <c r="I28">
        <v>2631</v>
      </c>
      <c r="J28">
        <v>7.2249999999999996</v>
      </c>
      <c r="L28" t="s">
        <v>85</v>
      </c>
    </row>
    <row r="29" spans="1:18" x14ac:dyDescent="0.3">
      <c r="A29">
        <v>28</v>
      </c>
      <c r="B29">
        <v>0</v>
      </c>
      <c r="C29">
        <v>1</v>
      </c>
      <c r="D29" t="s">
        <v>121</v>
      </c>
      <c r="E29" t="s">
        <v>78</v>
      </c>
      <c r="F29">
        <v>19</v>
      </c>
      <c r="G29">
        <v>3</v>
      </c>
      <c r="H29">
        <v>2</v>
      </c>
      <c r="I29">
        <v>19950</v>
      </c>
      <c r="J29">
        <v>263</v>
      </c>
      <c r="K29" t="s">
        <v>122</v>
      </c>
      <c r="L29" t="s">
        <v>80</v>
      </c>
    </row>
    <row r="30" spans="1:18" x14ac:dyDescent="0.3">
      <c r="A30">
        <v>29</v>
      </c>
      <c r="B30">
        <v>1</v>
      </c>
      <c r="C30">
        <v>3</v>
      </c>
      <c r="D30" t="s">
        <v>123</v>
      </c>
      <c r="E30" t="s">
        <v>82</v>
      </c>
      <c r="G30">
        <v>0</v>
      </c>
      <c r="H30">
        <v>0</v>
      </c>
      <c r="I30">
        <v>330959</v>
      </c>
      <c r="J30">
        <v>7.8792</v>
      </c>
      <c r="L30" t="s">
        <v>92</v>
      </c>
    </row>
    <row r="31" spans="1:18" x14ac:dyDescent="0.3">
      <c r="A31">
        <v>30</v>
      </c>
      <c r="B31">
        <v>0</v>
      </c>
      <c r="C31">
        <v>3</v>
      </c>
      <c r="D31" t="s">
        <v>124</v>
      </c>
      <c r="E31" t="s">
        <v>78</v>
      </c>
      <c r="G31">
        <v>0</v>
      </c>
      <c r="H31">
        <v>0</v>
      </c>
      <c r="I31">
        <v>349216</v>
      </c>
      <c r="J31">
        <v>7.8958000000000004</v>
      </c>
      <c r="L31" t="s">
        <v>80</v>
      </c>
    </row>
    <row r="32" spans="1:18" x14ac:dyDescent="0.3">
      <c r="A32">
        <v>31</v>
      </c>
      <c r="B32">
        <v>0</v>
      </c>
      <c r="C32">
        <v>1</v>
      </c>
      <c r="D32" t="s">
        <v>125</v>
      </c>
      <c r="E32" t="s">
        <v>78</v>
      </c>
      <c r="F32">
        <v>40</v>
      </c>
      <c r="G32">
        <v>0</v>
      </c>
      <c r="H32">
        <v>0</v>
      </c>
      <c r="I32" t="s">
        <v>126</v>
      </c>
      <c r="J32">
        <v>27.720800000000001</v>
      </c>
      <c r="L32" t="s">
        <v>85</v>
      </c>
    </row>
    <row r="33" spans="1:12" x14ac:dyDescent="0.3">
      <c r="A33">
        <v>32</v>
      </c>
      <c r="B33">
        <v>1</v>
      </c>
      <c r="C33">
        <v>1</v>
      </c>
      <c r="D33" t="s">
        <v>127</v>
      </c>
      <c r="E33" t="s">
        <v>82</v>
      </c>
      <c r="G33">
        <v>1</v>
      </c>
      <c r="H33">
        <v>0</v>
      </c>
      <c r="I33" t="s">
        <v>128</v>
      </c>
      <c r="J33">
        <v>146.52080000000001</v>
      </c>
      <c r="K33" t="s">
        <v>129</v>
      </c>
      <c r="L33" t="s">
        <v>85</v>
      </c>
    </row>
    <row r="34" spans="1:12" x14ac:dyDescent="0.3">
      <c r="A34">
        <v>33</v>
      </c>
      <c r="B34">
        <v>1</v>
      </c>
      <c r="C34">
        <v>3</v>
      </c>
      <c r="D34" t="s">
        <v>130</v>
      </c>
      <c r="E34" t="s">
        <v>82</v>
      </c>
      <c r="G34">
        <v>0</v>
      </c>
      <c r="H34">
        <v>0</v>
      </c>
      <c r="I34">
        <v>335677</v>
      </c>
      <c r="J34">
        <v>7.75</v>
      </c>
      <c r="L34" t="s">
        <v>92</v>
      </c>
    </row>
    <row r="35" spans="1:12" x14ac:dyDescent="0.3">
      <c r="A35">
        <v>34</v>
      </c>
      <c r="B35">
        <v>0</v>
      </c>
      <c r="C35">
        <v>2</v>
      </c>
      <c r="D35" t="s">
        <v>131</v>
      </c>
      <c r="E35" t="s">
        <v>78</v>
      </c>
      <c r="F35">
        <v>66</v>
      </c>
      <c r="G35">
        <v>0</v>
      </c>
      <c r="H35">
        <v>0</v>
      </c>
      <c r="I35" t="s">
        <v>132</v>
      </c>
      <c r="J35">
        <v>10.5</v>
      </c>
      <c r="L35" t="s">
        <v>80</v>
      </c>
    </row>
    <row r="36" spans="1:12" x14ac:dyDescent="0.3">
      <c r="A36">
        <v>35</v>
      </c>
      <c r="B36">
        <v>0</v>
      </c>
      <c r="C36">
        <v>1</v>
      </c>
      <c r="D36" t="s">
        <v>133</v>
      </c>
      <c r="E36" t="s">
        <v>78</v>
      </c>
      <c r="F36">
        <v>28</v>
      </c>
      <c r="G36">
        <v>1</v>
      </c>
      <c r="H36">
        <v>0</v>
      </c>
      <c r="I36" t="s">
        <v>134</v>
      </c>
      <c r="J36">
        <v>82.1708</v>
      </c>
      <c r="L36" t="s">
        <v>85</v>
      </c>
    </row>
    <row r="37" spans="1:12" x14ac:dyDescent="0.3">
      <c r="A37">
        <v>36</v>
      </c>
      <c r="B37">
        <v>0</v>
      </c>
      <c r="C37">
        <v>1</v>
      </c>
      <c r="D37" t="s">
        <v>135</v>
      </c>
      <c r="E37" t="s">
        <v>78</v>
      </c>
      <c r="F37">
        <v>42</v>
      </c>
      <c r="G37">
        <v>1</v>
      </c>
      <c r="H37">
        <v>0</v>
      </c>
      <c r="I37">
        <v>113789</v>
      </c>
      <c r="J37">
        <v>52</v>
      </c>
      <c r="L37" t="s">
        <v>80</v>
      </c>
    </row>
    <row r="38" spans="1:12" x14ac:dyDescent="0.3">
      <c r="A38">
        <v>37</v>
      </c>
      <c r="B38">
        <v>1</v>
      </c>
      <c r="C38">
        <v>3</v>
      </c>
      <c r="D38" t="s">
        <v>136</v>
      </c>
      <c r="E38" t="s">
        <v>78</v>
      </c>
      <c r="G38">
        <v>0</v>
      </c>
      <c r="H38">
        <v>0</v>
      </c>
      <c r="I38">
        <v>2677</v>
      </c>
      <c r="J38">
        <v>7.2291999999999996</v>
      </c>
      <c r="L38" t="s">
        <v>85</v>
      </c>
    </row>
    <row r="39" spans="1:12" x14ac:dyDescent="0.3">
      <c r="A39">
        <v>38</v>
      </c>
      <c r="B39">
        <v>0</v>
      </c>
      <c r="C39">
        <v>3</v>
      </c>
      <c r="D39" t="s">
        <v>137</v>
      </c>
      <c r="E39" t="s">
        <v>78</v>
      </c>
      <c r="F39">
        <v>21</v>
      </c>
      <c r="G39">
        <v>0</v>
      </c>
      <c r="H39">
        <v>0</v>
      </c>
      <c r="I39" t="s">
        <v>138</v>
      </c>
      <c r="J39">
        <v>8.0500000000000007</v>
      </c>
      <c r="L39" t="s">
        <v>80</v>
      </c>
    </row>
    <row r="40" spans="1:12" x14ac:dyDescent="0.3">
      <c r="A40">
        <v>39</v>
      </c>
      <c r="B40">
        <v>0</v>
      </c>
      <c r="C40">
        <v>3</v>
      </c>
      <c r="D40" t="s">
        <v>139</v>
      </c>
      <c r="E40" t="s">
        <v>82</v>
      </c>
      <c r="F40">
        <v>18</v>
      </c>
      <c r="G40">
        <v>2</v>
      </c>
      <c r="H40">
        <v>0</v>
      </c>
      <c r="I40">
        <v>345764</v>
      </c>
      <c r="J40">
        <v>18</v>
      </c>
      <c r="L40" t="s">
        <v>80</v>
      </c>
    </row>
    <row r="41" spans="1:12" x14ac:dyDescent="0.3">
      <c r="A41">
        <v>40</v>
      </c>
      <c r="B41">
        <v>1</v>
      </c>
      <c r="C41">
        <v>3</v>
      </c>
      <c r="D41" t="s">
        <v>140</v>
      </c>
      <c r="E41" t="s">
        <v>82</v>
      </c>
      <c r="F41">
        <v>14</v>
      </c>
      <c r="G41">
        <v>1</v>
      </c>
      <c r="H41">
        <v>0</v>
      </c>
      <c r="I41">
        <v>2651</v>
      </c>
      <c r="J41">
        <v>11.2417</v>
      </c>
      <c r="L41" t="s">
        <v>85</v>
      </c>
    </row>
    <row r="42" spans="1:12" x14ac:dyDescent="0.3">
      <c r="A42">
        <v>41</v>
      </c>
      <c r="B42">
        <v>0</v>
      </c>
      <c r="C42">
        <v>3</v>
      </c>
      <c r="D42" t="s">
        <v>141</v>
      </c>
      <c r="E42" t="s">
        <v>82</v>
      </c>
      <c r="F42">
        <v>40</v>
      </c>
      <c r="G42">
        <v>1</v>
      </c>
      <c r="H42">
        <v>0</v>
      </c>
      <c r="I42">
        <v>7546</v>
      </c>
      <c r="J42">
        <v>9.4749999999999996</v>
      </c>
      <c r="L42" t="s">
        <v>80</v>
      </c>
    </row>
    <row r="43" spans="1:12" x14ac:dyDescent="0.3">
      <c r="A43">
        <v>42</v>
      </c>
      <c r="B43">
        <v>0</v>
      </c>
      <c r="C43">
        <v>2</v>
      </c>
      <c r="D43" t="s">
        <v>142</v>
      </c>
      <c r="E43" t="s">
        <v>82</v>
      </c>
      <c r="F43">
        <v>27</v>
      </c>
      <c r="G43">
        <v>1</v>
      </c>
      <c r="H43">
        <v>0</v>
      </c>
      <c r="I43">
        <v>11668</v>
      </c>
      <c r="J43">
        <v>21</v>
      </c>
      <c r="L43" t="s">
        <v>80</v>
      </c>
    </row>
    <row r="44" spans="1:12" x14ac:dyDescent="0.3">
      <c r="A44">
        <v>43</v>
      </c>
      <c r="B44">
        <v>0</v>
      </c>
      <c r="C44">
        <v>3</v>
      </c>
      <c r="D44" t="s">
        <v>143</v>
      </c>
      <c r="E44" t="s">
        <v>78</v>
      </c>
      <c r="G44">
        <v>0</v>
      </c>
      <c r="H44">
        <v>0</v>
      </c>
      <c r="I44">
        <v>349253</v>
      </c>
      <c r="J44">
        <v>7.8958000000000004</v>
      </c>
      <c r="L44" t="s">
        <v>85</v>
      </c>
    </row>
    <row r="45" spans="1:12" x14ac:dyDescent="0.3">
      <c r="A45">
        <v>44</v>
      </c>
      <c r="B45">
        <v>1</v>
      </c>
      <c r="C45">
        <v>2</v>
      </c>
      <c r="D45" t="s">
        <v>144</v>
      </c>
      <c r="E45" t="s">
        <v>82</v>
      </c>
      <c r="F45">
        <v>3</v>
      </c>
      <c r="G45">
        <v>1</v>
      </c>
      <c r="H45">
        <v>2</v>
      </c>
      <c r="I45" t="s">
        <v>145</v>
      </c>
      <c r="J45">
        <v>41.5792</v>
      </c>
      <c r="L45" t="s">
        <v>85</v>
      </c>
    </row>
    <row r="46" spans="1:12" x14ac:dyDescent="0.3">
      <c r="A46">
        <v>45</v>
      </c>
      <c r="B46">
        <v>1</v>
      </c>
      <c r="C46">
        <v>3</v>
      </c>
      <c r="D46" t="s">
        <v>146</v>
      </c>
      <c r="E46" t="s">
        <v>82</v>
      </c>
      <c r="F46">
        <v>19</v>
      </c>
      <c r="G46">
        <v>0</v>
      </c>
      <c r="H46">
        <v>0</v>
      </c>
      <c r="I46">
        <v>330958</v>
      </c>
      <c r="J46">
        <v>7.8792</v>
      </c>
      <c r="L46" t="s">
        <v>92</v>
      </c>
    </row>
    <row r="47" spans="1:12" x14ac:dyDescent="0.3">
      <c r="A47">
        <v>46</v>
      </c>
      <c r="B47">
        <v>0</v>
      </c>
      <c r="C47">
        <v>3</v>
      </c>
      <c r="D47" t="s">
        <v>147</v>
      </c>
      <c r="E47" t="s">
        <v>78</v>
      </c>
      <c r="G47">
        <v>0</v>
      </c>
      <c r="H47">
        <v>0</v>
      </c>
      <c r="I47" t="s">
        <v>148</v>
      </c>
      <c r="J47">
        <v>8.0500000000000007</v>
      </c>
      <c r="L47" t="s">
        <v>80</v>
      </c>
    </row>
    <row r="48" spans="1:12" x14ac:dyDescent="0.3">
      <c r="A48">
        <v>47</v>
      </c>
      <c r="B48">
        <v>0</v>
      </c>
      <c r="C48">
        <v>3</v>
      </c>
      <c r="D48" t="s">
        <v>149</v>
      </c>
      <c r="E48" t="s">
        <v>78</v>
      </c>
      <c r="G48">
        <v>1</v>
      </c>
      <c r="H48">
        <v>0</v>
      </c>
      <c r="I48">
        <v>370371</v>
      </c>
      <c r="J48">
        <v>15.5</v>
      </c>
      <c r="L48" t="s">
        <v>92</v>
      </c>
    </row>
    <row r="49" spans="1:12" x14ac:dyDescent="0.3">
      <c r="A49">
        <v>48</v>
      </c>
      <c r="B49">
        <v>1</v>
      </c>
      <c r="C49">
        <v>3</v>
      </c>
      <c r="D49" t="s">
        <v>150</v>
      </c>
      <c r="E49" t="s">
        <v>82</v>
      </c>
      <c r="G49">
        <v>0</v>
      </c>
      <c r="H49">
        <v>0</v>
      </c>
      <c r="I49">
        <v>14311</v>
      </c>
      <c r="J49">
        <v>7.75</v>
      </c>
      <c r="L49" t="s">
        <v>92</v>
      </c>
    </row>
    <row r="50" spans="1:12" x14ac:dyDescent="0.3">
      <c r="A50">
        <v>49</v>
      </c>
      <c r="B50">
        <v>0</v>
      </c>
      <c r="C50">
        <v>3</v>
      </c>
      <c r="D50" t="s">
        <v>151</v>
      </c>
      <c r="E50" t="s">
        <v>78</v>
      </c>
      <c r="G50">
        <v>2</v>
      </c>
      <c r="H50">
        <v>0</v>
      </c>
      <c r="I50">
        <v>2662</v>
      </c>
      <c r="J50">
        <v>21.679200000000002</v>
      </c>
      <c r="L50" t="s">
        <v>85</v>
      </c>
    </row>
    <row r="51" spans="1:12" x14ac:dyDescent="0.3">
      <c r="A51">
        <v>50</v>
      </c>
      <c r="B51">
        <v>0</v>
      </c>
      <c r="C51">
        <v>3</v>
      </c>
      <c r="D51" t="s">
        <v>152</v>
      </c>
      <c r="E51" t="s">
        <v>82</v>
      </c>
      <c r="F51">
        <v>18</v>
      </c>
      <c r="G51">
        <v>1</v>
      </c>
      <c r="H51">
        <v>0</v>
      </c>
      <c r="I51">
        <v>349237</v>
      </c>
      <c r="J51">
        <v>17.8</v>
      </c>
      <c r="L51" t="s">
        <v>80</v>
      </c>
    </row>
    <row r="52" spans="1:12" x14ac:dyDescent="0.3">
      <c r="A52">
        <v>51</v>
      </c>
      <c r="B52">
        <v>0</v>
      </c>
      <c r="C52">
        <v>3</v>
      </c>
      <c r="D52" t="s">
        <v>153</v>
      </c>
      <c r="E52" t="s">
        <v>78</v>
      </c>
      <c r="F52">
        <v>7</v>
      </c>
      <c r="G52">
        <v>4</v>
      </c>
      <c r="H52">
        <v>1</v>
      </c>
      <c r="I52">
        <v>3101295</v>
      </c>
      <c r="J52">
        <v>39.6875</v>
      </c>
      <c r="L52" t="s">
        <v>80</v>
      </c>
    </row>
    <row r="53" spans="1:12" x14ac:dyDescent="0.3">
      <c r="A53">
        <v>52</v>
      </c>
      <c r="B53">
        <v>0</v>
      </c>
      <c r="C53">
        <v>3</v>
      </c>
      <c r="D53" t="s">
        <v>154</v>
      </c>
      <c r="E53" t="s">
        <v>78</v>
      </c>
      <c r="F53">
        <v>21</v>
      </c>
      <c r="G53">
        <v>0</v>
      </c>
      <c r="H53">
        <v>0</v>
      </c>
      <c r="I53" t="s">
        <v>155</v>
      </c>
      <c r="J53">
        <v>7.8</v>
      </c>
      <c r="L53" t="s">
        <v>80</v>
      </c>
    </row>
    <row r="54" spans="1:12" x14ac:dyDescent="0.3">
      <c r="A54">
        <v>53</v>
      </c>
      <c r="B54">
        <v>1</v>
      </c>
      <c r="C54">
        <v>1</v>
      </c>
      <c r="D54" t="s">
        <v>156</v>
      </c>
      <c r="E54" t="s">
        <v>82</v>
      </c>
      <c r="F54">
        <v>49</v>
      </c>
      <c r="G54">
        <v>1</v>
      </c>
      <c r="H54">
        <v>0</v>
      </c>
      <c r="I54" t="s">
        <v>157</v>
      </c>
      <c r="J54">
        <v>76.729200000000006</v>
      </c>
      <c r="K54" t="s">
        <v>158</v>
      </c>
      <c r="L54" t="s">
        <v>85</v>
      </c>
    </row>
    <row r="55" spans="1:12" x14ac:dyDescent="0.3">
      <c r="A55">
        <v>54</v>
      </c>
      <c r="B55">
        <v>1</v>
      </c>
      <c r="C55">
        <v>2</v>
      </c>
      <c r="D55" t="s">
        <v>159</v>
      </c>
      <c r="E55" t="s">
        <v>82</v>
      </c>
      <c r="F55">
        <v>29</v>
      </c>
      <c r="G55">
        <v>1</v>
      </c>
      <c r="H55">
        <v>0</v>
      </c>
      <c r="I55">
        <v>2926</v>
      </c>
      <c r="J55">
        <v>26</v>
      </c>
      <c r="L55" t="s">
        <v>80</v>
      </c>
    </row>
    <row r="56" spans="1:12" x14ac:dyDescent="0.3">
      <c r="A56">
        <v>55</v>
      </c>
      <c r="B56">
        <v>0</v>
      </c>
      <c r="C56">
        <v>1</v>
      </c>
      <c r="D56" t="s">
        <v>160</v>
      </c>
      <c r="E56" t="s">
        <v>78</v>
      </c>
      <c r="F56">
        <v>65</v>
      </c>
      <c r="G56">
        <v>0</v>
      </c>
      <c r="H56">
        <v>1</v>
      </c>
      <c r="I56">
        <v>113509</v>
      </c>
      <c r="J56">
        <v>61.979199999999999</v>
      </c>
      <c r="K56" t="s">
        <v>161</v>
      </c>
      <c r="L56" t="s">
        <v>85</v>
      </c>
    </row>
    <row r="57" spans="1:12" x14ac:dyDescent="0.3">
      <c r="A57">
        <v>56</v>
      </c>
      <c r="B57">
        <v>1</v>
      </c>
      <c r="C57">
        <v>1</v>
      </c>
      <c r="D57" t="s">
        <v>162</v>
      </c>
      <c r="E57" t="s">
        <v>78</v>
      </c>
      <c r="G57">
        <v>0</v>
      </c>
      <c r="H57">
        <v>0</v>
      </c>
      <c r="I57">
        <v>19947</v>
      </c>
      <c r="J57">
        <v>35.5</v>
      </c>
      <c r="K57" t="s">
        <v>163</v>
      </c>
      <c r="L57" t="s">
        <v>80</v>
      </c>
    </row>
    <row r="58" spans="1:12" x14ac:dyDescent="0.3">
      <c r="A58">
        <v>57</v>
      </c>
      <c r="B58">
        <v>1</v>
      </c>
      <c r="C58">
        <v>2</v>
      </c>
      <c r="D58" t="s">
        <v>164</v>
      </c>
      <c r="E58" t="s">
        <v>82</v>
      </c>
      <c r="F58">
        <v>21</v>
      </c>
      <c r="G58">
        <v>0</v>
      </c>
      <c r="H58">
        <v>0</v>
      </c>
      <c r="I58" t="s">
        <v>165</v>
      </c>
      <c r="J58">
        <v>10.5</v>
      </c>
      <c r="L58" t="s">
        <v>80</v>
      </c>
    </row>
    <row r="59" spans="1:12" x14ac:dyDescent="0.3">
      <c r="A59">
        <v>58</v>
      </c>
      <c r="B59">
        <v>0</v>
      </c>
      <c r="C59">
        <v>3</v>
      </c>
      <c r="D59" t="s">
        <v>166</v>
      </c>
      <c r="E59" t="s">
        <v>78</v>
      </c>
      <c r="F59">
        <v>28.5</v>
      </c>
      <c r="G59">
        <v>0</v>
      </c>
      <c r="H59">
        <v>0</v>
      </c>
      <c r="I59">
        <v>2697</v>
      </c>
      <c r="J59">
        <v>7.2291999999999996</v>
      </c>
      <c r="L59" t="s">
        <v>85</v>
      </c>
    </row>
    <row r="60" spans="1:12" x14ac:dyDescent="0.3">
      <c r="A60">
        <v>59</v>
      </c>
      <c r="B60">
        <v>1</v>
      </c>
      <c r="C60">
        <v>2</v>
      </c>
      <c r="D60" t="s">
        <v>167</v>
      </c>
      <c r="E60" t="s">
        <v>82</v>
      </c>
      <c r="F60">
        <v>5</v>
      </c>
      <c r="G60">
        <v>1</v>
      </c>
      <c r="H60">
        <v>2</v>
      </c>
      <c r="I60" t="s">
        <v>168</v>
      </c>
      <c r="J60">
        <v>27.75</v>
      </c>
      <c r="L60" t="s">
        <v>80</v>
      </c>
    </row>
    <row r="61" spans="1:12" x14ac:dyDescent="0.3">
      <c r="A61">
        <v>60</v>
      </c>
      <c r="B61">
        <v>0</v>
      </c>
      <c r="C61">
        <v>3</v>
      </c>
      <c r="D61" t="s">
        <v>169</v>
      </c>
      <c r="E61" t="s">
        <v>78</v>
      </c>
      <c r="F61">
        <v>11</v>
      </c>
      <c r="G61">
        <v>5</v>
      </c>
      <c r="H61">
        <v>2</v>
      </c>
      <c r="I61" t="s">
        <v>170</v>
      </c>
      <c r="J61">
        <v>46.9</v>
      </c>
      <c r="L61" t="s">
        <v>80</v>
      </c>
    </row>
    <row r="62" spans="1:12" x14ac:dyDescent="0.3">
      <c r="A62">
        <v>61</v>
      </c>
      <c r="B62">
        <v>0</v>
      </c>
      <c r="C62">
        <v>3</v>
      </c>
      <c r="D62" t="s">
        <v>171</v>
      </c>
      <c r="E62" t="s">
        <v>78</v>
      </c>
      <c r="F62">
        <v>22</v>
      </c>
      <c r="G62">
        <v>0</v>
      </c>
      <c r="H62">
        <v>0</v>
      </c>
      <c r="I62">
        <v>2669</v>
      </c>
      <c r="J62">
        <v>7.2291999999999996</v>
      </c>
      <c r="L62" t="s">
        <v>85</v>
      </c>
    </row>
    <row r="63" spans="1:12" x14ac:dyDescent="0.3">
      <c r="A63">
        <v>62</v>
      </c>
      <c r="B63">
        <v>1</v>
      </c>
      <c r="C63">
        <v>1</v>
      </c>
      <c r="D63" t="s">
        <v>172</v>
      </c>
      <c r="E63" t="s">
        <v>82</v>
      </c>
      <c r="F63">
        <v>38</v>
      </c>
      <c r="G63">
        <v>0</v>
      </c>
      <c r="H63">
        <v>0</v>
      </c>
      <c r="I63">
        <v>113572</v>
      </c>
      <c r="J63">
        <v>80</v>
      </c>
      <c r="K63" t="s">
        <v>173</v>
      </c>
    </row>
    <row r="64" spans="1:12" x14ac:dyDescent="0.3">
      <c r="A64">
        <v>63</v>
      </c>
      <c r="B64">
        <v>0</v>
      </c>
      <c r="C64">
        <v>1</v>
      </c>
      <c r="D64" t="s">
        <v>174</v>
      </c>
      <c r="E64" t="s">
        <v>78</v>
      </c>
      <c r="F64">
        <v>45</v>
      </c>
      <c r="G64">
        <v>1</v>
      </c>
      <c r="H64">
        <v>0</v>
      </c>
      <c r="I64">
        <v>36973</v>
      </c>
      <c r="J64">
        <v>83.474999999999994</v>
      </c>
      <c r="K64" t="s">
        <v>175</v>
      </c>
      <c r="L64" t="s">
        <v>80</v>
      </c>
    </row>
    <row r="65" spans="1:12" x14ac:dyDescent="0.3">
      <c r="A65">
        <v>64</v>
      </c>
      <c r="B65">
        <v>0</v>
      </c>
      <c r="C65">
        <v>3</v>
      </c>
      <c r="D65" t="s">
        <v>176</v>
      </c>
      <c r="E65" t="s">
        <v>78</v>
      </c>
      <c r="F65">
        <v>4</v>
      </c>
      <c r="G65">
        <v>3</v>
      </c>
      <c r="H65">
        <v>2</v>
      </c>
      <c r="I65">
        <v>347088</v>
      </c>
      <c r="J65">
        <v>27.9</v>
      </c>
      <c r="L65" t="s">
        <v>80</v>
      </c>
    </row>
    <row r="66" spans="1:12" x14ac:dyDescent="0.3">
      <c r="A66">
        <v>65</v>
      </c>
      <c r="B66">
        <v>0</v>
      </c>
      <c r="C66">
        <v>1</v>
      </c>
      <c r="D66" t="s">
        <v>177</v>
      </c>
      <c r="E66" t="s">
        <v>78</v>
      </c>
      <c r="G66">
        <v>0</v>
      </c>
      <c r="H66">
        <v>0</v>
      </c>
      <c r="I66" t="s">
        <v>178</v>
      </c>
      <c r="J66">
        <v>27.720800000000001</v>
      </c>
      <c r="L66" t="s">
        <v>85</v>
      </c>
    </row>
    <row r="67" spans="1:12" x14ac:dyDescent="0.3">
      <c r="A67">
        <v>66</v>
      </c>
      <c r="B67">
        <v>1</v>
      </c>
      <c r="C67">
        <v>3</v>
      </c>
      <c r="D67" t="s">
        <v>179</v>
      </c>
      <c r="E67" t="s">
        <v>78</v>
      </c>
      <c r="G67">
        <v>1</v>
      </c>
      <c r="H67">
        <v>1</v>
      </c>
      <c r="I67">
        <v>2661</v>
      </c>
      <c r="J67">
        <v>15.245799999999999</v>
      </c>
      <c r="L67" t="s">
        <v>85</v>
      </c>
    </row>
    <row r="68" spans="1:12" x14ac:dyDescent="0.3">
      <c r="A68">
        <v>67</v>
      </c>
      <c r="B68">
        <v>1</v>
      </c>
      <c r="C68">
        <v>2</v>
      </c>
      <c r="D68" t="s">
        <v>180</v>
      </c>
      <c r="E68" t="s">
        <v>82</v>
      </c>
      <c r="F68">
        <v>29</v>
      </c>
      <c r="G68">
        <v>0</v>
      </c>
      <c r="H68">
        <v>0</v>
      </c>
      <c r="I68" t="s">
        <v>181</v>
      </c>
      <c r="J68">
        <v>10.5</v>
      </c>
      <c r="K68" t="s">
        <v>182</v>
      </c>
      <c r="L68" t="s">
        <v>80</v>
      </c>
    </row>
    <row r="69" spans="1:12" x14ac:dyDescent="0.3">
      <c r="A69">
        <v>68</v>
      </c>
      <c r="B69">
        <v>0</v>
      </c>
      <c r="C69">
        <v>3</v>
      </c>
      <c r="D69" t="s">
        <v>183</v>
      </c>
      <c r="E69" t="s">
        <v>78</v>
      </c>
      <c r="F69">
        <v>19</v>
      </c>
      <c r="G69">
        <v>0</v>
      </c>
      <c r="H69">
        <v>0</v>
      </c>
      <c r="I69" t="s">
        <v>184</v>
      </c>
      <c r="J69">
        <v>8.1583000000000006</v>
      </c>
      <c r="L69" t="s">
        <v>80</v>
      </c>
    </row>
    <row r="70" spans="1:12" x14ac:dyDescent="0.3">
      <c r="A70">
        <v>69</v>
      </c>
      <c r="B70">
        <v>1</v>
      </c>
      <c r="C70">
        <v>3</v>
      </c>
      <c r="D70" t="s">
        <v>185</v>
      </c>
      <c r="E70" t="s">
        <v>82</v>
      </c>
      <c r="F70">
        <v>17</v>
      </c>
      <c r="G70">
        <v>4</v>
      </c>
      <c r="H70">
        <v>2</v>
      </c>
      <c r="I70">
        <v>3101281</v>
      </c>
      <c r="J70">
        <v>7.9249999999999998</v>
      </c>
      <c r="L70" t="s">
        <v>80</v>
      </c>
    </row>
    <row r="71" spans="1:12" x14ac:dyDescent="0.3">
      <c r="A71">
        <v>70</v>
      </c>
      <c r="B71">
        <v>0</v>
      </c>
      <c r="C71">
        <v>3</v>
      </c>
      <c r="D71" t="s">
        <v>186</v>
      </c>
      <c r="E71" t="s">
        <v>78</v>
      </c>
      <c r="F71">
        <v>26</v>
      </c>
      <c r="G71">
        <v>2</v>
      </c>
      <c r="H71">
        <v>0</v>
      </c>
      <c r="I71">
        <v>315151</v>
      </c>
      <c r="J71">
        <v>8.6624999999999996</v>
      </c>
      <c r="L71" t="s">
        <v>80</v>
      </c>
    </row>
    <row r="72" spans="1:12" x14ac:dyDescent="0.3">
      <c r="A72">
        <v>71</v>
      </c>
      <c r="B72">
        <v>0</v>
      </c>
      <c r="C72">
        <v>2</v>
      </c>
      <c r="D72" t="s">
        <v>187</v>
      </c>
      <c r="E72" t="s">
        <v>78</v>
      </c>
      <c r="F72">
        <v>32</v>
      </c>
      <c r="G72">
        <v>0</v>
      </c>
      <c r="H72">
        <v>0</v>
      </c>
      <c r="I72" t="s">
        <v>188</v>
      </c>
      <c r="J72">
        <v>10.5</v>
      </c>
      <c r="L72" t="s">
        <v>80</v>
      </c>
    </row>
    <row r="73" spans="1:12" x14ac:dyDescent="0.3">
      <c r="A73">
        <v>72</v>
      </c>
      <c r="B73">
        <v>0</v>
      </c>
      <c r="C73">
        <v>3</v>
      </c>
      <c r="D73" t="s">
        <v>189</v>
      </c>
      <c r="E73" t="s">
        <v>82</v>
      </c>
      <c r="F73">
        <v>16</v>
      </c>
      <c r="G73">
        <v>5</v>
      </c>
      <c r="H73">
        <v>2</v>
      </c>
      <c r="I73" t="s">
        <v>170</v>
      </c>
      <c r="J73">
        <v>46.9</v>
      </c>
      <c r="L73" t="s">
        <v>80</v>
      </c>
    </row>
    <row r="74" spans="1:12" x14ac:dyDescent="0.3">
      <c r="A74">
        <v>73</v>
      </c>
      <c r="B74">
        <v>0</v>
      </c>
      <c r="C74">
        <v>2</v>
      </c>
      <c r="D74" t="s">
        <v>190</v>
      </c>
      <c r="E74" t="s">
        <v>78</v>
      </c>
      <c r="F74">
        <v>21</v>
      </c>
      <c r="G74">
        <v>0</v>
      </c>
      <c r="H74">
        <v>0</v>
      </c>
      <c r="I74" t="s">
        <v>191</v>
      </c>
      <c r="J74">
        <v>73.5</v>
      </c>
      <c r="L74" t="s">
        <v>80</v>
      </c>
    </row>
    <row r="75" spans="1:12" x14ac:dyDescent="0.3">
      <c r="A75">
        <v>74</v>
      </c>
      <c r="B75">
        <v>0</v>
      </c>
      <c r="C75">
        <v>3</v>
      </c>
      <c r="D75" t="s">
        <v>192</v>
      </c>
      <c r="E75" t="s">
        <v>78</v>
      </c>
      <c r="F75">
        <v>26</v>
      </c>
      <c r="G75">
        <v>1</v>
      </c>
      <c r="H75">
        <v>0</v>
      </c>
      <c r="I75">
        <v>2680</v>
      </c>
      <c r="J75">
        <v>14.4542</v>
      </c>
      <c r="L75" t="s">
        <v>85</v>
      </c>
    </row>
    <row r="76" spans="1:12" x14ac:dyDescent="0.3">
      <c r="A76">
        <v>75</v>
      </c>
      <c r="B76">
        <v>1</v>
      </c>
      <c r="C76">
        <v>3</v>
      </c>
      <c r="D76" t="s">
        <v>193</v>
      </c>
      <c r="E76" t="s">
        <v>78</v>
      </c>
      <c r="F76">
        <v>32</v>
      </c>
      <c r="G76">
        <v>0</v>
      </c>
      <c r="H76">
        <v>0</v>
      </c>
      <c r="I76">
        <v>1601</v>
      </c>
      <c r="J76">
        <v>56.495800000000003</v>
      </c>
      <c r="L76" t="s">
        <v>80</v>
      </c>
    </row>
    <row r="77" spans="1:12" x14ac:dyDescent="0.3">
      <c r="A77">
        <v>76</v>
      </c>
      <c r="B77">
        <v>0</v>
      </c>
      <c r="C77">
        <v>3</v>
      </c>
      <c r="D77" t="s">
        <v>194</v>
      </c>
      <c r="E77" t="s">
        <v>78</v>
      </c>
      <c r="F77">
        <v>25</v>
      </c>
      <c r="G77">
        <v>0</v>
      </c>
      <c r="H77">
        <v>0</v>
      </c>
      <c r="I77">
        <v>348123</v>
      </c>
      <c r="J77">
        <v>7.65</v>
      </c>
      <c r="K77" t="s">
        <v>195</v>
      </c>
      <c r="L77" t="s">
        <v>80</v>
      </c>
    </row>
    <row r="78" spans="1:12" x14ac:dyDescent="0.3">
      <c r="A78">
        <v>77</v>
      </c>
      <c r="B78">
        <v>0</v>
      </c>
      <c r="C78">
        <v>3</v>
      </c>
      <c r="D78" t="s">
        <v>196</v>
      </c>
      <c r="E78" t="s">
        <v>78</v>
      </c>
      <c r="G78">
        <v>0</v>
      </c>
      <c r="H78">
        <v>0</v>
      </c>
      <c r="I78">
        <v>349208</v>
      </c>
      <c r="J78">
        <v>7.8958000000000004</v>
      </c>
      <c r="L78" t="s">
        <v>80</v>
      </c>
    </row>
    <row r="79" spans="1:12" x14ac:dyDescent="0.3">
      <c r="A79">
        <v>78</v>
      </c>
      <c r="B79">
        <v>0</v>
      </c>
      <c r="C79">
        <v>3</v>
      </c>
      <c r="D79" t="s">
        <v>197</v>
      </c>
      <c r="E79" t="s">
        <v>78</v>
      </c>
      <c r="G79">
        <v>0</v>
      </c>
      <c r="H79">
        <v>0</v>
      </c>
      <c r="I79">
        <v>374746</v>
      </c>
      <c r="J79">
        <v>8.0500000000000007</v>
      </c>
      <c r="L79" t="s">
        <v>80</v>
      </c>
    </row>
    <row r="80" spans="1:12" x14ac:dyDescent="0.3">
      <c r="A80">
        <v>79</v>
      </c>
      <c r="B80">
        <v>1</v>
      </c>
      <c r="C80">
        <v>2</v>
      </c>
      <c r="D80" t="s">
        <v>198</v>
      </c>
      <c r="E80" t="s">
        <v>78</v>
      </c>
      <c r="F80">
        <v>0.83</v>
      </c>
      <c r="G80">
        <v>0</v>
      </c>
      <c r="H80">
        <v>2</v>
      </c>
      <c r="I80">
        <v>248738</v>
      </c>
      <c r="J80">
        <v>29</v>
      </c>
      <c r="L80" t="s">
        <v>80</v>
      </c>
    </row>
    <row r="81" spans="1:12" x14ac:dyDescent="0.3">
      <c r="A81">
        <v>80</v>
      </c>
      <c r="B81">
        <v>1</v>
      </c>
      <c r="C81">
        <v>3</v>
      </c>
      <c r="D81" t="s">
        <v>199</v>
      </c>
      <c r="E81" t="s">
        <v>82</v>
      </c>
      <c r="F81">
        <v>30</v>
      </c>
      <c r="G81">
        <v>0</v>
      </c>
      <c r="H81">
        <v>0</v>
      </c>
      <c r="I81">
        <v>364516</v>
      </c>
      <c r="J81">
        <v>12.475</v>
      </c>
      <c r="L81" t="s">
        <v>80</v>
      </c>
    </row>
    <row r="82" spans="1:12" x14ac:dyDescent="0.3">
      <c r="A82">
        <v>81</v>
      </c>
      <c r="B82">
        <v>0</v>
      </c>
      <c r="C82">
        <v>3</v>
      </c>
      <c r="D82" t="s">
        <v>200</v>
      </c>
      <c r="E82" t="s">
        <v>78</v>
      </c>
      <c r="F82">
        <v>22</v>
      </c>
      <c r="G82">
        <v>0</v>
      </c>
      <c r="H82">
        <v>0</v>
      </c>
      <c r="I82">
        <v>345767</v>
      </c>
      <c r="J82">
        <v>9</v>
      </c>
      <c r="L82" t="s">
        <v>80</v>
      </c>
    </row>
    <row r="83" spans="1:12" x14ac:dyDescent="0.3">
      <c r="A83">
        <v>82</v>
      </c>
      <c r="B83">
        <v>1</v>
      </c>
      <c r="C83">
        <v>3</v>
      </c>
      <c r="D83" t="s">
        <v>201</v>
      </c>
      <c r="E83" t="s">
        <v>78</v>
      </c>
      <c r="F83">
        <v>29</v>
      </c>
      <c r="G83">
        <v>0</v>
      </c>
      <c r="H83">
        <v>0</v>
      </c>
      <c r="I83">
        <v>345779</v>
      </c>
      <c r="J83">
        <v>9.5</v>
      </c>
      <c r="L83" t="s">
        <v>80</v>
      </c>
    </row>
    <row r="84" spans="1:12" x14ac:dyDescent="0.3">
      <c r="A84">
        <v>83</v>
      </c>
      <c r="B84">
        <v>1</v>
      </c>
      <c r="C84">
        <v>3</v>
      </c>
      <c r="D84" t="s">
        <v>202</v>
      </c>
      <c r="E84" t="s">
        <v>82</v>
      </c>
      <c r="G84">
        <v>0</v>
      </c>
      <c r="H84">
        <v>0</v>
      </c>
      <c r="I84">
        <v>330932</v>
      </c>
      <c r="J84">
        <v>7.7874999999999996</v>
      </c>
      <c r="L84" t="s">
        <v>92</v>
      </c>
    </row>
    <row r="85" spans="1:12" x14ac:dyDescent="0.3">
      <c r="A85">
        <v>84</v>
      </c>
      <c r="B85">
        <v>0</v>
      </c>
      <c r="C85">
        <v>1</v>
      </c>
      <c r="D85" t="s">
        <v>203</v>
      </c>
      <c r="E85" t="s">
        <v>78</v>
      </c>
      <c r="F85">
        <v>28</v>
      </c>
      <c r="G85">
        <v>0</v>
      </c>
      <c r="H85">
        <v>0</v>
      </c>
      <c r="I85">
        <v>113059</v>
      </c>
      <c r="J85">
        <v>47.1</v>
      </c>
      <c r="L85" t="s">
        <v>80</v>
      </c>
    </row>
    <row r="86" spans="1:12" x14ac:dyDescent="0.3">
      <c r="A86">
        <v>85</v>
      </c>
      <c r="B86">
        <v>1</v>
      </c>
      <c r="C86">
        <v>2</v>
      </c>
      <c r="D86" t="s">
        <v>204</v>
      </c>
      <c r="E86" t="s">
        <v>82</v>
      </c>
      <c r="F86">
        <v>17</v>
      </c>
      <c r="G86">
        <v>0</v>
      </c>
      <c r="H86">
        <v>0</v>
      </c>
      <c r="I86" t="s">
        <v>205</v>
      </c>
      <c r="J86">
        <v>10.5</v>
      </c>
      <c r="L86" t="s">
        <v>80</v>
      </c>
    </row>
    <row r="87" spans="1:12" x14ac:dyDescent="0.3">
      <c r="A87">
        <v>86</v>
      </c>
      <c r="B87">
        <v>1</v>
      </c>
      <c r="C87">
        <v>3</v>
      </c>
      <c r="D87" t="s">
        <v>206</v>
      </c>
      <c r="E87" t="s">
        <v>82</v>
      </c>
      <c r="F87">
        <v>33</v>
      </c>
      <c r="G87">
        <v>3</v>
      </c>
      <c r="H87">
        <v>0</v>
      </c>
      <c r="I87">
        <v>3101278</v>
      </c>
      <c r="J87">
        <v>15.85</v>
      </c>
      <c r="L87" t="s">
        <v>80</v>
      </c>
    </row>
    <row r="88" spans="1:12" x14ac:dyDescent="0.3">
      <c r="A88">
        <v>87</v>
      </c>
      <c r="B88">
        <v>0</v>
      </c>
      <c r="C88">
        <v>3</v>
      </c>
      <c r="D88" t="s">
        <v>207</v>
      </c>
      <c r="E88" t="s">
        <v>78</v>
      </c>
      <c r="F88">
        <v>16</v>
      </c>
      <c r="G88">
        <v>1</v>
      </c>
      <c r="H88">
        <v>3</v>
      </c>
      <c r="I88" t="s">
        <v>208</v>
      </c>
      <c r="J88">
        <v>34.375</v>
      </c>
      <c r="L88" t="s">
        <v>80</v>
      </c>
    </row>
    <row r="89" spans="1:12" x14ac:dyDescent="0.3">
      <c r="A89">
        <v>88</v>
      </c>
      <c r="B89">
        <v>0</v>
      </c>
      <c r="C89">
        <v>3</v>
      </c>
      <c r="D89" t="s">
        <v>209</v>
      </c>
      <c r="E89" t="s">
        <v>78</v>
      </c>
      <c r="G89">
        <v>0</v>
      </c>
      <c r="H89">
        <v>0</v>
      </c>
      <c r="I89" t="s">
        <v>210</v>
      </c>
      <c r="J89">
        <v>8.0500000000000007</v>
      </c>
      <c r="L89" t="s">
        <v>80</v>
      </c>
    </row>
    <row r="90" spans="1:12" x14ac:dyDescent="0.3">
      <c r="A90">
        <v>89</v>
      </c>
      <c r="B90">
        <v>1</v>
      </c>
      <c r="C90">
        <v>1</v>
      </c>
      <c r="D90" t="s">
        <v>211</v>
      </c>
      <c r="E90" t="s">
        <v>82</v>
      </c>
      <c r="F90">
        <v>23</v>
      </c>
      <c r="G90">
        <v>3</v>
      </c>
      <c r="H90">
        <v>2</v>
      </c>
      <c r="I90">
        <v>19950</v>
      </c>
      <c r="J90">
        <v>263</v>
      </c>
      <c r="K90" t="s">
        <v>122</v>
      </c>
      <c r="L90" t="s">
        <v>80</v>
      </c>
    </row>
    <row r="91" spans="1:12" x14ac:dyDescent="0.3">
      <c r="A91">
        <v>90</v>
      </c>
      <c r="B91">
        <v>0</v>
      </c>
      <c r="C91">
        <v>3</v>
      </c>
      <c r="D91" t="s">
        <v>212</v>
      </c>
      <c r="E91" t="s">
        <v>78</v>
      </c>
      <c r="F91">
        <v>24</v>
      </c>
      <c r="G91">
        <v>0</v>
      </c>
      <c r="H91">
        <v>0</v>
      </c>
      <c r="I91">
        <v>343275</v>
      </c>
      <c r="J91">
        <v>8.0500000000000007</v>
      </c>
      <c r="L91" t="s">
        <v>80</v>
      </c>
    </row>
    <row r="92" spans="1:12" x14ac:dyDescent="0.3">
      <c r="A92">
        <v>91</v>
      </c>
      <c r="B92">
        <v>0</v>
      </c>
      <c r="C92">
        <v>3</v>
      </c>
      <c r="D92" t="s">
        <v>213</v>
      </c>
      <c r="E92" t="s">
        <v>78</v>
      </c>
      <c r="F92">
        <v>29</v>
      </c>
      <c r="G92">
        <v>0</v>
      </c>
      <c r="H92">
        <v>0</v>
      </c>
      <c r="I92">
        <v>343276</v>
      </c>
      <c r="J92">
        <v>8.0500000000000007</v>
      </c>
      <c r="L92" t="s">
        <v>80</v>
      </c>
    </row>
    <row r="93" spans="1:12" x14ac:dyDescent="0.3">
      <c r="A93">
        <v>92</v>
      </c>
      <c r="B93">
        <v>0</v>
      </c>
      <c r="C93">
        <v>3</v>
      </c>
      <c r="D93" t="s">
        <v>214</v>
      </c>
      <c r="E93" t="s">
        <v>78</v>
      </c>
      <c r="F93">
        <v>20</v>
      </c>
      <c r="G93">
        <v>0</v>
      </c>
      <c r="H93">
        <v>0</v>
      </c>
      <c r="I93">
        <v>347466</v>
      </c>
      <c r="J93">
        <v>7.8541999999999996</v>
      </c>
      <c r="L93" t="s">
        <v>80</v>
      </c>
    </row>
    <row r="94" spans="1:12" x14ac:dyDescent="0.3">
      <c r="A94">
        <v>93</v>
      </c>
      <c r="B94">
        <v>0</v>
      </c>
      <c r="C94">
        <v>1</v>
      </c>
      <c r="D94" t="s">
        <v>215</v>
      </c>
      <c r="E94" t="s">
        <v>78</v>
      </c>
      <c r="F94">
        <v>46</v>
      </c>
      <c r="G94">
        <v>1</v>
      </c>
      <c r="H94">
        <v>0</v>
      </c>
      <c r="I94" t="s">
        <v>216</v>
      </c>
      <c r="J94">
        <v>61.174999999999997</v>
      </c>
      <c r="K94" t="s">
        <v>217</v>
      </c>
      <c r="L94" t="s">
        <v>80</v>
      </c>
    </row>
    <row r="95" spans="1:12" x14ac:dyDescent="0.3">
      <c r="A95">
        <v>94</v>
      </c>
      <c r="B95">
        <v>0</v>
      </c>
      <c r="C95">
        <v>3</v>
      </c>
      <c r="D95" t="s">
        <v>218</v>
      </c>
      <c r="E95" t="s">
        <v>78</v>
      </c>
      <c r="F95">
        <v>26</v>
      </c>
      <c r="G95">
        <v>1</v>
      </c>
      <c r="H95">
        <v>2</v>
      </c>
      <c r="I95" t="s">
        <v>219</v>
      </c>
      <c r="J95">
        <v>20.574999999999999</v>
      </c>
      <c r="L95" t="s">
        <v>80</v>
      </c>
    </row>
    <row r="96" spans="1:12" x14ac:dyDescent="0.3">
      <c r="A96">
        <v>95</v>
      </c>
      <c r="B96">
        <v>0</v>
      </c>
      <c r="C96">
        <v>3</v>
      </c>
      <c r="D96" t="s">
        <v>220</v>
      </c>
      <c r="E96" t="s">
        <v>78</v>
      </c>
      <c r="F96">
        <v>59</v>
      </c>
      <c r="G96">
        <v>0</v>
      </c>
      <c r="H96">
        <v>0</v>
      </c>
      <c r="I96">
        <v>364500</v>
      </c>
      <c r="J96">
        <v>7.25</v>
      </c>
      <c r="L96" t="s">
        <v>80</v>
      </c>
    </row>
    <row r="97" spans="1:12" x14ac:dyDescent="0.3">
      <c r="A97">
        <v>96</v>
      </c>
      <c r="B97">
        <v>0</v>
      </c>
      <c r="C97">
        <v>3</v>
      </c>
      <c r="D97" t="s">
        <v>221</v>
      </c>
      <c r="E97" t="s">
        <v>78</v>
      </c>
      <c r="G97">
        <v>0</v>
      </c>
      <c r="H97">
        <v>0</v>
      </c>
      <c r="I97">
        <v>374910</v>
      </c>
      <c r="J97">
        <v>8.0500000000000007</v>
      </c>
      <c r="L97" t="s">
        <v>80</v>
      </c>
    </row>
    <row r="98" spans="1:12" x14ac:dyDescent="0.3">
      <c r="A98">
        <v>97</v>
      </c>
      <c r="B98">
        <v>0</v>
      </c>
      <c r="C98">
        <v>1</v>
      </c>
      <c r="D98" t="s">
        <v>222</v>
      </c>
      <c r="E98" t="s">
        <v>78</v>
      </c>
      <c r="F98">
        <v>71</v>
      </c>
      <c r="G98">
        <v>0</v>
      </c>
      <c r="H98">
        <v>0</v>
      </c>
      <c r="I98" t="s">
        <v>223</v>
      </c>
      <c r="J98">
        <v>34.654200000000003</v>
      </c>
      <c r="K98" t="s">
        <v>224</v>
      </c>
      <c r="L98" t="s">
        <v>85</v>
      </c>
    </row>
    <row r="99" spans="1:12" x14ac:dyDescent="0.3">
      <c r="A99">
        <v>98</v>
      </c>
      <c r="B99">
        <v>1</v>
      </c>
      <c r="C99">
        <v>1</v>
      </c>
      <c r="D99" t="s">
        <v>225</v>
      </c>
      <c r="E99" t="s">
        <v>78</v>
      </c>
      <c r="F99">
        <v>23</v>
      </c>
      <c r="G99">
        <v>0</v>
      </c>
      <c r="H99">
        <v>1</v>
      </c>
      <c r="I99" t="s">
        <v>226</v>
      </c>
      <c r="J99">
        <v>63.3583</v>
      </c>
      <c r="K99" t="s">
        <v>227</v>
      </c>
      <c r="L99" t="s">
        <v>85</v>
      </c>
    </row>
    <row r="100" spans="1:12" x14ac:dyDescent="0.3">
      <c r="A100">
        <v>99</v>
      </c>
      <c r="B100">
        <v>1</v>
      </c>
      <c r="C100">
        <v>2</v>
      </c>
      <c r="D100" t="s">
        <v>228</v>
      </c>
      <c r="E100" t="s">
        <v>82</v>
      </c>
      <c r="F100">
        <v>34</v>
      </c>
      <c r="G100">
        <v>0</v>
      </c>
      <c r="H100">
        <v>1</v>
      </c>
      <c r="I100">
        <v>231919</v>
      </c>
      <c r="J100">
        <v>23</v>
      </c>
      <c r="L100" t="s">
        <v>80</v>
      </c>
    </row>
    <row r="101" spans="1:12" x14ac:dyDescent="0.3">
      <c r="A101">
        <v>100</v>
      </c>
      <c r="B101">
        <v>0</v>
      </c>
      <c r="C101">
        <v>2</v>
      </c>
      <c r="D101" t="s">
        <v>229</v>
      </c>
      <c r="E101" t="s">
        <v>78</v>
      </c>
      <c r="F101">
        <v>34</v>
      </c>
      <c r="G101">
        <v>1</v>
      </c>
      <c r="H101">
        <v>0</v>
      </c>
      <c r="I101">
        <v>244367</v>
      </c>
      <c r="J101">
        <v>26</v>
      </c>
      <c r="L101" t="s">
        <v>80</v>
      </c>
    </row>
    <row r="102" spans="1:12" x14ac:dyDescent="0.3">
      <c r="A102">
        <v>101</v>
      </c>
      <c r="B102">
        <v>0</v>
      </c>
      <c r="C102">
        <v>3</v>
      </c>
      <c r="D102" t="s">
        <v>230</v>
      </c>
      <c r="E102" t="s">
        <v>82</v>
      </c>
      <c r="F102">
        <v>28</v>
      </c>
      <c r="G102">
        <v>0</v>
      </c>
      <c r="H102">
        <v>0</v>
      </c>
      <c r="I102">
        <v>349245</v>
      </c>
      <c r="J102">
        <v>7.8958000000000004</v>
      </c>
      <c r="L102" t="s">
        <v>80</v>
      </c>
    </row>
    <row r="103" spans="1:12" x14ac:dyDescent="0.3">
      <c r="A103">
        <v>102</v>
      </c>
      <c r="B103">
        <v>0</v>
      </c>
      <c r="C103">
        <v>3</v>
      </c>
      <c r="D103" t="s">
        <v>231</v>
      </c>
      <c r="E103" t="s">
        <v>78</v>
      </c>
      <c r="G103">
        <v>0</v>
      </c>
      <c r="H103">
        <v>0</v>
      </c>
      <c r="I103">
        <v>349215</v>
      </c>
      <c r="J103">
        <v>7.8958000000000004</v>
      </c>
      <c r="L103" t="s">
        <v>80</v>
      </c>
    </row>
    <row r="104" spans="1:12" x14ac:dyDescent="0.3">
      <c r="A104">
        <v>103</v>
      </c>
      <c r="B104">
        <v>0</v>
      </c>
      <c r="C104">
        <v>1</v>
      </c>
      <c r="D104" t="s">
        <v>232</v>
      </c>
      <c r="E104" t="s">
        <v>78</v>
      </c>
      <c r="F104">
        <v>21</v>
      </c>
      <c r="G104">
        <v>0</v>
      </c>
      <c r="H104">
        <v>1</v>
      </c>
      <c r="I104">
        <v>35281</v>
      </c>
      <c r="J104">
        <v>77.287499999999994</v>
      </c>
      <c r="K104" t="s">
        <v>233</v>
      </c>
      <c r="L104" t="s">
        <v>80</v>
      </c>
    </row>
    <row r="105" spans="1:12" x14ac:dyDescent="0.3">
      <c r="A105">
        <v>104</v>
      </c>
      <c r="B105">
        <v>0</v>
      </c>
      <c r="C105">
        <v>3</v>
      </c>
      <c r="D105" t="s">
        <v>234</v>
      </c>
      <c r="E105" t="s">
        <v>78</v>
      </c>
      <c r="F105">
        <v>33</v>
      </c>
      <c r="G105">
        <v>0</v>
      </c>
      <c r="H105">
        <v>0</v>
      </c>
      <c r="I105">
        <v>7540</v>
      </c>
      <c r="J105">
        <v>8.6541999999999994</v>
      </c>
      <c r="L105" t="s">
        <v>80</v>
      </c>
    </row>
    <row r="106" spans="1:12" x14ac:dyDescent="0.3">
      <c r="A106">
        <v>105</v>
      </c>
      <c r="B106">
        <v>0</v>
      </c>
      <c r="C106">
        <v>3</v>
      </c>
      <c r="D106" t="s">
        <v>235</v>
      </c>
      <c r="E106" t="s">
        <v>78</v>
      </c>
      <c r="F106">
        <v>37</v>
      </c>
      <c r="G106">
        <v>2</v>
      </c>
      <c r="H106">
        <v>0</v>
      </c>
      <c r="I106">
        <v>3101276</v>
      </c>
      <c r="J106">
        <v>7.9249999999999998</v>
      </c>
      <c r="L106" t="s">
        <v>80</v>
      </c>
    </row>
    <row r="107" spans="1:12" x14ac:dyDescent="0.3">
      <c r="A107">
        <v>106</v>
      </c>
      <c r="B107">
        <v>0</v>
      </c>
      <c r="C107">
        <v>3</v>
      </c>
      <c r="D107" t="s">
        <v>236</v>
      </c>
      <c r="E107" t="s">
        <v>78</v>
      </c>
      <c r="F107">
        <v>28</v>
      </c>
      <c r="G107">
        <v>0</v>
      </c>
      <c r="H107">
        <v>0</v>
      </c>
      <c r="I107">
        <v>349207</v>
      </c>
      <c r="J107">
        <v>7.8958000000000004</v>
      </c>
      <c r="L107" t="s">
        <v>80</v>
      </c>
    </row>
    <row r="108" spans="1:12" x14ac:dyDescent="0.3">
      <c r="A108">
        <v>107</v>
      </c>
      <c r="B108">
        <v>1</v>
      </c>
      <c r="C108">
        <v>3</v>
      </c>
      <c r="D108" t="s">
        <v>237</v>
      </c>
      <c r="E108" t="s">
        <v>82</v>
      </c>
      <c r="F108">
        <v>21</v>
      </c>
      <c r="G108">
        <v>0</v>
      </c>
      <c r="H108">
        <v>0</v>
      </c>
      <c r="I108">
        <v>343120</v>
      </c>
      <c r="J108">
        <v>7.65</v>
      </c>
      <c r="L108" t="s">
        <v>80</v>
      </c>
    </row>
    <row r="109" spans="1:12" x14ac:dyDescent="0.3">
      <c r="A109">
        <v>108</v>
      </c>
      <c r="B109">
        <v>1</v>
      </c>
      <c r="C109">
        <v>3</v>
      </c>
      <c r="D109" t="s">
        <v>238</v>
      </c>
      <c r="E109" t="s">
        <v>78</v>
      </c>
      <c r="G109">
        <v>0</v>
      </c>
      <c r="H109">
        <v>0</v>
      </c>
      <c r="I109">
        <v>312991</v>
      </c>
      <c r="J109">
        <v>7.7750000000000004</v>
      </c>
      <c r="L109" t="s">
        <v>80</v>
      </c>
    </row>
    <row r="110" spans="1:12" x14ac:dyDescent="0.3">
      <c r="A110">
        <v>109</v>
      </c>
      <c r="B110">
        <v>0</v>
      </c>
      <c r="C110">
        <v>3</v>
      </c>
      <c r="D110" t="s">
        <v>239</v>
      </c>
      <c r="E110" t="s">
        <v>78</v>
      </c>
      <c r="F110">
        <v>38</v>
      </c>
      <c r="G110">
        <v>0</v>
      </c>
      <c r="H110">
        <v>0</v>
      </c>
      <c r="I110">
        <v>349249</v>
      </c>
      <c r="J110">
        <v>7.8958000000000004</v>
      </c>
      <c r="L110" t="s">
        <v>80</v>
      </c>
    </row>
    <row r="111" spans="1:12" x14ac:dyDescent="0.3">
      <c r="A111">
        <v>110</v>
      </c>
      <c r="B111">
        <v>1</v>
      </c>
      <c r="C111">
        <v>3</v>
      </c>
      <c r="D111" t="s">
        <v>240</v>
      </c>
      <c r="E111" t="s">
        <v>82</v>
      </c>
      <c r="G111">
        <v>1</v>
      </c>
      <c r="H111">
        <v>0</v>
      </c>
      <c r="I111">
        <v>371110</v>
      </c>
      <c r="J111">
        <v>24.15</v>
      </c>
      <c r="L111" t="s">
        <v>92</v>
      </c>
    </row>
    <row r="112" spans="1:12" x14ac:dyDescent="0.3">
      <c r="A112">
        <v>111</v>
      </c>
      <c r="B112">
        <v>0</v>
      </c>
      <c r="C112">
        <v>1</v>
      </c>
      <c r="D112" t="s">
        <v>241</v>
      </c>
      <c r="E112" t="s">
        <v>78</v>
      </c>
      <c r="F112">
        <v>47</v>
      </c>
      <c r="G112">
        <v>0</v>
      </c>
      <c r="H112">
        <v>0</v>
      </c>
      <c r="I112">
        <v>110465</v>
      </c>
      <c r="J112">
        <v>52</v>
      </c>
      <c r="K112" t="s">
        <v>242</v>
      </c>
      <c r="L112" t="s">
        <v>80</v>
      </c>
    </row>
    <row r="113" spans="1:12" x14ac:dyDescent="0.3">
      <c r="A113">
        <v>112</v>
      </c>
      <c r="B113">
        <v>0</v>
      </c>
      <c r="C113">
        <v>3</v>
      </c>
      <c r="D113" t="s">
        <v>243</v>
      </c>
      <c r="E113" t="s">
        <v>82</v>
      </c>
      <c r="F113">
        <v>14.5</v>
      </c>
      <c r="G113">
        <v>1</v>
      </c>
      <c r="H113">
        <v>0</v>
      </c>
      <c r="I113">
        <v>2665</v>
      </c>
      <c r="J113">
        <v>14.4542</v>
      </c>
      <c r="L113" t="s">
        <v>85</v>
      </c>
    </row>
    <row r="114" spans="1:12" x14ac:dyDescent="0.3">
      <c r="A114">
        <v>113</v>
      </c>
      <c r="B114">
        <v>0</v>
      </c>
      <c r="C114">
        <v>3</v>
      </c>
      <c r="D114" t="s">
        <v>244</v>
      </c>
      <c r="E114" t="s">
        <v>78</v>
      </c>
      <c r="F114">
        <v>22</v>
      </c>
      <c r="G114">
        <v>0</v>
      </c>
      <c r="H114">
        <v>0</v>
      </c>
      <c r="I114">
        <v>324669</v>
      </c>
      <c r="J114">
        <v>8.0500000000000007</v>
      </c>
      <c r="L114" t="s">
        <v>80</v>
      </c>
    </row>
    <row r="115" spans="1:12" x14ac:dyDescent="0.3">
      <c r="A115">
        <v>114</v>
      </c>
      <c r="B115">
        <v>0</v>
      </c>
      <c r="C115">
        <v>3</v>
      </c>
      <c r="D115" t="s">
        <v>245</v>
      </c>
      <c r="E115" t="s">
        <v>82</v>
      </c>
      <c r="F115">
        <v>20</v>
      </c>
      <c r="G115">
        <v>1</v>
      </c>
      <c r="H115">
        <v>0</v>
      </c>
      <c r="I115">
        <v>4136</v>
      </c>
      <c r="J115">
        <v>9.8249999999999993</v>
      </c>
      <c r="L115" t="s">
        <v>80</v>
      </c>
    </row>
    <row r="116" spans="1:12" x14ac:dyDescent="0.3">
      <c r="A116">
        <v>115</v>
      </c>
      <c r="B116">
        <v>0</v>
      </c>
      <c r="C116">
        <v>3</v>
      </c>
      <c r="D116" t="s">
        <v>246</v>
      </c>
      <c r="E116" t="s">
        <v>82</v>
      </c>
      <c r="F116">
        <v>17</v>
      </c>
      <c r="G116">
        <v>0</v>
      </c>
      <c r="H116">
        <v>0</v>
      </c>
      <c r="I116">
        <v>2627</v>
      </c>
      <c r="J116">
        <v>14.458299999999999</v>
      </c>
      <c r="L116" t="s">
        <v>85</v>
      </c>
    </row>
    <row r="117" spans="1:12" x14ac:dyDescent="0.3">
      <c r="A117">
        <v>116</v>
      </c>
      <c r="B117">
        <v>0</v>
      </c>
      <c r="C117">
        <v>3</v>
      </c>
      <c r="D117" t="s">
        <v>247</v>
      </c>
      <c r="E117" t="s">
        <v>78</v>
      </c>
      <c r="F117">
        <v>21</v>
      </c>
      <c r="G117">
        <v>0</v>
      </c>
      <c r="H117">
        <v>0</v>
      </c>
      <c r="I117" t="s">
        <v>248</v>
      </c>
      <c r="J117">
        <v>7.9249999999999998</v>
      </c>
      <c r="L117" t="s">
        <v>80</v>
      </c>
    </row>
    <row r="118" spans="1:12" x14ac:dyDescent="0.3">
      <c r="A118">
        <v>117</v>
      </c>
      <c r="B118">
        <v>0</v>
      </c>
      <c r="C118">
        <v>3</v>
      </c>
      <c r="D118" t="s">
        <v>249</v>
      </c>
      <c r="E118" t="s">
        <v>78</v>
      </c>
      <c r="F118">
        <v>70.5</v>
      </c>
      <c r="G118">
        <v>0</v>
      </c>
      <c r="H118">
        <v>0</v>
      </c>
      <c r="I118">
        <v>370369</v>
      </c>
      <c r="J118">
        <v>7.75</v>
      </c>
      <c r="L118" t="s">
        <v>92</v>
      </c>
    </row>
    <row r="119" spans="1:12" x14ac:dyDescent="0.3">
      <c r="A119">
        <v>118</v>
      </c>
      <c r="B119">
        <v>0</v>
      </c>
      <c r="C119">
        <v>2</v>
      </c>
      <c r="D119" t="s">
        <v>250</v>
      </c>
      <c r="E119" t="s">
        <v>78</v>
      </c>
      <c r="F119">
        <v>29</v>
      </c>
      <c r="G119">
        <v>1</v>
      </c>
      <c r="H119">
        <v>0</v>
      </c>
      <c r="I119">
        <v>11668</v>
      </c>
      <c r="J119">
        <v>21</v>
      </c>
      <c r="L119" t="s">
        <v>80</v>
      </c>
    </row>
    <row r="120" spans="1:12" x14ac:dyDescent="0.3">
      <c r="A120">
        <v>119</v>
      </c>
      <c r="B120">
        <v>0</v>
      </c>
      <c r="C120">
        <v>1</v>
      </c>
      <c r="D120" t="s">
        <v>251</v>
      </c>
      <c r="E120" t="s">
        <v>78</v>
      </c>
      <c r="F120">
        <v>24</v>
      </c>
      <c r="G120">
        <v>0</v>
      </c>
      <c r="H120">
        <v>1</v>
      </c>
      <c r="I120" t="s">
        <v>252</v>
      </c>
      <c r="J120">
        <v>247.52080000000001</v>
      </c>
      <c r="K120" t="s">
        <v>253</v>
      </c>
      <c r="L120" t="s">
        <v>85</v>
      </c>
    </row>
    <row r="121" spans="1:12" x14ac:dyDescent="0.3">
      <c r="A121">
        <v>120</v>
      </c>
      <c r="B121">
        <v>0</v>
      </c>
      <c r="C121">
        <v>3</v>
      </c>
      <c r="D121" t="s">
        <v>254</v>
      </c>
      <c r="E121" t="s">
        <v>82</v>
      </c>
      <c r="F121">
        <v>2</v>
      </c>
      <c r="G121">
        <v>4</v>
      </c>
      <c r="H121">
        <v>2</v>
      </c>
      <c r="I121">
        <v>347082</v>
      </c>
      <c r="J121">
        <v>31.274999999999999</v>
      </c>
      <c r="L121" t="s">
        <v>80</v>
      </c>
    </row>
    <row r="122" spans="1:12" x14ac:dyDescent="0.3">
      <c r="A122">
        <v>121</v>
      </c>
      <c r="B122">
        <v>0</v>
      </c>
      <c r="C122">
        <v>2</v>
      </c>
      <c r="D122" t="s">
        <v>255</v>
      </c>
      <c r="E122" t="s">
        <v>78</v>
      </c>
      <c r="F122">
        <v>21</v>
      </c>
      <c r="G122">
        <v>2</v>
      </c>
      <c r="H122">
        <v>0</v>
      </c>
      <c r="I122" t="s">
        <v>191</v>
      </c>
      <c r="J122">
        <v>73.5</v>
      </c>
      <c r="L122" t="s">
        <v>80</v>
      </c>
    </row>
    <row r="123" spans="1:12" x14ac:dyDescent="0.3">
      <c r="A123">
        <v>122</v>
      </c>
      <c r="B123">
        <v>0</v>
      </c>
      <c r="C123">
        <v>3</v>
      </c>
      <c r="D123" t="s">
        <v>256</v>
      </c>
      <c r="E123" t="s">
        <v>78</v>
      </c>
      <c r="G123">
        <v>0</v>
      </c>
      <c r="H123">
        <v>0</v>
      </c>
      <c r="I123" t="s">
        <v>257</v>
      </c>
      <c r="J123">
        <v>8.0500000000000007</v>
      </c>
      <c r="L123" t="s">
        <v>80</v>
      </c>
    </row>
    <row r="124" spans="1:12" x14ac:dyDescent="0.3">
      <c r="A124">
        <v>123</v>
      </c>
      <c r="B124">
        <v>0</v>
      </c>
      <c r="C124">
        <v>2</v>
      </c>
      <c r="D124" t="s">
        <v>258</v>
      </c>
      <c r="E124" t="s">
        <v>78</v>
      </c>
      <c r="F124">
        <v>32.5</v>
      </c>
      <c r="G124">
        <v>1</v>
      </c>
      <c r="H124">
        <v>0</v>
      </c>
      <c r="I124">
        <v>237736</v>
      </c>
      <c r="J124">
        <v>30.070799999999998</v>
      </c>
      <c r="L124" t="s">
        <v>85</v>
      </c>
    </row>
    <row r="125" spans="1:12" x14ac:dyDescent="0.3">
      <c r="A125">
        <v>124</v>
      </c>
      <c r="B125">
        <v>1</v>
      </c>
      <c r="C125">
        <v>2</v>
      </c>
      <c r="D125" t="s">
        <v>259</v>
      </c>
      <c r="E125" t="s">
        <v>82</v>
      </c>
      <c r="F125">
        <v>32.5</v>
      </c>
      <c r="G125">
        <v>0</v>
      </c>
      <c r="H125">
        <v>0</v>
      </c>
      <c r="I125">
        <v>27267</v>
      </c>
      <c r="J125">
        <v>13</v>
      </c>
      <c r="K125" t="s">
        <v>260</v>
      </c>
      <c r="L125" t="s">
        <v>80</v>
      </c>
    </row>
    <row r="126" spans="1:12" x14ac:dyDescent="0.3">
      <c r="A126">
        <v>125</v>
      </c>
      <c r="B126">
        <v>0</v>
      </c>
      <c r="C126">
        <v>1</v>
      </c>
      <c r="D126" t="s">
        <v>261</v>
      </c>
      <c r="E126" t="s">
        <v>78</v>
      </c>
      <c r="F126">
        <v>54</v>
      </c>
      <c r="G126">
        <v>0</v>
      </c>
      <c r="H126">
        <v>1</v>
      </c>
      <c r="I126">
        <v>35281</v>
      </c>
      <c r="J126">
        <v>77.287499999999994</v>
      </c>
      <c r="K126" t="s">
        <v>233</v>
      </c>
      <c r="L126" t="s">
        <v>80</v>
      </c>
    </row>
    <row r="127" spans="1:12" x14ac:dyDescent="0.3">
      <c r="A127">
        <v>126</v>
      </c>
      <c r="B127">
        <v>1</v>
      </c>
      <c r="C127">
        <v>3</v>
      </c>
      <c r="D127" t="s">
        <v>262</v>
      </c>
      <c r="E127" t="s">
        <v>78</v>
      </c>
      <c r="F127">
        <v>12</v>
      </c>
      <c r="G127">
        <v>1</v>
      </c>
      <c r="H127">
        <v>0</v>
      </c>
      <c r="I127">
        <v>2651</v>
      </c>
      <c r="J127">
        <v>11.2417</v>
      </c>
      <c r="L127" t="s">
        <v>85</v>
      </c>
    </row>
    <row r="128" spans="1:12" x14ac:dyDescent="0.3">
      <c r="A128">
        <v>127</v>
      </c>
      <c r="B128">
        <v>0</v>
      </c>
      <c r="C128">
        <v>3</v>
      </c>
      <c r="D128" t="s">
        <v>263</v>
      </c>
      <c r="E128" t="s">
        <v>78</v>
      </c>
      <c r="G128">
        <v>0</v>
      </c>
      <c r="H128">
        <v>0</v>
      </c>
      <c r="I128">
        <v>370372</v>
      </c>
      <c r="J128">
        <v>7.75</v>
      </c>
      <c r="L128" t="s">
        <v>92</v>
      </c>
    </row>
    <row r="129" spans="1:12" x14ac:dyDescent="0.3">
      <c r="A129">
        <v>128</v>
      </c>
      <c r="B129">
        <v>1</v>
      </c>
      <c r="C129">
        <v>3</v>
      </c>
      <c r="D129" t="s">
        <v>264</v>
      </c>
      <c r="E129" t="s">
        <v>78</v>
      </c>
      <c r="F129">
        <v>24</v>
      </c>
      <c r="G129">
        <v>0</v>
      </c>
      <c r="H129">
        <v>0</v>
      </c>
      <c r="I129" t="s">
        <v>265</v>
      </c>
      <c r="J129">
        <v>7.1417000000000002</v>
      </c>
      <c r="L129" t="s">
        <v>80</v>
      </c>
    </row>
    <row r="130" spans="1:12" x14ac:dyDescent="0.3">
      <c r="A130">
        <v>129</v>
      </c>
      <c r="B130">
        <v>1</v>
      </c>
      <c r="C130">
        <v>3</v>
      </c>
      <c r="D130" t="s">
        <v>266</v>
      </c>
      <c r="E130" t="s">
        <v>82</v>
      </c>
      <c r="G130">
        <v>1</v>
      </c>
      <c r="H130">
        <v>1</v>
      </c>
      <c r="I130">
        <v>2668</v>
      </c>
      <c r="J130">
        <v>22.3583</v>
      </c>
      <c r="K130" t="s">
        <v>267</v>
      </c>
      <c r="L130" t="s">
        <v>85</v>
      </c>
    </row>
    <row r="131" spans="1:12" x14ac:dyDescent="0.3">
      <c r="A131">
        <v>130</v>
      </c>
      <c r="B131">
        <v>0</v>
      </c>
      <c r="C131">
        <v>3</v>
      </c>
      <c r="D131" t="s">
        <v>268</v>
      </c>
      <c r="E131" t="s">
        <v>78</v>
      </c>
      <c r="F131">
        <v>45</v>
      </c>
      <c r="G131">
        <v>0</v>
      </c>
      <c r="H131">
        <v>0</v>
      </c>
      <c r="I131">
        <v>347061</v>
      </c>
      <c r="J131">
        <v>6.9749999999999996</v>
      </c>
      <c r="L131" t="s">
        <v>80</v>
      </c>
    </row>
    <row r="132" spans="1:12" x14ac:dyDescent="0.3">
      <c r="A132">
        <v>131</v>
      </c>
      <c r="B132">
        <v>0</v>
      </c>
      <c r="C132">
        <v>3</v>
      </c>
      <c r="D132" t="s">
        <v>269</v>
      </c>
      <c r="E132" t="s">
        <v>78</v>
      </c>
      <c r="F132">
        <v>33</v>
      </c>
      <c r="G132">
        <v>0</v>
      </c>
      <c r="H132">
        <v>0</v>
      </c>
      <c r="I132">
        <v>349241</v>
      </c>
      <c r="J132">
        <v>7.8958000000000004</v>
      </c>
      <c r="L132" t="s">
        <v>85</v>
      </c>
    </row>
    <row r="133" spans="1:12" x14ac:dyDescent="0.3">
      <c r="A133">
        <v>132</v>
      </c>
      <c r="B133">
        <v>0</v>
      </c>
      <c r="C133">
        <v>3</v>
      </c>
      <c r="D133" t="s">
        <v>270</v>
      </c>
      <c r="E133" t="s">
        <v>78</v>
      </c>
      <c r="F133">
        <v>20</v>
      </c>
      <c r="G133">
        <v>0</v>
      </c>
      <c r="H133">
        <v>0</v>
      </c>
      <c r="I133" t="s">
        <v>271</v>
      </c>
      <c r="J133">
        <v>7.05</v>
      </c>
      <c r="L133" t="s">
        <v>80</v>
      </c>
    </row>
    <row r="134" spans="1:12" x14ac:dyDescent="0.3">
      <c r="A134">
        <v>133</v>
      </c>
      <c r="B134">
        <v>0</v>
      </c>
      <c r="C134">
        <v>3</v>
      </c>
      <c r="D134" t="s">
        <v>272</v>
      </c>
      <c r="E134" t="s">
        <v>82</v>
      </c>
      <c r="F134">
        <v>47</v>
      </c>
      <c r="G134">
        <v>1</v>
      </c>
      <c r="H134">
        <v>0</v>
      </c>
      <c r="I134" t="s">
        <v>273</v>
      </c>
      <c r="J134">
        <v>14.5</v>
      </c>
      <c r="L134" t="s">
        <v>80</v>
      </c>
    </row>
    <row r="135" spans="1:12" x14ac:dyDescent="0.3">
      <c r="A135">
        <v>134</v>
      </c>
      <c r="B135">
        <v>1</v>
      </c>
      <c r="C135">
        <v>2</v>
      </c>
      <c r="D135" t="s">
        <v>274</v>
      </c>
      <c r="E135" t="s">
        <v>82</v>
      </c>
      <c r="F135">
        <v>29</v>
      </c>
      <c r="G135">
        <v>1</v>
      </c>
      <c r="H135">
        <v>0</v>
      </c>
      <c r="I135">
        <v>228414</v>
      </c>
      <c r="J135">
        <v>26</v>
      </c>
      <c r="L135" t="s">
        <v>80</v>
      </c>
    </row>
    <row r="136" spans="1:12" x14ac:dyDescent="0.3">
      <c r="A136">
        <v>135</v>
      </c>
      <c r="B136">
        <v>0</v>
      </c>
      <c r="C136">
        <v>2</v>
      </c>
      <c r="D136" t="s">
        <v>275</v>
      </c>
      <c r="E136" t="s">
        <v>78</v>
      </c>
      <c r="F136">
        <v>25</v>
      </c>
      <c r="G136">
        <v>0</v>
      </c>
      <c r="H136">
        <v>0</v>
      </c>
      <c r="I136" t="s">
        <v>276</v>
      </c>
      <c r="J136">
        <v>13</v>
      </c>
      <c r="L136" t="s">
        <v>80</v>
      </c>
    </row>
    <row r="137" spans="1:12" x14ac:dyDescent="0.3">
      <c r="A137">
        <v>136</v>
      </c>
      <c r="B137">
        <v>0</v>
      </c>
      <c r="C137">
        <v>2</v>
      </c>
      <c r="D137" t="s">
        <v>277</v>
      </c>
      <c r="E137" t="s">
        <v>78</v>
      </c>
      <c r="F137">
        <v>23</v>
      </c>
      <c r="G137">
        <v>0</v>
      </c>
      <c r="H137">
        <v>0</v>
      </c>
      <c r="I137" t="s">
        <v>278</v>
      </c>
      <c r="J137">
        <v>15.0458</v>
      </c>
      <c r="L137" t="s">
        <v>85</v>
      </c>
    </row>
    <row r="138" spans="1:12" x14ac:dyDescent="0.3">
      <c r="A138">
        <v>137</v>
      </c>
      <c r="B138">
        <v>1</v>
      </c>
      <c r="C138">
        <v>1</v>
      </c>
      <c r="D138" t="s">
        <v>279</v>
      </c>
      <c r="E138" t="s">
        <v>82</v>
      </c>
      <c r="F138">
        <v>19</v>
      </c>
      <c r="G138">
        <v>0</v>
      </c>
      <c r="H138">
        <v>2</v>
      </c>
      <c r="I138">
        <v>11752</v>
      </c>
      <c r="J138">
        <v>26.283300000000001</v>
      </c>
      <c r="K138" t="s">
        <v>280</v>
      </c>
      <c r="L138" t="s">
        <v>80</v>
      </c>
    </row>
    <row r="139" spans="1:12" x14ac:dyDescent="0.3">
      <c r="A139">
        <v>138</v>
      </c>
      <c r="B139">
        <v>0</v>
      </c>
      <c r="C139">
        <v>1</v>
      </c>
      <c r="D139" t="s">
        <v>281</v>
      </c>
      <c r="E139" t="s">
        <v>78</v>
      </c>
      <c r="F139">
        <v>37</v>
      </c>
      <c r="G139">
        <v>1</v>
      </c>
      <c r="H139">
        <v>0</v>
      </c>
      <c r="I139">
        <v>113803</v>
      </c>
      <c r="J139">
        <v>53.1</v>
      </c>
      <c r="K139" t="s">
        <v>89</v>
      </c>
      <c r="L139" t="s">
        <v>80</v>
      </c>
    </row>
    <row r="140" spans="1:12" x14ac:dyDescent="0.3">
      <c r="A140">
        <v>139</v>
      </c>
      <c r="B140">
        <v>0</v>
      </c>
      <c r="C140">
        <v>3</v>
      </c>
      <c r="D140" t="s">
        <v>282</v>
      </c>
      <c r="E140" t="s">
        <v>78</v>
      </c>
      <c r="F140">
        <v>16</v>
      </c>
      <c r="G140">
        <v>0</v>
      </c>
      <c r="H140">
        <v>0</v>
      </c>
      <c r="I140">
        <v>7534</v>
      </c>
      <c r="J140">
        <v>9.2166999999999994</v>
      </c>
      <c r="L140" t="s">
        <v>80</v>
      </c>
    </row>
    <row r="141" spans="1:12" x14ac:dyDescent="0.3">
      <c r="A141">
        <v>140</v>
      </c>
      <c r="B141">
        <v>0</v>
      </c>
      <c r="C141">
        <v>1</v>
      </c>
      <c r="D141" t="s">
        <v>283</v>
      </c>
      <c r="E141" t="s">
        <v>78</v>
      </c>
      <c r="F141">
        <v>24</v>
      </c>
      <c r="G141">
        <v>0</v>
      </c>
      <c r="H141">
        <v>0</v>
      </c>
      <c r="I141" t="s">
        <v>284</v>
      </c>
      <c r="J141">
        <v>79.2</v>
      </c>
      <c r="K141" t="s">
        <v>285</v>
      </c>
      <c r="L141" t="s">
        <v>85</v>
      </c>
    </row>
    <row r="142" spans="1:12" x14ac:dyDescent="0.3">
      <c r="A142">
        <v>141</v>
      </c>
      <c r="B142">
        <v>0</v>
      </c>
      <c r="C142">
        <v>3</v>
      </c>
      <c r="D142" t="s">
        <v>286</v>
      </c>
      <c r="E142" t="s">
        <v>82</v>
      </c>
      <c r="G142">
        <v>0</v>
      </c>
      <c r="H142">
        <v>2</v>
      </c>
      <c r="I142">
        <v>2678</v>
      </c>
      <c r="J142">
        <v>15.245799999999999</v>
      </c>
      <c r="L142" t="s">
        <v>85</v>
      </c>
    </row>
    <row r="143" spans="1:12" x14ac:dyDescent="0.3">
      <c r="A143">
        <v>142</v>
      </c>
      <c r="B143">
        <v>1</v>
      </c>
      <c r="C143">
        <v>3</v>
      </c>
      <c r="D143" t="s">
        <v>287</v>
      </c>
      <c r="E143" t="s">
        <v>82</v>
      </c>
      <c r="F143">
        <v>22</v>
      </c>
      <c r="G143">
        <v>0</v>
      </c>
      <c r="H143">
        <v>0</v>
      </c>
      <c r="I143">
        <v>347081</v>
      </c>
      <c r="J143">
        <v>7.75</v>
      </c>
      <c r="L143" t="s">
        <v>80</v>
      </c>
    </row>
    <row r="144" spans="1:12" x14ac:dyDescent="0.3">
      <c r="A144">
        <v>143</v>
      </c>
      <c r="B144">
        <v>1</v>
      </c>
      <c r="C144">
        <v>3</v>
      </c>
      <c r="D144" t="s">
        <v>288</v>
      </c>
      <c r="E144" t="s">
        <v>82</v>
      </c>
      <c r="F144">
        <v>24</v>
      </c>
      <c r="G144">
        <v>1</v>
      </c>
      <c r="H144">
        <v>0</v>
      </c>
      <c r="I144" t="s">
        <v>289</v>
      </c>
      <c r="J144">
        <v>15.85</v>
      </c>
      <c r="L144" t="s">
        <v>80</v>
      </c>
    </row>
    <row r="145" spans="1:12" x14ac:dyDescent="0.3">
      <c r="A145">
        <v>144</v>
      </c>
      <c r="B145">
        <v>0</v>
      </c>
      <c r="C145">
        <v>3</v>
      </c>
      <c r="D145" t="s">
        <v>290</v>
      </c>
      <c r="E145" t="s">
        <v>78</v>
      </c>
      <c r="F145">
        <v>19</v>
      </c>
      <c r="G145">
        <v>0</v>
      </c>
      <c r="H145">
        <v>0</v>
      </c>
      <c r="I145">
        <v>365222</v>
      </c>
      <c r="J145">
        <v>6.75</v>
      </c>
      <c r="L145" t="s">
        <v>92</v>
      </c>
    </row>
    <row r="146" spans="1:12" x14ac:dyDescent="0.3">
      <c r="A146">
        <v>145</v>
      </c>
      <c r="B146">
        <v>0</v>
      </c>
      <c r="C146">
        <v>2</v>
      </c>
      <c r="D146" t="s">
        <v>291</v>
      </c>
      <c r="E146" t="s">
        <v>78</v>
      </c>
      <c r="F146">
        <v>18</v>
      </c>
      <c r="G146">
        <v>0</v>
      </c>
      <c r="H146">
        <v>0</v>
      </c>
      <c r="I146">
        <v>231945</v>
      </c>
      <c r="J146">
        <v>11.5</v>
      </c>
      <c r="L146" t="s">
        <v>80</v>
      </c>
    </row>
    <row r="147" spans="1:12" x14ac:dyDescent="0.3">
      <c r="A147">
        <v>146</v>
      </c>
      <c r="B147">
        <v>0</v>
      </c>
      <c r="C147">
        <v>2</v>
      </c>
      <c r="D147" t="s">
        <v>292</v>
      </c>
      <c r="E147" t="s">
        <v>78</v>
      </c>
      <c r="F147">
        <v>19</v>
      </c>
      <c r="G147">
        <v>1</v>
      </c>
      <c r="H147">
        <v>1</v>
      </c>
      <c r="I147" t="s">
        <v>293</v>
      </c>
      <c r="J147">
        <v>36.75</v>
      </c>
      <c r="L147" t="s">
        <v>80</v>
      </c>
    </row>
    <row r="148" spans="1:12" x14ac:dyDescent="0.3">
      <c r="A148">
        <v>147</v>
      </c>
      <c r="B148">
        <v>1</v>
      </c>
      <c r="C148">
        <v>3</v>
      </c>
      <c r="D148" t="s">
        <v>294</v>
      </c>
      <c r="E148" t="s">
        <v>78</v>
      </c>
      <c r="F148">
        <v>27</v>
      </c>
      <c r="G148">
        <v>0</v>
      </c>
      <c r="H148">
        <v>0</v>
      </c>
      <c r="I148">
        <v>350043</v>
      </c>
      <c r="J148">
        <v>7.7957999999999998</v>
      </c>
      <c r="L148" t="s">
        <v>80</v>
      </c>
    </row>
    <row r="149" spans="1:12" x14ac:dyDescent="0.3">
      <c r="A149">
        <v>148</v>
      </c>
      <c r="B149">
        <v>0</v>
      </c>
      <c r="C149">
        <v>3</v>
      </c>
      <c r="D149" t="s">
        <v>295</v>
      </c>
      <c r="E149" t="s">
        <v>82</v>
      </c>
      <c r="F149">
        <v>9</v>
      </c>
      <c r="G149">
        <v>2</v>
      </c>
      <c r="H149">
        <v>2</v>
      </c>
      <c r="I149" t="s">
        <v>208</v>
      </c>
      <c r="J149">
        <v>34.375</v>
      </c>
      <c r="L149" t="s">
        <v>80</v>
      </c>
    </row>
    <row r="150" spans="1:12" x14ac:dyDescent="0.3">
      <c r="A150">
        <v>149</v>
      </c>
      <c r="B150">
        <v>0</v>
      </c>
      <c r="C150">
        <v>2</v>
      </c>
      <c r="D150" t="s">
        <v>296</v>
      </c>
      <c r="E150" t="s">
        <v>78</v>
      </c>
      <c r="F150">
        <v>36.5</v>
      </c>
      <c r="G150">
        <v>0</v>
      </c>
      <c r="H150">
        <v>2</v>
      </c>
      <c r="I150">
        <v>230080</v>
      </c>
      <c r="J150">
        <v>26</v>
      </c>
      <c r="K150" t="s">
        <v>297</v>
      </c>
      <c r="L150" t="s">
        <v>80</v>
      </c>
    </row>
    <row r="151" spans="1:12" x14ac:dyDescent="0.3">
      <c r="A151">
        <v>150</v>
      </c>
      <c r="B151">
        <v>0</v>
      </c>
      <c r="C151">
        <v>2</v>
      </c>
      <c r="D151" t="s">
        <v>298</v>
      </c>
      <c r="E151" t="s">
        <v>78</v>
      </c>
      <c r="F151">
        <v>42</v>
      </c>
      <c r="G151">
        <v>0</v>
      </c>
      <c r="H151">
        <v>0</v>
      </c>
      <c r="I151">
        <v>244310</v>
      </c>
      <c r="J151">
        <v>13</v>
      </c>
      <c r="L151" t="s">
        <v>80</v>
      </c>
    </row>
    <row r="152" spans="1:12" x14ac:dyDescent="0.3">
      <c r="A152">
        <v>151</v>
      </c>
      <c r="B152">
        <v>0</v>
      </c>
      <c r="C152">
        <v>2</v>
      </c>
      <c r="D152" t="s">
        <v>299</v>
      </c>
      <c r="E152" t="s">
        <v>78</v>
      </c>
      <c r="F152">
        <v>51</v>
      </c>
      <c r="G152">
        <v>0</v>
      </c>
      <c r="H152">
        <v>0</v>
      </c>
      <c r="I152" t="s">
        <v>300</v>
      </c>
      <c r="J152">
        <v>12.525</v>
      </c>
      <c r="L152" t="s">
        <v>80</v>
      </c>
    </row>
    <row r="153" spans="1:12" x14ac:dyDescent="0.3">
      <c r="A153">
        <v>152</v>
      </c>
      <c r="B153">
        <v>1</v>
      </c>
      <c r="C153">
        <v>1</v>
      </c>
      <c r="D153" t="s">
        <v>301</v>
      </c>
      <c r="E153" t="s">
        <v>82</v>
      </c>
      <c r="F153">
        <v>22</v>
      </c>
      <c r="G153">
        <v>1</v>
      </c>
      <c r="H153">
        <v>0</v>
      </c>
      <c r="I153">
        <v>113776</v>
      </c>
      <c r="J153">
        <v>66.599999999999994</v>
      </c>
      <c r="K153" t="s">
        <v>302</v>
      </c>
      <c r="L153" t="s">
        <v>80</v>
      </c>
    </row>
    <row r="154" spans="1:12" x14ac:dyDescent="0.3">
      <c r="A154">
        <v>153</v>
      </c>
      <c r="B154">
        <v>0</v>
      </c>
      <c r="C154">
        <v>3</v>
      </c>
      <c r="D154" t="s">
        <v>303</v>
      </c>
      <c r="E154" t="s">
        <v>78</v>
      </c>
      <c r="F154">
        <v>55.5</v>
      </c>
      <c r="G154">
        <v>0</v>
      </c>
      <c r="H154">
        <v>0</v>
      </c>
      <c r="I154" t="s">
        <v>304</v>
      </c>
      <c r="J154">
        <v>8.0500000000000007</v>
      </c>
      <c r="L154" t="s">
        <v>80</v>
      </c>
    </row>
    <row r="155" spans="1:12" x14ac:dyDescent="0.3">
      <c r="A155">
        <v>154</v>
      </c>
      <c r="B155">
        <v>0</v>
      </c>
      <c r="C155">
        <v>3</v>
      </c>
      <c r="D155" t="s">
        <v>305</v>
      </c>
      <c r="E155" t="s">
        <v>78</v>
      </c>
      <c r="F155">
        <v>40.5</v>
      </c>
      <c r="G155">
        <v>0</v>
      </c>
      <c r="H155">
        <v>2</v>
      </c>
      <c r="I155" t="s">
        <v>306</v>
      </c>
      <c r="J155">
        <v>14.5</v>
      </c>
      <c r="L155" t="s">
        <v>80</v>
      </c>
    </row>
    <row r="156" spans="1:12" x14ac:dyDescent="0.3">
      <c r="A156">
        <v>155</v>
      </c>
      <c r="B156">
        <v>0</v>
      </c>
      <c r="C156">
        <v>3</v>
      </c>
      <c r="D156" t="s">
        <v>307</v>
      </c>
      <c r="E156" t="s">
        <v>78</v>
      </c>
      <c r="G156">
        <v>0</v>
      </c>
      <c r="H156">
        <v>0</v>
      </c>
      <c r="I156" t="s">
        <v>308</v>
      </c>
      <c r="J156">
        <v>7.3125</v>
      </c>
      <c r="L156" t="s">
        <v>80</v>
      </c>
    </row>
    <row r="157" spans="1:12" x14ac:dyDescent="0.3">
      <c r="A157">
        <v>156</v>
      </c>
      <c r="B157">
        <v>0</v>
      </c>
      <c r="C157">
        <v>1</v>
      </c>
      <c r="D157" t="s">
        <v>309</v>
      </c>
      <c r="E157" t="s">
        <v>78</v>
      </c>
      <c r="F157">
        <v>51</v>
      </c>
      <c r="G157">
        <v>0</v>
      </c>
      <c r="H157">
        <v>1</v>
      </c>
      <c r="I157" t="s">
        <v>310</v>
      </c>
      <c r="J157">
        <v>61.379199999999997</v>
      </c>
      <c r="L157" t="s">
        <v>85</v>
      </c>
    </row>
    <row r="158" spans="1:12" x14ac:dyDescent="0.3">
      <c r="A158">
        <v>157</v>
      </c>
      <c r="B158">
        <v>1</v>
      </c>
      <c r="C158">
        <v>3</v>
      </c>
      <c r="D158" t="s">
        <v>311</v>
      </c>
      <c r="E158" t="s">
        <v>82</v>
      </c>
      <c r="F158">
        <v>16</v>
      </c>
      <c r="G158">
        <v>0</v>
      </c>
      <c r="H158">
        <v>0</v>
      </c>
      <c r="I158">
        <v>35851</v>
      </c>
      <c r="J158">
        <v>7.7332999999999998</v>
      </c>
      <c r="L158" t="s">
        <v>92</v>
      </c>
    </row>
    <row r="159" spans="1:12" x14ac:dyDescent="0.3">
      <c r="A159">
        <v>158</v>
      </c>
      <c r="B159">
        <v>0</v>
      </c>
      <c r="C159">
        <v>3</v>
      </c>
      <c r="D159" t="s">
        <v>312</v>
      </c>
      <c r="E159" t="s">
        <v>78</v>
      </c>
      <c r="F159">
        <v>30</v>
      </c>
      <c r="G159">
        <v>0</v>
      </c>
      <c r="H159">
        <v>0</v>
      </c>
      <c r="I159" t="s">
        <v>313</v>
      </c>
      <c r="J159">
        <v>8.0500000000000007</v>
      </c>
      <c r="L159" t="s">
        <v>80</v>
      </c>
    </row>
    <row r="160" spans="1:12" x14ac:dyDescent="0.3">
      <c r="A160">
        <v>159</v>
      </c>
      <c r="B160">
        <v>0</v>
      </c>
      <c r="C160">
        <v>3</v>
      </c>
      <c r="D160" t="s">
        <v>314</v>
      </c>
      <c r="E160" t="s">
        <v>78</v>
      </c>
      <c r="G160">
        <v>0</v>
      </c>
      <c r="H160">
        <v>0</v>
      </c>
      <c r="I160">
        <v>315037</v>
      </c>
      <c r="J160">
        <v>8.6624999999999996</v>
      </c>
      <c r="L160" t="s">
        <v>80</v>
      </c>
    </row>
    <row r="161" spans="1:12" x14ac:dyDescent="0.3">
      <c r="A161">
        <v>160</v>
      </c>
      <c r="B161">
        <v>0</v>
      </c>
      <c r="C161">
        <v>3</v>
      </c>
      <c r="D161" t="s">
        <v>315</v>
      </c>
      <c r="E161" t="s">
        <v>78</v>
      </c>
      <c r="G161">
        <v>8</v>
      </c>
      <c r="H161">
        <v>2</v>
      </c>
      <c r="I161" t="s">
        <v>316</v>
      </c>
      <c r="J161">
        <v>69.55</v>
      </c>
      <c r="L161" t="s">
        <v>80</v>
      </c>
    </row>
    <row r="162" spans="1:12" x14ac:dyDescent="0.3">
      <c r="A162">
        <v>161</v>
      </c>
      <c r="B162">
        <v>0</v>
      </c>
      <c r="C162">
        <v>3</v>
      </c>
      <c r="D162" t="s">
        <v>317</v>
      </c>
      <c r="E162" t="s">
        <v>78</v>
      </c>
      <c r="F162">
        <v>44</v>
      </c>
      <c r="G162">
        <v>0</v>
      </c>
      <c r="H162">
        <v>1</v>
      </c>
      <c r="I162">
        <v>371362</v>
      </c>
      <c r="J162">
        <v>16.100000000000001</v>
      </c>
      <c r="L162" t="s">
        <v>80</v>
      </c>
    </row>
    <row r="163" spans="1:12" x14ac:dyDescent="0.3">
      <c r="A163">
        <v>162</v>
      </c>
      <c r="B163">
        <v>1</v>
      </c>
      <c r="C163">
        <v>2</v>
      </c>
      <c r="D163" t="s">
        <v>318</v>
      </c>
      <c r="E163" t="s">
        <v>82</v>
      </c>
      <c r="F163">
        <v>40</v>
      </c>
      <c r="G163">
        <v>0</v>
      </c>
      <c r="H163">
        <v>0</v>
      </c>
      <c r="I163" t="s">
        <v>319</v>
      </c>
      <c r="J163">
        <v>15.75</v>
      </c>
      <c r="L163" t="s">
        <v>80</v>
      </c>
    </row>
    <row r="164" spans="1:12" x14ac:dyDescent="0.3">
      <c r="A164">
        <v>163</v>
      </c>
      <c r="B164">
        <v>0</v>
      </c>
      <c r="C164">
        <v>3</v>
      </c>
      <c r="D164" t="s">
        <v>320</v>
      </c>
      <c r="E164" t="s">
        <v>78</v>
      </c>
      <c r="F164">
        <v>26</v>
      </c>
      <c r="G164">
        <v>0</v>
      </c>
      <c r="H164">
        <v>0</v>
      </c>
      <c r="I164">
        <v>347068</v>
      </c>
      <c r="J164">
        <v>7.7750000000000004</v>
      </c>
      <c r="L164" t="s">
        <v>80</v>
      </c>
    </row>
    <row r="165" spans="1:12" x14ac:dyDescent="0.3">
      <c r="A165">
        <v>164</v>
      </c>
      <c r="B165">
        <v>0</v>
      </c>
      <c r="C165">
        <v>3</v>
      </c>
      <c r="D165" t="s">
        <v>321</v>
      </c>
      <c r="E165" t="s">
        <v>78</v>
      </c>
      <c r="F165">
        <v>17</v>
      </c>
      <c r="G165">
        <v>0</v>
      </c>
      <c r="H165">
        <v>0</v>
      </c>
      <c r="I165">
        <v>315093</v>
      </c>
      <c r="J165">
        <v>8.6624999999999996</v>
      </c>
      <c r="L165" t="s">
        <v>80</v>
      </c>
    </row>
    <row r="166" spans="1:12" x14ac:dyDescent="0.3">
      <c r="A166">
        <v>165</v>
      </c>
      <c r="B166">
        <v>0</v>
      </c>
      <c r="C166">
        <v>3</v>
      </c>
      <c r="D166" t="s">
        <v>322</v>
      </c>
      <c r="E166" t="s">
        <v>78</v>
      </c>
      <c r="F166">
        <v>1</v>
      </c>
      <c r="G166">
        <v>4</v>
      </c>
      <c r="H166">
        <v>1</v>
      </c>
      <c r="I166">
        <v>3101295</v>
      </c>
      <c r="J166">
        <v>39.6875</v>
      </c>
      <c r="L166" t="s">
        <v>80</v>
      </c>
    </row>
    <row r="167" spans="1:12" x14ac:dyDescent="0.3">
      <c r="A167">
        <v>166</v>
      </c>
      <c r="B167">
        <v>1</v>
      </c>
      <c r="C167">
        <v>3</v>
      </c>
      <c r="D167" t="s">
        <v>323</v>
      </c>
      <c r="E167" t="s">
        <v>78</v>
      </c>
      <c r="F167">
        <v>9</v>
      </c>
      <c r="G167">
        <v>0</v>
      </c>
      <c r="H167">
        <v>2</v>
      </c>
      <c r="I167">
        <v>363291</v>
      </c>
      <c r="J167">
        <v>20.524999999999999</v>
      </c>
      <c r="L167" t="s">
        <v>80</v>
      </c>
    </row>
    <row r="168" spans="1:12" x14ac:dyDescent="0.3">
      <c r="A168">
        <v>167</v>
      </c>
      <c r="B168">
        <v>1</v>
      </c>
      <c r="C168">
        <v>1</v>
      </c>
      <c r="D168" t="s">
        <v>324</v>
      </c>
      <c r="E168" t="s">
        <v>82</v>
      </c>
      <c r="G168">
        <v>0</v>
      </c>
      <c r="H168">
        <v>1</v>
      </c>
      <c r="I168">
        <v>113505</v>
      </c>
      <c r="J168">
        <v>55</v>
      </c>
      <c r="K168" t="s">
        <v>325</v>
      </c>
      <c r="L168" t="s">
        <v>80</v>
      </c>
    </row>
    <row r="169" spans="1:12" x14ac:dyDescent="0.3">
      <c r="A169">
        <v>168</v>
      </c>
      <c r="B169">
        <v>0</v>
      </c>
      <c r="C169">
        <v>3</v>
      </c>
      <c r="D169" t="s">
        <v>326</v>
      </c>
      <c r="E169" t="s">
        <v>82</v>
      </c>
      <c r="F169">
        <v>45</v>
      </c>
      <c r="G169">
        <v>1</v>
      </c>
      <c r="H169">
        <v>4</v>
      </c>
      <c r="I169">
        <v>347088</v>
      </c>
      <c r="J169">
        <v>27.9</v>
      </c>
      <c r="L169" t="s">
        <v>80</v>
      </c>
    </row>
    <row r="170" spans="1:12" x14ac:dyDescent="0.3">
      <c r="A170">
        <v>169</v>
      </c>
      <c r="B170">
        <v>0</v>
      </c>
      <c r="C170">
        <v>1</v>
      </c>
      <c r="D170" t="s">
        <v>327</v>
      </c>
      <c r="E170" t="s">
        <v>78</v>
      </c>
      <c r="G170">
        <v>0</v>
      </c>
      <c r="H170">
        <v>0</v>
      </c>
      <c r="I170" t="s">
        <v>328</v>
      </c>
      <c r="J170">
        <v>25.925000000000001</v>
      </c>
      <c r="L170" t="s">
        <v>80</v>
      </c>
    </row>
    <row r="171" spans="1:12" x14ac:dyDescent="0.3">
      <c r="A171">
        <v>170</v>
      </c>
      <c r="B171">
        <v>0</v>
      </c>
      <c r="C171">
        <v>3</v>
      </c>
      <c r="D171" t="s">
        <v>329</v>
      </c>
      <c r="E171" t="s">
        <v>78</v>
      </c>
      <c r="F171">
        <v>28</v>
      </c>
      <c r="G171">
        <v>0</v>
      </c>
      <c r="H171">
        <v>0</v>
      </c>
      <c r="I171">
        <v>1601</v>
      </c>
      <c r="J171">
        <v>56.495800000000003</v>
      </c>
      <c r="L171" t="s">
        <v>80</v>
      </c>
    </row>
    <row r="172" spans="1:12" x14ac:dyDescent="0.3">
      <c r="A172">
        <v>171</v>
      </c>
      <c r="B172">
        <v>0</v>
      </c>
      <c r="C172">
        <v>1</v>
      </c>
      <c r="D172" t="s">
        <v>330</v>
      </c>
      <c r="E172" t="s">
        <v>78</v>
      </c>
      <c r="F172">
        <v>61</v>
      </c>
      <c r="G172">
        <v>0</v>
      </c>
      <c r="H172">
        <v>0</v>
      </c>
      <c r="I172">
        <v>111240</v>
      </c>
      <c r="J172">
        <v>33.5</v>
      </c>
      <c r="K172" t="s">
        <v>331</v>
      </c>
      <c r="L172" t="s">
        <v>80</v>
      </c>
    </row>
    <row r="173" spans="1:12" x14ac:dyDescent="0.3">
      <c r="A173">
        <v>172</v>
      </c>
      <c r="B173">
        <v>0</v>
      </c>
      <c r="C173">
        <v>3</v>
      </c>
      <c r="D173" t="s">
        <v>332</v>
      </c>
      <c r="E173" t="s">
        <v>78</v>
      </c>
      <c r="F173">
        <v>4</v>
      </c>
      <c r="G173">
        <v>4</v>
      </c>
      <c r="H173">
        <v>1</v>
      </c>
      <c r="I173">
        <v>382652</v>
      </c>
      <c r="J173">
        <v>29.125</v>
      </c>
      <c r="L173" t="s">
        <v>92</v>
      </c>
    </row>
    <row r="174" spans="1:12" x14ac:dyDescent="0.3">
      <c r="A174">
        <v>173</v>
      </c>
      <c r="B174">
        <v>1</v>
      </c>
      <c r="C174">
        <v>3</v>
      </c>
      <c r="D174" t="s">
        <v>333</v>
      </c>
      <c r="E174" t="s">
        <v>82</v>
      </c>
      <c r="F174">
        <v>1</v>
      </c>
      <c r="G174">
        <v>1</v>
      </c>
      <c r="H174">
        <v>1</v>
      </c>
      <c r="I174">
        <v>347742</v>
      </c>
      <c r="J174">
        <v>11.1333</v>
      </c>
      <c r="L174" t="s">
        <v>80</v>
      </c>
    </row>
    <row r="175" spans="1:12" x14ac:dyDescent="0.3">
      <c r="A175">
        <v>174</v>
      </c>
      <c r="B175">
        <v>0</v>
      </c>
      <c r="C175">
        <v>3</v>
      </c>
      <c r="D175" t="s">
        <v>334</v>
      </c>
      <c r="E175" t="s">
        <v>78</v>
      </c>
      <c r="F175">
        <v>21</v>
      </c>
      <c r="G175">
        <v>0</v>
      </c>
      <c r="H175">
        <v>0</v>
      </c>
      <c r="I175" t="s">
        <v>335</v>
      </c>
      <c r="J175">
        <v>7.9249999999999998</v>
      </c>
      <c r="L175" t="s">
        <v>80</v>
      </c>
    </row>
    <row r="176" spans="1:12" x14ac:dyDescent="0.3">
      <c r="A176">
        <v>175</v>
      </c>
      <c r="B176">
        <v>0</v>
      </c>
      <c r="C176">
        <v>1</v>
      </c>
      <c r="D176" t="s">
        <v>336</v>
      </c>
      <c r="E176" t="s">
        <v>78</v>
      </c>
      <c r="F176">
        <v>56</v>
      </c>
      <c r="G176">
        <v>0</v>
      </c>
      <c r="H176">
        <v>0</v>
      </c>
      <c r="I176">
        <v>17764</v>
      </c>
      <c r="J176">
        <v>30.695799999999998</v>
      </c>
      <c r="K176" t="s">
        <v>337</v>
      </c>
      <c r="L176" t="s">
        <v>85</v>
      </c>
    </row>
    <row r="177" spans="1:12" x14ac:dyDescent="0.3">
      <c r="A177">
        <v>176</v>
      </c>
      <c r="B177">
        <v>0</v>
      </c>
      <c r="C177">
        <v>3</v>
      </c>
      <c r="D177" t="s">
        <v>338</v>
      </c>
      <c r="E177" t="s">
        <v>78</v>
      </c>
      <c r="F177">
        <v>18</v>
      </c>
      <c r="G177">
        <v>1</v>
      </c>
      <c r="H177">
        <v>1</v>
      </c>
      <c r="I177">
        <v>350404</v>
      </c>
      <c r="J177">
        <v>7.8541999999999996</v>
      </c>
      <c r="L177" t="s">
        <v>80</v>
      </c>
    </row>
    <row r="178" spans="1:12" x14ac:dyDescent="0.3">
      <c r="A178">
        <v>177</v>
      </c>
      <c r="B178">
        <v>0</v>
      </c>
      <c r="C178">
        <v>3</v>
      </c>
      <c r="D178" t="s">
        <v>339</v>
      </c>
      <c r="E178" t="s">
        <v>78</v>
      </c>
      <c r="G178">
        <v>3</v>
      </c>
      <c r="H178">
        <v>1</v>
      </c>
      <c r="I178">
        <v>4133</v>
      </c>
      <c r="J178">
        <v>25.466699999999999</v>
      </c>
      <c r="L178" t="s">
        <v>80</v>
      </c>
    </row>
    <row r="179" spans="1:12" x14ac:dyDescent="0.3">
      <c r="A179">
        <v>178</v>
      </c>
      <c r="B179">
        <v>0</v>
      </c>
      <c r="C179">
        <v>1</v>
      </c>
      <c r="D179" t="s">
        <v>340</v>
      </c>
      <c r="E179" t="s">
        <v>82</v>
      </c>
      <c r="F179">
        <v>50</v>
      </c>
      <c r="G179">
        <v>0</v>
      </c>
      <c r="H179">
        <v>0</v>
      </c>
      <c r="I179" t="s">
        <v>341</v>
      </c>
      <c r="J179">
        <v>28.712499999999999</v>
      </c>
      <c r="K179" t="s">
        <v>342</v>
      </c>
      <c r="L179" t="s">
        <v>85</v>
      </c>
    </row>
    <row r="180" spans="1:12" x14ac:dyDescent="0.3">
      <c r="A180">
        <v>179</v>
      </c>
      <c r="B180">
        <v>0</v>
      </c>
      <c r="C180">
        <v>2</v>
      </c>
      <c r="D180" t="s">
        <v>343</v>
      </c>
      <c r="E180" t="s">
        <v>78</v>
      </c>
      <c r="F180">
        <v>30</v>
      </c>
      <c r="G180">
        <v>0</v>
      </c>
      <c r="H180">
        <v>0</v>
      </c>
      <c r="I180">
        <v>250653</v>
      </c>
      <c r="J180">
        <v>13</v>
      </c>
      <c r="L180" t="s">
        <v>80</v>
      </c>
    </row>
    <row r="181" spans="1:12" x14ac:dyDescent="0.3">
      <c r="A181">
        <v>180</v>
      </c>
      <c r="B181">
        <v>0</v>
      </c>
      <c r="C181">
        <v>3</v>
      </c>
      <c r="D181" t="s">
        <v>344</v>
      </c>
      <c r="E181" t="s">
        <v>78</v>
      </c>
      <c r="F181">
        <v>36</v>
      </c>
      <c r="G181">
        <v>0</v>
      </c>
      <c r="H181">
        <v>0</v>
      </c>
      <c r="I181" t="s">
        <v>345</v>
      </c>
      <c r="J181">
        <v>0</v>
      </c>
      <c r="L181" t="s">
        <v>80</v>
      </c>
    </row>
    <row r="182" spans="1:12" x14ac:dyDescent="0.3">
      <c r="A182">
        <v>181</v>
      </c>
      <c r="B182">
        <v>0</v>
      </c>
      <c r="C182">
        <v>3</v>
      </c>
      <c r="D182" t="s">
        <v>346</v>
      </c>
      <c r="E182" t="s">
        <v>82</v>
      </c>
      <c r="G182">
        <v>8</v>
      </c>
      <c r="H182">
        <v>2</v>
      </c>
      <c r="I182" t="s">
        <v>316</v>
      </c>
      <c r="J182">
        <v>69.55</v>
      </c>
      <c r="L182" t="s">
        <v>80</v>
      </c>
    </row>
    <row r="183" spans="1:12" x14ac:dyDescent="0.3">
      <c r="A183">
        <v>182</v>
      </c>
      <c r="B183">
        <v>0</v>
      </c>
      <c r="C183">
        <v>2</v>
      </c>
      <c r="D183" t="s">
        <v>347</v>
      </c>
      <c r="E183" t="s">
        <v>78</v>
      </c>
      <c r="G183">
        <v>0</v>
      </c>
      <c r="H183">
        <v>0</v>
      </c>
      <c r="I183" t="s">
        <v>348</v>
      </c>
      <c r="J183">
        <v>15.05</v>
      </c>
      <c r="L183" t="s">
        <v>85</v>
      </c>
    </row>
    <row r="184" spans="1:12" x14ac:dyDescent="0.3">
      <c r="A184">
        <v>183</v>
      </c>
      <c r="B184">
        <v>0</v>
      </c>
      <c r="C184">
        <v>3</v>
      </c>
      <c r="D184" t="s">
        <v>349</v>
      </c>
      <c r="E184" t="s">
        <v>78</v>
      </c>
      <c r="F184">
        <v>9</v>
      </c>
      <c r="G184">
        <v>4</v>
      </c>
      <c r="H184">
        <v>2</v>
      </c>
      <c r="I184">
        <v>347077</v>
      </c>
      <c r="J184">
        <v>31.387499999999999</v>
      </c>
      <c r="L184" t="s">
        <v>80</v>
      </c>
    </row>
    <row r="185" spans="1:12" x14ac:dyDescent="0.3">
      <c r="A185">
        <v>184</v>
      </c>
      <c r="B185">
        <v>1</v>
      </c>
      <c r="C185">
        <v>2</v>
      </c>
      <c r="D185" t="s">
        <v>350</v>
      </c>
      <c r="E185" t="s">
        <v>78</v>
      </c>
      <c r="F185">
        <v>1</v>
      </c>
      <c r="G185">
        <v>2</v>
      </c>
      <c r="H185">
        <v>1</v>
      </c>
      <c r="I185">
        <v>230136</v>
      </c>
      <c r="J185">
        <v>39</v>
      </c>
      <c r="K185" t="s">
        <v>351</v>
      </c>
      <c r="L185" t="s">
        <v>80</v>
      </c>
    </row>
    <row r="186" spans="1:12" x14ac:dyDescent="0.3">
      <c r="A186">
        <v>185</v>
      </c>
      <c r="B186">
        <v>1</v>
      </c>
      <c r="C186">
        <v>3</v>
      </c>
      <c r="D186" t="s">
        <v>352</v>
      </c>
      <c r="E186" t="s">
        <v>82</v>
      </c>
      <c r="F186">
        <v>4</v>
      </c>
      <c r="G186">
        <v>0</v>
      </c>
      <c r="H186">
        <v>2</v>
      </c>
      <c r="I186">
        <v>315153</v>
      </c>
      <c r="J186">
        <v>22.024999999999999</v>
      </c>
      <c r="L186" t="s">
        <v>80</v>
      </c>
    </row>
    <row r="187" spans="1:12" x14ac:dyDescent="0.3">
      <c r="A187">
        <v>186</v>
      </c>
      <c r="B187">
        <v>0</v>
      </c>
      <c r="C187">
        <v>1</v>
      </c>
      <c r="D187" t="s">
        <v>353</v>
      </c>
      <c r="E187" t="s">
        <v>78</v>
      </c>
      <c r="G187">
        <v>0</v>
      </c>
      <c r="H187">
        <v>0</v>
      </c>
      <c r="I187">
        <v>113767</v>
      </c>
      <c r="J187">
        <v>50</v>
      </c>
      <c r="K187" t="s">
        <v>354</v>
      </c>
      <c r="L187" t="s">
        <v>80</v>
      </c>
    </row>
    <row r="188" spans="1:12" x14ac:dyDescent="0.3">
      <c r="A188">
        <v>187</v>
      </c>
      <c r="B188">
        <v>1</v>
      </c>
      <c r="C188">
        <v>3</v>
      </c>
      <c r="D188" t="s">
        <v>355</v>
      </c>
      <c r="E188" t="s">
        <v>82</v>
      </c>
      <c r="G188">
        <v>1</v>
      </c>
      <c r="H188">
        <v>0</v>
      </c>
      <c r="I188">
        <v>370365</v>
      </c>
      <c r="J188">
        <v>15.5</v>
      </c>
      <c r="L188" t="s">
        <v>92</v>
      </c>
    </row>
    <row r="189" spans="1:12" x14ac:dyDescent="0.3">
      <c r="A189">
        <v>188</v>
      </c>
      <c r="B189">
        <v>1</v>
      </c>
      <c r="C189">
        <v>1</v>
      </c>
      <c r="D189" t="s">
        <v>356</v>
      </c>
      <c r="E189" t="s">
        <v>78</v>
      </c>
      <c r="F189">
        <v>45</v>
      </c>
      <c r="G189">
        <v>0</v>
      </c>
      <c r="H189">
        <v>0</v>
      </c>
      <c r="I189">
        <v>111428</v>
      </c>
      <c r="J189">
        <v>26.55</v>
      </c>
      <c r="L189" t="s">
        <v>80</v>
      </c>
    </row>
    <row r="190" spans="1:12" x14ac:dyDescent="0.3">
      <c r="A190">
        <v>189</v>
      </c>
      <c r="B190">
        <v>0</v>
      </c>
      <c r="C190">
        <v>3</v>
      </c>
      <c r="D190" t="s">
        <v>357</v>
      </c>
      <c r="E190" t="s">
        <v>78</v>
      </c>
      <c r="F190">
        <v>40</v>
      </c>
      <c r="G190">
        <v>1</v>
      </c>
      <c r="H190">
        <v>1</v>
      </c>
      <c r="I190">
        <v>364849</v>
      </c>
      <c r="J190">
        <v>15.5</v>
      </c>
      <c r="L190" t="s">
        <v>92</v>
      </c>
    </row>
    <row r="191" spans="1:12" x14ac:dyDescent="0.3">
      <c r="A191">
        <v>190</v>
      </c>
      <c r="B191">
        <v>0</v>
      </c>
      <c r="C191">
        <v>3</v>
      </c>
      <c r="D191" t="s">
        <v>358</v>
      </c>
      <c r="E191" t="s">
        <v>78</v>
      </c>
      <c r="F191">
        <v>36</v>
      </c>
      <c r="G191">
        <v>0</v>
      </c>
      <c r="H191">
        <v>0</v>
      </c>
      <c r="I191">
        <v>349247</v>
      </c>
      <c r="J191">
        <v>7.8958000000000004</v>
      </c>
      <c r="L191" t="s">
        <v>80</v>
      </c>
    </row>
    <row r="192" spans="1:12" x14ac:dyDescent="0.3">
      <c r="A192">
        <v>191</v>
      </c>
      <c r="B192">
        <v>1</v>
      </c>
      <c r="C192">
        <v>2</v>
      </c>
      <c r="D192" t="s">
        <v>359</v>
      </c>
      <c r="E192" t="s">
        <v>82</v>
      </c>
      <c r="F192">
        <v>32</v>
      </c>
      <c r="G192">
        <v>0</v>
      </c>
      <c r="H192">
        <v>0</v>
      </c>
      <c r="I192">
        <v>234604</v>
      </c>
      <c r="J192">
        <v>13</v>
      </c>
      <c r="L192" t="s">
        <v>80</v>
      </c>
    </row>
    <row r="193" spans="1:12" x14ac:dyDescent="0.3">
      <c r="A193">
        <v>192</v>
      </c>
      <c r="B193">
        <v>0</v>
      </c>
      <c r="C193">
        <v>2</v>
      </c>
      <c r="D193" t="s">
        <v>360</v>
      </c>
      <c r="E193" t="s">
        <v>78</v>
      </c>
      <c r="F193">
        <v>19</v>
      </c>
      <c r="G193">
        <v>0</v>
      </c>
      <c r="H193">
        <v>0</v>
      </c>
      <c r="I193">
        <v>28424</v>
      </c>
      <c r="J193">
        <v>13</v>
      </c>
      <c r="L193" t="s">
        <v>80</v>
      </c>
    </row>
    <row r="194" spans="1:12" x14ac:dyDescent="0.3">
      <c r="A194">
        <v>193</v>
      </c>
      <c r="B194">
        <v>1</v>
      </c>
      <c r="C194">
        <v>3</v>
      </c>
      <c r="D194" t="s">
        <v>361</v>
      </c>
      <c r="E194" t="s">
        <v>82</v>
      </c>
      <c r="F194">
        <v>19</v>
      </c>
      <c r="G194">
        <v>1</v>
      </c>
      <c r="H194">
        <v>0</v>
      </c>
      <c r="I194">
        <v>350046</v>
      </c>
      <c r="J194">
        <v>7.8541999999999996</v>
      </c>
      <c r="L194" t="s">
        <v>80</v>
      </c>
    </row>
    <row r="195" spans="1:12" x14ac:dyDescent="0.3">
      <c r="A195">
        <v>194</v>
      </c>
      <c r="B195">
        <v>1</v>
      </c>
      <c r="C195">
        <v>2</v>
      </c>
      <c r="D195" t="s">
        <v>362</v>
      </c>
      <c r="E195" t="s">
        <v>78</v>
      </c>
      <c r="F195">
        <v>3</v>
      </c>
      <c r="G195">
        <v>1</v>
      </c>
      <c r="H195">
        <v>1</v>
      </c>
      <c r="I195">
        <v>230080</v>
      </c>
      <c r="J195">
        <v>26</v>
      </c>
      <c r="K195" t="s">
        <v>297</v>
      </c>
      <c r="L195" t="s">
        <v>80</v>
      </c>
    </row>
    <row r="196" spans="1:12" x14ac:dyDescent="0.3">
      <c r="A196">
        <v>195</v>
      </c>
      <c r="B196">
        <v>1</v>
      </c>
      <c r="C196">
        <v>1</v>
      </c>
      <c r="D196" t="s">
        <v>363</v>
      </c>
      <c r="E196" t="s">
        <v>82</v>
      </c>
      <c r="F196">
        <v>44</v>
      </c>
      <c r="G196">
        <v>0</v>
      </c>
      <c r="H196">
        <v>0</v>
      </c>
      <c r="I196" t="s">
        <v>364</v>
      </c>
      <c r="J196">
        <v>27.720800000000001</v>
      </c>
      <c r="K196" t="s">
        <v>365</v>
      </c>
      <c r="L196" t="s">
        <v>85</v>
      </c>
    </row>
    <row r="197" spans="1:12" x14ac:dyDescent="0.3">
      <c r="A197">
        <v>196</v>
      </c>
      <c r="B197">
        <v>1</v>
      </c>
      <c r="C197">
        <v>1</v>
      </c>
      <c r="D197" t="s">
        <v>366</v>
      </c>
      <c r="E197" t="s">
        <v>82</v>
      </c>
      <c r="F197">
        <v>58</v>
      </c>
      <c r="G197">
        <v>0</v>
      </c>
      <c r="H197">
        <v>0</v>
      </c>
      <c r="I197" t="s">
        <v>128</v>
      </c>
      <c r="J197">
        <v>146.52080000000001</v>
      </c>
      <c r="K197" t="s">
        <v>367</v>
      </c>
      <c r="L197" t="s">
        <v>85</v>
      </c>
    </row>
    <row r="198" spans="1:12" x14ac:dyDescent="0.3">
      <c r="A198">
        <v>197</v>
      </c>
      <c r="B198">
        <v>0</v>
      </c>
      <c r="C198">
        <v>3</v>
      </c>
      <c r="D198" t="s">
        <v>368</v>
      </c>
      <c r="E198" t="s">
        <v>78</v>
      </c>
      <c r="G198">
        <v>0</v>
      </c>
      <c r="H198">
        <v>0</v>
      </c>
      <c r="I198">
        <v>368703</v>
      </c>
      <c r="J198">
        <v>7.75</v>
      </c>
      <c r="L198" t="s">
        <v>92</v>
      </c>
    </row>
    <row r="199" spans="1:12" x14ac:dyDescent="0.3">
      <c r="A199">
        <v>198</v>
      </c>
      <c r="B199">
        <v>0</v>
      </c>
      <c r="C199">
        <v>3</v>
      </c>
      <c r="D199" t="s">
        <v>369</v>
      </c>
      <c r="E199" t="s">
        <v>78</v>
      </c>
      <c r="F199">
        <v>42</v>
      </c>
      <c r="G199">
        <v>0</v>
      </c>
      <c r="H199">
        <v>1</v>
      </c>
      <c r="I199">
        <v>4579</v>
      </c>
      <c r="J199">
        <v>8.4041999999999994</v>
      </c>
      <c r="L199" t="s">
        <v>80</v>
      </c>
    </row>
    <row r="200" spans="1:12" x14ac:dyDescent="0.3">
      <c r="A200">
        <v>199</v>
      </c>
      <c r="B200">
        <v>1</v>
      </c>
      <c r="C200">
        <v>3</v>
      </c>
      <c r="D200" t="s">
        <v>370</v>
      </c>
      <c r="E200" t="s">
        <v>82</v>
      </c>
      <c r="G200">
        <v>0</v>
      </c>
      <c r="H200">
        <v>0</v>
      </c>
      <c r="I200">
        <v>370370</v>
      </c>
      <c r="J200">
        <v>7.75</v>
      </c>
      <c r="L200" t="s">
        <v>92</v>
      </c>
    </row>
    <row r="201" spans="1:12" x14ac:dyDescent="0.3">
      <c r="A201">
        <v>200</v>
      </c>
      <c r="B201">
        <v>0</v>
      </c>
      <c r="C201">
        <v>2</v>
      </c>
      <c r="D201" t="s">
        <v>371</v>
      </c>
      <c r="E201" t="s">
        <v>82</v>
      </c>
      <c r="F201">
        <v>24</v>
      </c>
      <c r="G201">
        <v>0</v>
      </c>
      <c r="H201">
        <v>0</v>
      </c>
      <c r="I201">
        <v>248747</v>
      </c>
      <c r="J201">
        <v>13</v>
      </c>
      <c r="L201" t="s">
        <v>80</v>
      </c>
    </row>
    <row r="202" spans="1:12" x14ac:dyDescent="0.3">
      <c r="A202">
        <v>201</v>
      </c>
      <c r="B202">
        <v>0</v>
      </c>
      <c r="C202">
        <v>3</v>
      </c>
      <c r="D202" t="s">
        <v>372</v>
      </c>
      <c r="E202" t="s">
        <v>78</v>
      </c>
      <c r="F202">
        <v>28</v>
      </c>
      <c r="G202">
        <v>0</v>
      </c>
      <c r="H202">
        <v>0</v>
      </c>
      <c r="I202">
        <v>345770</v>
      </c>
      <c r="J202">
        <v>9.5</v>
      </c>
      <c r="L202" t="s">
        <v>80</v>
      </c>
    </row>
    <row r="203" spans="1:12" x14ac:dyDescent="0.3">
      <c r="A203">
        <v>202</v>
      </c>
      <c r="B203">
        <v>0</v>
      </c>
      <c r="C203">
        <v>3</v>
      </c>
      <c r="D203" t="s">
        <v>373</v>
      </c>
      <c r="E203" t="s">
        <v>78</v>
      </c>
      <c r="G203">
        <v>8</v>
      </c>
      <c r="H203">
        <v>2</v>
      </c>
      <c r="I203" t="s">
        <v>316</v>
      </c>
      <c r="J203">
        <v>69.55</v>
      </c>
      <c r="L203" t="s">
        <v>80</v>
      </c>
    </row>
    <row r="204" spans="1:12" x14ac:dyDescent="0.3">
      <c r="A204">
        <v>203</v>
      </c>
      <c r="B204">
        <v>0</v>
      </c>
      <c r="C204">
        <v>3</v>
      </c>
      <c r="D204" t="s">
        <v>374</v>
      </c>
      <c r="E204" t="s">
        <v>78</v>
      </c>
      <c r="F204">
        <v>34</v>
      </c>
      <c r="G204">
        <v>0</v>
      </c>
      <c r="H204">
        <v>0</v>
      </c>
      <c r="I204">
        <v>3101264</v>
      </c>
      <c r="J204">
        <v>6.4958</v>
      </c>
      <c r="L204" t="s">
        <v>80</v>
      </c>
    </row>
    <row r="205" spans="1:12" x14ac:dyDescent="0.3">
      <c r="A205">
        <v>204</v>
      </c>
      <c r="B205">
        <v>0</v>
      </c>
      <c r="C205">
        <v>3</v>
      </c>
      <c r="D205" t="s">
        <v>375</v>
      </c>
      <c r="E205" t="s">
        <v>78</v>
      </c>
      <c r="F205">
        <v>45.5</v>
      </c>
      <c r="G205">
        <v>0</v>
      </c>
      <c r="H205">
        <v>0</v>
      </c>
      <c r="I205">
        <v>2628</v>
      </c>
      <c r="J205">
        <v>7.2249999999999996</v>
      </c>
      <c r="L205" t="s">
        <v>85</v>
      </c>
    </row>
    <row r="206" spans="1:12" x14ac:dyDescent="0.3">
      <c r="A206">
        <v>205</v>
      </c>
      <c r="B206">
        <v>1</v>
      </c>
      <c r="C206">
        <v>3</v>
      </c>
      <c r="D206" t="s">
        <v>376</v>
      </c>
      <c r="E206" t="s">
        <v>78</v>
      </c>
      <c r="F206">
        <v>18</v>
      </c>
      <c r="G206">
        <v>0</v>
      </c>
      <c r="H206">
        <v>0</v>
      </c>
      <c r="I206" t="s">
        <v>377</v>
      </c>
      <c r="J206">
        <v>8.0500000000000007</v>
      </c>
      <c r="L206" t="s">
        <v>80</v>
      </c>
    </row>
    <row r="207" spans="1:12" x14ac:dyDescent="0.3">
      <c r="A207">
        <v>206</v>
      </c>
      <c r="B207">
        <v>0</v>
      </c>
      <c r="C207">
        <v>3</v>
      </c>
      <c r="D207" t="s">
        <v>378</v>
      </c>
      <c r="E207" t="s">
        <v>82</v>
      </c>
      <c r="F207">
        <v>2</v>
      </c>
      <c r="G207">
        <v>0</v>
      </c>
      <c r="H207">
        <v>1</v>
      </c>
      <c r="I207">
        <v>347054</v>
      </c>
      <c r="J207">
        <v>10.4625</v>
      </c>
      <c r="K207" t="s">
        <v>100</v>
      </c>
      <c r="L207" t="s">
        <v>80</v>
      </c>
    </row>
    <row r="208" spans="1:12" x14ac:dyDescent="0.3">
      <c r="A208">
        <v>207</v>
      </c>
      <c r="B208">
        <v>0</v>
      </c>
      <c r="C208">
        <v>3</v>
      </c>
      <c r="D208" t="s">
        <v>379</v>
      </c>
      <c r="E208" t="s">
        <v>78</v>
      </c>
      <c r="F208">
        <v>32</v>
      </c>
      <c r="G208">
        <v>1</v>
      </c>
      <c r="H208">
        <v>0</v>
      </c>
      <c r="I208">
        <v>3101278</v>
      </c>
      <c r="J208">
        <v>15.85</v>
      </c>
      <c r="L208" t="s">
        <v>80</v>
      </c>
    </row>
    <row r="209" spans="1:12" x14ac:dyDescent="0.3">
      <c r="A209">
        <v>208</v>
      </c>
      <c r="B209">
        <v>1</v>
      </c>
      <c r="C209">
        <v>3</v>
      </c>
      <c r="D209" t="s">
        <v>380</v>
      </c>
      <c r="E209" t="s">
        <v>78</v>
      </c>
      <c r="F209">
        <v>26</v>
      </c>
      <c r="G209">
        <v>0</v>
      </c>
      <c r="H209">
        <v>0</v>
      </c>
      <c r="I209">
        <v>2699</v>
      </c>
      <c r="J209">
        <v>18.787500000000001</v>
      </c>
      <c r="L209" t="s">
        <v>85</v>
      </c>
    </row>
    <row r="210" spans="1:12" x14ac:dyDescent="0.3">
      <c r="A210">
        <v>209</v>
      </c>
      <c r="B210">
        <v>1</v>
      </c>
      <c r="C210">
        <v>3</v>
      </c>
      <c r="D210" t="s">
        <v>381</v>
      </c>
      <c r="E210" t="s">
        <v>82</v>
      </c>
      <c r="F210">
        <v>16</v>
      </c>
      <c r="G210">
        <v>0</v>
      </c>
      <c r="H210">
        <v>0</v>
      </c>
      <c r="I210">
        <v>367231</v>
      </c>
      <c r="J210">
        <v>7.75</v>
      </c>
      <c r="L210" t="s">
        <v>92</v>
      </c>
    </row>
    <row r="211" spans="1:12" x14ac:dyDescent="0.3">
      <c r="A211">
        <v>210</v>
      </c>
      <c r="B211">
        <v>1</v>
      </c>
      <c r="C211">
        <v>1</v>
      </c>
      <c r="D211" t="s">
        <v>382</v>
      </c>
      <c r="E211" t="s">
        <v>78</v>
      </c>
      <c r="F211">
        <v>40</v>
      </c>
      <c r="G211">
        <v>0</v>
      </c>
      <c r="H211">
        <v>0</v>
      </c>
      <c r="I211">
        <v>112277</v>
      </c>
      <c r="J211">
        <v>31</v>
      </c>
      <c r="K211" t="s">
        <v>383</v>
      </c>
      <c r="L211" t="s">
        <v>85</v>
      </c>
    </row>
    <row r="212" spans="1:12" x14ac:dyDescent="0.3">
      <c r="A212">
        <v>211</v>
      </c>
      <c r="B212">
        <v>0</v>
      </c>
      <c r="C212">
        <v>3</v>
      </c>
      <c r="D212" t="s">
        <v>384</v>
      </c>
      <c r="E212" t="s">
        <v>78</v>
      </c>
      <c r="F212">
        <v>24</v>
      </c>
      <c r="G212">
        <v>0</v>
      </c>
      <c r="H212">
        <v>0</v>
      </c>
      <c r="I212" t="s">
        <v>385</v>
      </c>
      <c r="J212">
        <v>7.05</v>
      </c>
      <c r="L212" t="s">
        <v>80</v>
      </c>
    </row>
    <row r="213" spans="1:12" x14ac:dyDescent="0.3">
      <c r="A213">
        <v>212</v>
      </c>
      <c r="B213">
        <v>1</v>
      </c>
      <c r="C213">
        <v>2</v>
      </c>
      <c r="D213" t="s">
        <v>386</v>
      </c>
      <c r="E213" t="s">
        <v>82</v>
      </c>
      <c r="F213">
        <v>35</v>
      </c>
      <c r="G213">
        <v>0</v>
      </c>
      <c r="H213">
        <v>0</v>
      </c>
      <c r="I213" t="s">
        <v>387</v>
      </c>
      <c r="J213">
        <v>21</v>
      </c>
      <c r="L213" t="s">
        <v>80</v>
      </c>
    </row>
    <row r="214" spans="1:12" x14ac:dyDescent="0.3">
      <c r="A214">
        <v>213</v>
      </c>
      <c r="B214">
        <v>0</v>
      </c>
      <c r="C214">
        <v>3</v>
      </c>
      <c r="D214" t="s">
        <v>388</v>
      </c>
      <c r="E214" t="s">
        <v>78</v>
      </c>
      <c r="F214">
        <v>22</v>
      </c>
      <c r="G214">
        <v>0</v>
      </c>
      <c r="H214">
        <v>0</v>
      </c>
      <c r="I214" t="s">
        <v>389</v>
      </c>
      <c r="J214">
        <v>7.25</v>
      </c>
      <c r="L214" t="s">
        <v>80</v>
      </c>
    </row>
    <row r="215" spans="1:12" x14ac:dyDescent="0.3">
      <c r="A215">
        <v>214</v>
      </c>
      <c r="B215">
        <v>0</v>
      </c>
      <c r="C215">
        <v>2</v>
      </c>
      <c r="D215" t="s">
        <v>390</v>
      </c>
      <c r="E215" t="s">
        <v>78</v>
      </c>
      <c r="F215">
        <v>30</v>
      </c>
      <c r="G215">
        <v>0</v>
      </c>
      <c r="H215">
        <v>0</v>
      </c>
      <c r="I215">
        <v>250646</v>
      </c>
      <c r="J215">
        <v>13</v>
      </c>
      <c r="L215" t="s">
        <v>80</v>
      </c>
    </row>
    <row r="216" spans="1:12" x14ac:dyDescent="0.3">
      <c r="A216">
        <v>215</v>
      </c>
      <c r="B216">
        <v>0</v>
      </c>
      <c r="C216">
        <v>3</v>
      </c>
      <c r="D216" t="s">
        <v>391</v>
      </c>
      <c r="E216" t="s">
        <v>78</v>
      </c>
      <c r="G216">
        <v>1</v>
      </c>
      <c r="H216">
        <v>0</v>
      </c>
      <c r="I216">
        <v>367229</v>
      </c>
      <c r="J216">
        <v>7.75</v>
      </c>
      <c r="L216" t="s">
        <v>92</v>
      </c>
    </row>
    <row r="217" spans="1:12" x14ac:dyDescent="0.3">
      <c r="A217">
        <v>216</v>
      </c>
      <c r="B217">
        <v>1</v>
      </c>
      <c r="C217">
        <v>1</v>
      </c>
      <c r="D217" t="s">
        <v>392</v>
      </c>
      <c r="E217" t="s">
        <v>82</v>
      </c>
      <c r="F217">
        <v>31</v>
      </c>
      <c r="G217">
        <v>1</v>
      </c>
      <c r="H217">
        <v>0</v>
      </c>
      <c r="I217">
        <v>35273</v>
      </c>
      <c r="J217">
        <v>113.27500000000001</v>
      </c>
      <c r="K217" t="s">
        <v>393</v>
      </c>
      <c r="L217" t="s">
        <v>85</v>
      </c>
    </row>
    <row r="218" spans="1:12" x14ac:dyDescent="0.3">
      <c r="A218">
        <v>217</v>
      </c>
      <c r="B218">
        <v>1</v>
      </c>
      <c r="C218">
        <v>3</v>
      </c>
      <c r="D218" t="s">
        <v>394</v>
      </c>
      <c r="E218" t="s">
        <v>82</v>
      </c>
      <c r="F218">
        <v>27</v>
      </c>
      <c r="G218">
        <v>0</v>
      </c>
      <c r="H218">
        <v>0</v>
      </c>
      <c r="I218" t="s">
        <v>395</v>
      </c>
      <c r="J218">
        <v>7.9249999999999998</v>
      </c>
      <c r="L218" t="s">
        <v>80</v>
      </c>
    </row>
    <row r="219" spans="1:12" x14ac:dyDescent="0.3">
      <c r="A219">
        <v>218</v>
      </c>
      <c r="B219">
        <v>0</v>
      </c>
      <c r="C219">
        <v>2</v>
      </c>
      <c r="D219" t="s">
        <v>396</v>
      </c>
      <c r="E219" t="s">
        <v>78</v>
      </c>
      <c r="F219">
        <v>42</v>
      </c>
      <c r="G219">
        <v>1</v>
      </c>
      <c r="H219">
        <v>0</v>
      </c>
      <c r="I219">
        <v>243847</v>
      </c>
      <c r="J219">
        <v>27</v>
      </c>
      <c r="L219" t="s">
        <v>80</v>
      </c>
    </row>
    <row r="220" spans="1:12" x14ac:dyDescent="0.3">
      <c r="A220">
        <v>219</v>
      </c>
      <c r="B220">
        <v>1</v>
      </c>
      <c r="C220">
        <v>1</v>
      </c>
      <c r="D220" t="s">
        <v>397</v>
      </c>
      <c r="E220" t="s">
        <v>82</v>
      </c>
      <c r="F220">
        <v>32</v>
      </c>
      <c r="G220">
        <v>0</v>
      </c>
      <c r="H220">
        <v>0</v>
      </c>
      <c r="I220">
        <v>11813</v>
      </c>
      <c r="J220">
        <v>76.291700000000006</v>
      </c>
      <c r="K220" t="s">
        <v>398</v>
      </c>
      <c r="L220" t="s">
        <v>85</v>
      </c>
    </row>
    <row r="221" spans="1:12" x14ac:dyDescent="0.3">
      <c r="A221">
        <v>220</v>
      </c>
      <c r="B221">
        <v>0</v>
      </c>
      <c r="C221">
        <v>2</v>
      </c>
      <c r="D221" t="s">
        <v>399</v>
      </c>
      <c r="E221" t="s">
        <v>78</v>
      </c>
      <c r="F221">
        <v>30</v>
      </c>
      <c r="G221">
        <v>0</v>
      </c>
      <c r="H221">
        <v>0</v>
      </c>
      <c r="I221" t="s">
        <v>400</v>
      </c>
      <c r="J221">
        <v>10.5</v>
      </c>
      <c r="L221" t="s">
        <v>80</v>
      </c>
    </row>
    <row r="222" spans="1:12" x14ac:dyDescent="0.3">
      <c r="A222">
        <v>221</v>
      </c>
      <c r="B222">
        <v>1</v>
      </c>
      <c r="C222">
        <v>3</v>
      </c>
      <c r="D222" t="s">
        <v>401</v>
      </c>
      <c r="E222" t="s">
        <v>78</v>
      </c>
      <c r="F222">
        <v>16</v>
      </c>
      <c r="G222">
        <v>0</v>
      </c>
      <c r="H222">
        <v>0</v>
      </c>
      <c r="I222" t="s">
        <v>402</v>
      </c>
      <c r="J222">
        <v>8.0500000000000007</v>
      </c>
      <c r="L222" t="s">
        <v>80</v>
      </c>
    </row>
    <row r="223" spans="1:12" x14ac:dyDescent="0.3">
      <c r="A223">
        <v>222</v>
      </c>
      <c r="B223">
        <v>0</v>
      </c>
      <c r="C223">
        <v>2</v>
      </c>
      <c r="D223" t="s">
        <v>403</v>
      </c>
      <c r="E223" t="s">
        <v>78</v>
      </c>
      <c r="F223">
        <v>27</v>
      </c>
      <c r="G223">
        <v>0</v>
      </c>
      <c r="H223">
        <v>0</v>
      </c>
      <c r="I223">
        <v>220367</v>
      </c>
      <c r="J223">
        <v>13</v>
      </c>
      <c r="L223" t="s">
        <v>80</v>
      </c>
    </row>
    <row r="224" spans="1:12" x14ac:dyDescent="0.3">
      <c r="A224">
        <v>223</v>
      </c>
      <c r="B224">
        <v>0</v>
      </c>
      <c r="C224">
        <v>3</v>
      </c>
      <c r="D224" t="s">
        <v>404</v>
      </c>
      <c r="E224" t="s">
        <v>78</v>
      </c>
      <c r="F224">
        <v>51</v>
      </c>
      <c r="G224">
        <v>0</v>
      </c>
      <c r="H224">
        <v>0</v>
      </c>
      <c r="I224">
        <v>21440</v>
      </c>
      <c r="J224">
        <v>8.0500000000000007</v>
      </c>
      <c r="L224" t="s">
        <v>80</v>
      </c>
    </row>
    <row r="225" spans="1:12" x14ac:dyDescent="0.3">
      <c r="A225">
        <v>224</v>
      </c>
      <c r="B225">
        <v>0</v>
      </c>
      <c r="C225">
        <v>3</v>
      </c>
      <c r="D225" t="s">
        <v>405</v>
      </c>
      <c r="E225" t="s">
        <v>78</v>
      </c>
      <c r="G225">
        <v>0</v>
      </c>
      <c r="H225">
        <v>0</v>
      </c>
      <c r="I225">
        <v>349234</v>
      </c>
      <c r="J225">
        <v>7.8958000000000004</v>
      </c>
      <c r="L225" t="s">
        <v>80</v>
      </c>
    </row>
    <row r="226" spans="1:12" x14ac:dyDescent="0.3">
      <c r="A226">
        <v>225</v>
      </c>
      <c r="B226">
        <v>1</v>
      </c>
      <c r="C226">
        <v>1</v>
      </c>
      <c r="D226" t="s">
        <v>406</v>
      </c>
      <c r="E226" t="s">
        <v>78</v>
      </c>
      <c r="F226">
        <v>38</v>
      </c>
      <c r="G226">
        <v>1</v>
      </c>
      <c r="H226">
        <v>0</v>
      </c>
      <c r="I226">
        <v>19943</v>
      </c>
      <c r="J226">
        <v>90</v>
      </c>
      <c r="K226" t="s">
        <v>407</v>
      </c>
      <c r="L226" t="s">
        <v>80</v>
      </c>
    </row>
    <row r="227" spans="1:12" x14ac:dyDescent="0.3">
      <c r="A227">
        <v>226</v>
      </c>
      <c r="B227">
        <v>0</v>
      </c>
      <c r="C227">
        <v>3</v>
      </c>
      <c r="D227" t="s">
        <v>408</v>
      </c>
      <c r="E227" t="s">
        <v>78</v>
      </c>
      <c r="F227">
        <v>22</v>
      </c>
      <c r="G227">
        <v>0</v>
      </c>
      <c r="H227">
        <v>0</v>
      </c>
      <c r="I227" t="s">
        <v>409</v>
      </c>
      <c r="J227">
        <v>9.35</v>
      </c>
      <c r="L227" t="s">
        <v>80</v>
      </c>
    </row>
    <row r="228" spans="1:12" x14ac:dyDescent="0.3">
      <c r="A228">
        <v>227</v>
      </c>
      <c r="B228">
        <v>1</v>
      </c>
      <c r="C228">
        <v>2</v>
      </c>
      <c r="D228" t="s">
        <v>410</v>
      </c>
      <c r="E228" t="s">
        <v>78</v>
      </c>
      <c r="F228">
        <v>19</v>
      </c>
      <c r="G228">
        <v>0</v>
      </c>
      <c r="H228">
        <v>0</v>
      </c>
      <c r="I228" t="s">
        <v>411</v>
      </c>
      <c r="J228">
        <v>10.5</v>
      </c>
      <c r="L228" t="s">
        <v>80</v>
      </c>
    </row>
    <row r="229" spans="1:12" x14ac:dyDescent="0.3">
      <c r="A229">
        <v>228</v>
      </c>
      <c r="B229">
        <v>0</v>
      </c>
      <c r="C229">
        <v>3</v>
      </c>
      <c r="D229" t="s">
        <v>412</v>
      </c>
      <c r="E229" t="s">
        <v>78</v>
      </c>
      <c r="F229">
        <v>20.5</v>
      </c>
      <c r="G229">
        <v>0</v>
      </c>
      <c r="H229">
        <v>0</v>
      </c>
      <c r="I229" t="s">
        <v>413</v>
      </c>
      <c r="J229">
        <v>7.25</v>
      </c>
      <c r="L229" t="s">
        <v>80</v>
      </c>
    </row>
    <row r="230" spans="1:12" x14ac:dyDescent="0.3">
      <c r="A230">
        <v>229</v>
      </c>
      <c r="B230">
        <v>0</v>
      </c>
      <c r="C230">
        <v>2</v>
      </c>
      <c r="D230" t="s">
        <v>414</v>
      </c>
      <c r="E230" t="s">
        <v>78</v>
      </c>
      <c r="F230">
        <v>18</v>
      </c>
      <c r="G230">
        <v>0</v>
      </c>
      <c r="H230">
        <v>0</v>
      </c>
      <c r="I230">
        <v>236171</v>
      </c>
      <c r="J230">
        <v>13</v>
      </c>
      <c r="L230" t="s">
        <v>80</v>
      </c>
    </row>
    <row r="231" spans="1:12" x14ac:dyDescent="0.3">
      <c r="A231">
        <v>230</v>
      </c>
      <c r="B231">
        <v>0</v>
      </c>
      <c r="C231">
        <v>3</v>
      </c>
      <c r="D231" t="s">
        <v>415</v>
      </c>
      <c r="E231" t="s">
        <v>82</v>
      </c>
      <c r="G231">
        <v>3</v>
      </c>
      <c r="H231">
        <v>1</v>
      </c>
      <c r="I231">
        <v>4133</v>
      </c>
      <c r="J231">
        <v>25.466699999999999</v>
      </c>
      <c r="L231" t="s">
        <v>80</v>
      </c>
    </row>
    <row r="232" spans="1:12" x14ac:dyDescent="0.3">
      <c r="A232">
        <v>231</v>
      </c>
      <c r="B232">
        <v>1</v>
      </c>
      <c r="C232">
        <v>1</v>
      </c>
      <c r="D232" t="s">
        <v>416</v>
      </c>
      <c r="E232" t="s">
        <v>82</v>
      </c>
      <c r="F232">
        <v>35</v>
      </c>
      <c r="G232">
        <v>1</v>
      </c>
      <c r="H232">
        <v>0</v>
      </c>
      <c r="I232">
        <v>36973</v>
      </c>
      <c r="J232">
        <v>83.474999999999994</v>
      </c>
      <c r="K232" t="s">
        <v>175</v>
      </c>
      <c r="L232" t="s">
        <v>80</v>
      </c>
    </row>
    <row r="233" spans="1:12" x14ac:dyDescent="0.3">
      <c r="A233">
        <v>232</v>
      </c>
      <c r="B233">
        <v>0</v>
      </c>
      <c r="C233">
        <v>3</v>
      </c>
      <c r="D233" t="s">
        <v>417</v>
      </c>
      <c r="E233" t="s">
        <v>78</v>
      </c>
      <c r="F233">
        <v>29</v>
      </c>
      <c r="G233">
        <v>0</v>
      </c>
      <c r="H233">
        <v>0</v>
      </c>
      <c r="I233">
        <v>347067</v>
      </c>
      <c r="J233">
        <v>7.7750000000000004</v>
      </c>
      <c r="L233" t="s">
        <v>80</v>
      </c>
    </row>
    <row r="234" spans="1:12" x14ac:dyDescent="0.3">
      <c r="A234">
        <v>233</v>
      </c>
      <c r="B234">
        <v>0</v>
      </c>
      <c r="C234">
        <v>2</v>
      </c>
      <c r="D234" t="s">
        <v>418</v>
      </c>
      <c r="E234" t="s">
        <v>78</v>
      </c>
      <c r="F234">
        <v>59</v>
      </c>
      <c r="G234">
        <v>0</v>
      </c>
      <c r="H234">
        <v>0</v>
      </c>
      <c r="I234">
        <v>237442</v>
      </c>
      <c r="J234">
        <v>13.5</v>
      </c>
      <c r="L234" t="s">
        <v>80</v>
      </c>
    </row>
    <row r="235" spans="1:12" x14ac:dyDescent="0.3">
      <c r="A235">
        <v>234</v>
      </c>
      <c r="B235">
        <v>1</v>
      </c>
      <c r="C235">
        <v>3</v>
      </c>
      <c r="D235" t="s">
        <v>419</v>
      </c>
      <c r="E235" t="s">
        <v>82</v>
      </c>
      <c r="F235">
        <v>5</v>
      </c>
      <c r="G235">
        <v>4</v>
      </c>
      <c r="H235">
        <v>2</v>
      </c>
      <c r="I235">
        <v>347077</v>
      </c>
      <c r="J235">
        <v>31.387499999999999</v>
      </c>
      <c r="L235" t="s">
        <v>80</v>
      </c>
    </row>
    <row r="236" spans="1:12" x14ac:dyDescent="0.3">
      <c r="A236">
        <v>235</v>
      </c>
      <c r="B236">
        <v>0</v>
      </c>
      <c r="C236">
        <v>2</v>
      </c>
      <c r="D236" t="s">
        <v>420</v>
      </c>
      <c r="E236" t="s">
        <v>78</v>
      </c>
      <c r="F236">
        <v>24</v>
      </c>
      <c r="G236">
        <v>0</v>
      </c>
      <c r="H236">
        <v>0</v>
      </c>
      <c r="I236" t="s">
        <v>421</v>
      </c>
      <c r="J236">
        <v>10.5</v>
      </c>
      <c r="L236" t="s">
        <v>80</v>
      </c>
    </row>
    <row r="237" spans="1:12" x14ac:dyDescent="0.3">
      <c r="A237">
        <v>236</v>
      </c>
      <c r="B237">
        <v>0</v>
      </c>
      <c r="C237">
        <v>3</v>
      </c>
      <c r="D237" t="s">
        <v>422</v>
      </c>
      <c r="E237" t="s">
        <v>82</v>
      </c>
      <c r="G237">
        <v>0</v>
      </c>
      <c r="H237">
        <v>0</v>
      </c>
      <c r="I237" t="s">
        <v>423</v>
      </c>
      <c r="J237">
        <v>7.55</v>
      </c>
      <c r="L237" t="s">
        <v>80</v>
      </c>
    </row>
    <row r="238" spans="1:12" x14ac:dyDescent="0.3">
      <c r="A238">
        <v>237</v>
      </c>
      <c r="B238">
        <v>0</v>
      </c>
      <c r="C238">
        <v>2</v>
      </c>
      <c r="D238" t="s">
        <v>424</v>
      </c>
      <c r="E238" t="s">
        <v>78</v>
      </c>
      <c r="F238">
        <v>44</v>
      </c>
      <c r="G238">
        <v>1</v>
      </c>
      <c r="H238">
        <v>0</v>
      </c>
      <c r="I238">
        <v>26707</v>
      </c>
      <c r="J238">
        <v>26</v>
      </c>
      <c r="L238" t="s">
        <v>80</v>
      </c>
    </row>
    <row r="239" spans="1:12" x14ac:dyDescent="0.3">
      <c r="A239">
        <v>238</v>
      </c>
      <c r="B239">
        <v>1</v>
      </c>
      <c r="C239">
        <v>2</v>
      </c>
      <c r="D239" t="s">
        <v>425</v>
      </c>
      <c r="E239" t="s">
        <v>82</v>
      </c>
      <c r="F239">
        <v>8</v>
      </c>
      <c r="G239">
        <v>0</v>
      </c>
      <c r="H239">
        <v>2</v>
      </c>
      <c r="I239" t="s">
        <v>426</v>
      </c>
      <c r="J239">
        <v>26.25</v>
      </c>
      <c r="L239" t="s">
        <v>80</v>
      </c>
    </row>
    <row r="240" spans="1:12" x14ac:dyDescent="0.3">
      <c r="A240">
        <v>239</v>
      </c>
      <c r="B240">
        <v>0</v>
      </c>
      <c r="C240">
        <v>2</v>
      </c>
      <c r="D240" t="s">
        <v>427</v>
      </c>
      <c r="E240" t="s">
        <v>78</v>
      </c>
      <c r="F240">
        <v>19</v>
      </c>
      <c r="G240">
        <v>0</v>
      </c>
      <c r="H240">
        <v>0</v>
      </c>
      <c r="I240">
        <v>28665</v>
      </c>
      <c r="J240">
        <v>10.5</v>
      </c>
      <c r="L240" t="s">
        <v>80</v>
      </c>
    </row>
    <row r="241" spans="1:12" x14ac:dyDescent="0.3">
      <c r="A241">
        <v>240</v>
      </c>
      <c r="B241">
        <v>0</v>
      </c>
      <c r="C241">
        <v>2</v>
      </c>
      <c r="D241" t="s">
        <v>428</v>
      </c>
      <c r="E241" t="s">
        <v>78</v>
      </c>
      <c r="F241">
        <v>33</v>
      </c>
      <c r="G241">
        <v>0</v>
      </c>
      <c r="H241">
        <v>0</v>
      </c>
      <c r="I241" t="s">
        <v>429</v>
      </c>
      <c r="J241">
        <v>12.275</v>
      </c>
      <c r="L241" t="s">
        <v>80</v>
      </c>
    </row>
    <row r="242" spans="1:12" x14ac:dyDescent="0.3">
      <c r="A242">
        <v>241</v>
      </c>
      <c r="B242">
        <v>0</v>
      </c>
      <c r="C242">
        <v>3</v>
      </c>
      <c r="D242" t="s">
        <v>430</v>
      </c>
      <c r="E242" t="s">
        <v>82</v>
      </c>
      <c r="G242">
        <v>1</v>
      </c>
      <c r="H242">
        <v>0</v>
      </c>
      <c r="I242">
        <v>2665</v>
      </c>
      <c r="J242">
        <v>14.4542</v>
      </c>
      <c r="L242" t="s">
        <v>85</v>
      </c>
    </row>
    <row r="243" spans="1:12" x14ac:dyDescent="0.3">
      <c r="A243">
        <v>242</v>
      </c>
      <c r="B243">
        <v>1</v>
      </c>
      <c r="C243">
        <v>3</v>
      </c>
      <c r="D243" t="s">
        <v>431</v>
      </c>
      <c r="E243" t="s">
        <v>82</v>
      </c>
      <c r="G243">
        <v>1</v>
      </c>
      <c r="H243">
        <v>0</v>
      </c>
      <c r="I243">
        <v>367230</v>
      </c>
      <c r="J243">
        <v>15.5</v>
      </c>
      <c r="L243" t="s">
        <v>92</v>
      </c>
    </row>
    <row r="244" spans="1:12" x14ac:dyDescent="0.3">
      <c r="A244">
        <v>243</v>
      </c>
      <c r="B244">
        <v>0</v>
      </c>
      <c r="C244">
        <v>2</v>
      </c>
      <c r="D244" t="s">
        <v>432</v>
      </c>
      <c r="E244" t="s">
        <v>78</v>
      </c>
      <c r="F244">
        <v>29</v>
      </c>
      <c r="G244">
        <v>0</v>
      </c>
      <c r="H244">
        <v>0</v>
      </c>
      <c r="I244" t="s">
        <v>433</v>
      </c>
      <c r="J244">
        <v>10.5</v>
      </c>
      <c r="L244" t="s">
        <v>80</v>
      </c>
    </row>
    <row r="245" spans="1:12" x14ac:dyDescent="0.3">
      <c r="A245">
        <v>244</v>
      </c>
      <c r="B245">
        <v>0</v>
      </c>
      <c r="C245">
        <v>3</v>
      </c>
      <c r="D245" t="s">
        <v>434</v>
      </c>
      <c r="E245" t="s">
        <v>78</v>
      </c>
      <c r="F245">
        <v>22</v>
      </c>
      <c r="G245">
        <v>0</v>
      </c>
      <c r="H245">
        <v>0</v>
      </c>
      <c r="I245" t="s">
        <v>435</v>
      </c>
      <c r="J245">
        <v>7.125</v>
      </c>
      <c r="L245" t="s">
        <v>80</v>
      </c>
    </row>
    <row r="246" spans="1:12" x14ac:dyDescent="0.3">
      <c r="A246">
        <v>245</v>
      </c>
      <c r="B246">
        <v>0</v>
      </c>
      <c r="C246">
        <v>3</v>
      </c>
      <c r="D246" t="s">
        <v>436</v>
      </c>
      <c r="E246" t="s">
        <v>78</v>
      </c>
      <c r="F246">
        <v>30</v>
      </c>
      <c r="G246">
        <v>0</v>
      </c>
      <c r="H246">
        <v>0</v>
      </c>
      <c r="I246">
        <v>2694</v>
      </c>
      <c r="J246">
        <v>7.2249999999999996</v>
      </c>
      <c r="L246" t="s">
        <v>85</v>
      </c>
    </row>
    <row r="247" spans="1:12" x14ac:dyDescent="0.3">
      <c r="A247">
        <v>246</v>
      </c>
      <c r="B247">
        <v>0</v>
      </c>
      <c r="C247">
        <v>1</v>
      </c>
      <c r="D247" t="s">
        <v>437</v>
      </c>
      <c r="E247" t="s">
        <v>78</v>
      </c>
      <c r="F247">
        <v>44</v>
      </c>
      <c r="G247">
        <v>2</v>
      </c>
      <c r="H247">
        <v>0</v>
      </c>
      <c r="I247">
        <v>19928</v>
      </c>
      <c r="J247">
        <v>90</v>
      </c>
      <c r="K247" t="s">
        <v>438</v>
      </c>
      <c r="L247" t="s">
        <v>92</v>
      </c>
    </row>
    <row r="248" spans="1:12" x14ac:dyDescent="0.3">
      <c r="A248">
        <v>247</v>
      </c>
      <c r="B248">
        <v>0</v>
      </c>
      <c r="C248">
        <v>3</v>
      </c>
      <c r="D248" t="s">
        <v>439</v>
      </c>
      <c r="E248" t="s">
        <v>82</v>
      </c>
      <c r="F248">
        <v>25</v>
      </c>
      <c r="G248">
        <v>0</v>
      </c>
      <c r="H248">
        <v>0</v>
      </c>
      <c r="I248">
        <v>347071</v>
      </c>
      <c r="J248">
        <v>7.7750000000000004</v>
      </c>
      <c r="L248" t="s">
        <v>80</v>
      </c>
    </row>
    <row r="249" spans="1:12" x14ac:dyDescent="0.3">
      <c r="A249">
        <v>248</v>
      </c>
      <c r="B249">
        <v>1</v>
      </c>
      <c r="C249">
        <v>2</v>
      </c>
      <c r="D249" t="s">
        <v>440</v>
      </c>
      <c r="E249" t="s">
        <v>82</v>
      </c>
      <c r="F249">
        <v>24</v>
      </c>
      <c r="G249">
        <v>0</v>
      </c>
      <c r="H249">
        <v>2</v>
      </c>
      <c r="I249">
        <v>250649</v>
      </c>
      <c r="J249">
        <v>14.5</v>
      </c>
      <c r="L249" t="s">
        <v>80</v>
      </c>
    </row>
    <row r="250" spans="1:12" x14ac:dyDescent="0.3">
      <c r="A250">
        <v>249</v>
      </c>
      <c r="B250">
        <v>1</v>
      </c>
      <c r="C250">
        <v>1</v>
      </c>
      <c r="D250" t="s">
        <v>441</v>
      </c>
      <c r="E250" t="s">
        <v>78</v>
      </c>
      <c r="F250">
        <v>37</v>
      </c>
      <c r="G250">
        <v>1</v>
      </c>
      <c r="H250">
        <v>1</v>
      </c>
      <c r="I250">
        <v>11751</v>
      </c>
      <c r="J250">
        <v>52.554200000000002</v>
      </c>
      <c r="K250" t="s">
        <v>442</v>
      </c>
      <c r="L250" t="s">
        <v>80</v>
      </c>
    </row>
    <row r="251" spans="1:12" x14ac:dyDescent="0.3">
      <c r="A251">
        <v>250</v>
      </c>
      <c r="B251">
        <v>0</v>
      </c>
      <c r="C251">
        <v>2</v>
      </c>
      <c r="D251" t="s">
        <v>443</v>
      </c>
      <c r="E251" t="s">
        <v>78</v>
      </c>
      <c r="F251">
        <v>54</v>
      </c>
      <c r="G251">
        <v>1</v>
      </c>
      <c r="H251">
        <v>0</v>
      </c>
      <c r="I251">
        <v>244252</v>
      </c>
      <c r="J251">
        <v>26</v>
      </c>
      <c r="L251" t="s">
        <v>80</v>
      </c>
    </row>
    <row r="252" spans="1:12" x14ac:dyDescent="0.3">
      <c r="A252">
        <v>251</v>
      </c>
      <c r="B252">
        <v>0</v>
      </c>
      <c r="C252">
        <v>3</v>
      </c>
      <c r="D252" t="s">
        <v>444</v>
      </c>
      <c r="E252" t="s">
        <v>78</v>
      </c>
      <c r="G252">
        <v>0</v>
      </c>
      <c r="H252">
        <v>0</v>
      </c>
      <c r="I252">
        <v>362316</v>
      </c>
      <c r="J252">
        <v>7.25</v>
      </c>
      <c r="L252" t="s">
        <v>80</v>
      </c>
    </row>
    <row r="253" spans="1:12" x14ac:dyDescent="0.3">
      <c r="A253">
        <v>252</v>
      </c>
      <c r="B253">
        <v>0</v>
      </c>
      <c r="C253">
        <v>3</v>
      </c>
      <c r="D253" t="s">
        <v>445</v>
      </c>
      <c r="E253" t="s">
        <v>82</v>
      </c>
      <c r="F253">
        <v>29</v>
      </c>
      <c r="G253">
        <v>1</v>
      </c>
      <c r="H253">
        <v>1</v>
      </c>
      <c r="I253">
        <v>347054</v>
      </c>
      <c r="J253">
        <v>10.4625</v>
      </c>
      <c r="K253" t="s">
        <v>100</v>
      </c>
      <c r="L253" t="s">
        <v>80</v>
      </c>
    </row>
    <row r="254" spans="1:12" x14ac:dyDescent="0.3">
      <c r="A254">
        <v>253</v>
      </c>
      <c r="B254">
        <v>0</v>
      </c>
      <c r="C254">
        <v>1</v>
      </c>
      <c r="D254" t="s">
        <v>446</v>
      </c>
      <c r="E254" t="s">
        <v>78</v>
      </c>
      <c r="F254">
        <v>62</v>
      </c>
      <c r="G254">
        <v>0</v>
      </c>
      <c r="H254">
        <v>0</v>
      </c>
      <c r="I254">
        <v>113514</v>
      </c>
      <c r="J254">
        <v>26.55</v>
      </c>
      <c r="K254" t="s">
        <v>447</v>
      </c>
      <c r="L254" t="s">
        <v>80</v>
      </c>
    </row>
    <row r="255" spans="1:12" x14ac:dyDescent="0.3">
      <c r="A255">
        <v>254</v>
      </c>
      <c r="B255">
        <v>0</v>
      </c>
      <c r="C255">
        <v>3</v>
      </c>
      <c r="D255" t="s">
        <v>448</v>
      </c>
      <c r="E255" t="s">
        <v>78</v>
      </c>
      <c r="F255">
        <v>30</v>
      </c>
      <c r="G255">
        <v>1</v>
      </c>
      <c r="H255">
        <v>0</v>
      </c>
      <c r="I255" t="s">
        <v>449</v>
      </c>
      <c r="J255">
        <v>16.100000000000001</v>
      </c>
      <c r="L255" t="s">
        <v>80</v>
      </c>
    </row>
    <row r="256" spans="1:12" x14ac:dyDescent="0.3">
      <c r="A256">
        <v>255</v>
      </c>
      <c r="B256">
        <v>0</v>
      </c>
      <c r="C256">
        <v>3</v>
      </c>
      <c r="D256" t="s">
        <v>450</v>
      </c>
      <c r="E256" t="s">
        <v>82</v>
      </c>
      <c r="F256">
        <v>41</v>
      </c>
      <c r="G256">
        <v>0</v>
      </c>
      <c r="H256">
        <v>2</v>
      </c>
      <c r="I256">
        <v>370129</v>
      </c>
      <c r="J256">
        <v>20.212499999999999</v>
      </c>
      <c r="L256" t="s">
        <v>80</v>
      </c>
    </row>
    <row r="257" spans="1:12" x14ac:dyDescent="0.3">
      <c r="A257">
        <v>256</v>
      </c>
      <c r="B257">
        <v>1</v>
      </c>
      <c r="C257">
        <v>3</v>
      </c>
      <c r="D257" t="s">
        <v>451</v>
      </c>
      <c r="E257" t="s">
        <v>82</v>
      </c>
      <c r="F257">
        <v>29</v>
      </c>
      <c r="G257">
        <v>0</v>
      </c>
      <c r="H257">
        <v>2</v>
      </c>
      <c r="I257">
        <v>2650</v>
      </c>
      <c r="J257">
        <v>15.245799999999999</v>
      </c>
      <c r="L257" t="s">
        <v>85</v>
      </c>
    </row>
    <row r="258" spans="1:12" x14ac:dyDescent="0.3">
      <c r="A258">
        <v>257</v>
      </c>
      <c r="B258">
        <v>1</v>
      </c>
      <c r="C258">
        <v>1</v>
      </c>
      <c r="D258" t="s">
        <v>452</v>
      </c>
      <c r="E258" t="s">
        <v>82</v>
      </c>
      <c r="G258">
        <v>0</v>
      </c>
      <c r="H258">
        <v>0</v>
      </c>
      <c r="I258" t="s">
        <v>453</v>
      </c>
      <c r="J258">
        <v>79.2</v>
      </c>
      <c r="L258" t="s">
        <v>85</v>
      </c>
    </row>
    <row r="259" spans="1:12" x14ac:dyDescent="0.3">
      <c r="A259">
        <v>258</v>
      </c>
      <c r="B259">
        <v>1</v>
      </c>
      <c r="C259">
        <v>1</v>
      </c>
      <c r="D259" t="s">
        <v>454</v>
      </c>
      <c r="E259" t="s">
        <v>82</v>
      </c>
      <c r="F259">
        <v>30</v>
      </c>
      <c r="G259">
        <v>0</v>
      </c>
      <c r="H259">
        <v>0</v>
      </c>
      <c r="I259">
        <v>110152</v>
      </c>
      <c r="J259">
        <v>86.5</v>
      </c>
      <c r="K259" t="s">
        <v>455</v>
      </c>
      <c r="L259" t="s">
        <v>80</v>
      </c>
    </row>
    <row r="260" spans="1:12" x14ac:dyDescent="0.3">
      <c r="A260">
        <v>259</v>
      </c>
      <c r="B260">
        <v>1</v>
      </c>
      <c r="C260">
        <v>1</v>
      </c>
      <c r="D260" t="s">
        <v>456</v>
      </c>
      <c r="E260" t="s">
        <v>82</v>
      </c>
      <c r="F260">
        <v>35</v>
      </c>
      <c r="G260">
        <v>0</v>
      </c>
      <c r="H260">
        <v>0</v>
      </c>
      <c r="I260" t="s">
        <v>457</v>
      </c>
      <c r="J260">
        <v>512.32920000000001</v>
      </c>
      <c r="L260" t="s">
        <v>85</v>
      </c>
    </row>
    <row r="261" spans="1:12" x14ac:dyDescent="0.3">
      <c r="A261">
        <v>260</v>
      </c>
      <c r="B261">
        <v>1</v>
      </c>
      <c r="C261">
        <v>2</v>
      </c>
      <c r="D261" t="s">
        <v>458</v>
      </c>
      <c r="E261" t="s">
        <v>82</v>
      </c>
      <c r="F261">
        <v>50</v>
      </c>
      <c r="G261">
        <v>0</v>
      </c>
      <c r="H261">
        <v>1</v>
      </c>
      <c r="I261">
        <v>230433</v>
      </c>
      <c r="J261">
        <v>26</v>
      </c>
      <c r="L261" t="s">
        <v>80</v>
      </c>
    </row>
    <row r="262" spans="1:12" x14ac:dyDescent="0.3">
      <c r="A262">
        <v>261</v>
      </c>
      <c r="B262">
        <v>0</v>
      </c>
      <c r="C262">
        <v>3</v>
      </c>
      <c r="D262" t="s">
        <v>459</v>
      </c>
      <c r="E262" t="s">
        <v>78</v>
      </c>
      <c r="G262">
        <v>0</v>
      </c>
      <c r="H262">
        <v>0</v>
      </c>
      <c r="I262">
        <v>384461</v>
      </c>
      <c r="J262">
        <v>7.75</v>
      </c>
      <c r="L262" t="s">
        <v>92</v>
      </c>
    </row>
    <row r="263" spans="1:12" x14ac:dyDescent="0.3">
      <c r="A263">
        <v>262</v>
      </c>
      <c r="B263">
        <v>1</v>
      </c>
      <c r="C263">
        <v>3</v>
      </c>
      <c r="D263" t="s">
        <v>460</v>
      </c>
      <c r="E263" t="s">
        <v>78</v>
      </c>
      <c r="F263">
        <v>3</v>
      </c>
      <c r="G263">
        <v>4</v>
      </c>
      <c r="H263">
        <v>2</v>
      </c>
      <c r="I263">
        <v>347077</v>
      </c>
      <c r="J263">
        <v>31.387499999999999</v>
      </c>
      <c r="L263" t="s">
        <v>80</v>
      </c>
    </row>
    <row r="264" spans="1:12" x14ac:dyDescent="0.3">
      <c r="A264">
        <v>263</v>
      </c>
      <c r="B264">
        <v>0</v>
      </c>
      <c r="C264">
        <v>1</v>
      </c>
      <c r="D264" t="s">
        <v>461</v>
      </c>
      <c r="E264" t="s">
        <v>78</v>
      </c>
      <c r="F264">
        <v>52</v>
      </c>
      <c r="G264">
        <v>1</v>
      </c>
      <c r="H264">
        <v>1</v>
      </c>
      <c r="I264">
        <v>110413</v>
      </c>
      <c r="J264">
        <v>79.650000000000006</v>
      </c>
      <c r="K264" t="s">
        <v>462</v>
      </c>
      <c r="L264" t="s">
        <v>80</v>
      </c>
    </row>
    <row r="265" spans="1:12" x14ac:dyDescent="0.3">
      <c r="A265">
        <v>264</v>
      </c>
      <c r="B265">
        <v>0</v>
      </c>
      <c r="C265">
        <v>1</v>
      </c>
      <c r="D265" t="s">
        <v>463</v>
      </c>
      <c r="E265" t="s">
        <v>78</v>
      </c>
      <c r="F265">
        <v>40</v>
      </c>
      <c r="G265">
        <v>0</v>
      </c>
      <c r="H265">
        <v>0</v>
      </c>
      <c r="I265">
        <v>112059</v>
      </c>
      <c r="J265">
        <v>0</v>
      </c>
      <c r="K265" t="s">
        <v>464</v>
      </c>
      <c r="L265" t="s">
        <v>80</v>
      </c>
    </row>
    <row r="266" spans="1:12" x14ac:dyDescent="0.3">
      <c r="A266">
        <v>265</v>
      </c>
      <c r="B266">
        <v>0</v>
      </c>
      <c r="C266">
        <v>3</v>
      </c>
      <c r="D266" t="s">
        <v>465</v>
      </c>
      <c r="E266" t="s">
        <v>82</v>
      </c>
      <c r="G266">
        <v>0</v>
      </c>
      <c r="H266">
        <v>0</v>
      </c>
      <c r="I266">
        <v>382649</v>
      </c>
      <c r="J266">
        <v>7.75</v>
      </c>
      <c r="L266" t="s">
        <v>92</v>
      </c>
    </row>
    <row r="267" spans="1:12" x14ac:dyDescent="0.3">
      <c r="A267">
        <v>266</v>
      </c>
      <c r="B267">
        <v>0</v>
      </c>
      <c r="C267">
        <v>2</v>
      </c>
      <c r="D267" t="s">
        <v>466</v>
      </c>
      <c r="E267" t="s">
        <v>78</v>
      </c>
      <c r="F267">
        <v>36</v>
      </c>
      <c r="G267">
        <v>0</v>
      </c>
      <c r="H267">
        <v>0</v>
      </c>
      <c r="I267" t="s">
        <v>467</v>
      </c>
      <c r="J267">
        <v>10.5</v>
      </c>
      <c r="L267" t="s">
        <v>80</v>
      </c>
    </row>
    <row r="268" spans="1:12" x14ac:dyDescent="0.3">
      <c r="A268">
        <v>267</v>
      </c>
      <c r="B268">
        <v>0</v>
      </c>
      <c r="C268">
        <v>3</v>
      </c>
      <c r="D268" t="s">
        <v>468</v>
      </c>
      <c r="E268" t="s">
        <v>78</v>
      </c>
      <c r="F268">
        <v>16</v>
      </c>
      <c r="G268">
        <v>4</v>
      </c>
      <c r="H268">
        <v>1</v>
      </c>
      <c r="I268">
        <v>3101295</v>
      </c>
      <c r="J268">
        <v>39.6875</v>
      </c>
      <c r="L268" t="s">
        <v>80</v>
      </c>
    </row>
    <row r="269" spans="1:12" x14ac:dyDescent="0.3">
      <c r="A269">
        <v>268</v>
      </c>
      <c r="B269">
        <v>1</v>
      </c>
      <c r="C269">
        <v>3</v>
      </c>
      <c r="D269" t="s">
        <v>469</v>
      </c>
      <c r="E269" t="s">
        <v>78</v>
      </c>
      <c r="F269">
        <v>25</v>
      </c>
      <c r="G269">
        <v>1</v>
      </c>
      <c r="H269">
        <v>0</v>
      </c>
      <c r="I269">
        <v>347083</v>
      </c>
      <c r="J269">
        <v>7.7750000000000004</v>
      </c>
      <c r="L269" t="s">
        <v>80</v>
      </c>
    </row>
    <row r="270" spans="1:12" x14ac:dyDescent="0.3">
      <c r="A270">
        <v>269</v>
      </c>
      <c r="B270">
        <v>1</v>
      </c>
      <c r="C270">
        <v>1</v>
      </c>
      <c r="D270" t="s">
        <v>470</v>
      </c>
      <c r="E270" t="s">
        <v>82</v>
      </c>
      <c r="F270">
        <v>58</v>
      </c>
      <c r="G270">
        <v>0</v>
      </c>
      <c r="H270">
        <v>1</v>
      </c>
      <c r="I270" t="s">
        <v>471</v>
      </c>
      <c r="J270">
        <v>153.46250000000001</v>
      </c>
      <c r="K270" t="s">
        <v>472</v>
      </c>
      <c r="L270" t="s">
        <v>80</v>
      </c>
    </row>
    <row r="271" spans="1:12" x14ac:dyDescent="0.3">
      <c r="A271">
        <v>270</v>
      </c>
      <c r="B271">
        <v>1</v>
      </c>
      <c r="C271">
        <v>1</v>
      </c>
      <c r="D271" t="s">
        <v>473</v>
      </c>
      <c r="E271" t="s">
        <v>82</v>
      </c>
      <c r="F271">
        <v>35</v>
      </c>
      <c r="G271">
        <v>0</v>
      </c>
      <c r="H271">
        <v>0</v>
      </c>
      <c r="I271" t="s">
        <v>474</v>
      </c>
      <c r="J271">
        <v>135.63329999999999</v>
      </c>
      <c r="K271" t="s">
        <v>475</v>
      </c>
      <c r="L271" t="s">
        <v>80</v>
      </c>
    </row>
    <row r="272" spans="1:12" x14ac:dyDescent="0.3">
      <c r="A272">
        <v>271</v>
      </c>
      <c r="B272">
        <v>0</v>
      </c>
      <c r="C272">
        <v>1</v>
      </c>
      <c r="D272" t="s">
        <v>476</v>
      </c>
      <c r="E272" t="s">
        <v>78</v>
      </c>
      <c r="G272">
        <v>0</v>
      </c>
      <c r="H272">
        <v>0</v>
      </c>
      <c r="I272">
        <v>113798</v>
      </c>
      <c r="J272">
        <v>31</v>
      </c>
      <c r="L272" t="s">
        <v>80</v>
      </c>
    </row>
    <row r="273" spans="1:12" x14ac:dyDescent="0.3">
      <c r="A273">
        <v>272</v>
      </c>
      <c r="B273">
        <v>1</v>
      </c>
      <c r="C273">
        <v>3</v>
      </c>
      <c r="D273" t="s">
        <v>477</v>
      </c>
      <c r="E273" t="s">
        <v>78</v>
      </c>
      <c r="F273">
        <v>25</v>
      </c>
      <c r="G273">
        <v>0</v>
      </c>
      <c r="H273">
        <v>0</v>
      </c>
      <c r="I273" t="s">
        <v>345</v>
      </c>
      <c r="J273">
        <v>0</v>
      </c>
      <c r="L273" t="s">
        <v>80</v>
      </c>
    </row>
    <row r="274" spans="1:12" x14ac:dyDescent="0.3">
      <c r="A274">
        <v>273</v>
      </c>
      <c r="B274">
        <v>1</v>
      </c>
      <c r="C274">
        <v>2</v>
      </c>
      <c r="D274" t="s">
        <v>478</v>
      </c>
      <c r="E274" t="s">
        <v>82</v>
      </c>
      <c r="F274">
        <v>41</v>
      </c>
      <c r="G274">
        <v>0</v>
      </c>
      <c r="H274">
        <v>1</v>
      </c>
      <c r="I274">
        <v>250644</v>
      </c>
      <c r="J274">
        <v>19.5</v>
      </c>
      <c r="L274" t="s">
        <v>80</v>
      </c>
    </row>
    <row r="275" spans="1:12" x14ac:dyDescent="0.3">
      <c r="A275">
        <v>274</v>
      </c>
      <c r="B275">
        <v>0</v>
      </c>
      <c r="C275">
        <v>1</v>
      </c>
      <c r="D275" t="s">
        <v>479</v>
      </c>
      <c r="E275" t="s">
        <v>78</v>
      </c>
      <c r="F275">
        <v>37</v>
      </c>
      <c r="G275">
        <v>0</v>
      </c>
      <c r="H275">
        <v>1</v>
      </c>
      <c r="I275" t="s">
        <v>480</v>
      </c>
      <c r="J275">
        <v>29.7</v>
      </c>
      <c r="K275" t="s">
        <v>481</v>
      </c>
      <c r="L275" t="s">
        <v>85</v>
      </c>
    </row>
    <row r="276" spans="1:12" x14ac:dyDescent="0.3">
      <c r="A276">
        <v>275</v>
      </c>
      <c r="B276">
        <v>1</v>
      </c>
      <c r="C276">
        <v>3</v>
      </c>
      <c r="D276" t="s">
        <v>482</v>
      </c>
      <c r="E276" t="s">
        <v>82</v>
      </c>
      <c r="G276">
        <v>0</v>
      </c>
      <c r="H276">
        <v>0</v>
      </c>
      <c r="I276">
        <v>370375</v>
      </c>
      <c r="J276">
        <v>7.75</v>
      </c>
      <c r="L276" t="s">
        <v>92</v>
      </c>
    </row>
    <row r="277" spans="1:12" x14ac:dyDescent="0.3">
      <c r="A277">
        <v>276</v>
      </c>
      <c r="B277">
        <v>1</v>
      </c>
      <c r="C277">
        <v>1</v>
      </c>
      <c r="D277" t="s">
        <v>483</v>
      </c>
      <c r="E277" t="s">
        <v>82</v>
      </c>
      <c r="F277">
        <v>63</v>
      </c>
      <c r="G277">
        <v>1</v>
      </c>
      <c r="H277">
        <v>0</v>
      </c>
      <c r="I277">
        <v>13502</v>
      </c>
      <c r="J277">
        <v>77.958299999999994</v>
      </c>
      <c r="K277" t="s">
        <v>484</v>
      </c>
      <c r="L277" t="s">
        <v>80</v>
      </c>
    </row>
    <row r="278" spans="1:12" x14ac:dyDescent="0.3">
      <c r="A278">
        <v>277</v>
      </c>
      <c r="B278">
        <v>0</v>
      </c>
      <c r="C278">
        <v>3</v>
      </c>
      <c r="D278" t="s">
        <v>485</v>
      </c>
      <c r="E278" t="s">
        <v>82</v>
      </c>
      <c r="F278">
        <v>45</v>
      </c>
      <c r="G278">
        <v>0</v>
      </c>
      <c r="H278">
        <v>0</v>
      </c>
      <c r="I278">
        <v>347073</v>
      </c>
      <c r="J278">
        <v>7.75</v>
      </c>
      <c r="L278" t="s">
        <v>80</v>
      </c>
    </row>
    <row r="279" spans="1:12" x14ac:dyDescent="0.3">
      <c r="A279">
        <v>278</v>
      </c>
      <c r="B279">
        <v>0</v>
      </c>
      <c r="C279">
        <v>2</v>
      </c>
      <c r="D279" t="s">
        <v>486</v>
      </c>
      <c r="E279" t="s">
        <v>78</v>
      </c>
      <c r="G279">
        <v>0</v>
      </c>
      <c r="H279">
        <v>0</v>
      </c>
      <c r="I279">
        <v>239853</v>
      </c>
      <c r="J279">
        <v>0</v>
      </c>
      <c r="L279" t="s">
        <v>80</v>
      </c>
    </row>
    <row r="280" spans="1:12" x14ac:dyDescent="0.3">
      <c r="A280">
        <v>279</v>
      </c>
      <c r="B280">
        <v>0</v>
      </c>
      <c r="C280">
        <v>3</v>
      </c>
      <c r="D280" t="s">
        <v>487</v>
      </c>
      <c r="E280" t="s">
        <v>78</v>
      </c>
      <c r="F280">
        <v>7</v>
      </c>
      <c r="G280">
        <v>4</v>
      </c>
      <c r="H280">
        <v>1</v>
      </c>
      <c r="I280">
        <v>382652</v>
      </c>
      <c r="J280">
        <v>29.125</v>
      </c>
      <c r="L280" t="s">
        <v>92</v>
      </c>
    </row>
    <row r="281" spans="1:12" x14ac:dyDescent="0.3">
      <c r="A281">
        <v>280</v>
      </c>
      <c r="B281">
        <v>1</v>
      </c>
      <c r="C281">
        <v>3</v>
      </c>
      <c r="D281" t="s">
        <v>488</v>
      </c>
      <c r="E281" t="s">
        <v>82</v>
      </c>
      <c r="F281">
        <v>35</v>
      </c>
      <c r="G281">
        <v>1</v>
      </c>
      <c r="H281">
        <v>1</v>
      </c>
      <c r="I281" t="s">
        <v>489</v>
      </c>
      <c r="J281">
        <v>20.25</v>
      </c>
      <c r="L281" t="s">
        <v>80</v>
      </c>
    </row>
    <row r="282" spans="1:12" x14ac:dyDescent="0.3">
      <c r="A282">
        <v>281</v>
      </c>
      <c r="B282">
        <v>0</v>
      </c>
      <c r="C282">
        <v>3</v>
      </c>
      <c r="D282" t="s">
        <v>490</v>
      </c>
      <c r="E282" t="s">
        <v>78</v>
      </c>
      <c r="F282">
        <v>65</v>
      </c>
      <c r="G282">
        <v>0</v>
      </c>
      <c r="H282">
        <v>0</v>
      </c>
      <c r="I282">
        <v>336439</v>
      </c>
      <c r="J282">
        <v>7.75</v>
      </c>
      <c r="L282" t="s">
        <v>92</v>
      </c>
    </row>
    <row r="283" spans="1:12" x14ac:dyDescent="0.3">
      <c r="A283">
        <v>282</v>
      </c>
      <c r="B283">
        <v>0</v>
      </c>
      <c r="C283">
        <v>3</v>
      </c>
      <c r="D283" t="s">
        <v>491</v>
      </c>
      <c r="E283" t="s">
        <v>78</v>
      </c>
      <c r="F283">
        <v>28</v>
      </c>
      <c r="G283">
        <v>0</v>
      </c>
      <c r="H283">
        <v>0</v>
      </c>
      <c r="I283">
        <v>347464</v>
      </c>
      <c r="J283">
        <v>7.8541999999999996</v>
      </c>
      <c r="L283" t="s">
        <v>80</v>
      </c>
    </row>
    <row r="284" spans="1:12" x14ac:dyDescent="0.3">
      <c r="A284">
        <v>283</v>
      </c>
      <c r="B284">
        <v>0</v>
      </c>
      <c r="C284">
        <v>3</v>
      </c>
      <c r="D284" t="s">
        <v>492</v>
      </c>
      <c r="E284" t="s">
        <v>78</v>
      </c>
      <c r="F284">
        <v>16</v>
      </c>
      <c r="G284">
        <v>0</v>
      </c>
      <c r="H284">
        <v>0</v>
      </c>
      <c r="I284">
        <v>345778</v>
      </c>
      <c r="J284">
        <v>9.5</v>
      </c>
      <c r="L284" t="s">
        <v>80</v>
      </c>
    </row>
    <row r="285" spans="1:12" x14ac:dyDescent="0.3">
      <c r="A285">
        <v>284</v>
      </c>
      <c r="B285">
        <v>1</v>
      </c>
      <c r="C285">
        <v>3</v>
      </c>
      <c r="D285" t="s">
        <v>493</v>
      </c>
      <c r="E285" t="s">
        <v>78</v>
      </c>
      <c r="F285">
        <v>19</v>
      </c>
      <c r="G285">
        <v>0</v>
      </c>
      <c r="H285">
        <v>0</v>
      </c>
      <c r="I285" t="s">
        <v>494</v>
      </c>
      <c r="J285">
        <v>8.0500000000000007</v>
      </c>
      <c r="L285" t="s">
        <v>80</v>
      </c>
    </row>
    <row r="286" spans="1:12" x14ac:dyDescent="0.3">
      <c r="A286">
        <v>285</v>
      </c>
      <c r="B286">
        <v>0</v>
      </c>
      <c r="C286">
        <v>1</v>
      </c>
      <c r="D286" t="s">
        <v>495</v>
      </c>
      <c r="E286" t="s">
        <v>78</v>
      </c>
      <c r="G286">
        <v>0</v>
      </c>
      <c r="H286">
        <v>0</v>
      </c>
      <c r="I286">
        <v>113056</v>
      </c>
      <c r="J286">
        <v>26</v>
      </c>
      <c r="K286" t="s">
        <v>496</v>
      </c>
      <c r="L286" t="s">
        <v>80</v>
      </c>
    </row>
    <row r="287" spans="1:12" x14ac:dyDescent="0.3">
      <c r="A287">
        <v>286</v>
      </c>
      <c r="B287">
        <v>0</v>
      </c>
      <c r="C287">
        <v>3</v>
      </c>
      <c r="D287" t="s">
        <v>497</v>
      </c>
      <c r="E287" t="s">
        <v>78</v>
      </c>
      <c r="F287">
        <v>33</v>
      </c>
      <c r="G287">
        <v>0</v>
      </c>
      <c r="H287">
        <v>0</v>
      </c>
      <c r="I287">
        <v>349239</v>
      </c>
      <c r="J287">
        <v>8.6624999999999996</v>
      </c>
      <c r="L287" t="s">
        <v>85</v>
      </c>
    </row>
    <row r="288" spans="1:12" x14ac:dyDescent="0.3">
      <c r="A288">
        <v>287</v>
      </c>
      <c r="B288">
        <v>1</v>
      </c>
      <c r="C288">
        <v>3</v>
      </c>
      <c r="D288" t="s">
        <v>498</v>
      </c>
      <c r="E288" t="s">
        <v>78</v>
      </c>
      <c r="F288">
        <v>30</v>
      </c>
      <c r="G288">
        <v>0</v>
      </c>
      <c r="H288">
        <v>0</v>
      </c>
      <c r="I288">
        <v>345774</v>
      </c>
      <c r="J288">
        <v>9.5</v>
      </c>
      <c r="L288" t="s">
        <v>80</v>
      </c>
    </row>
    <row r="289" spans="1:12" x14ac:dyDescent="0.3">
      <c r="A289">
        <v>288</v>
      </c>
      <c r="B289">
        <v>0</v>
      </c>
      <c r="C289">
        <v>3</v>
      </c>
      <c r="D289" t="s">
        <v>499</v>
      </c>
      <c r="E289" t="s">
        <v>78</v>
      </c>
      <c r="F289">
        <v>22</v>
      </c>
      <c r="G289">
        <v>0</v>
      </c>
      <c r="H289">
        <v>0</v>
      </c>
      <c r="I289">
        <v>349206</v>
      </c>
      <c r="J289">
        <v>7.8958000000000004</v>
      </c>
      <c r="L289" t="s">
        <v>80</v>
      </c>
    </row>
    <row r="290" spans="1:12" x14ac:dyDescent="0.3">
      <c r="A290">
        <v>289</v>
      </c>
      <c r="B290">
        <v>1</v>
      </c>
      <c r="C290">
        <v>2</v>
      </c>
      <c r="D290" t="s">
        <v>500</v>
      </c>
      <c r="E290" t="s">
        <v>78</v>
      </c>
      <c r="F290">
        <v>42</v>
      </c>
      <c r="G290">
        <v>0</v>
      </c>
      <c r="H290">
        <v>0</v>
      </c>
      <c r="I290">
        <v>237798</v>
      </c>
      <c r="J290">
        <v>13</v>
      </c>
      <c r="L290" t="s">
        <v>80</v>
      </c>
    </row>
    <row r="291" spans="1:12" x14ac:dyDescent="0.3">
      <c r="A291">
        <v>290</v>
      </c>
      <c r="B291">
        <v>1</v>
      </c>
      <c r="C291">
        <v>3</v>
      </c>
      <c r="D291" t="s">
        <v>501</v>
      </c>
      <c r="E291" t="s">
        <v>82</v>
      </c>
      <c r="F291">
        <v>22</v>
      </c>
      <c r="G291">
        <v>0</v>
      </c>
      <c r="H291">
        <v>0</v>
      </c>
      <c r="I291">
        <v>370373</v>
      </c>
      <c r="J291">
        <v>7.75</v>
      </c>
      <c r="L291" t="s">
        <v>92</v>
      </c>
    </row>
    <row r="292" spans="1:12" x14ac:dyDescent="0.3">
      <c r="A292">
        <v>291</v>
      </c>
      <c r="B292">
        <v>1</v>
      </c>
      <c r="C292">
        <v>1</v>
      </c>
      <c r="D292" t="s">
        <v>502</v>
      </c>
      <c r="E292" t="s">
        <v>82</v>
      </c>
      <c r="F292">
        <v>26</v>
      </c>
      <c r="G292">
        <v>0</v>
      </c>
      <c r="H292">
        <v>0</v>
      </c>
      <c r="I292">
        <v>19877</v>
      </c>
      <c r="J292">
        <v>78.849999999999994</v>
      </c>
      <c r="L292" t="s">
        <v>80</v>
      </c>
    </row>
    <row r="293" spans="1:12" x14ac:dyDescent="0.3">
      <c r="A293">
        <v>292</v>
      </c>
      <c r="B293">
        <v>1</v>
      </c>
      <c r="C293">
        <v>1</v>
      </c>
      <c r="D293" t="s">
        <v>503</v>
      </c>
      <c r="E293" t="s">
        <v>82</v>
      </c>
      <c r="F293">
        <v>19</v>
      </c>
      <c r="G293">
        <v>1</v>
      </c>
      <c r="H293">
        <v>0</v>
      </c>
      <c r="I293">
        <v>11967</v>
      </c>
      <c r="J293">
        <v>91.0792</v>
      </c>
      <c r="K293" t="s">
        <v>504</v>
      </c>
      <c r="L293" t="s">
        <v>85</v>
      </c>
    </row>
    <row r="294" spans="1:12" x14ac:dyDescent="0.3">
      <c r="A294">
        <v>293</v>
      </c>
      <c r="B294">
        <v>0</v>
      </c>
      <c r="C294">
        <v>2</v>
      </c>
      <c r="D294" t="s">
        <v>505</v>
      </c>
      <c r="E294" t="s">
        <v>78</v>
      </c>
      <c r="F294">
        <v>36</v>
      </c>
      <c r="G294">
        <v>0</v>
      </c>
      <c r="H294">
        <v>0</v>
      </c>
      <c r="I294" t="s">
        <v>506</v>
      </c>
      <c r="J294">
        <v>12.875</v>
      </c>
      <c r="K294" t="s">
        <v>507</v>
      </c>
      <c r="L294" t="s">
        <v>85</v>
      </c>
    </row>
    <row r="295" spans="1:12" x14ac:dyDescent="0.3">
      <c r="A295">
        <v>294</v>
      </c>
      <c r="B295">
        <v>0</v>
      </c>
      <c r="C295">
        <v>3</v>
      </c>
      <c r="D295" t="s">
        <v>508</v>
      </c>
      <c r="E295" t="s">
        <v>82</v>
      </c>
      <c r="F295">
        <v>24</v>
      </c>
      <c r="G295">
        <v>0</v>
      </c>
      <c r="H295">
        <v>0</v>
      </c>
      <c r="I295">
        <v>349236</v>
      </c>
      <c r="J295">
        <v>8.85</v>
      </c>
      <c r="L295" t="s">
        <v>80</v>
      </c>
    </row>
    <row r="296" spans="1:12" x14ac:dyDescent="0.3">
      <c r="A296">
        <v>295</v>
      </c>
      <c r="B296">
        <v>0</v>
      </c>
      <c r="C296">
        <v>3</v>
      </c>
      <c r="D296" t="s">
        <v>509</v>
      </c>
      <c r="E296" t="s">
        <v>78</v>
      </c>
      <c r="F296">
        <v>24</v>
      </c>
      <c r="G296">
        <v>0</v>
      </c>
      <c r="H296">
        <v>0</v>
      </c>
      <c r="I296">
        <v>349233</v>
      </c>
      <c r="J296">
        <v>7.8958000000000004</v>
      </c>
      <c r="L296" t="s">
        <v>80</v>
      </c>
    </row>
    <row r="297" spans="1:12" x14ac:dyDescent="0.3">
      <c r="A297">
        <v>296</v>
      </c>
      <c r="B297">
        <v>0</v>
      </c>
      <c r="C297">
        <v>1</v>
      </c>
      <c r="D297" t="s">
        <v>510</v>
      </c>
      <c r="E297" t="s">
        <v>78</v>
      </c>
      <c r="G297">
        <v>0</v>
      </c>
      <c r="H297">
        <v>0</v>
      </c>
      <c r="I297" t="s">
        <v>511</v>
      </c>
      <c r="J297">
        <v>27.720800000000001</v>
      </c>
      <c r="L297" t="s">
        <v>85</v>
      </c>
    </row>
    <row r="298" spans="1:12" x14ac:dyDescent="0.3">
      <c r="A298">
        <v>297</v>
      </c>
      <c r="B298">
        <v>0</v>
      </c>
      <c r="C298">
        <v>3</v>
      </c>
      <c r="D298" t="s">
        <v>512</v>
      </c>
      <c r="E298" t="s">
        <v>78</v>
      </c>
      <c r="F298">
        <v>23.5</v>
      </c>
      <c r="G298">
        <v>0</v>
      </c>
      <c r="H298">
        <v>0</v>
      </c>
      <c r="I298">
        <v>2693</v>
      </c>
      <c r="J298">
        <v>7.2291999999999996</v>
      </c>
      <c r="L298" t="s">
        <v>85</v>
      </c>
    </row>
    <row r="299" spans="1:12" x14ac:dyDescent="0.3">
      <c r="A299">
        <v>298</v>
      </c>
      <c r="B299">
        <v>0</v>
      </c>
      <c r="C299">
        <v>1</v>
      </c>
      <c r="D299" t="s">
        <v>513</v>
      </c>
      <c r="E299" t="s">
        <v>82</v>
      </c>
      <c r="F299">
        <v>2</v>
      </c>
      <c r="G299">
        <v>1</v>
      </c>
      <c r="H299">
        <v>2</v>
      </c>
      <c r="I299">
        <v>113781</v>
      </c>
      <c r="J299">
        <v>151.55000000000001</v>
      </c>
      <c r="K299" t="s">
        <v>514</v>
      </c>
      <c r="L299" t="s">
        <v>80</v>
      </c>
    </row>
    <row r="300" spans="1:12" x14ac:dyDescent="0.3">
      <c r="A300">
        <v>299</v>
      </c>
      <c r="B300">
        <v>1</v>
      </c>
      <c r="C300">
        <v>1</v>
      </c>
      <c r="D300" t="s">
        <v>515</v>
      </c>
      <c r="E300" t="s">
        <v>78</v>
      </c>
      <c r="G300">
        <v>0</v>
      </c>
      <c r="H300">
        <v>0</v>
      </c>
      <c r="I300">
        <v>19988</v>
      </c>
      <c r="J300">
        <v>30.5</v>
      </c>
      <c r="K300" t="s">
        <v>516</v>
      </c>
      <c r="L300" t="s">
        <v>80</v>
      </c>
    </row>
    <row r="301" spans="1:12" x14ac:dyDescent="0.3">
      <c r="A301">
        <v>300</v>
      </c>
      <c r="B301">
        <v>1</v>
      </c>
      <c r="C301">
        <v>1</v>
      </c>
      <c r="D301" t="s">
        <v>517</v>
      </c>
      <c r="E301" t="s">
        <v>82</v>
      </c>
      <c r="F301">
        <v>50</v>
      </c>
      <c r="G301">
        <v>0</v>
      </c>
      <c r="H301">
        <v>1</v>
      </c>
      <c r="I301" t="s">
        <v>252</v>
      </c>
      <c r="J301">
        <v>247.52080000000001</v>
      </c>
      <c r="K301" t="s">
        <v>253</v>
      </c>
      <c r="L301" t="s">
        <v>85</v>
      </c>
    </row>
    <row r="302" spans="1:12" x14ac:dyDescent="0.3">
      <c r="A302">
        <v>301</v>
      </c>
      <c r="B302">
        <v>1</v>
      </c>
      <c r="C302">
        <v>3</v>
      </c>
      <c r="D302" t="s">
        <v>518</v>
      </c>
      <c r="E302" t="s">
        <v>82</v>
      </c>
      <c r="G302">
        <v>0</v>
      </c>
      <c r="H302">
        <v>0</v>
      </c>
      <c r="I302">
        <v>9234</v>
      </c>
      <c r="J302">
        <v>7.75</v>
      </c>
      <c r="L302" t="s">
        <v>92</v>
      </c>
    </row>
    <row r="303" spans="1:12" x14ac:dyDescent="0.3">
      <c r="A303">
        <v>302</v>
      </c>
      <c r="B303">
        <v>1</v>
      </c>
      <c r="C303">
        <v>3</v>
      </c>
      <c r="D303" t="s">
        <v>519</v>
      </c>
      <c r="E303" t="s">
        <v>78</v>
      </c>
      <c r="G303">
        <v>2</v>
      </c>
      <c r="H303">
        <v>0</v>
      </c>
      <c r="I303">
        <v>367226</v>
      </c>
      <c r="J303">
        <v>23.25</v>
      </c>
      <c r="L303" t="s">
        <v>92</v>
      </c>
    </row>
    <row r="304" spans="1:12" x14ac:dyDescent="0.3">
      <c r="A304">
        <v>303</v>
      </c>
      <c r="B304">
        <v>0</v>
      </c>
      <c r="C304">
        <v>3</v>
      </c>
      <c r="D304" t="s">
        <v>520</v>
      </c>
      <c r="E304" t="s">
        <v>78</v>
      </c>
      <c r="F304">
        <v>19</v>
      </c>
      <c r="G304">
        <v>0</v>
      </c>
      <c r="H304">
        <v>0</v>
      </c>
      <c r="I304" t="s">
        <v>345</v>
      </c>
      <c r="J304">
        <v>0</v>
      </c>
      <c r="L304" t="s">
        <v>80</v>
      </c>
    </row>
    <row r="305" spans="1:12" x14ac:dyDescent="0.3">
      <c r="A305">
        <v>304</v>
      </c>
      <c r="B305">
        <v>1</v>
      </c>
      <c r="C305">
        <v>2</v>
      </c>
      <c r="D305" t="s">
        <v>521</v>
      </c>
      <c r="E305" t="s">
        <v>82</v>
      </c>
      <c r="G305">
        <v>0</v>
      </c>
      <c r="H305">
        <v>0</v>
      </c>
      <c r="I305">
        <v>226593</v>
      </c>
      <c r="J305">
        <v>12.35</v>
      </c>
      <c r="K305" t="s">
        <v>260</v>
      </c>
      <c r="L305" t="s">
        <v>92</v>
      </c>
    </row>
    <row r="306" spans="1:12" x14ac:dyDescent="0.3">
      <c r="A306">
        <v>305</v>
      </c>
      <c r="B306">
        <v>0</v>
      </c>
      <c r="C306">
        <v>3</v>
      </c>
      <c r="D306" t="s">
        <v>522</v>
      </c>
      <c r="E306" t="s">
        <v>78</v>
      </c>
      <c r="G306">
        <v>0</v>
      </c>
      <c r="H306">
        <v>0</v>
      </c>
      <c r="I306" t="s">
        <v>523</v>
      </c>
      <c r="J306">
        <v>8.0500000000000007</v>
      </c>
      <c r="L306" t="s">
        <v>80</v>
      </c>
    </row>
    <row r="307" spans="1:12" x14ac:dyDescent="0.3">
      <c r="A307">
        <v>306</v>
      </c>
      <c r="B307">
        <v>1</v>
      </c>
      <c r="C307">
        <v>1</v>
      </c>
      <c r="D307" t="s">
        <v>524</v>
      </c>
      <c r="E307" t="s">
        <v>78</v>
      </c>
      <c r="F307">
        <v>0.92</v>
      </c>
      <c r="G307">
        <v>1</v>
      </c>
      <c r="H307">
        <v>2</v>
      </c>
      <c r="I307">
        <v>113781</v>
      </c>
      <c r="J307">
        <v>151.55000000000001</v>
      </c>
      <c r="K307" t="s">
        <v>514</v>
      </c>
      <c r="L307" t="s">
        <v>80</v>
      </c>
    </row>
    <row r="308" spans="1:12" x14ac:dyDescent="0.3">
      <c r="A308">
        <v>307</v>
      </c>
      <c r="B308">
        <v>1</v>
      </c>
      <c r="C308">
        <v>1</v>
      </c>
      <c r="D308" t="s">
        <v>525</v>
      </c>
      <c r="E308" t="s">
        <v>82</v>
      </c>
      <c r="G308">
        <v>0</v>
      </c>
      <c r="H308">
        <v>0</v>
      </c>
      <c r="I308">
        <v>17421</v>
      </c>
      <c r="J308">
        <v>110.88330000000001</v>
      </c>
      <c r="L308" t="s">
        <v>85</v>
      </c>
    </row>
    <row r="309" spans="1:12" x14ac:dyDescent="0.3">
      <c r="A309">
        <v>308</v>
      </c>
      <c r="B309">
        <v>1</v>
      </c>
      <c r="C309">
        <v>1</v>
      </c>
      <c r="D309" t="s">
        <v>526</v>
      </c>
      <c r="E309" t="s">
        <v>82</v>
      </c>
      <c r="F309">
        <v>17</v>
      </c>
      <c r="G309">
        <v>1</v>
      </c>
      <c r="H309">
        <v>0</v>
      </c>
      <c r="I309" t="s">
        <v>527</v>
      </c>
      <c r="J309">
        <v>108.9</v>
      </c>
      <c r="K309" t="s">
        <v>528</v>
      </c>
      <c r="L309" t="s">
        <v>85</v>
      </c>
    </row>
    <row r="310" spans="1:12" x14ac:dyDescent="0.3">
      <c r="A310">
        <v>309</v>
      </c>
      <c r="B310">
        <v>0</v>
      </c>
      <c r="C310">
        <v>2</v>
      </c>
      <c r="D310" t="s">
        <v>529</v>
      </c>
      <c r="E310" t="s">
        <v>78</v>
      </c>
      <c r="F310">
        <v>30</v>
      </c>
      <c r="G310">
        <v>1</v>
      </c>
      <c r="H310">
        <v>0</v>
      </c>
      <c r="I310" t="s">
        <v>530</v>
      </c>
      <c r="J310">
        <v>24</v>
      </c>
      <c r="L310" t="s">
        <v>85</v>
      </c>
    </row>
    <row r="311" spans="1:12" x14ac:dyDescent="0.3">
      <c r="A311">
        <v>310</v>
      </c>
      <c r="B311">
        <v>1</v>
      </c>
      <c r="C311">
        <v>1</v>
      </c>
      <c r="D311" t="s">
        <v>531</v>
      </c>
      <c r="E311" t="s">
        <v>82</v>
      </c>
      <c r="F311">
        <v>30</v>
      </c>
      <c r="G311">
        <v>0</v>
      </c>
      <c r="H311">
        <v>0</v>
      </c>
      <c r="I311" t="s">
        <v>532</v>
      </c>
      <c r="J311">
        <v>56.929200000000002</v>
      </c>
      <c r="K311" t="s">
        <v>533</v>
      </c>
      <c r="L311" t="s">
        <v>85</v>
      </c>
    </row>
    <row r="312" spans="1:12" x14ac:dyDescent="0.3">
      <c r="A312">
        <v>311</v>
      </c>
      <c r="B312">
        <v>1</v>
      </c>
      <c r="C312">
        <v>1</v>
      </c>
      <c r="D312" t="s">
        <v>534</v>
      </c>
      <c r="E312" t="s">
        <v>82</v>
      </c>
      <c r="F312">
        <v>24</v>
      </c>
      <c r="G312">
        <v>0</v>
      </c>
      <c r="H312">
        <v>0</v>
      </c>
      <c r="I312">
        <v>11767</v>
      </c>
      <c r="J312">
        <v>83.158299999999997</v>
      </c>
      <c r="K312" t="s">
        <v>535</v>
      </c>
      <c r="L312" t="s">
        <v>85</v>
      </c>
    </row>
    <row r="313" spans="1:12" x14ac:dyDescent="0.3">
      <c r="A313">
        <v>312</v>
      </c>
      <c r="B313">
        <v>1</v>
      </c>
      <c r="C313">
        <v>1</v>
      </c>
      <c r="D313" t="s">
        <v>536</v>
      </c>
      <c r="E313" t="s">
        <v>82</v>
      </c>
      <c r="F313">
        <v>18</v>
      </c>
      <c r="G313">
        <v>2</v>
      </c>
      <c r="H313">
        <v>2</v>
      </c>
      <c r="I313" t="s">
        <v>537</v>
      </c>
      <c r="J313">
        <v>262.375</v>
      </c>
      <c r="K313" t="s">
        <v>538</v>
      </c>
      <c r="L313" t="s">
        <v>85</v>
      </c>
    </row>
    <row r="314" spans="1:12" x14ac:dyDescent="0.3">
      <c r="A314">
        <v>313</v>
      </c>
      <c r="B314">
        <v>0</v>
      </c>
      <c r="C314">
        <v>2</v>
      </c>
      <c r="D314" t="s">
        <v>539</v>
      </c>
      <c r="E314" t="s">
        <v>82</v>
      </c>
      <c r="F314">
        <v>26</v>
      </c>
      <c r="G314">
        <v>1</v>
      </c>
      <c r="H314">
        <v>1</v>
      </c>
      <c r="I314">
        <v>250651</v>
      </c>
      <c r="J314">
        <v>26</v>
      </c>
      <c r="L314" t="s">
        <v>80</v>
      </c>
    </row>
    <row r="315" spans="1:12" x14ac:dyDescent="0.3">
      <c r="A315">
        <v>314</v>
      </c>
      <c r="B315">
        <v>0</v>
      </c>
      <c r="C315">
        <v>3</v>
      </c>
      <c r="D315" t="s">
        <v>540</v>
      </c>
      <c r="E315" t="s">
        <v>78</v>
      </c>
      <c r="F315">
        <v>28</v>
      </c>
      <c r="G315">
        <v>0</v>
      </c>
      <c r="H315">
        <v>0</v>
      </c>
      <c r="I315">
        <v>349243</v>
      </c>
      <c r="J315">
        <v>7.8958000000000004</v>
      </c>
      <c r="L315" t="s">
        <v>80</v>
      </c>
    </row>
    <row r="316" spans="1:12" x14ac:dyDescent="0.3">
      <c r="A316">
        <v>315</v>
      </c>
      <c r="B316">
        <v>0</v>
      </c>
      <c r="C316">
        <v>2</v>
      </c>
      <c r="D316" t="s">
        <v>541</v>
      </c>
      <c r="E316" t="s">
        <v>78</v>
      </c>
      <c r="F316">
        <v>43</v>
      </c>
      <c r="G316">
        <v>1</v>
      </c>
      <c r="H316">
        <v>1</v>
      </c>
      <c r="I316" t="s">
        <v>542</v>
      </c>
      <c r="J316">
        <v>26.25</v>
      </c>
      <c r="L316" t="s">
        <v>80</v>
      </c>
    </row>
    <row r="317" spans="1:12" x14ac:dyDescent="0.3">
      <c r="A317">
        <v>316</v>
      </c>
      <c r="B317">
        <v>1</v>
      </c>
      <c r="C317">
        <v>3</v>
      </c>
      <c r="D317" t="s">
        <v>543</v>
      </c>
      <c r="E317" t="s">
        <v>82</v>
      </c>
      <c r="F317">
        <v>26</v>
      </c>
      <c r="G317">
        <v>0</v>
      </c>
      <c r="H317">
        <v>0</v>
      </c>
      <c r="I317">
        <v>347470</v>
      </c>
      <c r="J317">
        <v>7.8541999999999996</v>
      </c>
      <c r="L317" t="s">
        <v>80</v>
      </c>
    </row>
    <row r="318" spans="1:12" x14ac:dyDescent="0.3">
      <c r="A318">
        <v>317</v>
      </c>
      <c r="B318">
        <v>1</v>
      </c>
      <c r="C318">
        <v>2</v>
      </c>
      <c r="D318" t="s">
        <v>544</v>
      </c>
      <c r="E318" t="s">
        <v>82</v>
      </c>
      <c r="F318">
        <v>24</v>
      </c>
      <c r="G318">
        <v>1</v>
      </c>
      <c r="H318">
        <v>0</v>
      </c>
      <c r="I318">
        <v>244367</v>
      </c>
      <c r="J318">
        <v>26</v>
      </c>
      <c r="L318" t="s">
        <v>80</v>
      </c>
    </row>
    <row r="319" spans="1:12" x14ac:dyDescent="0.3">
      <c r="A319">
        <v>318</v>
      </c>
      <c r="B319">
        <v>0</v>
      </c>
      <c r="C319">
        <v>2</v>
      </c>
      <c r="D319" t="s">
        <v>545</v>
      </c>
      <c r="E319" t="s">
        <v>78</v>
      </c>
      <c r="F319">
        <v>54</v>
      </c>
      <c r="G319">
        <v>0</v>
      </c>
      <c r="H319">
        <v>0</v>
      </c>
      <c r="I319">
        <v>29011</v>
      </c>
      <c r="J319">
        <v>14</v>
      </c>
      <c r="L319" t="s">
        <v>80</v>
      </c>
    </row>
    <row r="320" spans="1:12" x14ac:dyDescent="0.3">
      <c r="A320">
        <v>319</v>
      </c>
      <c r="B320">
        <v>1</v>
      </c>
      <c r="C320">
        <v>1</v>
      </c>
      <c r="D320" t="s">
        <v>546</v>
      </c>
      <c r="E320" t="s">
        <v>82</v>
      </c>
      <c r="F320">
        <v>31</v>
      </c>
      <c r="G320">
        <v>0</v>
      </c>
      <c r="H320">
        <v>2</v>
      </c>
      <c r="I320">
        <v>36928</v>
      </c>
      <c r="J320">
        <v>164.86670000000001</v>
      </c>
      <c r="K320" t="s">
        <v>547</v>
      </c>
      <c r="L320" t="s">
        <v>80</v>
      </c>
    </row>
    <row r="321" spans="1:12" x14ac:dyDescent="0.3">
      <c r="A321">
        <v>320</v>
      </c>
      <c r="B321">
        <v>1</v>
      </c>
      <c r="C321">
        <v>1</v>
      </c>
      <c r="D321" t="s">
        <v>548</v>
      </c>
      <c r="E321" t="s">
        <v>82</v>
      </c>
      <c r="F321">
        <v>40</v>
      </c>
      <c r="G321">
        <v>1</v>
      </c>
      <c r="H321">
        <v>1</v>
      </c>
      <c r="I321">
        <v>16966</v>
      </c>
      <c r="J321">
        <v>134.5</v>
      </c>
      <c r="K321" t="s">
        <v>549</v>
      </c>
      <c r="L321" t="s">
        <v>85</v>
      </c>
    </row>
    <row r="322" spans="1:12" x14ac:dyDescent="0.3">
      <c r="A322">
        <v>321</v>
      </c>
      <c r="B322">
        <v>0</v>
      </c>
      <c r="C322">
        <v>3</v>
      </c>
      <c r="D322" t="s">
        <v>550</v>
      </c>
      <c r="E322" t="s">
        <v>78</v>
      </c>
      <c r="F322">
        <v>22</v>
      </c>
      <c r="G322">
        <v>0</v>
      </c>
      <c r="H322">
        <v>0</v>
      </c>
      <c r="I322" t="s">
        <v>551</v>
      </c>
      <c r="J322">
        <v>7.25</v>
      </c>
      <c r="L322" t="s">
        <v>80</v>
      </c>
    </row>
    <row r="323" spans="1:12" x14ac:dyDescent="0.3">
      <c r="A323">
        <v>322</v>
      </c>
      <c r="B323">
        <v>0</v>
      </c>
      <c r="C323">
        <v>3</v>
      </c>
      <c r="D323" t="s">
        <v>552</v>
      </c>
      <c r="E323" t="s">
        <v>78</v>
      </c>
      <c r="F323">
        <v>27</v>
      </c>
      <c r="G323">
        <v>0</v>
      </c>
      <c r="H323">
        <v>0</v>
      </c>
      <c r="I323">
        <v>349219</v>
      </c>
      <c r="J323">
        <v>7.8958000000000004</v>
      </c>
      <c r="L323" t="s">
        <v>80</v>
      </c>
    </row>
    <row r="324" spans="1:12" x14ac:dyDescent="0.3">
      <c r="A324">
        <v>323</v>
      </c>
      <c r="B324">
        <v>1</v>
      </c>
      <c r="C324">
        <v>2</v>
      </c>
      <c r="D324" t="s">
        <v>553</v>
      </c>
      <c r="E324" t="s">
        <v>82</v>
      </c>
      <c r="F324">
        <v>30</v>
      </c>
      <c r="G324">
        <v>0</v>
      </c>
      <c r="H324">
        <v>0</v>
      </c>
      <c r="I324">
        <v>234818</v>
      </c>
      <c r="J324">
        <v>12.35</v>
      </c>
      <c r="L324" t="s">
        <v>92</v>
      </c>
    </row>
    <row r="325" spans="1:12" x14ac:dyDescent="0.3">
      <c r="A325">
        <v>324</v>
      </c>
      <c r="B325">
        <v>1</v>
      </c>
      <c r="C325">
        <v>2</v>
      </c>
      <c r="D325" t="s">
        <v>554</v>
      </c>
      <c r="E325" t="s">
        <v>82</v>
      </c>
      <c r="F325">
        <v>22</v>
      </c>
      <c r="G325">
        <v>1</v>
      </c>
      <c r="H325">
        <v>1</v>
      </c>
      <c r="I325">
        <v>248738</v>
      </c>
      <c r="J325">
        <v>29</v>
      </c>
      <c r="L325" t="s">
        <v>80</v>
      </c>
    </row>
    <row r="326" spans="1:12" x14ac:dyDescent="0.3">
      <c r="A326">
        <v>325</v>
      </c>
      <c r="B326">
        <v>0</v>
      </c>
      <c r="C326">
        <v>3</v>
      </c>
      <c r="D326" t="s">
        <v>555</v>
      </c>
      <c r="E326" t="s">
        <v>78</v>
      </c>
      <c r="G326">
        <v>8</v>
      </c>
      <c r="H326">
        <v>2</v>
      </c>
      <c r="I326" t="s">
        <v>316</v>
      </c>
      <c r="J326">
        <v>69.55</v>
      </c>
      <c r="L326" t="s">
        <v>80</v>
      </c>
    </row>
    <row r="327" spans="1:12" x14ac:dyDescent="0.3">
      <c r="A327">
        <v>326</v>
      </c>
      <c r="B327">
        <v>1</v>
      </c>
      <c r="C327">
        <v>1</v>
      </c>
      <c r="D327" t="s">
        <v>556</v>
      </c>
      <c r="E327" t="s">
        <v>82</v>
      </c>
      <c r="F327">
        <v>36</v>
      </c>
      <c r="G327">
        <v>0</v>
      </c>
      <c r="H327">
        <v>0</v>
      </c>
      <c r="I327" t="s">
        <v>474</v>
      </c>
      <c r="J327">
        <v>135.63329999999999</v>
      </c>
      <c r="K327" t="s">
        <v>557</v>
      </c>
      <c r="L327" t="s">
        <v>85</v>
      </c>
    </row>
    <row r="328" spans="1:12" x14ac:dyDescent="0.3">
      <c r="A328">
        <v>327</v>
      </c>
      <c r="B328">
        <v>0</v>
      </c>
      <c r="C328">
        <v>3</v>
      </c>
      <c r="D328" t="s">
        <v>558</v>
      </c>
      <c r="E328" t="s">
        <v>78</v>
      </c>
      <c r="F328">
        <v>61</v>
      </c>
      <c r="G328">
        <v>0</v>
      </c>
      <c r="H328">
        <v>0</v>
      </c>
      <c r="I328">
        <v>345364</v>
      </c>
      <c r="J328">
        <v>6.2374999999999998</v>
      </c>
      <c r="L328" t="s">
        <v>80</v>
      </c>
    </row>
    <row r="329" spans="1:12" x14ac:dyDescent="0.3">
      <c r="A329">
        <v>328</v>
      </c>
      <c r="B329">
        <v>1</v>
      </c>
      <c r="C329">
        <v>2</v>
      </c>
      <c r="D329" t="s">
        <v>559</v>
      </c>
      <c r="E329" t="s">
        <v>82</v>
      </c>
      <c r="F329">
        <v>36</v>
      </c>
      <c r="G329">
        <v>0</v>
      </c>
      <c r="H329">
        <v>0</v>
      </c>
      <c r="I329">
        <v>28551</v>
      </c>
      <c r="J329">
        <v>13</v>
      </c>
      <c r="K329" t="s">
        <v>507</v>
      </c>
      <c r="L329" t="s">
        <v>80</v>
      </c>
    </row>
    <row r="330" spans="1:12" x14ac:dyDescent="0.3">
      <c r="A330">
        <v>329</v>
      </c>
      <c r="B330">
        <v>1</v>
      </c>
      <c r="C330">
        <v>3</v>
      </c>
      <c r="D330" t="s">
        <v>560</v>
      </c>
      <c r="E330" t="s">
        <v>82</v>
      </c>
      <c r="F330">
        <v>31</v>
      </c>
      <c r="G330">
        <v>1</v>
      </c>
      <c r="H330">
        <v>1</v>
      </c>
      <c r="I330">
        <v>363291</v>
      </c>
      <c r="J330">
        <v>20.524999999999999</v>
      </c>
      <c r="L330" t="s">
        <v>80</v>
      </c>
    </row>
    <row r="331" spans="1:12" x14ac:dyDescent="0.3">
      <c r="A331">
        <v>330</v>
      </c>
      <c r="B331">
        <v>1</v>
      </c>
      <c r="C331">
        <v>1</v>
      </c>
      <c r="D331" t="s">
        <v>561</v>
      </c>
      <c r="E331" t="s">
        <v>82</v>
      </c>
      <c r="F331">
        <v>16</v>
      </c>
      <c r="G331">
        <v>0</v>
      </c>
      <c r="H331">
        <v>1</v>
      </c>
      <c r="I331">
        <v>111361</v>
      </c>
      <c r="J331">
        <v>57.979199999999999</v>
      </c>
      <c r="K331" t="s">
        <v>562</v>
      </c>
      <c r="L331" t="s">
        <v>85</v>
      </c>
    </row>
    <row r="332" spans="1:12" x14ac:dyDescent="0.3">
      <c r="A332">
        <v>331</v>
      </c>
      <c r="B332">
        <v>1</v>
      </c>
      <c r="C332">
        <v>3</v>
      </c>
      <c r="D332" t="s">
        <v>563</v>
      </c>
      <c r="E332" t="s">
        <v>82</v>
      </c>
      <c r="G332">
        <v>2</v>
      </c>
      <c r="H332">
        <v>0</v>
      </c>
      <c r="I332">
        <v>367226</v>
      </c>
      <c r="J332">
        <v>23.25</v>
      </c>
      <c r="L332" t="s">
        <v>92</v>
      </c>
    </row>
    <row r="333" spans="1:12" x14ac:dyDescent="0.3">
      <c r="A333">
        <v>332</v>
      </c>
      <c r="B333">
        <v>0</v>
      </c>
      <c r="C333">
        <v>1</v>
      </c>
      <c r="D333" t="s">
        <v>564</v>
      </c>
      <c r="E333" t="s">
        <v>78</v>
      </c>
      <c r="F333">
        <v>45.5</v>
      </c>
      <c r="G333">
        <v>0</v>
      </c>
      <c r="H333">
        <v>0</v>
      </c>
      <c r="I333">
        <v>113043</v>
      </c>
      <c r="J333">
        <v>28.5</v>
      </c>
      <c r="K333" t="s">
        <v>565</v>
      </c>
      <c r="L333" t="s">
        <v>80</v>
      </c>
    </row>
    <row r="334" spans="1:12" x14ac:dyDescent="0.3">
      <c r="A334">
        <v>333</v>
      </c>
      <c r="B334">
        <v>0</v>
      </c>
      <c r="C334">
        <v>1</v>
      </c>
      <c r="D334" t="s">
        <v>566</v>
      </c>
      <c r="E334" t="s">
        <v>78</v>
      </c>
      <c r="F334">
        <v>38</v>
      </c>
      <c r="G334">
        <v>0</v>
      </c>
      <c r="H334">
        <v>1</v>
      </c>
      <c r="I334" t="s">
        <v>471</v>
      </c>
      <c r="J334">
        <v>153.46250000000001</v>
      </c>
      <c r="K334" t="s">
        <v>567</v>
      </c>
      <c r="L334" t="s">
        <v>80</v>
      </c>
    </row>
    <row r="335" spans="1:12" x14ac:dyDescent="0.3">
      <c r="A335">
        <v>334</v>
      </c>
      <c r="B335">
        <v>0</v>
      </c>
      <c r="C335">
        <v>3</v>
      </c>
      <c r="D335" t="s">
        <v>568</v>
      </c>
      <c r="E335" t="s">
        <v>78</v>
      </c>
      <c r="F335">
        <v>16</v>
      </c>
      <c r="G335">
        <v>2</v>
      </c>
      <c r="H335">
        <v>0</v>
      </c>
      <c r="I335">
        <v>345764</v>
      </c>
      <c r="J335">
        <v>18</v>
      </c>
      <c r="L335" t="s">
        <v>80</v>
      </c>
    </row>
    <row r="336" spans="1:12" x14ac:dyDescent="0.3">
      <c r="A336">
        <v>335</v>
      </c>
      <c r="B336">
        <v>1</v>
      </c>
      <c r="C336">
        <v>1</v>
      </c>
      <c r="D336" t="s">
        <v>569</v>
      </c>
      <c r="E336" t="s">
        <v>82</v>
      </c>
      <c r="G336">
        <v>1</v>
      </c>
      <c r="H336">
        <v>0</v>
      </c>
      <c r="I336" t="s">
        <v>570</v>
      </c>
      <c r="J336">
        <v>133.65</v>
      </c>
      <c r="L336" t="s">
        <v>80</v>
      </c>
    </row>
    <row r="337" spans="1:12" x14ac:dyDescent="0.3">
      <c r="A337">
        <v>336</v>
      </c>
      <c r="B337">
        <v>0</v>
      </c>
      <c r="C337">
        <v>3</v>
      </c>
      <c r="D337" t="s">
        <v>571</v>
      </c>
      <c r="E337" t="s">
        <v>78</v>
      </c>
      <c r="G337">
        <v>0</v>
      </c>
      <c r="H337">
        <v>0</v>
      </c>
      <c r="I337">
        <v>349225</v>
      </c>
      <c r="J337">
        <v>7.8958000000000004</v>
      </c>
      <c r="L337" t="s">
        <v>80</v>
      </c>
    </row>
    <row r="338" spans="1:12" x14ac:dyDescent="0.3">
      <c r="A338">
        <v>337</v>
      </c>
      <c r="B338">
        <v>0</v>
      </c>
      <c r="C338">
        <v>1</v>
      </c>
      <c r="D338" t="s">
        <v>572</v>
      </c>
      <c r="E338" t="s">
        <v>78</v>
      </c>
      <c r="F338">
        <v>29</v>
      </c>
      <c r="G338">
        <v>1</v>
      </c>
      <c r="H338">
        <v>0</v>
      </c>
      <c r="I338">
        <v>113776</v>
      </c>
      <c r="J338">
        <v>66.599999999999994</v>
      </c>
      <c r="K338" t="s">
        <v>302</v>
      </c>
      <c r="L338" t="s">
        <v>80</v>
      </c>
    </row>
    <row r="339" spans="1:12" x14ac:dyDescent="0.3">
      <c r="A339">
        <v>338</v>
      </c>
      <c r="B339">
        <v>1</v>
      </c>
      <c r="C339">
        <v>1</v>
      </c>
      <c r="D339" t="s">
        <v>573</v>
      </c>
      <c r="E339" t="s">
        <v>82</v>
      </c>
      <c r="F339">
        <v>41</v>
      </c>
      <c r="G339">
        <v>0</v>
      </c>
      <c r="H339">
        <v>0</v>
      </c>
      <c r="I339">
        <v>16966</v>
      </c>
      <c r="J339">
        <v>134.5</v>
      </c>
      <c r="K339" t="s">
        <v>574</v>
      </c>
      <c r="L339" t="s">
        <v>85</v>
      </c>
    </row>
    <row r="340" spans="1:12" x14ac:dyDescent="0.3">
      <c r="A340">
        <v>339</v>
      </c>
      <c r="B340">
        <v>1</v>
      </c>
      <c r="C340">
        <v>3</v>
      </c>
      <c r="D340" t="s">
        <v>575</v>
      </c>
      <c r="E340" t="s">
        <v>78</v>
      </c>
      <c r="F340">
        <v>45</v>
      </c>
      <c r="G340">
        <v>0</v>
      </c>
      <c r="H340">
        <v>0</v>
      </c>
      <c r="I340">
        <v>7598</v>
      </c>
      <c r="J340">
        <v>8.0500000000000007</v>
      </c>
      <c r="L340" t="s">
        <v>80</v>
      </c>
    </row>
    <row r="341" spans="1:12" x14ac:dyDescent="0.3">
      <c r="A341">
        <v>340</v>
      </c>
      <c r="B341">
        <v>0</v>
      </c>
      <c r="C341">
        <v>1</v>
      </c>
      <c r="D341" t="s">
        <v>576</v>
      </c>
      <c r="E341" t="s">
        <v>78</v>
      </c>
      <c r="F341">
        <v>45</v>
      </c>
      <c r="G341">
        <v>0</v>
      </c>
      <c r="H341">
        <v>0</v>
      </c>
      <c r="I341">
        <v>113784</v>
      </c>
      <c r="J341">
        <v>35.5</v>
      </c>
      <c r="K341" t="s">
        <v>577</v>
      </c>
      <c r="L341" t="s">
        <v>80</v>
      </c>
    </row>
    <row r="342" spans="1:12" x14ac:dyDescent="0.3">
      <c r="A342">
        <v>341</v>
      </c>
      <c r="B342">
        <v>1</v>
      </c>
      <c r="C342">
        <v>2</v>
      </c>
      <c r="D342" t="s">
        <v>578</v>
      </c>
      <c r="E342" t="s">
        <v>78</v>
      </c>
      <c r="F342">
        <v>2</v>
      </c>
      <c r="G342">
        <v>1</v>
      </c>
      <c r="H342">
        <v>1</v>
      </c>
      <c r="I342">
        <v>230080</v>
      </c>
      <c r="J342">
        <v>26</v>
      </c>
      <c r="K342" t="s">
        <v>297</v>
      </c>
      <c r="L342" t="s">
        <v>80</v>
      </c>
    </row>
    <row r="343" spans="1:12" x14ac:dyDescent="0.3">
      <c r="A343">
        <v>342</v>
      </c>
      <c r="B343">
        <v>1</v>
      </c>
      <c r="C343">
        <v>1</v>
      </c>
      <c r="D343" t="s">
        <v>579</v>
      </c>
      <c r="E343" t="s">
        <v>82</v>
      </c>
      <c r="F343">
        <v>24</v>
      </c>
      <c r="G343">
        <v>3</v>
      </c>
      <c r="H343">
        <v>2</v>
      </c>
      <c r="I343">
        <v>19950</v>
      </c>
      <c r="J343">
        <v>263</v>
      </c>
      <c r="K343" t="s">
        <v>122</v>
      </c>
      <c r="L343" t="s">
        <v>80</v>
      </c>
    </row>
    <row r="344" spans="1:12" x14ac:dyDescent="0.3">
      <c r="A344">
        <v>343</v>
      </c>
      <c r="B344">
        <v>0</v>
      </c>
      <c r="C344">
        <v>2</v>
      </c>
      <c r="D344" t="s">
        <v>580</v>
      </c>
      <c r="E344" t="s">
        <v>78</v>
      </c>
      <c r="F344">
        <v>28</v>
      </c>
      <c r="G344">
        <v>0</v>
      </c>
      <c r="H344">
        <v>0</v>
      </c>
      <c r="I344">
        <v>248740</v>
      </c>
      <c r="J344">
        <v>13</v>
      </c>
      <c r="L344" t="s">
        <v>80</v>
      </c>
    </row>
    <row r="345" spans="1:12" x14ac:dyDescent="0.3">
      <c r="A345">
        <v>344</v>
      </c>
      <c r="B345">
        <v>0</v>
      </c>
      <c r="C345">
        <v>2</v>
      </c>
      <c r="D345" t="s">
        <v>581</v>
      </c>
      <c r="E345" t="s">
        <v>78</v>
      </c>
      <c r="F345">
        <v>25</v>
      </c>
      <c r="G345">
        <v>0</v>
      </c>
      <c r="H345">
        <v>0</v>
      </c>
      <c r="I345">
        <v>244361</v>
      </c>
      <c r="J345">
        <v>13</v>
      </c>
      <c r="L345" t="s">
        <v>80</v>
      </c>
    </row>
    <row r="346" spans="1:12" x14ac:dyDescent="0.3">
      <c r="A346">
        <v>345</v>
      </c>
      <c r="B346">
        <v>0</v>
      </c>
      <c r="C346">
        <v>2</v>
      </c>
      <c r="D346" t="s">
        <v>582</v>
      </c>
      <c r="E346" t="s">
        <v>78</v>
      </c>
      <c r="F346">
        <v>36</v>
      </c>
      <c r="G346">
        <v>0</v>
      </c>
      <c r="H346">
        <v>0</v>
      </c>
      <c r="I346">
        <v>229236</v>
      </c>
      <c r="J346">
        <v>13</v>
      </c>
      <c r="L346" t="s">
        <v>80</v>
      </c>
    </row>
    <row r="347" spans="1:12" x14ac:dyDescent="0.3">
      <c r="A347">
        <v>346</v>
      </c>
      <c r="B347">
        <v>1</v>
      </c>
      <c r="C347">
        <v>2</v>
      </c>
      <c r="D347" t="s">
        <v>583</v>
      </c>
      <c r="E347" t="s">
        <v>82</v>
      </c>
      <c r="F347">
        <v>24</v>
      </c>
      <c r="G347">
        <v>0</v>
      </c>
      <c r="H347">
        <v>0</v>
      </c>
      <c r="I347">
        <v>248733</v>
      </c>
      <c r="J347">
        <v>13</v>
      </c>
      <c r="K347" t="s">
        <v>182</v>
      </c>
      <c r="L347" t="s">
        <v>80</v>
      </c>
    </row>
    <row r="348" spans="1:12" x14ac:dyDescent="0.3">
      <c r="A348">
        <v>347</v>
      </c>
      <c r="B348">
        <v>1</v>
      </c>
      <c r="C348">
        <v>2</v>
      </c>
      <c r="D348" t="s">
        <v>584</v>
      </c>
      <c r="E348" t="s">
        <v>82</v>
      </c>
      <c r="F348">
        <v>40</v>
      </c>
      <c r="G348">
        <v>0</v>
      </c>
      <c r="H348">
        <v>0</v>
      </c>
      <c r="I348">
        <v>31418</v>
      </c>
      <c r="J348">
        <v>13</v>
      </c>
      <c r="L348" t="s">
        <v>80</v>
      </c>
    </row>
    <row r="349" spans="1:12" x14ac:dyDescent="0.3">
      <c r="A349">
        <v>348</v>
      </c>
      <c r="B349">
        <v>1</v>
      </c>
      <c r="C349">
        <v>3</v>
      </c>
      <c r="D349" t="s">
        <v>585</v>
      </c>
      <c r="E349" t="s">
        <v>82</v>
      </c>
      <c r="G349">
        <v>1</v>
      </c>
      <c r="H349">
        <v>0</v>
      </c>
      <c r="I349">
        <v>386525</v>
      </c>
      <c r="J349">
        <v>16.100000000000001</v>
      </c>
      <c r="L349" t="s">
        <v>80</v>
      </c>
    </row>
    <row r="350" spans="1:12" x14ac:dyDescent="0.3">
      <c r="A350">
        <v>349</v>
      </c>
      <c r="B350">
        <v>1</v>
      </c>
      <c r="C350">
        <v>3</v>
      </c>
      <c r="D350" t="s">
        <v>586</v>
      </c>
      <c r="E350" t="s">
        <v>78</v>
      </c>
      <c r="F350">
        <v>3</v>
      </c>
      <c r="G350">
        <v>1</v>
      </c>
      <c r="H350">
        <v>1</v>
      </c>
      <c r="I350" t="s">
        <v>587</v>
      </c>
      <c r="J350">
        <v>15.9</v>
      </c>
      <c r="L350" t="s">
        <v>80</v>
      </c>
    </row>
    <row r="351" spans="1:12" x14ac:dyDescent="0.3">
      <c r="A351">
        <v>350</v>
      </c>
      <c r="B351">
        <v>0</v>
      </c>
      <c r="C351">
        <v>3</v>
      </c>
      <c r="D351" t="s">
        <v>588</v>
      </c>
      <c r="E351" t="s">
        <v>78</v>
      </c>
      <c r="F351">
        <v>42</v>
      </c>
      <c r="G351">
        <v>0</v>
      </c>
      <c r="H351">
        <v>0</v>
      </c>
      <c r="I351">
        <v>315088</v>
      </c>
      <c r="J351">
        <v>8.6624999999999996</v>
      </c>
      <c r="L351" t="s">
        <v>80</v>
      </c>
    </row>
    <row r="352" spans="1:12" x14ac:dyDescent="0.3">
      <c r="A352">
        <v>351</v>
      </c>
      <c r="B352">
        <v>0</v>
      </c>
      <c r="C352">
        <v>3</v>
      </c>
      <c r="D352" t="s">
        <v>589</v>
      </c>
      <c r="E352" t="s">
        <v>78</v>
      </c>
      <c r="F352">
        <v>23</v>
      </c>
      <c r="G352">
        <v>0</v>
      </c>
      <c r="H352">
        <v>0</v>
      </c>
      <c r="I352">
        <v>7267</v>
      </c>
      <c r="J352">
        <v>9.2249999999999996</v>
      </c>
      <c r="L352" t="s">
        <v>80</v>
      </c>
    </row>
    <row r="353" spans="1:12" x14ac:dyDescent="0.3">
      <c r="A353">
        <v>352</v>
      </c>
      <c r="B353">
        <v>0</v>
      </c>
      <c r="C353">
        <v>1</v>
      </c>
      <c r="D353" t="s">
        <v>590</v>
      </c>
      <c r="E353" t="s">
        <v>78</v>
      </c>
      <c r="G353">
        <v>0</v>
      </c>
      <c r="H353">
        <v>0</v>
      </c>
      <c r="I353">
        <v>113510</v>
      </c>
      <c r="J353">
        <v>35</v>
      </c>
      <c r="K353" t="s">
        <v>591</v>
      </c>
      <c r="L353" t="s">
        <v>80</v>
      </c>
    </row>
    <row r="354" spans="1:12" x14ac:dyDescent="0.3">
      <c r="A354">
        <v>353</v>
      </c>
      <c r="B354">
        <v>0</v>
      </c>
      <c r="C354">
        <v>3</v>
      </c>
      <c r="D354" t="s">
        <v>592</v>
      </c>
      <c r="E354" t="s">
        <v>78</v>
      </c>
      <c r="F354">
        <v>15</v>
      </c>
      <c r="G354">
        <v>1</v>
      </c>
      <c r="H354">
        <v>1</v>
      </c>
      <c r="I354">
        <v>2695</v>
      </c>
      <c r="J354">
        <v>7.2291999999999996</v>
      </c>
      <c r="L354" t="s">
        <v>85</v>
      </c>
    </row>
    <row r="355" spans="1:12" x14ac:dyDescent="0.3">
      <c r="A355">
        <v>354</v>
      </c>
      <c r="B355">
        <v>0</v>
      </c>
      <c r="C355">
        <v>3</v>
      </c>
      <c r="D355" t="s">
        <v>593</v>
      </c>
      <c r="E355" t="s">
        <v>78</v>
      </c>
      <c r="F355">
        <v>25</v>
      </c>
      <c r="G355">
        <v>1</v>
      </c>
      <c r="H355">
        <v>0</v>
      </c>
      <c r="I355">
        <v>349237</v>
      </c>
      <c r="J355">
        <v>17.8</v>
      </c>
      <c r="L355" t="s">
        <v>80</v>
      </c>
    </row>
    <row r="356" spans="1:12" x14ac:dyDescent="0.3">
      <c r="A356">
        <v>355</v>
      </c>
      <c r="B356">
        <v>0</v>
      </c>
      <c r="C356">
        <v>3</v>
      </c>
      <c r="D356" t="s">
        <v>594</v>
      </c>
      <c r="E356" t="s">
        <v>78</v>
      </c>
      <c r="G356">
        <v>0</v>
      </c>
      <c r="H356">
        <v>0</v>
      </c>
      <c r="I356">
        <v>2647</v>
      </c>
      <c r="J356">
        <v>7.2249999999999996</v>
      </c>
      <c r="L356" t="s">
        <v>85</v>
      </c>
    </row>
    <row r="357" spans="1:12" x14ac:dyDescent="0.3">
      <c r="A357">
        <v>356</v>
      </c>
      <c r="B357">
        <v>0</v>
      </c>
      <c r="C357">
        <v>3</v>
      </c>
      <c r="D357" t="s">
        <v>595</v>
      </c>
      <c r="E357" t="s">
        <v>78</v>
      </c>
      <c r="F357">
        <v>28</v>
      </c>
      <c r="G357">
        <v>0</v>
      </c>
      <c r="H357">
        <v>0</v>
      </c>
      <c r="I357">
        <v>345783</v>
      </c>
      <c r="J357">
        <v>9.5</v>
      </c>
      <c r="L357" t="s">
        <v>80</v>
      </c>
    </row>
    <row r="358" spans="1:12" x14ac:dyDescent="0.3">
      <c r="A358">
        <v>357</v>
      </c>
      <c r="B358">
        <v>1</v>
      </c>
      <c r="C358">
        <v>1</v>
      </c>
      <c r="D358" t="s">
        <v>596</v>
      </c>
      <c r="E358" t="s">
        <v>82</v>
      </c>
      <c r="F358">
        <v>22</v>
      </c>
      <c r="G358">
        <v>0</v>
      </c>
      <c r="H358">
        <v>1</v>
      </c>
      <c r="I358">
        <v>113505</v>
      </c>
      <c r="J358">
        <v>55</v>
      </c>
      <c r="K358" t="s">
        <v>325</v>
      </c>
      <c r="L358" t="s">
        <v>80</v>
      </c>
    </row>
    <row r="359" spans="1:12" x14ac:dyDescent="0.3">
      <c r="A359">
        <v>358</v>
      </c>
      <c r="B359">
        <v>0</v>
      </c>
      <c r="C359">
        <v>2</v>
      </c>
      <c r="D359" t="s">
        <v>597</v>
      </c>
      <c r="E359" t="s">
        <v>82</v>
      </c>
      <c r="F359">
        <v>38</v>
      </c>
      <c r="G359">
        <v>0</v>
      </c>
      <c r="H359">
        <v>0</v>
      </c>
      <c r="I359">
        <v>237671</v>
      </c>
      <c r="J359">
        <v>13</v>
      </c>
      <c r="L359" t="s">
        <v>80</v>
      </c>
    </row>
    <row r="360" spans="1:12" x14ac:dyDescent="0.3">
      <c r="A360">
        <v>359</v>
      </c>
      <c r="B360">
        <v>1</v>
      </c>
      <c r="C360">
        <v>3</v>
      </c>
      <c r="D360" t="s">
        <v>598</v>
      </c>
      <c r="E360" t="s">
        <v>82</v>
      </c>
      <c r="G360">
        <v>0</v>
      </c>
      <c r="H360">
        <v>0</v>
      </c>
      <c r="I360">
        <v>330931</v>
      </c>
      <c r="J360">
        <v>7.8792</v>
      </c>
      <c r="L360" t="s">
        <v>92</v>
      </c>
    </row>
    <row r="361" spans="1:12" x14ac:dyDescent="0.3">
      <c r="A361">
        <v>360</v>
      </c>
      <c r="B361">
        <v>1</v>
      </c>
      <c r="C361">
        <v>3</v>
      </c>
      <c r="D361" t="s">
        <v>599</v>
      </c>
      <c r="E361" t="s">
        <v>82</v>
      </c>
      <c r="G361">
        <v>0</v>
      </c>
      <c r="H361">
        <v>0</v>
      </c>
      <c r="I361">
        <v>330980</v>
      </c>
      <c r="J361">
        <v>7.8792</v>
      </c>
      <c r="L361" t="s">
        <v>92</v>
      </c>
    </row>
    <row r="362" spans="1:12" x14ac:dyDescent="0.3">
      <c r="A362">
        <v>361</v>
      </c>
      <c r="B362">
        <v>0</v>
      </c>
      <c r="C362">
        <v>3</v>
      </c>
      <c r="D362" t="s">
        <v>600</v>
      </c>
      <c r="E362" t="s">
        <v>78</v>
      </c>
      <c r="F362">
        <v>40</v>
      </c>
      <c r="G362">
        <v>1</v>
      </c>
      <c r="H362">
        <v>4</v>
      </c>
      <c r="I362">
        <v>347088</v>
      </c>
      <c r="J362">
        <v>27.9</v>
      </c>
      <c r="L362" t="s">
        <v>80</v>
      </c>
    </row>
    <row r="363" spans="1:12" x14ac:dyDescent="0.3">
      <c r="A363">
        <v>362</v>
      </c>
      <c r="B363">
        <v>0</v>
      </c>
      <c r="C363">
        <v>2</v>
      </c>
      <c r="D363" t="s">
        <v>601</v>
      </c>
      <c r="E363" t="s">
        <v>78</v>
      </c>
      <c r="F363">
        <v>29</v>
      </c>
      <c r="G363">
        <v>1</v>
      </c>
      <c r="H363">
        <v>0</v>
      </c>
      <c r="I363" t="s">
        <v>602</v>
      </c>
      <c r="J363">
        <v>27.720800000000001</v>
      </c>
      <c r="L363" t="s">
        <v>85</v>
      </c>
    </row>
    <row r="364" spans="1:12" x14ac:dyDescent="0.3">
      <c r="A364">
        <v>363</v>
      </c>
      <c r="B364">
        <v>0</v>
      </c>
      <c r="C364">
        <v>3</v>
      </c>
      <c r="D364" t="s">
        <v>603</v>
      </c>
      <c r="E364" t="s">
        <v>82</v>
      </c>
      <c r="F364">
        <v>45</v>
      </c>
      <c r="G364">
        <v>0</v>
      </c>
      <c r="H364">
        <v>1</v>
      </c>
      <c r="I364">
        <v>2691</v>
      </c>
      <c r="J364">
        <v>14.4542</v>
      </c>
      <c r="L364" t="s">
        <v>85</v>
      </c>
    </row>
    <row r="365" spans="1:12" x14ac:dyDescent="0.3">
      <c r="A365">
        <v>364</v>
      </c>
      <c r="B365">
        <v>0</v>
      </c>
      <c r="C365">
        <v>3</v>
      </c>
      <c r="D365" t="s">
        <v>604</v>
      </c>
      <c r="E365" t="s">
        <v>78</v>
      </c>
      <c r="F365">
        <v>35</v>
      </c>
      <c r="G365">
        <v>0</v>
      </c>
      <c r="H365">
        <v>0</v>
      </c>
      <c r="I365" t="s">
        <v>605</v>
      </c>
      <c r="J365">
        <v>7.05</v>
      </c>
      <c r="L365" t="s">
        <v>80</v>
      </c>
    </row>
    <row r="366" spans="1:12" x14ac:dyDescent="0.3">
      <c r="A366">
        <v>365</v>
      </c>
      <c r="B366">
        <v>0</v>
      </c>
      <c r="C366">
        <v>3</v>
      </c>
      <c r="D366" t="s">
        <v>606</v>
      </c>
      <c r="E366" t="s">
        <v>78</v>
      </c>
      <c r="G366">
        <v>1</v>
      </c>
      <c r="H366">
        <v>0</v>
      </c>
      <c r="I366">
        <v>370365</v>
      </c>
      <c r="J366">
        <v>15.5</v>
      </c>
      <c r="L366" t="s">
        <v>92</v>
      </c>
    </row>
    <row r="367" spans="1:12" x14ac:dyDescent="0.3">
      <c r="A367">
        <v>366</v>
      </c>
      <c r="B367">
        <v>0</v>
      </c>
      <c r="C367">
        <v>3</v>
      </c>
      <c r="D367" t="s">
        <v>607</v>
      </c>
      <c r="E367" t="s">
        <v>78</v>
      </c>
      <c r="F367">
        <v>30</v>
      </c>
      <c r="G367">
        <v>0</v>
      </c>
      <c r="H367">
        <v>0</v>
      </c>
      <c r="I367" t="s">
        <v>608</v>
      </c>
      <c r="J367">
        <v>7.25</v>
      </c>
      <c r="L367" t="s">
        <v>80</v>
      </c>
    </row>
    <row r="368" spans="1:12" x14ac:dyDescent="0.3">
      <c r="A368">
        <v>367</v>
      </c>
      <c r="B368">
        <v>1</v>
      </c>
      <c r="C368">
        <v>1</v>
      </c>
      <c r="D368" t="s">
        <v>609</v>
      </c>
      <c r="E368" t="s">
        <v>82</v>
      </c>
      <c r="F368">
        <v>60</v>
      </c>
      <c r="G368">
        <v>1</v>
      </c>
      <c r="H368">
        <v>0</v>
      </c>
      <c r="I368">
        <v>110813</v>
      </c>
      <c r="J368">
        <v>75.25</v>
      </c>
      <c r="K368" t="s">
        <v>610</v>
      </c>
      <c r="L368" t="s">
        <v>85</v>
      </c>
    </row>
    <row r="369" spans="1:12" x14ac:dyDescent="0.3">
      <c r="A369">
        <v>368</v>
      </c>
      <c r="B369">
        <v>1</v>
      </c>
      <c r="C369">
        <v>3</v>
      </c>
      <c r="D369" t="s">
        <v>611</v>
      </c>
      <c r="E369" t="s">
        <v>82</v>
      </c>
      <c r="G369">
        <v>0</v>
      </c>
      <c r="H369">
        <v>0</v>
      </c>
      <c r="I369">
        <v>2626</v>
      </c>
      <c r="J369">
        <v>7.2291999999999996</v>
      </c>
      <c r="L369" t="s">
        <v>85</v>
      </c>
    </row>
    <row r="370" spans="1:12" x14ac:dyDescent="0.3">
      <c r="A370">
        <v>369</v>
      </c>
      <c r="B370">
        <v>1</v>
      </c>
      <c r="C370">
        <v>3</v>
      </c>
      <c r="D370" t="s">
        <v>612</v>
      </c>
      <c r="E370" t="s">
        <v>82</v>
      </c>
      <c r="G370">
        <v>0</v>
      </c>
      <c r="H370">
        <v>0</v>
      </c>
      <c r="I370">
        <v>14313</v>
      </c>
      <c r="J370">
        <v>7.75</v>
      </c>
      <c r="L370" t="s">
        <v>92</v>
      </c>
    </row>
    <row r="371" spans="1:12" x14ac:dyDescent="0.3">
      <c r="A371">
        <v>370</v>
      </c>
      <c r="B371">
        <v>1</v>
      </c>
      <c r="C371">
        <v>1</v>
      </c>
      <c r="D371" t="s">
        <v>613</v>
      </c>
      <c r="E371" t="s">
        <v>82</v>
      </c>
      <c r="F371">
        <v>24</v>
      </c>
      <c r="G371">
        <v>0</v>
      </c>
      <c r="H371">
        <v>0</v>
      </c>
      <c r="I371" t="s">
        <v>614</v>
      </c>
      <c r="J371">
        <v>69.3</v>
      </c>
      <c r="K371" t="s">
        <v>615</v>
      </c>
      <c r="L371" t="s">
        <v>85</v>
      </c>
    </row>
    <row r="372" spans="1:12" x14ac:dyDescent="0.3">
      <c r="A372">
        <v>371</v>
      </c>
      <c r="B372">
        <v>1</v>
      </c>
      <c r="C372">
        <v>1</v>
      </c>
      <c r="D372" t="s">
        <v>616</v>
      </c>
      <c r="E372" t="s">
        <v>78</v>
      </c>
      <c r="F372">
        <v>25</v>
      </c>
      <c r="G372">
        <v>1</v>
      </c>
      <c r="H372">
        <v>0</v>
      </c>
      <c r="I372">
        <v>11765</v>
      </c>
      <c r="J372">
        <v>55.441699999999997</v>
      </c>
      <c r="K372" t="s">
        <v>617</v>
      </c>
      <c r="L372" t="s">
        <v>85</v>
      </c>
    </row>
    <row r="373" spans="1:12" x14ac:dyDescent="0.3">
      <c r="A373">
        <v>372</v>
      </c>
      <c r="B373">
        <v>0</v>
      </c>
      <c r="C373">
        <v>3</v>
      </c>
      <c r="D373" t="s">
        <v>618</v>
      </c>
      <c r="E373" t="s">
        <v>78</v>
      </c>
      <c r="F373">
        <v>18</v>
      </c>
      <c r="G373">
        <v>1</v>
      </c>
      <c r="H373">
        <v>0</v>
      </c>
      <c r="I373">
        <v>3101267</v>
      </c>
      <c r="J373">
        <v>6.4958</v>
      </c>
      <c r="L373" t="s">
        <v>80</v>
      </c>
    </row>
    <row r="374" spans="1:12" x14ac:dyDescent="0.3">
      <c r="A374">
        <v>373</v>
      </c>
      <c r="B374">
        <v>0</v>
      </c>
      <c r="C374">
        <v>3</v>
      </c>
      <c r="D374" t="s">
        <v>619</v>
      </c>
      <c r="E374" t="s">
        <v>78</v>
      </c>
      <c r="F374">
        <v>19</v>
      </c>
      <c r="G374">
        <v>0</v>
      </c>
      <c r="H374">
        <v>0</v>
      </c>
      <c r="I374">
        <v>323951</v>
      </c>
      <c r="J374">
        <v>8.0500000000000007</v>
      </c>
      <c r="L374" t="s">
        <v>80</v>
      </c>
    </row>
    <row r="375" spans="1:12" x14ac:dyDescent="0.3">
      <c r="A375">
        <v>374</v>
      </c>
      <c r="B375">
        <v>0</v>
      </c>
      <c r="C375">
        <v>1</v>
      </c>
      <c r="D375" t="s">
        <v>620</v>
      </c>
      <c r="E375" t="s">
        <v>78</v>
      </c>
      <c r="F375">
        <v>22</v>
      </c>
      <c r="G375">
        <v>0</v>
      </c>
      <c r="H375">
        <v>0</v>
      </c>
      <c r="I375" t="s">
        <v>474</v>
      </c>
      <c r="J375">
        <v>135.63329999999999</v>
      </c>
      <c r="L375" t="s">
        <v>85</v>
      </c>
    </row>
    <row r="376" spans="1:12" x14ac:dyDescent="0.3">
      <c r="A376">
        <v>375</v>
      </c>
      <c r="B376">
        <v>0</v>
      </c>
      <c r="C376">
        <v>3</v>
      </c>
      <c r="D376" t="s">
        <v>621</v>
      </c>
      <c r="E376" t="s">
        <v>82</v>
      </c>
      <c r="F376">
        <v>3</v>
      </c>
      <c r="G376">
        <v>3</v>
      </c>
      <c r="H376">
        <v>1</v>
      </c>
      <c r="I376">
        <v>349909</v>
      </c>
      <c r="J376">
        <v>21.074999999999999</v>
      </c>
      <c r="L376" t="s">
        <v>80</v>
      </c>
    </row>
    <row r="377" spans="1:12" x14ac:dyDescent="0.3">
      <c r="A377">
        <v>376</v>
      </c>
      <c r="B377">
        <v>1</v>
      </c>
      <c r="C377">
        <v>1</v>
      </c>
      <c r="D377" t="s">
        <v>622</v>
      </c>
      <c r="E377" t="s">
        <v>82</v>
      </c>
      <c r="G377">
        <v>1</v>
      </c>
      <c r="H377">
        <v>0</v>
      </c>
      <c r="I377" t="s">
        <v>134</v>
      </c>
      <c r="J377">
        <v>82.1708</v>
      </c>
      <c r="L377" t="s">
        <v>85</v>
      </c>
    </row>
    <row r="378" spans="1:12" x14ac:dyDescent="0.3">
      <c r="A378">
        <v>377</v>
      </c>
      <c r="B378">
        <v>1</v>
      </c>
      <c r="C378">
        <v>3</v>
      </c>
      <c r="D378" t="s">
        <v>623</v>
      </c>
      <c r="E378" t="s">
        <v>82</v>
      </c>
      <c r="F378">
        <v>22</v>
      </c>
      <c r="G378">
        <v>0</v>
      </c>
      <c r="H378">
        <v>0</v>
      </c>
      <c r="I378" t="s">
        <v>624</v>
      </c>
      <c r="J378">
        <v>7.25</v>
      </c>
      <c r="L378" t="s">
        <v>80</v>
      </c>
    </row>
    <row r="379" spans="1:12" x14ac:dyDescent="0.3">
      <c r="A379">
        <v>378</v>
      </c>
      <c r="B379">
        <v>0</v>
      </c>
      <c r="C379">
        <v>1</v>
      </c>
      <c r="D379" t="s">
        <v>625</v>
      </c>
      <c r="E379" t="s">
        <v>78</v>
      </c>
      <c r="F379">
        <v>27</v>
      </c>
      <c r="G379">
        <v>0</v>
      </c>
      <c r="H379">
        <v>2</v>
      </c>
      <c r="I379">
        <v>113503</v>
      </c>
      <c r="J379">
        <v>211.5</v>
      </c>
      <c r="K379" t="s">
        <v>626</v>
      </c>
      <c r="L379" t="s">
        <v>85</v>
      </c>
    </row>
    <row r="380" spans="1:12" x14ac:dyDescent="0.3">
      <c r="A380">
        <v>379</v>
      </c>
      <c r="B380">
        <v>0</v>
      </c>
      <c r="C380">
        <v>3</v>
      </c>
      <c r="D380" t="s">
        <v>627</v>
      </c>
      <c r="E380" t="s">
        <v>78</v>
      </c>
      <c r="F380">
        <v>20</v>
      </c>
      <c r="G380">
        <v>0</v>
      </c>
      <c r="H380">
        <v>0</v>
      </c>
      <c r="I380">
        <v>2648</v>
      </c>
      <c r="J380">
        <v>4.0125000000000002</v>
      </c>
      <c r="L380" t="s">
        <v>85</v>
      </c>
    </row>
    <row r="381" spans="1:12" x14ac:dyDescent="0.3">
      <c r="A381">
        <v>380</v>
      </c>
      <c r="B381">
        <v>0</v>
      </c>
      <c r="C381">
        <v>3</v>
      </c>
      <c r="D381" t="s">
        <v>628</v>
      </c>
      <c r="E381" t="s">
        <v>78</v>
      </c>
      <c r="F381">
        <v>19</v>
      </c>
      <c r="G381">
        <v>0</v>
      </c>
      <c r="H381">
        <v>0</v>
      </c>
      <c r="I381">
        <v>347069</v>
      </c>
      <c r="J381">
        <v>7.7750000000000004</v>
      </c>
      <c r="L381" t="s">
        <v>80</v>
      </c>
    </row>
    <row r="382" spans="1:12" x14ac:dyDescent="0.3">
      <c r="A382">
        <v>381</v>
      </c>
      <c r="B382">
        <v>1</v>
      </c>
      <c r="C382">
        <v>1</v>
      </c>
      <c r="D382" t="s">
        <v>629</v>
      </c>
      <c r="E382" t="s">
        <v>82</v>
      </c>
      <c r="F382">
        <v>42</v>
      </c>
      <c r="G382">
        <v>0</v>
      </c>
      <c r="H382">
        <v>0</v>
      </c>
      <c r="I382" t="s">
        <v>630</v>
      </c>
      <c r="J382">
        <v>227.52500000000001</v>
      </c>
      <c r="L382" t="s">
        <v>85</v>
      </c>
    </row>
    <row r="383" spans="1:12" x14ac:dyDescent="0.3">
      <c r="A383">
        <v>382</v>
      </c>
      <c r="B383">
        <v>1</v>
      </c>
      <c r="C383">
        <v>3</v>
      </c>
      <c r="D383" t="s">
        <v>631</v>
      </c>
      <c r="E383" t="s">
        <v>82</v>
      </c>
      <c r="F383">
        <v>1</v>
      </c>
      <c r="G383">
        <v>0</v>
      </c>
      <c r="H383">
        <v>2</v>
      </c>
      <c r="I383">
        <v>2653</v>
      </c>
      <c r="J383">
        <v>15.7417</v>
      </c>
      <c r="L383" t="s">
        <v>85</v>
      </c>
    </row>
    <row r="384" spans="1:12" x14ac:dyDescent="0.3">
      <c r="A384">
        <v>383</v>
      </c>
      <c r="B384">
        <v>0</v>
      </c>
      <c r="C384">
        <v>3</v>
      </c>
      <c r="D384" t="s">
        <v>632</v>
      </c>
      <c r="E384" t="s">
        <v>78</v>
      </c>
      <c r="F384">
        <v>32</v>
      </c>
      <c r="G384">
        <v>0</v>
      </c>
      <c r="H384">
        <v>0</v>
      </c>
      <c r="I384" t="s">
        <v>633</v>
      </c>
      <c r="J384">
        <v>7.9249999999999998</v>
      </c>
      <c r="L384" t="s">
        <v>80</v>
      </c>
    </row>
    <row r="385" spans="1:12" x14ac:dyDescent="0.3">
      <c r="A385">
        <v>384</v>
      </c>
      <c r="B385">
        <v>1</v>
      </c>
      <c r="C385">
        <v>1</v>
      </c>
      <c r="D385" t="s">
        <v>634</v>
      </c>
      <c r="E385" t="s">
        <v>82</v>
      </c>
      <c r="F385">
        <v>35</v>
      </c>
      <c r="G385">
        <v>1</v>
      </c>
      <c r="H385">
        <v>0</v>
      </c>
      <c r="I385">
        <v>113789</v>
      </c>
      <c r="J385">
        <v>52</v>
      </c>
      <c r="L385" t="s">
        <v>80</v>
      </c>
    </row>
    <row r="386" spans="1:12" x14ac:dyDescent="0.3">
      <c r="A386">
        <v>385</v>
      </c>
      <c r="B386">
        <v>0</v>
      </c>
      <c r="C386">
        <v>3</v>
      </c>
      <c r="D386" t="s">
        <v>635</v>
      </c>
      <c r="E386" t="s">
        <v>78</v>
      </c>
      <c r="G386">
        <v>0</v>
      </c>
      <c r="H386">
        <v>0</v>
      </c>
      <c r="I386">
        <v>349227</v>
      </c>
      <c r="J386">
        <v>7.8958000000000004</v>
      </c>
      <c r="L386" t="s">
        <v>80</v>
      </c>
    </row>
    <row r="387" spans="1:12" x14ac:dyDescent="0.3">
      <c r="A387">
        <v>386</v>
      </c>
      <c r="B387">
        <v>0</v>
      </c>
      <c r="C387">
        <v>2</v>
      </c>
      <c r="D387" t="s">
        <v>636</v>
      </c>
      <c r="E387" t="s">
        <v>78</v>
      </c>
      <c r="F387">
        <v>18</v>
      </c>
      <c r="G387">
        <v>0</v>
      </c>
      <c r="H387">
        <v>0</v>
      </c>
      <c r="I387" t="s">
        <v>191</v>
      </c>
      <c r="J387">
        <v>73.5</v>
      </c>
      <c r="L387" t="s">
        <v>80</v>
      </c>
    </row>
    <row r="388" spans="1:12" x14ac:dyDescent="0.3">
      <c r="A388">
        <v>387</v>
      </c>
      <c r="B388">
        <v>0</v>
      </c>
      <c r="C388">
        <v>3</v>
      </c>
      <c r="D388" t="s">
        <v>637</v>
      </c>
      <c r="E388" t="s">
        <v>78</v>
      </c>
      <c r="F388">
        <v>1</v>
      </c>
      <c r="G388">
        <v>5</v>
      </c>
      <c r="H388">
        <v>2</v>
      </c>
      <c r="I388" t="s">
        <v>170</v>
      </c>
      <c r="J388">
        <v>46.9</v>
      </c>
      <c r="L388" t="s">
        <v>80</v>
      </c>
    </row>
    <row r="389" spans="1:12" x14ac:dyDescent="0.3">
      <c r="A389">
        <v>388</v>
      </c>
      <c r="B389">
        <v>1</v>
      </c>
      <c r="C389">
        <v>2</v>
      </c>
      <c r="D389" t="s">
        <v>638</v>
      </c>
      <c r="E389" t="s">
        <v>82</v>
      </c>
      <c r="F389">
        <v>36</v>
      </c>
      <c r="G389">
        <v>0</v>
      </c>
      <c r="H389">
        <v>0</v>
      </c>
      <c r="I389">
        <v>27849</v>
      </c>
      <c r="J389">
        <v>13</v>
      </c>
      <c r="L389" t="s">
        <v>80</v>
      </c>
    </row>
    <row r="390" spans="1:12" x14ac:dyDescent="0.3">
      <c r="A390">
        <v>389</v>
      </c>
      <c r="B390">
        <v>0</v>
      </c>
      <c r="C390">
        <v>3</v>
      </c>
      <c r="D390" t="s">
        <v>639</v>
      </c>
      <c r="E390" t="s">
        <v>78</v>
      </c>
      <c r="G390">
        <v>0</v>
      </c>
      <c r="H390">
        <v>0</v>
      </c>
      <c r="I390">
        <v>367655</v>
      </c>
      <c r="J390">
        <v>7.7291999999999996</v>
      </c>
      <c r="L390" t="s">
        <v>92</v>
      </c>
    </row>
    <row r="391" spans="1:12" x14ac:dyDescent="0.3">
      <c r="A391">
        <v>390</v>
      </c>
      <c r="B391">
        <v>1</v>
      </c>
      <c r="C391">
        <v>2</v>
      </c>
      <c r="D391" t="s">
        <v>640</v>
      </c>
      <c r="E391" t="s">
        <v>82</v>
      </c>
      <c r="F391">
        <v>17</v>
      </c>
      <c r="G391">
        <v>0</v>
      </c>
      <c r="H391">
        <v>0</v>
      </c>
      <c r="I391" t="s">
        <v>641</v>
      </c>
      <c r="J391">
        <v>12</v>
      </c>
      <c r="L391" t="s">
        <v>85</v>
      </c>
    </row>
    <row r="392" spans="1:12" x14ac:dyDescent="0.3">
      <c r="A392">
        <v>391</v>
      </c>
      <c r="B392">
        <v>1</v>
      </c>
      <c r="C392">
        <v>1</v>
      </c>
      <c r="D392" t="s">
        <v>642</v>
      </c>
      <c r="E392" t="s">
        <v>78</v>
      </c>
      <c r="F392">
        <v>36</v>
      </c>
      <c r="G392">
        <v>1</v>
      </c>
      <c r="H392">
        <v>2</v>
      </c>
      <c r="I392">
        <v>113760</v>
      </c>
      <c r="J392">
        <v>120</v>
      </c>
      <c r="K392" t="s">
        <v>643</v>
      </c>
      <c r="L392" t="s">
        <v>80</v>
      </c>
    </row>
    <row r="393" spans="1:12" x14ac:dyDescent="0.3">
      <c r="A393">
        <v>392</v>
      </c>
      <c r="B393">
        <v>1</v>
      </c>
      <c r="C393">
        <v>3</v>
      </c>
      <c r="D393" t="s">
        <v>644</v>
      </c>
      <c r="E393" t="s">
        <v>78</v>
      </c>
      <c r="F393">
        <v>21</v>
      </c>
      <c r="G393">
        <v>0</v>
      </c>
      <c r="H393">
        <v>0</v>
      </c>
      <c r="I393">
        <v>350034</v>
      </c>
      <c r="J393">
        <v>7.7957999999999998</v>
      </c>
      <c r="L393" t="s">
        <v>80</v>
      </c>
    </row>
    <row r="394" spans="1:12" x14ac:dyDescent="0.3">
      <c r="A394">
        <v>393</v>
      </c>
      <c r="B394">
        <v>0</v>
      </c>
      <c r="C394">
        <v>3</v>
      </c>
      <c r="D394" t="s">
        <v>645</v>
      </c>
      <c r="E394" t="s">
        <v>78</v>
      </c>
      <c r="F394">
        <v>28</v>
      </c>
      <c r="G394">
        <v>2</v>
      </c>
      <c r="H394">
        <v>0</v>
      </c>
      <c r="I394">
        <v>3101277</v>
      </c>
      <c r="J394">
        <v>7.9249999999999998</v>
      </c>
      <c r="L394" t="s">
        <v>80</v>
      </c>
    </row>
    <row r="395" spans="1:12" x14ac:dyDescent="0.3">
      <c r="A395">
        <v>394</v>
      </c>
      <c r="B395">
        <v>1</v>
      </c>
      <c r="C395">
        <v>1</v>
      </c>
      <c r="D395" t="s">
        <v>646</v>
      </c>
      <c r="E395" t="s">
        <v>82</v>
      </c>
      <c r="F395">
        <v>23</v>
      </c>
      <c r="G395">
        <v>1</v>
      </c>
      <c r="H395">
        <v>0</v>
      </c>
      <c r="I395">
        <v>35273</v>
      </c>
      <c r="J395">
        <v>113.27500000000001</v>
      </c>
      <c r="K395" t="s">
        <v>393</v>
      </c>
      <c r="L395" t="s">
        <v>85</v>
      </c>
    </row>
    <row r="396" spans="1:12" x14ac:dyDescent="0.3">
      <c r="A396">
        <v>395</v>
      </c>
      <c r="B396">
        <v>1</v>
      </c>
      <c r="C396">
        <v>3</v>
      </c>
      <c r="D396" t="s">
        <v>647</v>
      </c>
      <c r="E396" t="s">
        <v>82</v>
      </c>
      <c r="F396">
        <v>24</v>
      </c>
      <c r="G396">
        <v>0</v>
      </c>
      <c r="H396">
        <v>2</v>
      </c>
      <c r="I396" t="s">
        <v>99</v>
      </c>
      <c r="J396">
        <v>16.7</v>
      </c>
      <c r="K396" t="s">
        <v>100</v>
      </c>
      <c r="L396" t="s">
        <v>80</v>
      </c>
    </row>
    <row r="397" spans="1:12" x14ac:dyDescent="0.3">
      <c r="A397">
        <v>396</v>
      </c>
      <c r="B397">
        <v>0</v>
      </c>
      <c r="C397">
        <v>3</v>
      </c>
      <c r="D397" t="s">
        <v>648</v>
      </c>
      <c r="E397" t="s">
        <v>78</v>
      </c>
      <c r="F397">
        <v>22</v>
      </c>
      <c r="G397">
        <v>0</v>
      </c>
      <c r="H397">
        <v>0</v>
      </c>
      <c r="I397">
        <v>350052</v>
      </c>
      <c r="J397">
        <v>7.7957999999999998</v>
      </c>
      <c r="L397" t="s">
        <v>80</v>
      </c>
    </row>
    <row r="398" spans="1:12" x14ac:dyDescent="0.3">
      <c r="A398">
        <v>397</v>
      </c>
      <c r="B398">
        <v>0</v>
      </c>
      <c r="C398">
        <v>3</v>
      </c>
      <c r="D398" t="s">
        <v>649</v>
      </c>
      <c r="E398" t="s">
        <v>82</v>
      </c>
      <c r="F398">
        <v>31</v>
      </c>
      <c r="G398">
        <v>0</v>
      </c>
      <c r="H398">
        <v>0</v>
      </c>
      <c r="I398">
        <v>350407</v>
      </c>
      <c r="J398">
        <v>7.8541999999999996</v>
      </c>
      <c r="L398" t="s">
        <v>80</v>
      </c>
    </row>
    <row r="399" spans="1:12" x14ac:dyDescent="0.3">
      <c r="A399">
        <v>398</v>
      </c>
      <c r="B399">
        <v>0</v>
      </c>
      <c r="C399">
        <v>2</v>
      </c>
      <c r="D399" t="s">
        <v>650</v>
      </c>
      <c r="E399" t="s">
        <v>78</v>
      </c>
      <c r="F399">
        <v>46</v>
      </c>
      <c r="G399">
        <v>0</v>
      </c>
      <c r="H399">
        <v>0</v>
      </c>
      <c r="I399">
        <v>28403</v>
      </c>
      <c r="J399">
        <v>26</v>
      </c>
      <c r="L399" t="s">
        <v>80</v>
      </c>
    </row>
    <row r="400" spans="1:12" x14ac:dyDescent="0.3">
      <c r="A400">
        <v>399</v>
      </c>
      <c r="B400">
        <v>0</v>
      </c>
      <c r="C400">
        <v>2</v>
      </c>
      <c r="D400" t="s">
        <v>651</v>
      </c>
      <c r="E400" t="s">
        <v>78</v>
      </c>
      <c r="F400">
        <v>23</v>
      </c>
      <c r="G400">
        <v>0</v>
      </c>
      <c r="H400">
        <v>0</v>
      </c>
      <c r="I400">
        <v>244278</v>
      </c>
      <c r="J400">
        <v>10.5</v>
      </c>
      <c r="L400" t="s">
        <v>80</v>
      </c>
    </row>
    <row r="401" spans="1:12" x14ac:dyDescent="0.3">
      <c r="A401">
        <v>400</v>
      </c>
      <c r="B401">
        <v>1</v>
      </c>
      <c r="C401">
        <v>2</v>
      </c>
      <c r="D401" t="s">
        <v>652</v>
      </c>
      <c r="E401" t="s">
        <v>82</v>
      </c>
      <c r="F401">
        <v>28</v>
      </c>
      <c r="G401">
        <v>0</v>
      </c>
      <c r="H401">
        <v>0</v>
      </c>
      <c r="I401">
        <v>240929</v>
      </c>
      <c r="J401">
        <v>12.65</v>
      </c>
      <c r="L401" t="s">
        <v>80</v>
      </c>
    </row>
    <row r="402" spans="1:12" x14ac:dyDescent="0.3">
      <c r="A402">
        <v>401</v>
      </c>
      <c r="B402">
        <v>1</v>
      </c>
      <c r="C402">
        <v>3</v>
      </c>
      <c r="D402" t="s">
        <v>653</v>
      </c>
      <c r="E402" t="s">
        <v>78</v>
      </c>
      <c r="F402">
        <v>39</v>
      </c>
      <c r="G402">
        <v>0</v>
      </c>
      <c r="H402">
        <v>0</v>
      </c>
      <c r="I402" t="s">
        <v>654</v>
      </c>
      <c r="J402">
        <v>7.9249999999999998</v>
      </c>
      <c r="L402" t="s">
        <v>80</v>
      </c>
    </row>
    <row r="403" spans="1:12" x14ac:dyDescent="0.3">
      <c r="A403">
        <v>402</v>
      </c>
      <c r="B403">
        <v>0</v>
      </c>
      <c r="C403">
        <v>3</v>
      </c>
      <c r="D403" t="s">
        <v>655</v>
      </c>
      <c r="E403" t="s">
        <v>78</v>
      </c>
      <c r="F403">
        <v>26</v>
      </c>
      <c r="G403">
        <v>0</v>
      </c>
      <c r="H403">
        <v>0</v>
      </c>
      <c r="I403">
        <v>341826</v>
      </c>
      <c r="J403">
        <v>8.0500000000000007</v>
      </c>
      <c r="L403" t="s">
        <v>80</v>
      </c>
    </row>
    <row r="404" spans="1:12" x14ac:dyDescent="0.3">
      <c r="A404">
        <v>403</v>
      </c>
      <c r="B404">
        <v>0</v>
      </c>
      <c r="C404">
        <v>3</v>
      </c>
      <c r="D404" t="s">
        <v>656</v>
      </c>
      <c r="E404" t="s">
        <v>82</v>
      </c>
      <c r="F404">
        <v>21</v>
      </c>
      <c r="G404">
        <v>1</v>
      </c>
      <c r="H404">
        <v>0</v>
      </c>
      <c r="I404">
        <v>4137</v>
      </c>
      <c r="J404">
        <v>9.8249999999999993</v>
      </c>
      <c r="L404" t="s">
        <v>80</v>
      </c>
    </row>
    <row r="405" spans="1:12" x14ac:dyDescent="0.3">
      <c r="A405">
        <v>404</v>
      </c>
      <c r="B405">
        <v>0</v>
      </c>
      <c r="C405">
        <v>3</v>
      </c>
      <c r="D405" t="s">
        <v>657</v>
      </c>
      <c r="E405" t="s">
        <v>78</v>
      </c>
      <c r="F405">
        <v>28</v>
      </c>
      <c r="G405">
        <v>1</v>
      </c>
      <c r="H405">
        <v>0</v>
      </c>
      <c r="I405" t="s">
        <v>289</v>
      </c>
      <c r="J405">
        <v>15.85</v>
      </c>
      <c r="L405" t="s">
        <v>80</v>
      </c>
    </row>
    <row r="406" spans="1:12" x14ac:dyDescent="0.3">
      <c r="A406">
        <v>405</v>
      </c>
      <c r="B406">
        <v>0</v>
      </c>
      <c r="C406">
        <v>3</v>
      </c>
      <c r="D406" t="s">
        <v>658</v>
      </c>
      <c r="E406" t="s">
        <v>82</v>
      </c>
      <c r="F406">
        <v>20</v>
      </c>
      <c r="G406">
        <v>0</v>
      </c>
      <c r="H406">
        <v>0</v>
      </c>
      <c r="I406">
        <v>315096</v>
      </c>
      <c r="J406">
        <v>8.6624999999999996</v>
      </c>
      <c r="L406" t="s">
        <v>80</v>
      </c>
    </row>
    <row r="407" spans="1:12" x14ac:dyDescent="0.3">
      <c r="A407">
        <v>406</v>
      </c>
      <c r="B407">
        <v>0</v>
      </c>
      <c r="C407">
        <v>2</v>
      </c>
      <c r="D407" t="s">
        <v>659</v>
      </c>
      <c r="E407" t="s">
        <v>78</v>
      </c>
      <c r="F407">
        <v>34</v>
      </c>
      <c r="G407">
        <v>1</v>
      </c>
      <c r="H407">
        <v>0</v>
      </c>
      <c r="I407">
        <v>28664</v>
      </c>
      <c r="J407">
        <v>21</v>
      </c>
      <c r="L407" t="s">
        <v>80</v>
      </c>
    </row>
    <row r="408" spans="1:12" x14ac:dyDescent="0.3">
      <c r="A408">
        <v>407</v>
      </c>
      <c r="B408">
        <v>0</v>
      </c>
      <c r="C408">
        <v>3</v>
      </c>
      <c r="D408" t="s">
        <v>660</v>
      </c>
      <c r="E408" t="s">
        <v>78</v>
      </c>
      <c r="F408">
        <v>51</v>
      </c>
      <c r="G408">
        <v>0</v>
      </c>
      <c r="H408">
        <v>0</v>
      </c>
      <c r="I408">
        <v>347064</v>
      </c>
      <c r="J408">
        <v>7.75</v>
      </c>
      <c r="L408" t="s">
        <v>80</v>
      </c>
    </row>
    <row r="409" spans="1:12" x14ac:dyDescent="0.3">
      <c r="A409">
        <v>408</v>
      </c>
      <c r="B409">
        <v>1</v>
      </c>
      <c r="C409">
        <v>2</v>
      </c>
      <c r="D409" t="s">
        <v>661</v>
      </c>
      <c r="E409" t="s">
        <v>78</v>
      </c>
      <c r="F409">
        <v>3</v>
      </c>
      <c r="G409">
        <v>1</v>
      </c>
      <c r="H409">
        <v>1</v>
      </c>
      <c r="I409">
        <v>29106</v>
      </c>
      <c r="J409">
        <v>18.75</v>
      </c>
      <c r="L409" t="s">
        <v>80</v>
      </c>
    </row>
    <row r="410" spans="1:12" x14ac:dyDescent="0.3">
      <c r="A410">
        <v>409</v>
      </c>
      <c r="B410">
        <v>0</v>
      </c>
      <c r="C410">
        <v>3</v>
      </c>
      <c r="D410" t="s">
        <v>662</v>
      </c>
      <c r="E410" t="s">
        <v>78</v>
      </c>
      <c r="F410">
        <v>21</v>
      </c>
      <c r="G410">
        <v>0</v>
      </c>
      <c r="H410">
        <v>0</v>
      </c>
      <c r="I410">
        <v>312992</v>
      </c>
      <c r="J410">
        <v>7.7750000000000004</v>
      </c>
      <c r="L410" t="s">
        <v>80</v>
      </c>
    </row>
    <row r="411" spans="1:12" x14ac:dyDescent="0.3">
      <c r="A411">
        <v>410</v>
      </c>
      <c r="B411">
        <v>0</v>
      </c>
      <c r="C411">
        <v>3</v>
      </c>
      <c r="D411" t="s">
        <v>663</v>
      </c>
      <c r="E411" t="s">
        <v>82</v>
      </c>
      <c r="G411">
        <v>3</v>
      </c>
      <c r="H411">
        <v>1</v>
      </c>
      <c r="I411">
        <v>4133</v>
      </c>
      <c r="J411">
        <v>25.466699999999999</v>
      </c>
      <c r="L411" t="s">
        <v>80</v>
      </c>
    </row>
    <row r="412" spans="1:12" x14ac:dyDescent="0.3">
      <c r="A412">
        <v>411</v>
      </c>
      <c r="B412">
        <v>0</v>
      </c>
      <c r="C412">
        <v>3</v>
      </c>
      <c r="D412" t="s">
        <v>664</v>
      </c>
      <c r="E412" t="s">
        <v>78</v>
      </c>
      <c r="G412">
        <v>0</v>
      </c>
      <c r="H412">
        <v>0</v>
      </c>
      <c r="I412">
        <v>349222</v>
      </c>
      <c r="J412">
        <v>7.8958000000000004</v>
      </c>
      <c r="L412" t="s">
        <v>80</v>
      </c>
    </row>
    <row r="413" spans="1:12" x14ac:dyDescent="0.3">
      <c r="A413">
        <v>412</v>
      </c>
      <c r="B413">
        <v>0</v>
      </c>
      <c r="C413">
        <v>3</v>
      </c>
      <c r="D413" t="s">
        <v>665</v>
      </c>
      <c r="E413" t="s">
        <v>78</v>
      </c>
      <c r="G413">
        <v>0</v>
      </c>
      <c r="H413">
        <v>0</v>
      </c>
      <c r="I413">
        <v>394140</v>
      </c>
      <c r="J413">
        <v>6.8582999999999998</v>
      </c>
      <c r="L413" t="s">
        <v>92</v>
      </c>
    </row>
    <row r="414" spans="1:12" x14ac:dyDescent="0.3">
      <c r="A414">
        <v>413</v>
      </c>
      <c r="B414">
        <v>1</v>
      </c>
      <c r="C414">
        <v>1</v>
      </c>
      <c r="D414" t="s">
        <v>666</v>
      </c>
      <c r="E414" t="s">
        <v>82</v>
      </c>
      <c r="F414">
        <v>33</v>
      </c>
      <c r="G414">
        <v>1</v>
      </c>
      <c r="H414">
        <v>0</v>
      </c>
      <c r="I414">
        <v>19928</v>
      </c>
      <c r="J414">
        <v>90</v>
      </c>
      <c r="K414" t="s">
        <v>438</v>
      </c>
      <c r="L414" t="s">
        <v>92</v>
      </c>
    </row>
    <row r="415" spans="1:12" x14ac:dyDescent="0.3">
      <c r="A415">
        <v>414</v>
      </c>
      <c r="B415">
        <v>0</v>
      </c>
      <c r="C415">
        <v>2</v>
      </c>
      <c r="D415" t="s">
        <v>667</v>
      </c>
      <c r="E415" t="s">
        <v>78</v>
      </c>
      <c r="G415">
        <v>0</v>
      </c>
      <c r="H415">
        <v>0</v>
      </c>
      <c r="I415">
        <v>239853</v>
      </c>
      <c r="J415">
        <v>0</v>
      </c>
      <c r="L415" t="s">
        <v>80</v>
      </c>
    </row>
    <row r="416" spans="1:12" x14ac:dyDescent="0.3">
      <c r="A416">
        <v>415</v>
      </c>
      <c r="B416">
        <v>1</v>
      </c>
      <c r="C416">
        <v>3</v>
      </c>
      <c r="D416" t="s">
        <v>668</v>
      </c>
      <c r="E416" t="s">
        <v>78</v>
      </c>
      <c r="F416">
        <v>44</v>
      </c>
      <c r="G416">
        <v>0</v>
      </c>
      <c r="H416">
        <v>0</v>
      </c>
      <c r="I416" t="s">
        <v>669</v>
      </c>
      <c r="J416">
        <v>7.9249999999999998</v>
      </c>
      <c r="L416" t="s">
        <v>80</v>
      </c>
    </row>
    <row r="417" spans="1:12" x14ac:dyDescent="0.3">
      <c r="A417">
        <v>416</v>
      </c>
      <c r="B417">
        <v>0</v>
      </c>
      <c r="C417">
        <v>3</v>
      </c>
      <c r="D417" t="s">
        <v>670</v>
      </c>
      <c r="E417" t="s">
        <v>82</v>
      </c>
      <c r="G417">
        <v>0</v>
      </c>
      <c r="H417">
        <v>0</v>
      </c>
      <c r="I417">
        <v>343095</v>
      </c>
      <c r="J417">
        <v>8.0500000000000007</v>
      </c>
      <c r="L417" t="s">
        <v>80</v>
      </c>
    </row>
    <row r="418" spans="1:12" x14ac:dyDescent="0.3">
      <c r="A418">
        <v>417</v>
      </c>
      <c r="B418">
        <v>1</v>
      </c>
      <c r="C418">
        <v>2</v>
      </c>
      <c r="D418" t="s">
        <v>671</v>
      </c>
      <c r="E418" t="s">
        <v>82</v>
      </c>
      <c r="F418">
        <v>34</v>
      </c>
      <c r="G418">
        <v>1</v>
      </c>
      <c r="H418">
        <v>1</v>
      </c>
      <c r="I418">
        <v>28220</v>
      </c>
      <c r="J418">
        <v>32.5</v>
      </c>
      <c r="L418" t="s">
        <v>80</v>
      </c>
    </row>
    <row r="419" spans="1:12" x14ac:dyDescent="0.3">
      <c r="A419">
        <v>418</v>
      </c>
      <c r="B419">
        <v>1</v>
      </c>
      <c r="C419">
        <v>2</v>
      </c>
      <c r="D419" t="s">
        <v>672</v>
      </c>
      <c r="E419" t="s">
        <v>82</v>
      </c>
      <c r="F419">
        <v>18</v>
      </c>
      <c r="G419">
        <v>0</v>
      </c>
      <c r="H419">
        <v>2</v>
      </c>
      <c r="I419">
        <v>250652</v>
      </c>
      <c r="J419">
        <v>13</v>
      </c>
      <c r="L419" t="s">
        <v>80</v>
      </c>
    </row>
    <row r="420" spans="1:12" x14ac:dyDescent="0.3">
      <c r="A420">
        <v>419</v>
      </c>
      <c r="B420">
        <v>0</v>
      </c>
      <c r="C420">
        <v>2</v>
      </c>
      <c r="D420" t="s">
        <v>673</v>
      </c>
      <c r="E420" t="s">
        <v>78</v>
      </c>
      <c r="F420">
        <v>30</v>
      </c>
      <c r="G420">
        <v>0</v>
      </c>
      <c r="H420">
        <v>0</v>
      </c>
      <c r="I420">
        <v>28228</v>
      </c>
      <c r="J420">
        <v>13</v>
      </c>
      <c r="L420" t="s">
        <v>80</v>
      </c>
    </row>
    <row r="421" spans="1:12" x14ac:dyDescent="0.3">
      <c r="A421">
        <v>420</v>
      </c>
      <c r="B421">
        <v>0</v>
      </c>
      <c r="C421">
        <v>3</v>
      </c>
      <c r="D421" t="s">
        <v>674</v>
      </c>
      <c r="E421" t="s">
        <v>82</v>
      </c>
      <c r="F421">
        <v>10</v>
      </c>
      <c r="G421">
        <v>0</v>
      </c>
      <c r="H421">
        <v>2</v>
      </c>
      <c r="I421">
        <v>345773</v>
      </c>
      <c r="J421">
        <v>24.15</v>
      </c>
      <c r="L421" t="s">
        <v>80</v>
      </c>
    </row>
    <row r="422" spans="1:12" x14ac:dyDescent="0.3">
      <c r="A422">
        <v>421</v>
      </c>
      <c r="B422">
        <v>0</v>
      </c>
      <c r="C422">
        <v>3</v>
      </c>
      <c r="D422" t="s">
        <v>675</v>
      </c>
      <c r="E422" t="s">
        <v>78</v>
      </c>
      <c r="G422">
        <v>0</v>
      </c>
      <c r="H422">
        <v>0</v>
      </c>
      <c r="I422">
        <v>349254</v>
      </c>
      <c r="J422">
        <v>7.8958000000000004</v>
      </c>
      <c r="L422" t="s">
        <v>85</v>
      </c>
    </row>
    <row r="423" spans="1:12" x14ac:dyDescent="0.3">
      <c r="A423">
        <v>422</v>
      </c>
      <c r="B423">
        <v>0</v>
      </c>
      <c r="C423">
        <v>3</v>
      </c>
      <c r="D423" t="s">
        <v>676</v>
      </c>
      <c r="E423" t="s">
        <v>78</v>
      </c>
      <c r="F423">
        <v>21</v>
      </c>
      <c r="G423">
        <v>0</v>
      </c>
      <c r="H423">
        <v>0</v>
      </c>
      <c r="I423" t="s">
        <v>677</v>
      </c>
      <c r="J423">
        <v>7.7332999999999998</v>
      </c>
      <c r="L423" t="s">
        <v>92</v>
      </c>
    </row>
    <row r="424" spans="1:12" x14ac:dyDescent="0.3">
      <c r="A424">
        <v>423</v>
      </c>
      <c r="B424">
        <v>0</v>
      </c>
      <c r="C424">
        <v>3</v>
      </c>
      <c r="D424" t="s">
        <v>678</v>
      </c>
      <c r="E424" t="s">
        <v>78</v>
      </c>
      <c r="F424">
        <v>29</v>
      </c>
      <c r="G424">
        <v>0</v>
      </c>
      <c r="H424">
        <v>0</v>
      </c>
      <c r="I424">
        <v>315082</v>
      </c>
      <c r="J424">
        <v>7.875</v>
      </c>
      <c r="L424" t="s">
        <v>80</v>
      </c>
    </row>
    <row r="425" spans="1:12" x14ac:dyDescent="0.3">
      <c r="A425">
        <v>424</v>
      </c>
      <c r="B425">
        <v>0</v>
      </c>
      <c r="C425">
        <v>3</v>
      </c>
      <c r="D425" t="s">
        <v>679</v>
      </c>
      <c r="E425" t="s">
        <v>82</v>
      </c>
      <c r="F425">
        <v>28</v>
      </c>
      <c r="G425">
        <v>1</v>
      </c>
      <c r="H425">
        <v>1</v>
      </c>
      <c r="I425">
        <v>347080</v>
      </c>
      <c r="J425">
        <v>14.4</v>
      </c>
      <c r="L425" t="s">
        <v>80</v>
      </c>
    </row>
    <row r="426" spans="1:12" x14ac:dyDescent="0.3">
      <c r="A426">
        <v>425</v>
      </c>
      <c r="B426">
        <v>0</v>
      </c>
      <c r="C426">
        <v>3</v>
      </c>
      <c r="D426" t="s">
        <v>680</v>
      </c>
      <c r="E426" t="s">
        <v>78</v>
      </c>
      <c r="F426">
        <v>18</v>
      </c>
      <c r="G426">
        <v>1</v>
      </c>
      <c r="H426">
        <v>1</v>
      </c>
      <c r="I426">
        <v>370129</v>
      </c>
      <c r="J426">
        <v>20.212499999999999</v>
      </c>
      <c r="L426" t="s">
        <v>80</v>
      </c>
    </row>
    <row r="427" spans="1:12" x14ac:dyDescent="0.3">
      <c r="A427">
        <v>426</v>
      </c>
      <c r="B427">
        <v>0</v>
      </c>
      <c r="C427">
        <v>3</v>
      </c>
      <c r="D427" t="s">
        <v>681</v>
      </c>
      <c r="E427" t="s">
        <v>78</v>
      </c>
      <c r="G427">
        <v>0</v>
      </c>
      <c r="H427">
        <v>0</v>
      </c>
      <c r="I427" t="s">
        <v>682</v>
      </c>
      <c r="J427">
        <v>7.25</v>
      </c>
      <c r="L427" t="s">
        <v>80</v>
      </c>
    </row>
    <row r="428" spans="1:12" x14ac:dyDescent="0.3">
      <c r="A428">
        <v>427</v>
      </c>
      <c r="B428">
        <v>1</v>
      </c>
      <c r="C428">
        <v>2</v>
      </c>
      <c r="D428" t="s">
        <v>683</v>
      </c>
      <c r="E428" t="s">
        <v>82</v>
      </c>
      <c r="F428">
        <v>28</v>
      </c>
      <c r="G428">
        <v>1</v>
      </c>
      <c r="H428">
        <v>0</v>
      </c>
      <c r="I428">
        <v>2003</v>
      </c>
      <c r="J428">
        <v>26</v>
      </c>
      <c r="L428" t="s">
        <v>80</v>
      </c>
    </row>
    <row r="429" spans="1:12" x14ac:dyDescent="0.3">
      <c r="A429">
        <v>428</v>
      </c>
      <c r="B429">
        <v>1</v>
      </c>
      <c r="C429">
        <v>2</v>
      </c>
      <c r="D429" t="s">
        <v>684</v>
      </c>
      <c r="E429" t="s">
        <v>82</v>
      </c>
      <c r="F429">
        <v>19</v>
      </c>
      <c r="G429">
        <v>0</v>
      </c>
      <c r="H429">
        <v>0</v>
      </c>
      <c r="I429">
        <v>250655</v>
      </c>
      <c r="J429">
        <v>26</v>
      </c>
      <c r="L429" t="s">
        <v>80</v>
      </c>
    </row>
    <row r="430" spans="1:12" x14ac:dyDescent="0.3">
      <c r="A430">
        <v>429</v>
      </c>
      <c r="B430">
        <v>0</v>
      </c>
      <c r="C430">
        <v>3</v>
      </c>
      <c r="D430" t="s">
        <v>685</v>
      </c>
      <c r="E430" t="s">
        <v>78</v>
      </c>
      <c r="G430">
        <v>0</v>
      </c>
      <c r="H430">
        <v>0</v>
      </c>
      <c r="I430">
        <v>364851</v>
      </c>
      <c r="J430">
        <v>7.75</v>
      </c>
      <c r="L430" t="s">
        <v>92</v>
      </c>
    </row>
    <row r="431" spans="1:12" x14ac:dyDescent="0.3">
      <c r="A431">
        <v>430</v>
      </c>
      <c r="B431">
        <v>1</v>
      </c>
      <c r="C431">
        <v>3</v>
      </c>
      <c r="D431" t="s">
        <v>686</v>
      </c>
      <c r="E431" t="s">
        <v>78</v>
      </c>
      <c r="F431">
        <v>32</v>
      </c>
      <c r="G431">
        <v>0</v>
      </c>
      <c r="H431">
        <v>0</v>
      </c>
      <c r="I431" t="s">
        <v>687</v>
      </c>
      <c r="J431">
        <v>8.0500000000000007</v>
      </c>
      <c r="K431" t="s">
        <v>688</v>
      </c>
      <c r="L431" t="s">
        <v>80</v>
      </c>
    </row>
    <row r="432" spans="1:12" x14ac:dyDescent="0.3">
      <c r="A432">
        <v>431</v>
      </c>
      <c r="B432">
        <v>1</v>
      </c>
      <c r="C432">
        <v>1</v>
      </c>
      <c r="D432" t="s">
        <v>689</v>
      </c>
      <c r="E432" t="s">
        <v>78</v>
      </c>
      <c r="F432">
        <v>28</v>
      </c>
      <c r="G432">
        <v>0</v>
      </c>
      <c r="H432">
        <v>0</v>
      </c>
      <c r="I432">
        <v>110564</v>
      </c>
      <c r="J432">
        <v>26.55</v>
      </c>
      <c r="K432" t="s">
        <v>163</v>
      </c>
      <c r="L432" t="s">
        <v>80</v>
      </c>
    </row>
    <row r="433" spans="1:12" x14ac:dyDescent="0.3">
      <c r="A433">
        <v>432</v>
      </c>
      <c r="B433">
        <v>1</v>
      </c>
      <c r="C433">
        <v>3</v>
      </c>
      <c r="D433" t="s">
        <v>690</v>
      </c>
      <c r="E433" t="s">
        <v>82</v>
      </c>
      <c r="G433">
        <v>1</v>
      </c>
      <c r="H433">
        <v>0</v>
      </c>
      <c r="I433">
        <v>376564</v>
      </c>
      <c r="J433">
        <v>16.100000000000001</v>
      </c>
      <c r="L433" t="s">
        <v>80</v>
      </c>
    </row>
    <row r="434" spans="1:12" x14ac:dyDescent="0.3">
      <c r="A434">
        <v>433</v>
      </c>
      <c r="B434">
        <v>1</v>
      </c>
      <c r="C434">
        <v>2</v>
      </c>
      <c r="D434" t="s">
        <v>691</v>
      </c>
      <c r="E434" t="s">
        <v>82</v>
      </c>
      <c r="F434">
        <v>42</v>
      </c>
      <c r="G434">
        <v>1</v>
      </c>
      <c r="H434">
        <v>0</v>
      </c>
      <c r="I434" t="s">
        <v>692</v>
      </c>
      <c r="J434">
        <v>26</v>
      </c>
      <c r="L434" t="s">
        <v>80</v>
      </c>
    </row>
    <row r="435" spans="1:12" x14ac:dyDescent="0.3">
      <c r="A435">
        <v>434</v>
      </c>
      <c r="B435">
        <v>0</v>
      </c>
      <c r="C435">
        <v>3</v>
      </c>
      <c r="D435" t="s">
        <v>693</v>
      </c>
      <c r="E435" t="s">
        <v>78</v>
      </c>
      <c r="F435">
        <v>17</v>
      </c>
      <c r="G435">
        <v>0</v>
      </c>
      <c r="H435">
        <v>0</v>
      </c>
      <c r="I435" t="s">
        <v>694</v>
      </c>
      <c r="J435">
        <v>7.125</v>
      </c>
      <c r="L435" t="s">
        <v>80</v>
      </c>
    </row>
    <row r="436" spans="1:12" x14ac:dyDescent="0.3">
      <c r="A436">
        <v>435</v>
      </c>
      <c r="B436">
        <v>0</v>
      </c>
      <c r="C436">
        <v>1</v>
      </c>
      <c r="D436" t="s">
        <v>695</v>
      </c>
      <c r="E436" t="s">
        <v>78</v>
      </c>
      <c r="F436">
        <v>50</v>
      </c>
      <c r="G436">
        <v>1</v>
      </c>
      <c r="H436">
        <v>0</v>
      </c>
      <c r="I436">
        <v>13507</v>
      </c>
      <c r="J436">
        <v>55.9</v>
      </c>
      <c r="K436" t="s">
        <v>696</v>
      </c>
      <c r="L436" t="s">
        <v>80</v>
      </c>
    </row>
    <row r="437" spans="1:12" x14ac:dyDescent="0.3">
      <c r="A437">
        <v>436</v>
      </c>
      <c r="B437">
        <v>1</v>
      </c>
      <c r="C437">
        <v>1</v>
      </c>
      <c r="D437" t="s">
        <v>697</v>
      </c>
      <c r="E437" t="s">
        <v>82</v>
      </c>
      <c r="F437">
        <v>14</v>
      </c>
      <c r="G437">
        <v>1</v>
      </c>
      <c r="H437">
        <v>2</v>
      </c>
      <c r="I437">
        <v>113760</v>
      </c>
      <c r="J437">
        <v>120</v>
      </c>
      <c r="K437" t="s">
        <v>643</v>
      </c>
      <c r="L437" t="s">
        <v>80</v>
      </c>
    </row>
    <row r="438" spans="1:12" x14ac:dyDescent="0.3">
      <c r="A438">
        <v>437</v>
      </c>
      <c r="B438">
        <v>0</v>
      </c>
      <c r="C438">
        <v>3</v>
      </c>
      <c r="D438" t="s">
        <v>698</v>
      </c>
      <c r="E438" t="s">
        <v>82</v>
      </c>
      <c r="F438">
        <v>21</v>
      </c>
      <c r="G438">
        <v>2</v>
      </c>
      <c r="H438">
        <v>2</v>
      </c>
      <c r="I438" t="s">
        <v>208</v>
      </c>
      <c r="J438">
        <v>34.375</v>
      </c>
      <c r="L438" t="s">
        <v>80</v>
      </c>
    </row>
    <row r="439" spans="1:12" x14ac:dyDescent="0.3">
      <c r="A439">
        <v>438</v>
      </c>
      <c r="B439">
        <v>1</v>
      </c>
      <c r="C439">
        <v>2</v>
      </c>
      <c r="D439" t="s">
        <v>699</v>
      </c>
      <c r="E439" t="s">
        <v>82</v>
      </c>
      <c r="F439">
        <v>24</v>
      </c>
      <c r="G439">
        <v>2</v>
      </c>
      <c r="H439">
        <v>3</v>
      </c>
      <c r="I439">
        <v>29106</v>
      </c>
      <c r="J439">
        <v>18.75</v>
      </c>
      <c r="L439" t="s">
        <v>80</v>
      </c>
    </row>
    <row r="440" spans="1:12" x14ac:dyDescent="0.3">
      <c r="A440">
        <v>439</v>
      </c>
      <c r="B440">
        <v>0</v>
      </c>
      <c r="C440">
        <v>1</v>
      </c>
      <c r="D440" t="s">
        <v>700</v>
      </c>
      <c r="E440" t="s">
        <v>78</v>
      </c>
      <c r="F440">
        <v>64</v>
      </c>
      <c r="G440">
        <v>1</v>
      </c>
      <c r="H440">
        <v>4</v>
      </c>
      <c r="I440">
        <v>19950</v>
      </c>
      <c r="J440">
        <v>263</v>
      </c>
      <c r="K440" t="s">
        <v>122</v>
      </c>
      <c r="L440" t="s">
        <v>80</v>
      </c>
    </row>
    <row r="441" spans="1:12" x14ac:dyDescent="0.3">
      <c r="A441">
        <v>440</v>
      </c>
      <c r="B441">
        <v>0</v>
      </c>
      <c r="C441">
        <v>2</v>
      </c>
      <c r="D441" t="s">
        <v>701</v>
      </c>
      <c r="E441" t="s">
        <v>78</v>
      </c>
      <c r="F441">
        <v>31</v>
      </c>
      <c r="G441">
        <v>0</v>
      </c>
      <c r="H441">
        <v>0</v>
      </c>
      <c r="I441" t="s">
        <v>702</v>
      </c>
      <c r="J441">
        <v>10.5</v>
      </c>
      <c r="L441" t="s">
        <v>80</v>
      </c>
    </row>
    <row r="442" spans="1:12" x14ac:dyDescent="0.3">
      <c r="A442">
        <v>441</v>
      </c>
      <c r="B442">
        <v>1</v>
      </c>
      <c r="C442">
        <v>2</v>
      </c>
      <c r="D442" t="s">
        <v>703</v>
      </c>
      <c r="E442" t="s">
        <v>82</v>
      </c>
      <c r="F442">
        <v>45</v>
      </c>
      <c r="G442">
        <v>1</v>
      </c>
      <c r="H442">
        <v>1</v>
      </c>
      <c r="I442" t="s">
        <v>542</v>
      </c>
      <c r="J442">
        <v>26.25</v>
      </c>
      <c r="L442" t="s">
        <v>80</v>
      </c>
    </row>
    <row r="443" spans="1:12" x14ac:dyDescent="0.3">
      <c r="A443">
        <v>442</v>
      </c>
      <c r="B443">
        <v>0</v>
      </c>
      <c r="C443">
        <v>3</v>
      </c>
      <c r="D443" t="s">
        <v>704</v>
      </c>
      <c r="E443" t="s">
        <v>78</v>
      </c>
      <c r="F443">
        <v>20</v>
      </c>
      <c r="G443">
        <v>0</v>
      </c>
      <c r="H443">
        <v>0</v>
      </c>
      <c r="I443">
        <v>345769</v>
      </c>
      <c r="J443">
        <v>9.5</v>
      </c>
      <c r="L443" t="s">
        <v>80</v>
      </c>
    </row>
    <row r="444" spans="1:12" x14ac:dyDescent="0.3">
      <c r="A444">
        <v>443</v>
      </c>
      <c r="B444">
        <v>0</v>
      </c>
      <c r="C444">
        <v>3</v>
      </c>
      <c r="D444" t="s">
        <v>705</v>
      </c>
      <c r="E444" t="s">
        <v>78</v>
      </c>
      <c r="F444">
        <v>25</v>
      </c>
      <c r="G444">
        <v>1</v>
      </c>
      <c r="H444">
        <v>0</v>
      </c>
      <c r="I444">
        <v>347076</v>
      </c>
      <c r="J444">
        <v>7.7750000000000004</v>
      </c>
      <c r="L444" t="s">
        <v>80</v>
      </c>
    </row>
    <row r="445" spans="1:12" x14ac:dyDescent="0.3">
      <c r="A445">
        <v>444</v>
      </c>
      <c r="B445">
        <v>1</v>
      </c>
      <c r="C445">
        <v>2</v>
      </c>
      <c r="D445" t="s">
        <v>706</v>
      </c>
      <c r="E445" t="s">
        <v>82</v>
      </c>
      <c r="F445">
        <v>28</v>
      </c>
      <c r="G445">
        <v>0</v>
      </c>
      <c r="H445">
        <v>0</v>
      </c>
      <c r="I445">
        <v>230434</v>
      </c>
      <c r="J445">
        <v>13</v>
      </c>
      <c r="L445" t="s">
        <v>80</v>
      </c>
    </row>
    <row r="446" spans="1:12" x14ac:dyDescent="0.3">
      <c r="A446">
        <v>445</v>
      </c>
      <c r="B446">
        <v>1</v>
      </c>
      <c r="C446">
        <v>3</v>
      </c>
      <c r="D446" t="s">
        <v>707</v>
      </c>
      <c r="E446" t="s">
        <v>78</v>
      </c>
      <c r="G446">
        <v>0</v>
      </c>
      <c r="H446">
        <v>0</v>
      </c>
      <c r="I446">
        <v>65306</v>
      </c>
      <c r="J446">
        <v>8.1125000000000007</v>
      </c>
      <c r="L446" t="s">
        <v>80</v>
      </c>
    </row>
    <row r="447" spans="1:12" x14ac:dyDescent="0.3">
      <c r="A447">
        <v>446</v>
      </c>
      <c r="B447">
        <v>1</v>
      </c>
      <c r="C447">
        <v>1</v>
      </c>
      <c r="D447" t="s">
        <v>708</v>
      </c>
      <c r="E447" t="s">
        <v>78</v>
      </c>
      <c r="F447">
        <v>4</v>
      </c>
      <c r="G447">
        <v>0</v>
      </c>
      <c r="H447">
        <v>2</v>
      </c>
      <c r="I447">
        <v>33638</v>
      </c>
      <c r="J447">
        <v>81.8583</v>
      </c>
      <c r="K447" t="s">
        <v>709</v>
      </c>
      <c r="L447" t="s">
        <v>80</v>
      </c>
    </row>
    <row r="448" spans="1:12" x14ac:dyDescent="0.3">
      <c r="A448">
        <v>447</v>
      </c>
      <c r="B448">
        <v>1</v>
      </c>
      <c r="C448">
        <v>2</v>
      </c>
      <c r="D448" t="s">
        <v>710</v>
      </c>
      <c r="E448" t="s">
        <v>82</v>
      </c>
      <c r="F448">
        <v>13</v>
      </c>
      <c r="G448">
        <v>0</v>
      </c>
      <c r="H448">
        <v>1</v>
      </c>
      <c r="I448">
        <v>250644</v>
      </c>
      <c r="J448">
        <v>19.5</v>
      </c>
      <c r="L448" t="s">
        <v>80</v>
      </c>
    </row>
    <row r="449" spans="1:12" x14ac:dyDescent="0.3">
      <c r="A449">
        <v>448</v>
      </c>
      <c r="B449">
        <v>1</v>
      </c>
      <c r="C449">
        <v>1</v>
      </c>
      <c r="D449" t="s">
        <v>711</v>
      </c>
      <c r="E449" t="s">
        <v>78</v>
      </c>
      <c r="F449">
        <v>34</v>
      </c>
      <c r="G449">
        <v>0</v>
      </c>
      <c r="H449">
        <v>0</v>
      </c>
      <c r="I449">
        <v>113794</v>
      </c>
      <c r="J449">
        <v>26.55</v>
      </c>
      <c r="L449" t="s">
        <v>80</v>
      </c>
    </row>
    <row r="450" spans="1:12" x14ac:dyDescent="0.3">
      <c r="A450">
        <v>449</v>
      </c>
      <c r="B450">
        <v>1</v>
      </c>
      <c r="C450">
        <v>3</v>
      </c>
      <c r="D450" t="s">
        <v>712</v>
      </c>
      <c r="E450" t="s">
        <v>82</v>
      </c>
      <c r="F450">
        <v>5</v>
      </c>
      <c r="G450">
        <v>2</v>
      </c>
      <c r="H450">
        <v>1</v>
      </c>
      <c r="I450">
        <v>2666</v>
      </c>
      <c r="J450">
        <v>19.258299999999998</v>
      </c>
      <c r="L450" t="s">
        <v>85</v>
      </c>
    </row>
    <row r="451" spans="1:12" x14ac:dyDescent="0.3">
      <c r="A451">
        <v>450</v>
      </c>
      <c r="B451">
        <v>1</v>
      </c>
      <c r="C451">
        <v>1</v>
      </c>
      <c r="D451" t="s">
        <v>713</v>
      </c>
      <c r="E451" t="s">
        <v>78</v>
      </c>
      <c r="F451">
        <v>52</v>
      </c>
      <c r="G451">
        <v>0</v>
      </c>
      <c r="H451">
        <v>0</v>
      </c>
      <c r="I451">
        <v>113786</v>
      </c>
      <c r="J451">
        <v>30.5</v>
      </c>
      <c r="K451" t="s">
        <v>714</v>
      </c>
      <c r="L451" t="s">
        <v>80</v>
      </c>
    </row>
    <row r="452" spans="1:12" x14ac:dyDescent="0.3">
      <c r="A452">
        <v>451</v>
      </c>
      <c r="B452">
        <v>0</v>
      </c>
      <c r="C452">
        <v>2</v>
      </c>
      <c r="D452" t="s">
        <v>715</v>
      </c>
      <c r="E452" t="s">
        <v>78</v>
      </c>
      <c r="F452">
        <v>36</v>
      </c>
      <c r="G452">
        <v>1</v>
      </c>
      <c r="H452">
        <v>2</v>
      </c>
      <c r="I452" t="s">
        <v>168</v>
      </c>
      <c r="J452">
        <v>27.75</v>
      </c>
      <c r="L452" t="s">
        <v>80</v>
      </c>
    </row>
    <row r="453" spans="1:12" x14ac:dyDescent="0.3">
      <c r="A453">
        <v>452</v>
      </c>
      <c r="B453">
        <v>0</v>
      </c>
      <c r="C453">
        <v>3</v>
      </c>
      <c r="D453" t="s">
        <v>716</v>
      </c>
      <c r="E453" t="s">
        <v>78</v>
      </c>
      <c r="G453">
        <v>1</v>
      </c>
      <c r="H453">
        <v>0</v>
      </c>
      <c r="I453">
        <v>65303</v>
      </c>
      <c r="J453">
        <v>19.966699999999999</v>
      </c>
      <c r="L453" t="s">
        <v>80</v>
      </c>
    </row>
    <row r="454" spans="1:12" x14ac:dyDescent="0.3">
      <c r="A454">
        <v>453</v>
      </c>
      <c r="B454">
        <v>0</v>
      </c>
      <c r="C454">
        <v>1</v>
      </c>
      <c r="D454" t="s">
        <v>717</v>
      </c>
      <c r="E454" t="s">
        <v>78</v>
      </c>
      <c r="F454">
        <v>30</v>
      </c>
      <c r="G454">
        <v>0</v>
      </c>
      <c r="H454">
        <v>0</v>
      </c>
      <c r="I454">
        <v>113051</v>
      </c>
      <c r="J454">
        <v>27.75</v>
      </c>
      <c r="K454" t="s">
        <v>718</v>
      </c>
      <c r="L454" t="s">
        <v>85</v>
      </c>
    </row>
    <row r="455" spans="1:12" x14ac:dyDescent="0.3">
      <c r="A455">
        <v>454</v>
      </c>
      <c r="B455">
        <v>1</v>
      </c>
      <c r="C455">
        <v>1</v>
      </c>
      <c r="D455" t="s">
        <v>719</v>
      </c>
      <c r="E455" t="s">
        <v>78</v>
      </c>
      <c r="F455">
        <v>49</v>
      </c>
      <c r="G455">
        <v>1</v>
      </c>
      <c r="H455">
        <v>0</v>
      </c>
      <c r="I455">
        <v>17453</v>
      </c>
      <c r="J455">
        <v>89.104200000000006</v>
      </c>
      <c r="K455" t="s">
        <v>720</v>
      </c>
      <c r="L455" t="s">
        <v>85</v>
      </c>
    </row>
    <row r="456" spans="1:12" x14ac:dyDescent="0.3">
      <c r="A456">
        <v>455</v>
      </c>
      <c r="B456">
        <v>0</v>
      </c>
      <c r="C456">
        <v>3</v>
      </c>
      <c r="D456" t="s">
        <v>721</v>
      </c>
      <c r="E456" t="s">
        <v>78</v>
      </c>
      <c r="G456">
        <v>0</v>
      </c>
      <c r="H456">
        <v>0</v>
      </c>
      <c r="I456" t="s">
        <v>722</v>
      </c>
      <c r="J456">
        <v>8.0500000000000007</v>
      </c>
      <c r="L456" t="s">
        <v>80</v>
      </c>
    </row>
    <row r="457" spans="1:12" x14ac:dyDescent="0.3">
      <c r="A457">
        <v>456</v>
      </c>
      <c r="B457">
        <v>1</v>
      </c>
      <c r="C457">
        <v>3</v>
      </c>
      <c r="D457" t="s">
        <v>723</v>
      </c>
      <c r="E457" t="s">
        <v>78</v>
      </c>
      <c r="F457">
        <v>29</v>
      </c>
      <c r="G457">
        <v>0</v>
      </c>
      <c r="H457">
        <v>0</v>
      </c>
      <c r="I457">
        <v>349240</v>
      </c>
      <c r="J457">
        <v>7.8958000000000004</v>
      </c>
      <c r="L457" t="s">
        <v>85</v>
      </c>
    </row>
    <row r="458" spans="1:12" x14ac:dyDescent="0.3">
      <c r="A458">
        <v>457</v>
      </c>
      <c r="B458">
        <v>0</v>
      </c>
      <c r="C458">
        <v>1</v>
      </c>
      <c r="D458" t="s">
        <v>724</v>
      </c>
      <c r="E458" t="s">
        <v>78</v>
      </c>
      <c r="F458">
        <v>65</v>
      </c>
      <c r="G458">
        <v>0</v>
      </c>
      <c r="H458">
        <v>0</v>
      </c>
      <c r="I458">
        <v>13509</v>
      </c>
      <c r="J458">
        <v>26.55</v>
      </c>
      <c r="K458" t="s">
        <v>725</v>
      </c>
      <c r="L458" t="s">
        <v>80</v>
      </c>
    </row>
    <row r="459" spans="1:12" x14ac:dyDescent="0.3">
      <c r="A459">
        <v>458</v>
      </c>
      <c r="B459">
        <v>1</v>
      </c>
      <c r="C459">
        <v>1</v>
      </c>
      <c r="D459" t="s">
        <v>726</v>
      </c>
      <c r="E459" t="s">
        <v>82</v>
      </c>
      <c r="G459">
        <v>1</v>
      </c>
      <c r="H459">
        <v>0</v>
      </c>
      <c r="I459">
        <v>17464</v>
      </c>
      <c r="J459">
        <v>51.862499999999997</v>
      </c>
      <c r="K459" t="s">
        <v>727</v>
      </c>
      <c r="L459" t="s">
        <v>80</v>
      </c>
    </row>
    <row r="460" spans="1:12" x14ac:dyDescent="0.3">
      <c r="A460">
        <v>459</v>
      </c>
      <c r="B460">
        <v>1</v>
      </c>
      <c r="C460">
        <v>2</v>
      </c>
      <c r="D460" t="s">
        <v>728</v>
      </c>
      <c r="E460" t="s">
        <v>82</v>
      </c>
      <c r="F460">
        <v>50</v>
      </c>
      <c r="G460">
        <v>0</v>
      </c>
      <c r="H460">
        <v>0</v>
      </c>
      <c r="I460" t="s">
        <v>729</v>
      </c>
      <c r="J460">
        <v>10.5</v>
      </c>
      <c r="L460" t="s">
        <v>80</v>
      </c>
    </row>
    <row r="461" spans="1:12" x14ac:dyDescent="0.3">
      <c r="A461">
        <v>460</v>
      </c>
      <c r="B461">
        <v>0</v>
      </c>
      <c r="C461">
        <v>3</v>
      </c>
      <c r="D461" t="s">
        <v>730</v>
      </c>
      <c r="E461" t="s">
        <v>78</v>
      </c>
      <c r="G461">
        <v>0</v>
      </c>
      <c r="H461">
        <v>0</v>
      </c>
      <c r="I461">
        <v>371060</v>
      </c>
      <c r="J461">
        <v>7.75</v>
      </c>
      <c r="L461" t="s">
        <v>92</v>
      </c>
    </row>
    <row r="462" spans="1:12" x14ac:dyDescent="0.3">
      <c r="A462">
        <v>461</v>
      </c>
      <c r="B462">
        <v>1</v>
      </c>
      <c r="C462">
        <v>1</v>
      </c>
      <c r="D462" t="s">
        <v>731</v>
      </c>
      <c r="E462" t="s">
        <v>78</v>
      </c>
      <c r="F462">
        <v>48</v>
      </c>
      <c r="G462">
        <v>0</v>
      </c>
      <c r="H462">
        <v>0</v>
      </c>
      <c r="I462">
        <v>19952</v>
      </c>
      <c r="J462">
        <v>26.55</v>
      </c>
      <c r="K462" t="s">
        <v>732</v>
      </c>
      <c r="L462" t="s">
        <v>80</v>
      </c>
    </row>
    <row r="463" spans="1:12" x14ac:dyDescent="0.3">
      <c r="A463">
        <v>462</v>
      </c>
      <c r="B463">
        <v>0</v>
      </c>
      <c r="C463">
        <v>3</v>
      </c>
      <c r="D463" t="s">
        <v>733</v>
      </c>
      <c r="E463" t="s">
        <v>78</v>
      </c>
      <c r="F463">
        <v>34</v>
      </c>
      <c r="G463">
        <v>0</v>
      </c>
      <c r="H463">
        <v>0</v>
      </c>
      <c r="I463">
        <v>364506</v>
      </c>
      <c r="J463">
        <v>8.0500000000000007</v>
      </c>
      <c r="L463" t="s">
        <v>80</v>
      </c>
    </row>
    <row r="464" spans="1:12" x14ac:dyDescent="0.3">
      <c r="A464">
        <v>463</v>
      </c>
      <c r="B464">
        <v>0</v>
      </c>
      <c r="C464">
        <v>1</v>
      </c>
      <c r="D464" t="s">
        <v>734</v>
      </c>
      <c r="E464" t="s">
        <v>78</v>
      </c>
      <c r="F464">
        <v>47</v>
      </c>
      <c r="G464">
        <v>0</v>
      </c>
      <c r="H464">
        <v>0</v>
      </c>
      <c r="I464">
        <v>111320</v>
      </c>
      <c r="J464">
        <v>38.5</v>
      </c>
      <c r="K464" t="s">
        <v>735</v>
      </c>
      <c r="L464" t="s">
        <v>80</v>
      </c>
    </row>
    <row r="465" spans="1:12" x14ac:dyDescent="0.3">
      <c r="A465">
        <v>464</v>
      </c>
      <c r="B465">
        <v>0</v>
      </c>
      <c r="C465">
        <v>2</v>
      </c>
      <c r="D465" t="s">
        <v>736</v>
      </c>
      <c r="E465" t="s">
        <v>78</v>
      </c>
      <c r="F465">
        <v>48</v>
      </c>
      <c r="G465">
        <v>0</v>
      </c>
      <c r="H465">
        <v>0</v>
      </c>
      <c r="I465">
        <v>234360</v>
      </c>
      <c r="J465">
        <v>13</v>
      </c>
      <c r="L465" t="s">
        <v>80</v>
      </c>
    </row>
    <row r="466" spans="1:12" x14ac:dyDescent="0.3">
      <c r="A466">
        <v>465</v>
      </c>
      <c r="B466">
        <v>0</v>
      </c>
      <c r="C466">
        <v>3</v>
      </c>
      <c r="D466" t="s">
        <v>737</v>
      </c>
      <c r="E466" t="s">
        <v>78</v>
      </c>
      <c r="G466">
        <v>0</v>
      </c>
      <c r="H466">
        <v>0</v>
      </c>
      <c r="I466" t="s">
        <v>738</v>
      </c>
      <c r="J466">
        <v>8.0500000000000007</v>
      </c>
      <c r="L466" t="s">
        <v>80</v>
      </c>
    </row>
    <row r="467" spans="1:12" x14ac:dyDescent="0.3">
      <c r="A467">
        <v>466</v>
      </c>
      <c r="B467">
        <v>0</v>
      </c>
      <c r="C467">
        <v>3</v>
      </c>
      <c r="D467" t="s">
        <v>739</v>
      </c>
      <c r="E467" t="s">
        <v>78</v>
      </c>
      <c r="F467">
        <v>38</v>
      </c>
      <c r="G467">
        <v>0</v>
      </c>
      <c r="H467">
        <v>0</v>
      </c>
      <c r="I467" t="s">
        <v>740</v>
      </c>
      <c r="J467">
        <v>7.05</v>
      </c>
      <c r="L467" t="s">
        <v>80</v>
      </c>
    </row>
    <row r="468" spans="1:12" x14ac:dyDescent="0.3">
      <c r="A468">
        <v>467</v>
      </c>
      <c r="B468">
        <v>0</v>
      </c>
      <c r="C468">
        <v>2</v>
      </c>
      <c r="D468" t="s">
        <v>741</v>
      </c>
      <c r="E468" t="s">
        <v>78</v>
      </c>
      <c r="G468">
        <v>0</v>
      </c>
      <c r="H468">
        <v>0</v>
      </c>
      <c r="I468">
        <v>239853</v>
      </c>
      <c r="J468">
        <v>0</v>
      </c>
      <c r="L468" t="s">
        <v>80</v>
      </c>
    </row>
    <row r="469" spans="1:12" x14ac:dyDescent="0.3">
      <c r="A469">
        <v>468</v>
      </c>
      <c r="B469">
        <v>0</v>
      </c>
      <c r="C469">
        <v>1</v>
      </c>
      <c r="D469" t="s">
        <v>742</v>
      </c>
      <c r="E469" t="s">
        <v>78</v>
      </c>
      <c r="F469">
        <v>56</v>
      </c>
      <c r="G469">
        <v>0</v>
      </c>
      <c r="H469">
        <v>0</v>
      </c>
      <c r="I469">
        <v>113792</v>
      </c>
      <c r="J469">
        <v>26.55</v>
      </c>
      <c r="L469" t="s">
        <v>80</v>
      </c>
    </row>
    <row r="470" spans="1:12" x14ac:dyDescent="0.3">
      <c r="A470">
        <v>469</v>
      </c>
      <c r="B470">
        <v>0</v>
      </c>
      <c r="C470">
        <v>3</v>
      </c>
      <c r="D470" t="s">
        <v>743</v>
      </c>
      <c r="E470" t="s">
        <v>78</v>
      </c>
      <c r="G470">
        <v>0</v>
      </c>
      <c r="H470">
        <v>0</v>
      </c>
      <c r="I470">
        <v>36209</v>
      </c>
      <c r="J470">
        <v>7.7249999999999996</v>
      </c>
      <c r="L470" t="s">
        <v>92</v>
      </c>
    </row>
    <row r="471" spans="1:12" x14ac:dyDescent="0.3">
      <c r="A471">
        <v>470</v>
      </c>
      <c r="B471">
        <v>1</v>
      </c>
      <c r="C471">
        <v>3</v>
      </c>
      <c r="D471" t="s">
        <v>744</v>
      </c>
      <c r="E471" t="s">
        <v>82</v>
      </c>
      <c r="F471">
        <v>0.75</v>
      </c>
      <c r="G471">
        <v>2</v>
      </c>
      <c r="H471">
        <v>1</v>
      </c>
      <c r="I471">
        <v>2666</v>
      </c>
      <c r="J471">
        <v>19.258299999999998</v>
      </c>
      <c r="L471" t="s">
        <v>85</v>
      </c>
    </row>
    <row r="472" spans="1:12" x14ac:dyDescent="0.3">
      <c r="A472">
        <v>471</v>
      </c>
      <c r="B472">
        <v>0</v>
      </c>
      <c r="C472">
        <v>3</v>
      </c>
      <c r="D472" t="s">
        <v>745</v>
      </c>
      <c r="E472" t="s">
        <v>78</v>
      </c>
      <c r="G472">
        <v>0</v>
      </c>
      <c r="H472">
        <v>0</v>
      </c>
      <c r="I472">
        <v>323592</v>
      </c>
      <c r="J472">
        <v>7.25</v>
      </c>
      <c r="L472" t="s">
        <v>80</v>
      </c>
    </row>
    <row r="473" spans="1:12" x14ac:dyDescent="0.3">
      <c r="A473">
        <v>472</v>
      </c>
      <c r="B473">
        <v>0</v>
      </c>
      <c r="C473">
        <v>3</v>
      </c>
      <c r="D473" t="s">
        <v>746</v>
      </c>
      <c r="E473" t="s">
        <v>78</v>
      </c>
      <c r="F473">
        <v>38</v>
      </c>
      <c r="G473">
        <v>0</v>
      </c>
      <c r="H473">
        <v>0</v>
      </c>
      <c r="I473">
        <v>315089</v>
      </c>
      <c r="J473">
        <v>8.6624999999999996</v>
      </c>
      <c r="L473" t="s">
        <v>80</v>
      </c>
    </row>
    <row r="474" spans="1:12" x14ac:dyDescent="0.3">
      <c r="A474">
        <v>473</v>
      </c>
      <c r="B474">
        <v>1</v>
      </c>
      <c r="C474">
        <v>2</v>
      </c>
      <c r="D474" t="s">
        <v>747</v>
      </c>
      <c r="E474" t="s">
        <v>82</v>
      </c>
      <c r="F474">
        <v>33</v>
      </c>
      <c r="G474">
        <v>1</v>
      </c>
      <c r="H474">
        <v>2</v>
      </c>
      <c r="I474" t="s">
        <v>168</v>
      </c>
      <c r="J474">
        <v>27.75</v>
      </c>
      <c r="L474" t="s">
        <v>80</v>
      </c>
    </row>
    <row r="475" spans="1:12" x14ac:dyDescent="0.3">
      <c r="A475">
        <v>474</v>
      </c>
      <c r="B475">
        <v>1</v>
      </c>
      <c r="C475">
        <v>2</v>
      </c>
      <c r="D475" t="s">
        <v>748</v>
      </c>
      <c r="E475" t="s">
        <v>82</v>
      </c>
      <c r="F475">
        <v>23</v>
      </c>
      <c r="G475">
        <v>0</v>
      </c>
      <c r="H475">
        <v>0</v>
      </c>
      <c r="I475" t="s">
        <v>749</v>
      </c>
      <c r="J475">
        <v>13.791700000000001</v>
      </c>
      <c r="K475" t="s">
        <v>507</v>
      </c>
      <c r="L475" t="s">
        <v>85</v>
      </c>
    </row>
    <row r="476" spans="1:12" x14ac:dyDescent="0.3">
      <c r="A476">
        <v>475</v>
      </c>
      <c r="B476">
        <v>0</v>
      </c>
      <c r="C476">
        <v>3</v>
      </c>
      <c r="D476" t="s">
        <v>750</v>
      </c>
      <c r="E476" t="s">
        <v>82</v>
      </c>
      <c r="F476">
        <v>22</v>
      </c>
      <c r="G476">
        <v>0</v>
      </c>
      <c r="H476">
        <v>0</v>
      </c>
      <c r="I476">
        <v>7553</v>
      </c>
      <c r="J476">
        <v>9.8375000000000004</v>
      </c>
      <c r="L476" t="s">
        <v>80</v>
      </c>
    </row>
    <row r="477" spans="1:12" x14ac:dyDescent="0.3">
      <c r="A477">
        <v>476</v>
      </c>
      <c r="B477">
        <v>0</v>
      </c>
      <c r="C477">
        <v>1</v>
      </c>
      <c r="D477" t="s">
        <v>751</v>
      </c>
      <c r="E477" t="s">
        <v>78</v>
      </c>
      <c r="G477">
        <v>0</v>
      </c>
      <c r="H477">
        <v>0</v>
      </c>
      <c r="I477">
        <v>110465</v>
      </c>
      <c r="J477">
        <v>52</v>
      </c>
      <c r="K477" t="s">
        <v>752</v>
      </c>
      <c r="L477" t="s">
        <v>80</v>
      </c>
    </row>
    <row r="478" spans="1:12" x14ac:dyDescent="0.3">
      <c r="A478">
        <v>477</v>
      </c>
      <c r="B478">
        <v>0</v>
      </c>
      <c r="C478">
        <v>2</v>
      </c>
      <c r="D478" t="s">
        <v>753</v>
      </c>
      <c r="E478" t="s">
        <v>78</v>
      </c>
      <c r="F478">
        <v>34</v>
      </c>
      <c r="G478">
        <v>1</v>
      </c>
      <c r="H478">
        <v>0</v>
      </c>
      <c r="I478">
        <v>31027</v>
      </c>
      <c r="J478">
        <v>21</v>
      </c>
      <c r="L478" t="s">
        <v>80</v>
      </c>
    </row>
    <row r="479" spans="1:12" x14ac:dyDescent="0.3">
      <c r="A479">
        <v>478</v>
      </c>
      <c r="B479">
        <v>0</v>
      </c>
      <c r="C479">
        <v>3</v>
      </c>
      <c r="D479" t="s">
        <v>754</v>
      </c>
      <c r="E479" t="s">
        <v>78</v>
      </c>
      <c r="F479">
        <v>29</v>
      </c>
      <c r="G479">
        <v>1</v>
      </c>
      <c r="H479">
        <v>0</v>
      </c>
      <c r="I479">
        <v>3460</v>
      </c>
      <c r="J479">
        <v>7.0457999999999998</v>
      </c>
      <c r="L479" t="s">
        <v>80</v>
      </c>
    </row>
    <row r="480" spans="1:12" x14ac:dyDescent="0.3">
      <c r="A480">
        <v>479</v>
      </c>
      <c r="B480">
        <v>0</v>
      </c>
      <c r="C480">
        <v>3</v>
      </c>
      <c r="D480" t="s">
        <v>755</v>
      </c>
      <c r="E480" t="s">
        <v>78</v>
      </c>
      <c r="F480">
        <v>22</v>
      </c>
      <c r="G480">
        <v>0</v>
      </c>
      <c r="H480">
        <v>0</v>
      </c>
      <c r="I480">
        <v>350060</v>
      </c>
      <c r="J480">
        <v>7.5208000000000004</v>
      </c>
      <c r="L480" t="s">
        <v>80</v>
      </c>
    </row>
    <row r="481" spans="1:12" x14ac:dyDescent="0.3">
      <c r="A481">
        <v>480</v>
      </c>
      <c r="B481">
        <v>1</v>
      </c>
      <c r="C481">
        <v>3</v>
      </c>
      <c r="D481" t="s">
        <v>756</v>
      </c>
      <c r="E481" t="s">
        <v>82</v>
      </c>
      <c r="F481">
        <v>2</v>
      </c>
      <c r="G481">
        <v>0</v>
      </c>
      <c r="H481">
        <v>1</v>
      </c>
      <c r="I481">
        <v>3101298</v>
      </c>
      <c r="J481">
        <v>12.2875</v>
      </c>
      <c r="L481" t="s">
        <v>80</v>
      </c>
    </row>
    <row r="482" spans="1:12" x14ac:dyDescent="0.3">
      <c r="A482">
        <v>481</v>
      </c>
      <c r="B482">
        <v>0</v>
      </c>
      <c r="C482">
        <v>3</v>
      </c>
      <c r="D482" t="s">
        <v>757</v>
      </c>
      <c r="E482" t="s">
        <v>78</v>
      </c>
      <c r="F482">
        <v>9</v>
      </c>
      <c r="G482">
        <v>5</v>
      </c>
      <c r="H482">
        <v>2</v>
      </c>
      <c r="I482" t="s">
        <v>170</v>
      </c>
      <c r="J482">
        <v>46.9</v>
      </c>
      <c r="L482" t="s">
        <v>80</v>
      </c>
    </row>
    <row r="483" spans="1:12" x14ac:dyDescent="0.3">
      <c r="A483">
        <v>482</v>
      </c>
      <c r="B483">
        <v>0</v>
      </c>
      <c r="C483">
        <v>2</v>
      </c>
      <c r="D483" t="s">
        <v>758</v>
      </c>
      <c r="E483" t="s">
        <v>78</v>
      </c>
      <c r="G483">
        <v>0</v>
      </c>
      <c r="H483">
        <v>0</v>
      </c>
      <c r="I483">
        <v>239854</v>
      </c>
      <c r="J483">
        <v>0</v>
      </c>
      <c r="L483" t="s">
        <v>80</v>
      </c>
    </row>
    <row r="484" spans="1:12" x14ac:dyDescent="0.3">
      <c r="A484">
        <v>483</v>
      </c>
      <c r="B484">
        <v>0</v>
      </c>
      <c r="C484">
        <v>3</v>
      </c>
      <c r="D484" t="s">
        <v>759</v>
      </c>
      <c r="E484" t="s">
        <v>78</v>
      </c>
      <c r="F484">
        <v>50</v>
      </c>
      <c r="G484">
        <v>0</v>
      </c>
      <c r="H484">
        <v>0</v>
      </c>
      <c r="I484" t="s">
        <v>760</v>
      </c>
      <c r="J484">
        <v>8.0500000000000007</v>
      </c>
      <c r="L484" t="s">
        <v>80</v>
      </c>
    </row>
    <row r="485" spans="1:12" x14ac:dyDescent="0.3">
      <c r="A485">
        <v>484</v>
      </c>
      <c r="B485">
        <v>1</v>
      </c>
      <c r="C485">
        <v>3</v>
      </c>
      <c r="D485" t="s">
        <v>761</v>
      </c>
      <c r="E485" t="s">
        <v>82</v>
      </c>
      <c r="F485">
        <v>63</v>
      </c>
      <c r="G485">
        <v>0</v>
      </c>
      <c r="H485">
        <v>0</v>
      </c>
      <c r="I485">
        <v>4134</v>
      </c>
      <c r="J485">
        <v>9.5875000000000004</v>
      </c>
      <c r="L485" t="s">
        <v>80</v>
      </c>
    </row>
    <row r="486" spans="1:12" x14ac:dyDescent="0.3">
      <c r="A486">
        <v>485</v>
      </c>
      <c r="B486">
        <v>1</v>
      </c>
      <c r="C486">
        <v>1</v>
      </c>
      <c r="D486" t="s">
        <v>762</v>
      </c>
      <c r="E486" t="s">
        <v>78</v>
      </c>
      <c r="F486">
        <v>25</v>
      </c>
      <c r="G486">
        <v>1</v>
      </c>
      <c r="H486">
        <v>0</v>
      </c>
      <c r="I486">
        <v>11967</v>
      </c>
      <c r="J486">
        <v>91.0792</v>
      </c>
      <c r="K486" t="s">
        <v>504</v>
      </c>
      <c r="L486" t="s">
        <v>85</v>
      </c>
    </row>
    <row r="487" spans="1:12" x14ac:dyDescent="0.3">
      <c r="A487">
        <v>486</v>
      </c>
      <c r="B487">
        <v>0</v>
      </c>
      <c r="C487">
        <v>3</v>
      </c>
      <c r="D487" t="s">
        <v>763</v>
      </c>
      <c r="E487" t="s">
        <v>82</v>
      </c>
      <c r="G487">
        <v>3</v>
      </c>
      <c r="H487">
        <v>1</v>
      </c>
      <c r="I487">
        <v>4133</v>
      </c>
      <c r="J487">
        <v>25.466699999999999</v>
      </c>
      <c r="L487" t="s">
        <v>80</v>
      </c>
    </row>
    <row r="488" spans="1:12" x14ac:dyDescent="0.3">
      <c r="A488">
        <v>487</v>
      </c>
      <c r="B488">
        <v>1</v>
      </c>
      <c r="C488">
        <v>1</v>
      </c>
      <c r="D488" t="s">
        <v>764</v>
      </c>
      <c r="E488" t="s">
        <v>82</v>
      </c>
      <c r="F488">
        <v>35</v>
      </c>
      <c r="G488">
        <v>1</v>
      </c>
      <c r="H488">
        <v>0</v>
      </c>
      <c r="I488">
        <v>19943</v>
      </c>
      <c r="J488">
        <v>90</v>
      </c>
      <c r="K488" t="s">
        <v>407</v>
      </c>
      <c r="L488" t="s">
        <v>80</v>
      </c>
    </row>
    <row r="489" spans="1:12" x14ac:dyDescent="0.3">
      <c r="A489">
        <v>488</v>
      </c>
      <c r="B489">
        <v>0</v>
      </c>
      <c r="C489">
        <v>1</v>
      </c>
      <c r="D489" t="s">
        <v>765</v>
      </c>
      <c r="E489" t="s">
        <v>78</v>
      </c>
      <c r="F489">
        <v>58</v>
      </c>
      <c r="G489">
        <v>0</v>
      </c>
      <c r="H489">
        <v>0</v>
      </c>
      <c r="I489">
        <v>11771</v>
      </c>
      <c r="J489">
        <v>29.7</v>
      </c>
      <c r="K489" t="s">
        <v>766</v>
      </c>
      <c r="L489" t="s">
        <v>85</v>
      </c>
    </row>
    <row r="490" spans="1:12" x14ac:dyDescent="0.3">
      <c r="A490">
        <v>489</v>
      </c>
      <c r="B490">
        <v>0</v>
      </c>
      <c r="C490">
        <v>3</v>
      </c>
      <c r="D490" t="s">
        <v>767</v>
      </c>
      <c r="E490" t="s">
        <v>78</v>
      </c>
      <c r="F490">
        <v>30</v>
      </c>
      <c r="G490">
        <v>0</v>
      </c>
      <c r="H490">
        <v>0</v>
      </c>
      <c r="I490" t="s">
        <v>768</v>
      </c>
      <c r="J490">
        <v>8.0500000000000007</v>
      </c>
      <c r="L490" t="s">
        <v>80</v>
      </c>
    </row>
    <row r="491" spans="1:12" x14ac:dyDescent="0.3">
      <c r="A491">
        <v>490</v>
      </c>
      <c r="B491">
        <v>1</v>
      </c>
      <c r="C491">
        <v>3</v>
      </c>
      <c r="D491" t="s">
        <v>769</v>
      </c>
      <c r="E491" t="s">
        <v>78</v>
      </c>
      <c r="F491">
        <v>9</v>
      </c>
      <c r="G491">
        <v>1</v>
      </c>
      <c r="H491">
        <v>1</v>
      </c>
      <c r="I491" t="s">
        <v>587</v>
      </c>
      <c r="J491">
        <v>15.9</v>
      </c>
      <c r="L491" t="s">
        <v>80</v>
      </c>
    </row>
    <row r="492" spans="1:12" x14ac:dyDescent="0.3">
      <c r="A492">
        <v>491</v>
      </c>
      <c r="B492">
        <v>0</v>
      </c>
      <c r="C492">
        <v>3</v>
      </c>
      <c r="D492" t="s">
        <v>770</v>
      </c>
      <c r="E492" t="s">
        <v>78</v>
      </c>
      <c r="G492">
        <v>1</v>
      </c>
      <c r="H492">
        <v>0</v>
      </c>
      <c r="I492">
        <v>65304</v>
      </c>
      <c r="J492">
        <v>19.966699999999999</v>
      </c>
      <c r="L492" t="s">
        <v>80</v>
      </c>
    </row>
    <row r="493" spans="1:12" x14ac:dyDescent="0.3">
      <c r="A493">
        <v>492</v>
      </c>
      <c r="B493">
        <v>0</v>
      </c>
      <c r="C493">
        <v>3</v>
      </c>
      <c r="D493" t="s">
        <v>771</v>
      </c>
      <c r="E493" t="s">
        <v>78</v>
      </c>
      <c r="F493">
        <v>21</v>
      </c>
      <c r="G493">
        <v>0</v>
      </c>
      <c r="H493">
        <v>0</v>
      </c>
      <c r="I493" t="s">
        <v>772</v>
      </c>
      <c r="J493">
        <v>7.25</v>
      </c>
      <c r="L493" t="s">
        <v>80</v>
      </c>
    </row>
    <row r="494" spans="1:12" x14ac:dyDescent="0.3">
      <c r="A494">
        <v>493</v>
      </c>
      <c r="B494">
        <v>0</v>
      </c>
      <c r="C494">
        <v>1</v>
      </c>
      <c r="D494" t="s">
        <v>773</v>
      </c>
      <c r="E494" t="s">
        <v>78</v>
      </c>
      <c r="F494">
        <v>55</v>
      </c>
      <c r="G494">
        <v>0</v>
      </c>
      <c r="H494">
        <v>0</v>
      </c>
      <c r="I494">
        <v>113787</v>
      </c>
      <c r="J494">
        <v>30.5</v>
      </c>
      <c r="K494" t="s">
        <v>774</v>
      </c>
      <c r="L494" t="s">
        <v>80</v>
      </c>
    </row>
    <row r="495" spans="1:12" x14ac:dyDescent="0.3">
      <c r="A495">
        <v>494</v>
      </c>
      <c r="B495">
        <v>0</v>
      </c>
      <c r="C495">
        <v>1</v>
      </c>
      <c r="D495" t="s">
        <v>775</v>
      </c>
      <c r="E495" t="s">
        <v>78</v>
      </c>
      <c r="F495">
        <v>71</v>
      </c>
      <c r="G495">
        <v>0</v>
      </c>
      <c r="H495">
        <v>0</v>
      </c>
      <c r="I495" t="s">
        <v>776</v>
      </c>
      <c r="J495">
        <v>49.504199999999997</v>
      </c>
      <c r="L495" t="s">
        <v>85</v>
      </c>
    </row>
    <row r="496" spans="1:12" x14ac:dyDescent="0.3">
      <c r="A496">
        <v>495</v>
      </c>
      <c r="B496">
        <v>0</v>
      </c>
      <c r="C496">
        <v>3</v>
      </c>
      <c r="D496" t="s">
        <v>777</v>
      </c>
      <c r="E496" t="s">
        <v>78</v>
      </c>
      <c r="F496">
        <v>21</v>
      </c>
      <c r="G496">
        <v>0</v>
      </c>
      <c r="H496">
        <v>0</v>
      </c>
      <c r="I496" t="s">
        <v>778</v>
      </c>
      <c r="J496">
        <v>8.0500000000000007</v>
      </c>
      <c r="L496" t="s">
        <v>80</v>
      </c>
    </row>
    <row r="497" spans="1:12" x14ac:dyDescent="0.3">
      <c r="A497">
        <v>496</v>
      </c>
      <c r="B497">
        <v>0</v>
      </c>
      <c r="C497">
        <v>3</v>
      </c>
      <c r="D497" t="s">
        <v>779</v>
      </c>
      <c r="E497" t="s">
        <v>78</v>
      </c>
      <c r="G497">
        <v>0</v>
      </c>
      <c r="H497">
        <v>0</v>
      </c>
      <c r="I497">
        <v>2627</v>
      </c>
      <c r="J497">
        <v>14.458299999999999</v>
      </c>
      <c r="L497" t="s">
        <v>85</v>
      </c>
    </row>
    <row r="498" spans="1:12" x14ac:dyDescent="0.3">
      <c r="A498">
        <v>497</v>
      </c>
      <c r="B498">
        <v>1</v>
      </c>
      <c r="C498">
        <v>1</v>
      </c>
      <c r="D498" t="s">
        <v>780</v>
      </c>
      <c r="E498" t="s">
        <v>82</v>
      </c>
      <c r="F498">
        <v>54</v>
      </c>
      <c r="G498">
        <v>1</v>
      </c>
      <c r="H498">
        <v>0</v>
      </c>
      <c r="I498">
        <v>36947</v>
      </c>
      <c r="J498">
        <v>78.2667</v>
      </c>
      <c r="K498" t="s">
        <v>781</v>
      </c>
      <c r="L498" t="s">
        <v>85</v>
      </c>
    </row>
    <row r="499" spans="1:12" x14ac:dyDescent="0.3">
      <c r="A499">
        <v>498</v>
      </c>
      <c r="B499">
        <v>0</v>
      </c>
      <c r="C499">
        <v>3</v>
      </c>
      <c r="D499" t="s">
        <v>782</v>
      </c>
      <c r="E499" t="s">
        <v>78</v>
      </c>
      <c r="G499">
        <v>0</v>
      </c>
      <c r="H499">
        <v>0</v>
      </c>
      <c r="I499" t="s">
        <v>783</v>
      </c>
      <c r="J499">
        <v>15.1</v>
      </c>
      <c r="L499" t="s">
        <v>80</v>
      </c>
    </row>
    <row r="500" spans="1:12" x14ac:dyDescent="0.3">
      <c r="A500">
        <v>499</v>
      </c>
      <c r="B500">
        <v>0</v>
      </c>
      <c r="C500">
        <v>1</v>
      </c>
      <c r="D500" t="s">
        <v>784</v>
      </c>
      <c r="E500" t="s">
        <v>82</v>
      </c>
      <c r="F500">
        <v>25</v>
      </c>
      <c r="G500">
        <v>1</v>
      </c>
      <c r="H500">
        <v>2</v>
      </c>
      <c r="I500">
        <v>113781</v>
      </c>
      <c r="J500">
        <v>151.55000000000001</v>
      </c>
      <c r="K500" t="s">
        <v>514</v>
      </c>
      <c r="L500" t="s">
        <v>80</v>
      </c>
    </row>
    <row r="501" spans="1:12" x14ac:dyDescent="0.3">
      <c r="A501">
        <v>500</v>
      </c>
      <c r="B501">
        <v>0</v>
      </c>
      <c r="C501">
        <v>3</v>
      </c>
      <c r="D501" t="s">
        <v>785</v>
      </c>
      <c r="E501" t="s">
        <v>78</v>
      </c>
      <c r="F501">
        <v>24</v>
      </c>
      <c r="G501">
        <v>0</v>
      </c>
      <c r="H501">
        <v>0</v>
      </c>
      <c r="I501">
        <v>350035</v>
      </c>
      <c r="J501">
        <v>7.7957999999999998</v>
      </c>
      <c r="L501" t="s">
        <v>80</v>
      </c>
    </row>
    <row r="502" spans="1:12" x14ac:dyDescent="0.3">
      <c r="A502">
        <v>501</v>
      </c>
      <c r="B502">
        <v>0</v>
      </c>
      <c r="C502">
        <v>3</v>
      </c>
      <c r="D502" t="s">
        <v>786</v>
      </c>
      <c r="E502" t="s">
        <v>78</v>
      </c>
      <c r="F502">
        <v>17</v>
      </c>
      <c r="G502">
        <v>0</v>
      </c>
      <c r="H502">
        <v>0</v>
      </c>
      <c r="I502">
        <v>315086</v>
      </c>
      <c r="J502">
        <v>8.6624999999999996</v>
      </c>
      <c r="L502" t="s">
        <v>80</v>
      </c>
    </row>
    <row r="503" spans="1:12" x14ac:dyDescent="0.3">
      <c r="A503">
        <v>502</v>
      </c>
      <c r="B503">
        <v>0</v>
      </c>
      <c r="C503">
        <v>3</v>
      </c>
      <c r="D503" t="s">
        <v>787</v>
      </c>
      <c r="E503" t="s">
        <v>82</v>
      </c>
      <c r="F503">
        <v>21</v>
      </c>
      <c r="G503">
        <v>0</v>
      </c>
      <c r="H503">
        <v>0</v>
      </c>
      <c r="I503">
        <v>364846</v>
      </c>
      <c r="J503">
        <v>7.75</v>
      </c>
      <c r="L503" t="s">
        <v>92</v>
      </c>
    </row>
    <row r="504" spans="1:12" x14ac:dyDescent="0.3">
      <c r="A504">
        <v>503</v>
      </c>
      <c r="B504">
        <v>0</v>
      </c>
      <c r="C504">
        <v>3</v>
      </c>
      <c r="D504" t="s">
        <v>788</v>
      </c>
      <c r="E504" t="s">
        <v>82</v>
      </c>
      <c r="G504">
        <v>0</v>
      </c>
      <c r="H504">
        <v>0</v>
      </c>
      <c r="I504">
        <v>330909</v>
      </c>
      <c r="J504">
        <v>7.6292</v>
      </c>
      <c r="L504" t="s">
        <v>92</v>
      </c>
    </row>
    <row r="505" spans="1:12" x14ac:dyDescent="0.3">
      <c r="A505">
        <v>504</v>
      </c>
      <c r="B505">
        <v>0</v>
      </c>
      <c r="C505">
        <v>3</v>
      </c>
      <c r="D505" t="s">
        <v>789</v>
      </c>
      <c r="E505" t="s">
        <v>82</v>
      </c>
      <c r="F505">
        <v>37</v>
      </c>
      <c r="G505">
        <v>0</v>
      </c>
      <c r="H505">
        <v>0</v>
      </c>
      <c r="I505">
        <v>4135</v>
      </c>
      <c r="J505">
        <v>9.5875000000000004</v>
      </c>
      <c r="L505" t="s">
        <v>80</v>
      </c>
    </row>
    <row r="506" spans="1:12" x14ac:dyDescent="0.3">
      <c r="A506">
        <v>505</v>
      </c>
      <c r="B506">
        <v>1</v>
      </c>
      <c r="C506">
        <v>1</v>
      </c>
      <c r="D506" t="s">
        <v>790</v>
      </c>
      <c r="E506" t="s">
        <v>82</v>
      </c>
      <c r="F506">
        <v>16</v>
      </c>
      <c r="G506">
        <v>0</v>
      </c>
      <c r="H506">
        <v>0</v>
      </c>
      <c r="I506">
        <v>110152</v>
      </c>
      <c r="J506">
        <v>86.5</v>
      </c>
      <c r="K506" t="s">
        <v>791</v>
      </c>
      <c r="L506" t="s">
        <v>80</v>
      </c>
    </row>
    <row r="507" spans="1:12" x14ac:dyDescent="0.3">
      <c r="A507">
        <v>506</v>
      </c>
      <c r="B507">
        <v>0</v>
      </c>
      <c r="C507">
        <v>1</v>
      </c>
      <c r="D507" t="s">
        <v>792</v>
      </c>
      <c r="E507" t="s">
        <v>78</v>
      </c>
      <c r="F507">
        <v>18</v>
      </c>
      <c r="G507">
        <v>1</v>
      </c>
      <c r="H507">
        <v>0</v>
      </c>
      <c r="I507" t="s">
        <v>527</v>
      </c>
      <c r="J507">
        <v>108.9</v>
      </c>
      <c r="K507" t="s">
        <v>528</v>
      </c>
      <c r="L507" t="s">
        <v>85</v>
      </c>
    </row>
    <row r="508" spans="1:12" x14ac:dyDescent="0.3">
      <c r="A508">
        <v>507</v>
      </c>
      <c r="B508">
        <v>1</v>
      </c>
      <c r="C508">
        <v>2</v>
      </c>
      <c r="D508" t="s">
        <v>793</v>
      </c>
      <c r="E508" t="s">
        <v>82</v>
      </c>
      <c r="F508">
        <v>33</v>
      </c>
      <c r="G508">
        <v>0</v>
      </c>
      <c r="H508">
        <v>2</v>
      </c>
      <c r="I508">
        <v>26360</v>
      </c>
      <c r="J508">
        <v>26</v>
      </c>
      <c r="L508" t="s">
        <v>80</v>
      </c>
    </row>
    <row r="509" spans="1:12" x14ac:dyDescent="0.3">
      <c r="A509">
        <v>508</v>
      </c>
      <c r="B509">
        <v>1</v>
      </c>
      <c r="C509">
        <v>1</v>
      </c>
      <c r="D509" t="s">
        <v>794</v>
      </c>
      <c r="E509" t="s">
        <v>78</v>
      </c>
      <c r="G509">
        <v>0</v>
      </c>
      <c r="H509">
        <v>0</v>
      </c>
      <c r="I509">
        <v>111427</v>
      </c>
      <c r="J509">
        <v>26.55</v>
      </c>
      <c r="L509" t="s">
        <v>80</v>
      </c>
    </row>
    <row r="510" spans="1:12" x14ac:dyDescent="0.3">
      <c r="A510">
        <v>509</v>
      </c>
      <c r="B510">
        <v>0</v>
      </c>
      <c r="C510">
        <v>3</v>
      </c>
      <c r="D510" t="s">
        <v>795</v>
      </c>
      <c r="E510" t="s">
        <v>78</v>
      </c>
      <c r="F510">
        <v>28</v>
      </c>
      <c r="G510">
        <v>0</v>
      </c>
      <c r="H510">
        <v>0</v>
      </c>
      <c r="I510" t="s">
        <v>796</v>
      </c>
      <c r="J510">
        <v>22.524999999999999</v>
      </c>
      <c r="L510" t="s">
        <v>80</v>
      </c>
    </row>
    <row r="511" spans="1:12" x14ac:dyDescent="0.3">
      <c r="A511">
        <v>510</v>
      </c>
      <c r="B511">
        <v>1</v>
      </c>
      <c r="C511">
        <v>3</v>
      </c>
      <c r="D511" t="s">
        <v>797</v>
      </c>
      <c r="E511" t="s">
        <v>78</v>
      </c>
      <c r="F511">
        <v>26</v>
      </c>
      <c r="G511">
        <v>0</v>
      </c>
      <c r="H511">
        <v>0</v>
      </c>
      <c r="I511">
        <v>1601</v>
      </c>
      <c r="J511">
        <v>56.495800000000003</v>
      </c>
      <c r="L511" t="s">
        <v>80</v>
      </c>
    </row>
    <row r="512" spans="1:12" x14ac:dyDescent="0.3">
      <c r="A512">
        <v>511</v>
      </c>
      <c r="B512">
        <v>1</v>
      </c>
      <c r="C512">
        <v>3</v>
      </c>
      <c r="D512" t="s">
        <v>798</v>
      </c>
      <c r="E512" t="s">
        <v>78</v>
      </c>
      <c r="F512">
        <v>29</v>
      </c>
      <c r="G512">
        <v>0</v>
      </c>
      <c r="H512">
        <v>0</v>
      </c>
      <c r="I512">
        <v>382651</v>
      </c>
      <c r="J512">
        <v>7.75</v>
      </c>
      <c r="L512" t="s">
        <v>92</v>
      </c>
    </row>
    <row r="513" spans="1:12" x14ac:dyDescent="0.3">
      <c r="A513">
        <v>512</v>
      </c>
      <c r="B513">
        <v>0</v>
      </c>
      <c r="C513">
        <v>3</v>
      </c>
      <c r="D513" t="s">
        <v>799</v>
      </c>
      <c r="E513" t="s">
        <v>78</v>
      </c>
      <c r="G513">
        <v>0</v>
      </c>
      <c r="H513">
        <v>0</v>
      </c>
      <c r="I513" t="s">
        <v>800</v>
      </c>
      <c r="J513">
        <v>8.0500000000000007</v>
      </c>
      <c r="L513" t="s">
        <v>80</v>
      </c>
    </row>
    <row r="514" spans="1:12" x14ac:dyDescent="0.3">
      <c r="A514">
        <v>513</v>
      </c>
      <c r="B514">
        <v>1</v>
      </c>
      <c r="C514">
        <v>1</v>
      </c>
      <c r="D514" t="s">
        <v>801</v>
      </c>
      <c r="E514" t="s">
        <v>78</v>
      </c>
      <c r="F514">
        <v>36</v>
      </c>
      <c r="G514">
        <v>0</v>
      </c>
      <c r="H514">
        <v>0</v>
      </c>
      <c r="I514" t="s">
        <v>802</v>
      </c>
      <c r="J514">
        <v>26.287500000000001</v>
      </c>
      <c r="K514" t="s">
        <v>803</v>
      </c>
      <c r="L514" t="s">
        <v>80</v>
      </c>
    </row>
    <row r="515" spans="1:12" x14ac:dyDescent="0.3">
      <c r="A515">
        <v>514</v>
      </c>
      <c r="B515">
        <v>1</v>
      </c>
      <c r="C515">
        <v>1</v>
      </c>
      <c r="D515" t="s">
        <v>804</v>
      </c>
      <c r="E515" t="s">
        <v>82</v>
      </c>
      <c r="F515">
        <v>54</v>
      </c>
      <c r="G515">
        <v>1</v>
      </c>
      <c r="H515">
        <v>0</v>
      </c>
      <c r="I515" t="s">
        <v>805</v>
      </c>
      <c r="J515">
        <v>59.4</v>
      </c>
      <c r="L515" t="s">
        <v>85</v>
      </c>
    </row>
    <row r="516" spans="1:12" x14ac:dyDescent="0.3">
      <c r="A516">
        <v>515</v>
      </c>
      <c r="B516">
        <v>0</v>
      </c>
      <c r="C516">
        <v>3</v>
      </c>
      <c r="D516" t="s">
        <v>806</v>
      </c>
      <c r="E516" t="s">
        <v>78</v>
      </c>
      <c r="F516">
        <v>24</v>
      </c>
      <c r="G516">
        <v>0</v>
      </c>
      <c r="H516">
        <v>0</v>
      </c>
      <c r="I516">
        <v>349209</v>
      </c>
      <c r="J516">
        <v>7.4958</v>
      </c>
      <c r="L516" t="s">
        <v>80</v>
      </c>
    </row>
    <row r="517" spans="1:12" x14ac:dyDescent="0.3">
      <c r="A517">
        <v>516</v>
      </c>
      <c r="B517">
        <v>0</v>
      </c>
      <c r="C517">
        <v>1</v>
      </c>
      <c r="D517" t="s">
        <v>807</v>
      </c>
      <c r="E517" t="s">
        <v>78</v>
      </c>
      <c r="F517">
        <v>47</v>
      </c>
      <c r="G517">
        <v>0</v>
      </c>
      <c r="H517">
        <v>0</v>
      </c>
      <c r="I517">
        <v>36967</v>
      </c>
      <c r="J517">
        <v>34.020800000000001</v>
      </c>
      <c r="K517" t="s">
        <v>808</v>
      </c>
      <c r="L517" t="s">
        <v>80</v>
      </c>
    </row>
    <row r="518" spans="1:12" x14ac:dyDescent="0.3">
      <c r="A518">
        <v>517</v>
      </c>
      <c r="B518">
        <v>1</v>
      </c>
      <c r="C518">
        <v>2</v>
      </c>
      <c r="D518" t="s">
        <v>809</v>
      </c>
      <c r="E518" t="s">
        <v>82</v>
      </c>
      <c r="F518">
        <v>34</v>
      </c>
      <c r="G518">
        <v>0</v>
      </c>
      <c r="H518">
        <v>0</v>
      </c>
      <c r="I518" t="s">
        <v>810</v>
      </c>
      <c r="J518">
        <v>10.5</v>
      </c>
      <c r="K518" t="s">
        <v>182</v>
      </c>
      <c r="L518" t="s">
        <v>80</v>
      </c>
    </row>
    <row r="519" spans="1:12" x14ac:dyDescent="0.3">
      <c r="A519">
        <v>518</v>
      </c>
      <c r="B519">
        <v>0</v>
      </c>
      <c r="C519">
        <v>3</v>
      </c>
      <c r="D519" t="s">
        <v>811</v>
      </c>
      <c r="E519" t="s">
        <v>78</v>
      </c>
      <c r="G519">
        <v>0</v>
      </c>
      <c r="H519">
        <v>0</v>
      </c>
      <c r="I519">
        <v>371110</v>
      </c>
      <c r="J519">
        <v>24.15</v>
      </c>
      <c r="L519" t="s">
        <v>92</v>
      </c>
    </row>
    <row r="520" spans="1:12" x14ac:dyDescent="0.3">
      <c r="A520">
        <v>519</v>
      </c>
      <c r="B520">
        <v>1</v>
      </c>
      <c r="C520">
        <v>2</v>
      </c>
      <c r="D520" t="s">
        <v>812</v>
      </c>
      <c r="E520" t="s">
        <v>82</v>
      </c>
      <c r="F520">
        <v>36</v>
      </c>
      <c r="G520">
        <v>1</v>
      </c>
      <c r="H520">
        <v>0</v>
      </c>
      <c r="I520">
        <v>226875</v>
      </c>
      <c r="J520">
        <v>26</v>
      </c>
      <c r="L520" t="s">
        <v>80</v>
      </c>
    </row>
    <row r="521" spans="1:12" x14ac:dyDescent="0.3">
      <c r="A521">
        <v>520</v>
      </c>
      <c r="B521">
        <v>0</v>
      </c>
      <c r="C521">
        <v>3</v>
      </c>
      <c r="D521" t="s">
        <v>813</v>
      </c>
      <c r="E521" t="s">
        <v>78</v>
      </c>
      <c r="F521">
        <v>32</v>
      </c>
      <c r="G521">
        <v>0</v>
      </c>
      <c r="H521">
        <v>0</v>
      </c>
      <c r="I521">
        <v>349242</v>
      </c>
      <c r="J521">
        <v>7.8958000000000004</v>
      </c>
      <c r="L521" t="s">
        <v>80</v>
      </c>
    </row>
    <row r="522" spans="1:12" x14ac:dyDescent="0.3">
      <c r="A522">
        <v>521</v>
      </c>
      <c r="B522">
        <v>1</v>
      </c>
      <c r="C522">
        <v>1</v>
      </c>
      <c r="D522" t="s">
        <v>814</v>
      </c>
      <c r="E522" t="s">
        <v>82</v>
      </c>
      <c r="F522">
        <v>30</v>
      </c>
      <c r="G522">
        <v>0</v>
      </c>
      <c r="H522">
        <v>0</v>
      </c>
      <c r="I522">
        <v>12749</v>
      </c>
      <c r="J522">
        <v>93.5</v>
      </c>
      <c r="K522" t="s">
        <v>815</v>
      </c>
      <c r="L522" t="s">
        <v>80</v>
      </c>
    </row>
    <row r="523" spans="1:12" x14ac:dyDescent="0.3">
      <c r="A523">
        <v>522</v>
      </c>
      <c r="B523">
        <v>0</v>
      </c>
      <c r="C523">
        <v>3</v>
      </c>
      <c r="D523" t="s">
        <v>816</v>
      </c>
      <c r="E523" t="s">
        <v>78</v>
      </c>
      <c r="F523">
        <v>22</v>
      </c>
      <c r="G523">
        <v>0</v>
      </c>
      <c r="H523">
        <v>0</v>
      </c>
      <c r="I523">
        <v>349252</v>
      </c>
      <c r="J523">
        <v>7.8958000000000004</v>
      </c>
      <c r="L523" t="s">
        <v>80</v>
      </c>
    </row>
    <row r="524" spans="1:12" x14ac:dyDescent="0.3">
      <c r="A524">
        <v>523</v>
      </c>
      <c r="B524">
        <v>0</v>
      </c>
      <c r="C524">
        <v>3</v>
      </c>
      <c r="D524" t="s">
        <v>817</v>
      </c>
      <c r="E524" t="s">
        <v>78</v>
      </c>
      <c r="G524">
        <v>0</v>
      </c>
      <c r="H524">
        <v>0</v>
      </c>
      <c r="I524">
        <v>2624</v>
      </c>
      <c r="J524">
        <v>7.2249999999999996</v>
      </c>
      <c r="L524" t="s">
        <v>85</v>
      </c>
    </row>
    <row r="525" spans="1:12" x14ac:dyDescent="0.3">
      <c r="A525">
        <v>524</v>
      </c>
      <c r="B525">
        <v>1</v>
      </c>
      <c r="C525">
        <v>1</v>
      </c>
      <c r="D525" t="s">
        <v>818</v>
      </c>
      <c r="E525" t="s">
        <v>82</v>
      </c>
      <c r="F525">
        <v>44</v>
      </c>
      <c r="G525">
        <v>0</v>
      </c>
      <c r="H525">
        <v>1</v>
      </c>
      <c r="I525">
        <v>111361</v>
      </c>
      <c r="J525">
        <v>57.979199999999999</v>
      </c>
      <c r="K525" t="s">
        <v>562</v>
      </c>
      <c r="L525" t="s">
        <v>85</v>
      </c>
    </row>
    <row r="526" spans="1:12" x14ac:dyDescent="0.3">
      <c r="A526">
        <v>525</v>
      </c>
      <c r="B526">
        <v>0</v>
      </c>
      <c r="C526">
        <v>3</v>
      </c>
      <c r="D526" t="s">
        <v>819</v>
      </c>
      <c r="E526" t="s">
        <v>78</v>
      </c>
      <c r="G526">
        <v>0</v>
      </c>
      <c r="H526">
        <v>0</v>
      </c>
      <c r="I526">
        <v>2700</v>
      </c>
      <c r="J526">
        <v>7.2291999999999996</v>
      </c>
      <c r="L526" t="s">
        <v>85</v>
      </c>
    </row>
    <row r="527" spans="1:12" x14ac:dyDescent="0.3">
      <c r="A527">
        <v>526</v>
      </c>
      <c r="B527">
        <v>0</v>
      </c>
      <c r="C527">
        <v>3</v>
      </c>
      <c r="D527" t="s">
        <v>820</v>
      </c>
      <c r="E527" t="s">
        <v>78</v>
      </c>
      <c r="F527">
        <v>40.5</v>
      </c>
      <c r="G527">
        <v>0</v>
      </c>
      <c r="H527">
        <v>0</v>
      </c>
      <c r="I527">
        <v>367232</v>
      </c>
      <c r="J527">
        <v>7.75</v>
      </c>
      <c r="L527" t="s">
        <v>92</v>
      </c>
    </row>
    <row r="528" spans="1:12" x14ac:dyDescent="0.3">
      <c r="A528">
        <v>527</v>
      </c>
      <c r="B528">
        <v>1</v>
      </c>
      <c r="C528">
        <v>2</v>
      </c>
      <c r="D528" t="s">
        <v>821</v>
      </c>
      <c r="E528" t="s">
        <v>82</v>
      </c>
      <c r="F528">
        <v>50</v>
      </c>
      <c r="G528">
        <v>0</v>
      </c>
      <c r="H528">
        <v>0</v>
      </c>
      <c r="I528" t="s">
        <v>822</v>
      </c>
      <c r="J528">
        <v>10.5</v>
      </c>
      <c r="L528" t="s">
        <v>80</v>
      </c>
    </row>
    <row r="529" spans="1:12" x14ac:dyDescent="0.3">
      <c r="A529">
        <v>528</v>
      </c>
      <c r="B529">
        <v>0</v>
      </c>
      <c r="C529">
        <v>1</v>
      </c>
      <c r="D529" t="s">
        <v>823</v>
      </c>
      <c r="E529" t="s">
        <v>78</v>
      </c>
      <c r="G529">
        <v>0</v>
      </c>
      <c r="H529">
        <v>0</v>
      </c>
      <c r="I529" t="s">
        <v>824</v>
      </c>
      <c r="J529">
        <v>221.7792</v>
      </c>
      <c r="K529" t="s">
        <v>825</v>
      </c>
      <c r="L529" t="s">
        <v>80</v>
      </c>
    </row>
    <row r="530" spans="1:12" x14ac:dyDescent="0.3">
      <c r="A530">
        <v>529</v>
      </c>
      <c r="B530">
        <v>0</v>
      </c>
      <c r="C530">
        <v>3</v>
      </c>
      <c r="D530" t="s">
        <v>826</v>
      </c>
      <c r="E530" t="s">
        <v>78</v>
      </c>
      <c r="F530">
        <v>39</v>
      </c>
      <c r="G530">
        <v>0</v>
      </c>
      <c r="H530">
        <v>0</v>
      </c>
      <c r="I530">
        <v>3101296</v>
      </c>
      <c r="J530">
        <v>7.9249999999999998</v>
      </c>
      <c r="L530" t="s">
        <v>80</v>
      </c>
    </row>
    <row r="531" spans="1:12" x14ac:dyDescent="0.3">
      <c r="A531">
        <v>530</v>
      </c>
      <c r="B531">
        <v>0</v>
      </c>
      <c r="C531">
        <v>2</v>
      </c>
      <c r="D531" t="s">
        <v>827</v>
      </c>
      <c r="E531" t="s">
        <v>78</v>
      </c>
      <c r="F531">
        <v>23</v>
      </c>
      <c r="G531">
        <v>2</v>
      </c>
      <c r="H531">
        <v>1</v>
      </c>
      <c r="I531">
        <v>29104</v>
      </c>
      <c r="J531">
        <v>11.5</v>
      </c>
      <c r="L531" t="s">
        <v>80</v>
      </c>
    </row>
    <row r="532" spans="1:12" x14ac:dyDescent="0.3">
      <c r="A532">
        <v>531</v>
      </c>
      <c r="B532">
        <v>1</v>
      </c>
      <c r="C532">
        <v>2</v>
      </c>
      <c r="D532" t="s">
        <v>828</v>
      </c>
      <c r="E532" t="s">
        <v>82</v>
      </c>
      <c r="F532">
        <v>2</v>
      </c>
      <c r="G532">
        <v>1</v>
      </c>
      <c r="H532">
        <v>1</v>
      </c>
      <c r="I532">
        <v>26360</v>
      </c>
      <c r="J532">
        <v>26</v>
      </c>
      <c r="L532" t="s">
        <v>80</v>
      </c>
    </row>
    <row r="533" spans="1:12" x14ac:dyDescent="0.3">
      <c r="A533">
        <v>532</v>
      </c>
      <c r="B533">
        <v>0</v>
      </c>
      <c r="C533">
        <v>3</v>
      </c>
      <c r="D533" t="s">
        <v>829</v>
      </c>
      <c r="E533" t="s">
        <v>78</v>
      </c>
      <c r="G533">
        <v>0</v>
      </c>
      <c r="H533">
        <v>0</v>
      </c>
      <c r="I533">
        <v>2641</v>
      </c>
      <c r="J533">
        <v>7.2291999999999996</v>
      </c>
      <c r="L533" t="s">
        <v>85</v>
      </c>
    </row>
    <row r="534" spans="1:12" x14ac:dyDescent="0.3">
      <c r="A534">
        <v>533</v>
      </c>
      <c r="B534">
        <v>0</v>
      </c>
      <c r="C534">
        <v>3</v>
      </c>
      <c r="D534" t="s">
        <v>830</v>
      </c>
      <c r="E534" t="s">
        <v>78</v>
      </c>
      <c r="F534">
        <v>17</v>
      </c>
      <c r="G534">
        <v>1</v>
      </c>
      <c r="H534">
        <v>1</v>
      </c>
      <c r="I534">
        <v>2690</v>
      </c>
      <c r="J534">
        <v>7.2291999999999996</v>
      </c>
      <c r="L534" t="s">
        <v>85</v>
      </c>
    </row>
    <row r="535" spans="1:12" x14ac:dyDescent="0.3">
      <c r="A535">
        <v>534</v>
      </c>
      <c r="B535">
        <v>1</v>
      </c>
      <c r="C535">
        <v>3</v>
      </c>
      <c r="D535" t="s">
        <v>831</v>
      </c>
      <c r="E535" t="s">
        <v>82</v>
      </c>
      <c r="G535">
        <v>0</v>
      </c>
      <c r="H535">
        <v>2</v>
      </c>
      <c r="I535">
        <v>2668</v>
      </c>
      <c r="J535">
        <v>22.3583</v>
      </c>
      <c r="L535" t="s">
        <v>85</v>
      </c>
    </row>
    <row r="536" spans="1:12" x14ac:dyDescent="0.3">
      <c r="A536">
        <v>535</v>
      </c>
      <c r="B536">
        <v>0</v>
      </c>
      <c r="C536">
        <v>3</v>
      </c>
      <c r="D536" t="s">
        <v>832</v>
      </c>
      <c r="E536" t="s">
        <v>82</v>
      </c>
      <c r="F536">
        <v>30</v>
      </c>
      <c r="G536">
        <v>0</v>
      </c>
      <c r="H536">
        <v>0</v>
      </c>
      <c r="I536">
        <v>315084</v>
      </c>
      <c r="J536">
        <v>8.6624999999999996</v>
      </c>
      <c r="L536" t="s">
        <v>80</v>
      </c>
    </row>
    <row r="537" spans="1:12" x14ac:dyDescent="0.3">
      <c r="A537">
        <v>536</v>
      </c>
      <c r="B537">
        <v>1</v>
      </c>
      <c r="C537">
        <v>2</v>
      </c>
      <c r="D537" t="s">
        <v>833</v>
      </c>
      <c r="E537" t="s">
        <v>82</v>
      </c>
      <c r="F537">
        <v>7</v>
      </c>
      <c r="G537">
        <v>0</v>
      </c>
      <c r="H537">
        <v>2</v>
      </c>
      <c r="I537" t="s">
        <v>542</v>
      </c>
      <c r="J537">
        <v>26.25</v>
      </c>
      <c r="L537" t="s">
        <v>80</v>
      </c>
    </row>
    <row r="538" spans="1:12" x14ac:dyDescent="0.3">
      <c r="A538">
        <v>537</v>
      </c>
      <c r="B538">
        <v>0</v>
      </c>
      <c r="C538">
        <v>1</v>
      </c>
      <c r="D538" t="s">
        <v>834</v>
      </c>
      <c r="E538" t="s">
        <v>78</v>
      </c>
      <c r="F538">
        <v>45</v>
      </c>
      <c r="G538">
        <v>0</v>
      </c>
      <c r="H538">
        <v>0</v>
      </c>
      <c r="I538">
        <v>113050</v>
      </c>
      <c r="J538">
        <v>26.55</v>
      </c>
      <c r="K538" t="s">
        <v>835</v>
      </c>
      <c r="L538" t="s">
        <v>80</v>
      </c>
    </row>
    <row r="539" spans="1:12" x14ac:dyDescent="0.3">
      <c r="A539">
        <v>538</v>
      </c>
      <c r="B539">
        <v>1</v>
      </c>
      <c r="C539">
        <v>1</v>
      </c>
      <c r="D539" t="s">
        <v>836</v>
      </c>
      <c r="E539" t="s">
        <v>82</v>
      </c>
      <c r="F539">
        <v>30</v>
      </c>
      <c r="G539">
        <v>0</v>
      </c>
      <c r="H539">
        <v>0</v>
      </c>
      <c r="I539" t="s">
        <v>837</v>
      </c>
      <c r="J539">
        <v>106.425</v>
      </c>
      <c r="L539" t="s">
        <v>85</v>
      </c>
    </row>
    <row r="540" spans="1:12" x14ac:dyDescent="0.3">
      <c r="A540">
        <v>539</v>
      </c>
      <c r="B540">
        <v>0</v>
      </c>
      <c r="C540">
        <v>3</v>
      </c>
      <c r="D540" t="s">
        <v>838</v>
      </c>
      <c r="E540" t="s">
        <v>78</v>
      </c>
      <c r="G540">
        <v>0</v>
      </c>
      <c r="H540">
        <v>0</v>
      </c>
      <c r="I540">
        <v>364498</v>
      </c>
      <c r="J540">
        <v>14.5</v>
      </c>
      <c r="L540" t="s">
        <v>80</v>
      </c>
    </row>
    <row r="541" spans="1:12" x14ac:dyDescent="0.3">
      <c r="A541">
        <v>540</v>
      </c>
      <c r="B541">
        <v>1</v>
      </c>
      <c r="C541">
        <v>1</v>
      </c>
      <c r="D541" t="s">
        <v>839</v>
      </c>
      <c r="E541" t="s">
        <v>82</v>
      </c>
      <c r="F541">
        <v>22</v>
      </c>
      <c r="G541">
        <v>0</v>
      </c>
      <c r="H541">
        <v>2</v>
      </c>
      <c r="I541">
        <v>13568</v>
      </c>
      <c r="J541">
        <v>49.5</v>
      </c>
      <c r="K541" t="s">
        <v>840</v>
      </c>
      <c r="L541" t="s">
        <v>85</v>
      </c>
    </row>
    <row r="542" spans="1:12" x14ac:dyDescent="0.3">
      <c r="A542">
        <v>541</v>
      </c>
      <c r="B542">
        <v>1</v>
      </c>
      <c r="C542">
        <v>1</v>
      </c>
      <c r="D542" t="s">
        <v>841</v>
      </c>
      <c r="E542" t="s">
        <v>82</v>
      </c>
      <c r="F542">
        <v>36</v>
      </c>
      <c r="G542">
        <v>0</v>
      </c>
      <c r="H542">
        <v>2</v>
      </c>
      <c r="I542" t="s">
        <v>842</v>
      </c>
      <c r="J542">
        <v>71</v>
      </c>
      <c r="K542" t="s">
        <v>843</v>
      </c>
      <c r="L542" t="s">
        <v>80</v>
      </c>
    </row>
    <row r="543" spans="1:12" x14ac:dyDescent="0.3">
      <c r="A543">
        <v>542</v>
      </c>
      <c r="B543">
        <v>0</v>
      </c>
      <c r="C543">
        <v>3</v>
      </c>
      <c r="D543" t="s">
        <v>844</v>
      </c>
      <c r="E543" t="s">
        <v>82</v>
      </c>
      <c r="F543">
        <v>9</v>
      </c>
      <c r="G543">
        <v>4</v>
      </c>
      <c r="H543">
        <v>2</v>
      </c>
      <c r="I543">
        <v>347082</v>
      </c>
      <c r="J543">
        <v>31.274999999999999</v>
      </c>
      <c r="L543" t="s">
        <v>80</v>
      </c>
    </row>
    <row r="544" spans="1:12" x14ac:dyDescent="0.3">
      <c r="A544">
        <v>543</v>
      </c>
      <c r="B544">
        <v>0</v>
      </c>
      <c r="C544">
        <v>3</v>
      </c>
      <c r="D544" t="s">
        <v>845</v>
      </c>
      <c r="E544" t="s">
        <v>82</v>
      </c>
      <c r="F544">
        <v>11</v>
      </c>
      <c r="G544">
        <v>4</v>
      </c>
      <c r="H544">
        <v>2</v>
      </c>
      <c r="I544">
        <v>347082</v>
      </c>
      <c r="J544">
        <v>31.274999999999999</v>
      </c>
      <c r="L544" t="s">
        <v>80</v>
      </c>
    </row>
    <row r="545" spans="1:12" x14ac:dyDescent="0.3">
      <c r="A545">
        <v>544</v>
      </c>
      <c r="B545">
        <v>1</v>
      </c>
      <c r="C545">
        <v>2</v>
      </c>
      <c r="D545" t="s">
        <v>846</v>
      </c>
      <c r="E545" t="s">
        <v>78</v>
      </c>
      <c r="F545">
        <v>32</v>
      </c>
      <c r="G545">
        <v>1</v>
      </c>
      <c r="H545">
        <v>0</v>
      </c>
      <c r="I545">
        <v>2908</v>
      </c>
      <c r="J545">
        <v>26</v>
      </c>
      <c r="L545" t="s">
        <v>80</v>
      </c>
    </row>
    <row r="546" spans="1:12" x14ac:dyDescent="0.3">
      <c r="A546">
        <v>545</v>
      </c>
      <c r="B546">
        <v>0</v>
      </c>
      <c r="C546">
        <v>1</v>
      </c>
      <c r="D546" t="s">
        <v>847</v>
      </c>
      <c r="E546" t="s">
        <v>78</v>
      </c>
      <c r="F546">
        <v>50</v>
      </c>
      <c r="G546">
        <v>1</v>
      </c>
      <c r="H546">
        <v>0</v>
      </c>
      <c r="I546" t="s">
        <v>837</v>
      </c>
      <c r="J546">
        <v>106.425</v>
      </c>
      <c r="K546" t="s">
        <v>848</v>
      </c>
      <c r="L546" t="s">
        <v>85</v>
      </c>
    </row>
    <row r="547" spans="1:12" x14ac:dyDescent="0.3">
      <c r="A547">
        <v>546</v>
      </c>
      <c r="B547">
        <v>0</v>
      </c>
      <c r="C547">
        <v>1</v>
      </c>
      <c r="D547" t="s">
        <v>849</v>
      </c>
      <c r="E547" t="s">
        <v>78</v>
      </c>
      <c r="F547">
        <v>64</v>
      </c>
      <c r="G547">
        <v>0</v>
      </c>
      <c r="H547">
        <v>0</v>
      </c>
      <c r="I547">
        <v>693</v>
      </c>
      <c r="J547">
        <v>26</v>
      </c>
      <c r="L547" t="s">
        <v>80</v>
      </c>
    </row>
    <row r="548" spans="1:12" x14ac:dyDescent="0.3">
      <c r="A548">
        <v>547</v>
      </c>
      <c r="B548">
        <v>1</v>
      </c>
      <c r="C548">
        <v>2</v>
      </c>
      <c r="D548" t="s">
        <v>850</v>
      </c>
      <c r="E548" t="s">
        <v>82</v>
      </c>
      <c r="F548">
        <v>19</v>
      </c>
      <c r="G548">
        <v>1</v>
      </c>
      <c r="H548">
        <v>0</v>
      </c>
      <c r="I548">
        <v>2908</v>
      </c>
      <c r="J548">
        <v>26</v>
      </c>
      <c r="L548" t="s">
        <v>80</v>
      </c>
    </row>
    <row r="549" spans="1:12" x14ac:dyDescent="0.3">
      <c r="A549">
        <v>548</v>
      </c>
      <c r="B549">
        <v>1</v>
      </c>
      <c r="C549">
        <v>2</v>
      </c>
      <c r="D549" t="s">
        <v>851</v>
      </c>
      <c r="E549" t="s">
        <v>78</v>
      </c>
      <c r="G549">
        <v>0</v>
      </c>
      <c r="H549">
        <v>0</v>
      </c>
      <c r="I549" t="s">
        <v>852</v>
      </c>
      <c r="J549">
        <v>13.862500000000001</v>
      </c>
      <c r="L549" t="s">
        <v>85</v>
      </c>
    </row>
    <row r="550" spans="1:12" x14ac:dyDescent="0.3">
      <c r="A550">
        <v>549</v>
      </c>
      <c r="B550">
        <v>0</v>
      </c>
      <c r="C550">
        <v>3</v>
      </c>
      <c r="D550" t="s">
        <v>853</v>
      </c>
      <c r="E550" t="s">
        <v>78</v>
      </c>
      <c r="F550">
        <v>33</v>
      </c>
      <c r="G550">
        <v>1</v>
      </c>
      <c r="H550">
        <v>1</v>
      </c>
      <c r="I550">
        <v>363291</v>
      </c>
      <c r="J550">
        <v>20.524999999999999</v>
      </c>
      <c r="L550" t="s">
        <v>80</v>
      </c>
    </row>
    <row r="551" spans="1:12" x14ac:dyDescent="0.3">
      <c r="A551">
        <v>550</v>
      </c>
      <c r="B551">
        <v>1</v>
      </c>
      <c r="C551">
        <v>2</v>
      </c>
      <c r="D551" t="s">
        <v>854</v>
      </c>
      <c r="E551" t="s">
        <v>78</v>
      </c>
      <c r="F551">
        <v>8</v>
      </c>
      <c r="G551">
        <v>1</v>
      </c>
      <c r="H551">
        <v>1</v>
      </c>
      <c r="I551" t="s">
        <v>293</v>
      </c>
      <c r="J551">
        <v>36.75</v>
      </c>
      <c r="L551" t="s">
        <v>80</v>
      </c>
    </row>
    <row r="552" spans="1:12" x14ac:dyDescent="0.3">
      <c r="A552">
        <v>551</v>
      </c>
      <c r="B552">
        <v>1</v>
      </c>
      <c r="C552">
        <v>1</v>
      </c>
      <c r="D552" t="s">
        <v>855</v>
      </c>
      <c r="E552" t="s">
        <v>78</v>
      </c>
      <c r="F552">
        <v>17</v>
      </c>
      <c r="G552">
        <v>0</v>
      </c>
      <c r="H552">
        <v>2</v>
      </c>
      <c r="I552">
        <v>17421</v>
      </c>
      <c r="J552">
        <v>110.88330000000001</v>
      </c>
      <c r="K552" t="s">
        <v>856</v>
      </c>
      <c r="L552" t="s">
        <v>85</v>
      </c>
    </row>
    <row r="553" spans="1:12" x14ac:dyDescent="0.3">
      <c r="A553">
        <v>552</v>
      </c>
      <c r="B553">
        <v>0</v>
      </c>
      <c r="C553">
        <v>2</v>
      </c>
      <c r="D553" t="s">
        <v>857</v>
      </c>
      <c r="E553" t="s">
        <v>78</v>
      </c>
      <c r="F553">
        <v>27</v>
      </c>
      <c r="G553">
        <v>0</v>
      </c>
      <c r="H553">
        <v>0</v>
      </c>
      <c r="I553">
        <v>244358</v>
      </c>
      <c r="J553">
        <v>26</v>
      </c>
      <c r="L553" t="s">
        <v>80</v>
      </c>
    </row>
    <row r="554" spans="1:12" x14ac:dyDescent="0.3">
      <c r="A554">
        <v>553</v>
      </c>
      <c r="B554">
        <v>0</v>
      </c>
      <c r="C554">
        <v>3</v>
      </c>
      <c r="D554" t="s">
        <v>858</v>
      </c>
      <c r="E554" t="s">
        <v>78</v>
      </c>
      <c r="G554">
        <v>0</v>
      </c>
      <c r="H554">
        <v>0</v>
      </c>
      <c r="I554">
        <v>330979</v>
      </c>
      <c r="J554">
        <v>7.8292000000000002</v>
      </c>
      <c r="L554" t="s">
        <v>92</v>
      </c>
    </row>
    <row r="555" spans="1:12" x14ac:dyDescent="0.3">
      <c r="A555">
        <v>554</v>
      </c>
      <c r="B555">
        <v>1</v>
      </c>
      <c r="C555">
        <v>3</v>
      </c>
      <c r="D555" t="s">
        <v>859</v>
      </c>
      <c r="E555" t="s">
        <v>78</v>
      </c>
      <c r="F555">
        <v>22</v>
      </c>
      <c r="G555">
        <v>0</v>
      </c>
      <c r="H555">
        <v>0</v>
      </c>
      <c r="I555">
        <v>2620</v>
      </c>
      <c r="J555">
        <v>7.2249999999999996</v>
      </c>
      <c r="L555" t="s">
        <v>85</v>
      </c>
    </row>
    <row r="556" spans="1:12" x14ac:dyDescent="0.3">
      <c r="A556">
        <v>555</v>
      </c>
      <c r="B556">
        <v>1</v>
      </c>
      <c r="C556">
        <v>3</v>
      </c>
      <c r="D556" t="s">
        <v>860</v>
      </c>
      <c r="E556" t="s">
        <v>82</v>
      </c>
      <c r="F556">
        <v>22</v>
      </c>
      <c r="G556">
        <v>0</v>
      </c>
      <c r="H556">
        <v>0</v>
      </c>
      <c r="I556">
        <v>347085</v>
      </c>
      <c r="J556">
        <v>7.7750000000000004</v>
      </c>
      <c r="L556" t="s">
        <v>80</v>
      </c>
    </row>
    <row r="557" spans="1:12" x14ac:dyDescent="0.3">
      <c r="A557">
        <v>556</v>
      </c>
      <c r="B557">
        <v>0</v>
      </c>
      <c r="C557">
        <v>1</v>
      </c>
      <c r="D557" t="s">
        <v>861</v>
      </c>
      <c r="E557" t="s">
        <v>78</v>
      </c>
      <c r="F557">
        <v>62</v>
      </c>
      <c r="G557">
        <v>0</v>
      </c>
      <c r="H557">
        <v>0</v>
      </c>
      <c r="I557">
        <v>113807</v>
      </c>
      <c r="J557">
        <v>26.55</v>
      </c>
      <c r="L557" t="s">
        <v>80</v>
      </c>
    </row>
    <row r="558" spans="1:12" x14ac:dyDescent="0.3">
      <c r="A558">
        <v>557</v>
      </c>
      <c r="B558">
        <v>1</v>
      </c>
      <c r="C558">
        <v>1</v>
      </c>
      <c r="D558" t="s">
        <v>862</v>
      </c>
      <c r="E558" t="s">
        <v>82</v>
      </c>
      <c r="F558">
        <v>48</v>
      </c>
      <c r="G558">
        <v>1</v>
      </c>
      <c r="H558">
        <v>0</v>
      </c>
      <c r="I558">
        <v>11755</v>
      </c>
      <c r="J558">
        <v>39.6</v>
      </c>
      <c r="K558" t="s">
        <v>863</v>
      </c>
      <c r="L558" t="s">
        <v>85</v>
      </c>
    </row>
    <row r="559" spans="1:12" x14ac:dyDescent="0.3">
      <c r="A559">
        <v>558</v>
      </c>
      <c r="B559">
        <v>0</v>
      </c>
      <c r="C559">
        <v>1</v>
      </c>
      <c r="D559" t="s">
        <v>864</v>
      </c>
      <c r="E559" t="s">
        <v>78</v>
      </c>
      <c r="G559">
        <v>0</v>
      </c>
      <c r="H559">
        <v>0</v>
      </c>
      <c r="I559" t="s">
        <v>630</v>
      </c>
      <c r="J559">
        <v>227.52500000000001</v>
      </c>
      <c r="L559" t="s">
        <v>85</v>
      </c>
    </row>
    <row r="560" spans="1:12" x14ac:dyDescent="0.3">
      <c r="A560">
        <v>559</v>
      </c>
      <c r="B560">
        <v>1</v>
      </c>
      <c r="C560">
        <v>1</v>
      </c>
      <c r="D560" t="s">
        <v>865</v>
      </c>
      <c r="E560" t="s">
        <v>82</v>
      </c>
      <c r="F560">
        <v>39</v>
      </c>
      <c r="G560">
        <v>1</v>
      </c>
      <c r="H560">
        <v>1</v>
      </c>
      <c r="I560">
        <v>110413</v>
      </c>
      <c r="J560">
        <v>79.650000000000006</v>
      </c>
      <c r="K560" t="s">
        <v>462</v>
      </c>
      <c r="L560" t="s">
        <v>80</v>
      </c>
    </row>
    <row r="561" spans="1:12" x14ac:dyDescent="0.3">
      <c r="A561">
        <v>560</v>
      </c>
      <c r="B561">
        <v>1</v>
      </c>
      <c r="C561">
        <v>3</v>
      </c>
      <c r="D561" t="s">
        <v>866</v>
      </c>
      <c r="E561" t="s">
        <v>82</v>
      </c>
      <c r="F561">
        <v>36</v>
      </c>
      <c r="G561">
        <v>1</v>
      </c>
      <c r="H561">
        <v>0</v>
      </c>
      <c r="I561">
        <v>345572</v>
      </c>
      <c r="J561">
        <v>17.399999999999999</v>
      </c>
      <c r="L561" t="s">
        <v>80</v>
      </c>
    </row>
    <row r="562" spans="1:12" x14ac:dyDescent="0.3">
      <c r="A562">
        <v>561</v>
      </c>
      <c r="B562">
        <v>0</v>
      </c>
      <c r="C562">
        <v>3</v>
      </c>
      <c r="D562" t="s">
        <v>867</v>
      </c>
      <c r="E562" t="s">
        <v>78</v>
      </c>
      <c r="G562">
        <v>0</v>
      </c>
      <c r="H562">
        <v>0</v>
      </c>
      <c r="I562">
        <v>372622</v>
      </c>
      <c r="J562">
        <v>7.75</v>
      </c>
      <c r="L562" t="s">
        <v>92</v>
      </c>
    </row>
    <row r="563" spans="1:12" x14ac:dyDescent="0.3">
      <c r="A563">
        <v>562</v>
      </c>
      <c r="B563">
        <v>0</v>
      </c>
      <c r="C563">
        <v>3</v>
      </c>
      <c r="D563" t="s">
        <v>868</v>
      </c>
      <c r="E563" t="s">
        <v>78</v>
      </c>
      <c r="F563">
        <v>40</v>
      </c>
      <c r="G563">
        <v>0</v>
      </c>
      <c r="H563">
        <v>0</v>
      </c>
      <c r="I563">
        <v>349251</v>
      </c>
      <c r="J563">
        <v>7.8958000000000004</v>
      </c>
      <c r="L563" t="s">
        <v>80</v>
      </c>
    </row>
    <row r="564" spans="1:12" x14ac:dyDescent="0.3">
      <c r="A564">
        <v>563</v>
      </c>
      <c r="B564">
        <v>0</v>
      </c>
      <c r="C564">
        <v>2</v>
      </c>
      <c r="D564" t="s">
        <v>869</v>
      </c>
      <c r="E564" t="s">
        <v>78</v>
      </c>
      <c r="F564">
        <v>28</v>
      </c>
      <c r="G564">
        <v>0</v>
      </c>
      <c r="H564">
        <v>0</v>
      </c>
      <c r="I564">
        <v>218629</v>
      </c>
      <c r="J564">
        <v>13.5</v>
      </c>
      <c r="L564" t="s">
        <v>80</v>
      </c>
    </row>
    <row r="565" spans="1:12" x14ac:dyDescent="0.3">
      <c r="A565">
        <v>564</v>
      </c>
      <c r="B565">
        <v>0</v>
      </c>
      <c r="C565">
        <v>3</v>
      </c>
      <c r="D565" t="s">
        <v>870</v>
      </c>
      <c r="E565" t="s">
        <v>78</v>
      </c>
      <c r="G565">
        <v>0</v>
      </c>
      <c r="H565">
        <v>0</v>
      </c>
      <c r="I565" t="s">
        <v>871</v>
      </c>
      <c r="J565">
        <v>8.0500000000000007</v>
      </c>
      <c r="L565" t="s">
        <v>80</v>
      </c>
    </row>
    <row r="566" spans="1:12" x14ac:dyDescent="0.3">
      <c r="A566">
        <v>565</v>
      </c>
      <c r="B566">
        <v>0</v>
      </c>
      <c r="C566">
        <v>3</v>
      </c>
      <c r="D566" t="s">
        <v>872</v>
      </c>
      <c r="E566" t="s">
        <v>82</v>
      </c>
      <c r="G566">
        <v>0</v>
      </c>
      <c r="H566">
        <v>0</v>
      </c>
      <c r="I566" t="s">
        <v>873</v>
      </c>
      <c r="J566">
        <v>8.0500000000000007</v>
      </c>
      <c r="L566" t="s">
        <v>80</v>
      </c>
    </row>
    <row r="567" spans="1:12" x14ac:dyDescent="0.3">
      <c r="A567">
        <v>566</v>
      </c>
      <c r="B567">
        <v>0</v>
      </c>
      <c r="C567">
        <v>3</v>
      </c>
      <c r="D567" t="s">
        <v>874</v>
      </c>
      <c r="E567" t="s">
        <v>78</v>
      </c>
      <c r="F567">
        <v>24</v>
      </c>
      <c r="G567">
        <v>2</v>
      </c>
      <c r="H567">
        <v>0</v>
      </c>
      <c r="I567" t="s">
        <v>875</v>
      </c>
      <c r="J567">
        <v>24.15</v>
      </c>
      <c r="L567" t="s">
        <v>80</v>
      </c>
    </row>
    <row r="568" spans="1:12" x14ac:dyDescent="0.3">
      <c r="A568">
        <v>567</v>
      </c>
      <c r="B568">
        <v>0</v>
      </c>
      <c r="C568">
        <v>3</v>
      </c>
      <c r="D568" t="s">
        <v>876</v>
      </c>
      <c r="E568" t="s">
        <v>78</v>
      </c>
      <c r="F568">
        <v>19</v>
      </c>
      <c r="G568">
        <v>0</v>
      </c>
      <c r="H568">
        <v>0</v>
      </c>
      <c r="I568">
        <v>349205</v>
      </c>
      <c r="J568">
        <v>7.8958000000000004</v>
      </c>
      <c r="L568" t="s">
        <v>80</v>
      </c>
    </row>
    <row r="569" spans="1:12" x14ac:dyDescent="0.3">
      <c r="A569">
        <v>568</v>
      </c>
      <c r="B569">
        <v>0</v>
      </c>
      <c r="C569">
        <v>3</v>
      </c>
      <c r="D569" t="s">
        <v>877</v>
      </c>
      <c r="E569" t="s">
        <v>82</v>
      </c>
      <c r="F569">
        <v>29</v>
      </c>
      <c r="G569">
        <v>0</v>
      </c>
      <c r="H569">
        <v>4</v>
      </c>
      <c r="I569">
        <v>349909</v>
      </c>
      <c r="J569">
        <v>21.074999999999999</v>
      </c>
      <c r="L569" t="s">
        <v>80</v>
      </c>
    </row>
    <row r="570" spans="1:12" x14ac:dyDescent="0.3">
      <c r="A570">
        <v>569</v>
      </c>
      <c r="B570">
        <v>0</v>
      </c>
      <c r="C570">
        <v>3</v>
      </c>
      <c r="D570" t="s">
        <v>878</v>
      </c>
      <c r="E570" t="s">
        <v>78</v>
      </c>
      <c r="G570">
        <v>0</v>
      </c>
      <c r="H570">
        <v>0</v>
      </c>
      <c r="I570">
        <v>2686</v>
      </c>
      <c r="J570">
        <v>7.2291999999999996</v>
      </c>
      <c r="L570" t="s">
        <v>85</v>
      </c>
    </row>
    <row r="571" spans="1:12" x14ac:dyDescent="0.3">
      <c r="A571">
        <v>570</v>
      </c>
      <c r="B571">
        <v>1</v>
      </c>
      <c r="C571">
        <v>3</v>
      </c>
      <c r="D571" t="s">
        <v>879</v>
      </c>
      <c r="E571" t="s">
        <v>78</v>
      </c>
      <c r="F571">
        <v>32</v>
      </c>
      <c r="G571">
        <v>0</v>
      </c>
      <c r="H571">
        <v>0</v>
      </c>
      <c r="I571">
        <v>350417</v>
      </c>
      <c r="J571">
        <v>7.8541999999999996</v>
      </c>
      <c r="L571" t="s">
        <v>80</v>
      </c>
    </row>
    <row r="572" spans="1:12" x14ac:dyDescent="0.3">
      <c r="A572">
        <v>571</v>
      </c>
      <c r="B572">
        <v>1</v>
      </c>
      <c r="C572">
        <v>2</v>
      </c>
      <c r="D572" t="s">
        <v>880</v>
      </c>
      <c r="E572" t="s">
        <v>78</v>
      </c>
      <c r="F572">
        <v>62</v>
      </c>
      <c r="G572">
        <v>0</v>
      </c>
      <c r="H572">
        <v>0</v>
      </c>
      <c r="I572" t="s">
        <v>881</v>
      </c>
      <c r="J572">
        <v>10.5</v>
      </c>
      <c r="L572" t="s">
        <v>80</v>
      </c>
    </row>
    <row r="573" spans="1:12" x14ac:dyDescent="0.3">
      <c r="A573">
        <v>572</v>
      </c>
      <c r="B573">
        <v>1</v>
      </c>
      <c r="C573">
        <v>1</v>
      </c>
      <c r="D573" t="s">
        <v>882</v>
      </c>
      <c r="E573" t="s">
        <v>82</v>
      </c>
      <c r="F573">
        <v>53</v>
      </c>
      <c r="G573">
        <v>2</v>
      </c>
      <c r="H573">
        <v>0</v>
      </c>
      <c r="I573">
        <v>11769</v>
      </c>
      <c r="J573">
        <v>51.479199999999999</v>
      </c>
      <c r="K573" t="s">
        <v>883</v>
      </c>
      <c r="L573" t="s">
        <v>80</v>
      </c>
    </row>
    <row r="574" spans="1:12" x14ac:dyDescent="0.3">
      <c r="A574">
        <v>573</v>
      </c>
      <c r="B574">
        <v>1</v>
      </c>
      <c r="C574">
        <v>1</v>
      </c>
      <c r="D574" t="s">
        <v>884</v>
      </c>
      <c r="E574" t="s">
        <v>78</v>
      </c>
      <c r="F574">
        <v>36</v>
      </c>
      <c r="G574">
        <v>0</v>
      </c>
      <c r="H574">
        <v>0</v>
      </c>
      <c r="I574" t="s">
        <v>885</v>
      </c>
      <c r="J574">
        <v>26.387499999999999</v>
      </c>
      <c r="K574" t="s">
        <v>803</v>
      </c>
      <c r="L574" t="s">
        <v>80</v>
      </c>
    </row>
    <row r="575" spans="1:12" x14ac:dyDescent="0.3">
      <c r="A575">
        <v>574</v>
      </c>
      <c r="B575">
        <v>1</v>
      </c>
      <c r="C575">
        <v>3</v>
      </c>
      <c r="D575" t="s">
        <v>886</v>
      </c>
      <c r="E575" t="s">
        <v>82</v>
      </c>
      <c r="G575">
        <v>0</v>
      </c>
      <c r="H575">
        <v>0</v>
      </c>
      <c r="I575">
        <v>14312</v>
      </c>
      <c r="J575">
        <v>7.75</v>
      </c>
      <c r="L575" t="s">
        <v>92</v>
      </c>
    </row>
    <row r="576" spans="1:12" x14ac:dyDescent="0.3">
      <c r="A576">
        <v>575</v>
      </c>
      <c r="B576">
        <v>0</v>
      </c>
      <c r="C576">
        <v>3</v>
      </c>
      <c r="D576" t="s">
        <v>887</v>
      </c>
      <c r="E576" t="s">
        <v>78</v>
      </c>
      <c r="F576">
        <v>16</v>
      </c>
      <c r="G576">
        <v>0</v>
      </c>
      <c r="H576">
        <v>0</v>
      </c>
      <c r="I576" t="s">
        <v>888</v>
      </c>
      <c r="J576">
        <v>8.0500000000000007</v>
      </c>
      <c r="L576" t="s">
        <v>80</v>
      </c>
    </row>
    <row r="577" spans="1:12" x14ac:dyDescent="0.3">
      <c r="A577">
        <v>576</v>
      </c>
      <c r="B577">
        <v>0</v>
      </c>
      <c r="C577">
        <v>3</v>
      </c>
      <c r="D577" t="s">
        <v>889</v>
      </c>
      <c r="E577" t="s">
        <v>78</v>
      </c>
      <c r="F577">
        <v>19</v>
      </c>
      <c r="G577">
        <v>0</v>
      </c>
      <c r="H577">
        <v>0</v>
      </c>
      <c r="I577">
        <v>358585</v>
      </c>
      <c r="J577">
        <v>14.5</v>
      </c>
      <c r="L577" t="s">
        <v>80</v>
      </c>
    </row>
    <row r="578" spans="1:12" x14ac:dyDescent="0.3">
      <c r="A578">
        <v>577</v>
      </c>
      <c r="B578">
        <v>1</v>
      </c>
      <c r="C578">
        <v>2</v>
      </c>
      <c r="D578" t="s">
        <v>890</v>
      </c>
      <c r="E578" t="s">
        <v>82</v>
      </c>
      <c r="F578">
        <v>34</v>
      </c>
      <c r="G578">
        <v>0</v>
      </c>
      <c r="H578">
        <v>0</v>
      </c>
      <c r="I578">
        <v>243880</v>
      </c>
      <c r="J578">
        <v>13</v>
      </c>
      <c r="L578" t="s">
        <v>80</v>
      </c>
    </row>
    <row r="579" spans="1:12" x14ac:dyDescent="0.3">
      <c r="A579">
        <v>578</v>
      </c>
      <c r="B579">
        <v>1</v>
      </c>
      <c r="C579">
        <v>1</v>
      </c>
      <c r="D579" t="s">
        <v>891</v>
      </c>
      <c r="E579" t="s">
        <v>82</v>
      </c>
      <c r="F579">
        <v>39</v>
      </c>
      <c r="G579">
        <v>1</v>
      </c>
      <c r="H579">
        <v>0</v>
      </c>
      <c r="I579">
        <v>13507</v>
      </c>
      <c r="J579">
        <v>55.9</v>
      </c>
      <c r="K579" t="s">
        <v>696</v>
      </c>
      <c r="L579" t="s">
        <v>80</v>
      </c>
    </row>
    <row r="580" spans="1:12" x14ac:dyDescent="0.3">
      <c r="A580">
        <v>579</v>
      </c>
      <c r="B580">
        <v>0</v>
      </c>
      <c r="C580">
        <v>3</v>
      </c>
      <c r="D580" t="s">
        <v>892</v>
      </c>
      <c r="E580" t="s">
        <v>82</v>
      </c>
      <c r="G580">
        <v>1</v>
      </c>
      <c r="H580">
        <v>0</v>
      </c>
      <c r="I580">
        <v>2689</v>
      </c>
      <c r="J580">
        <v>14.458299999999999</v>
      </c>
      <c r="L580" t="s">
        <v>85</v>
      </c>
    </row>
    <row r="581" spans="1:12" x14ac:dyDescent="0.3">
      <c r="A581">
        <v>580</v>
      </c>
      <c r="B581">
        <v>1</v>
      </c>
      <c r="C581">
        <v>3</v>
      </c>
      <c r="D581" t="s">
        <v>893</v>
      </c>
      <c r="E581" t="s">
        <v>78</v>
      </c>
      <c r="F581">
        <v>32</v>
      </c>
      <c r="G581">
        <v>0</v>
      </c>
      <c r="H581">
        <v>0</v>
      </c>
      <c r="I581" t="s">
        <v>894</v>
      </c>
      <c r="J581">
        <v>7.9249999999999998</v>
      </c>
      <c r="L581" t="s">
        <v>80</v>
      </c>
    </row>
    <row r="582" spans="1:12" x14ac:dyDescent="0.3">
      <c r="A582">
        <v>581</v>
      </c>
      <c r="B582">
        <v>1</v>
      </c>
      <c r="C582">
        <v>2</v>
      </c>
      <c r="D582" t="s">
        <v>895</v>
      </c>
      <c r="E582" t="s">
        <v>82</v>
      </c>
      <c r="F582">
        <v>25</v>
      </c>
      <c r="G582">
        <v>1</v>
      </c>
      <c r="H582">
        <v>1</v>
      </c>
      <c r="I582">
        <v>237789</v>
      </c>
      <c r="J582">
        <v>30</v>
      </c>
      <c r="L582" t="s">
        <v>80</v>
      </c>
    </row>
    <row r="583" spans="1:12" x14ac:dyDescent="0.3">
      <c r="A583">
        <v>582</v>
      </c>
      <c r="B583">
        <v>1</v>
      </c>
      <c r="C583">
        <v>1</v>
      </c>
      <c r="D583" t="s">
        <v>896</v>
      </c>
      <c r="E583" t="s">
        <v>82</v>
      </c>
      <c r="F583">
        <v>39</v>
      </c>
      <c r="G583">
        <v>1</v>
      </c>
      <c r="H583">
        <v>1</v>
      </c>
      <c r="I583">
        <v>17421</v>
      </c>
      <c r="J583">
        <v>110.88330000000001</v>
      </c>
      <c r="K583" t="s">
        <v>897</v>
      </c>
      <c r="L583" t="s">
        <v>85</v>
      </c>
    </row>
    <row r="584" spans="1:12" x14ac:dyDescent="0.3">
      <c r="A584">
        <v>583</v>
      </c>
      <c r="B584">
        <v>0</v>
      </c>
      <c r="C584">
        <v>2</v>
      </c>
      <c r="D584" t="s">
        <v>898</v>
      </c>
      <c r="E584" t="s">
        <v>78</v>
      </c>
      <c r="F584">
        <v>54</v>
      </c>
      <c r="G584">
        <v>0</v>
      </c>
      <c r="H584">
        <v>0</v>
      </c>
      <c r="I584">
        <v>28403</v>
      </c>
      <c r="J584">
        <v>26</v>
      </c>
      <c r="L584" t="s">
        <v>80</v>
      </c>
    </row>
    <row r="585" spans="1:12" x14ac:dyDescent="0.3">
      <c r="A585">
        <v>584</v>
      </c>
      <c r="B585">
        <v>0</v>
      </c>
      <c r="C585">
        <v>1</v>
      </c>
      <c r="D585" t="s">
        <v>899</v>
      </c>
      <c r="E585" t="s">
        <v>78</v>
      </c>
      <c r="F585">
        <v>36</v>
      </c>
      <c r="G585">
        <v>0</v>
      </c>
      <c r="H585">
        <v>0</v>
      </c>
      <c r="I585">
        <v>13049</v>
      </c>
      <c r="J585">
        <v>40.125</v>
      </c>
      <c r="K585" t="s">
        <v>900</v>
      </c>
      <c r="L585" t="s">
        <v>85</v>
      </c>
    </row>
    <row r="586" spans="1:12" x14ac:dyDescent="0.3">
      <c r="A586">
        <v>585</v>
      </c>
      <c r="B586">
        <v>0</v>
      </c>
      <c r="C586">
        <v>3</v>
      </c>
      <c r="D586" t="s">
        <v>901</v>
      </c>
      <c r="E586" t="s">
        <v>78</v>
      </c>
      <c r="G586">
        <v>0</v>
      </c>
      <c r="H586">
        <v>0</v>
      </c>
      <c r="I586">
        <v>3411</v>
      </c>
      <c r="J586">
        <v>8.7125000000000004</v>
      </c>
      <c r="L586" t="s">
        <v>85</v>
      </c>
    </row>
    <row r="587" spans="1:12" x14ac:dyDescent="0.3">
      <c r="A587">
        <v>586</v>
      </c>
      <c r="B587">
        <v>1</v>
      </c>
      <c r="C587">
        <v>1</v>
      </c>
      <c r="D587" t="s">
        <v>902</v>
      </c>
      <c r="E587" t="s">
        <v>82</v>
      </c>
      <c r="F587">
        <v>18</v>
      </c>
      <c r="G587">
        <v>0</v>
      </c>
      <c r="H587">
        <v>2</v>
      </c>
      <c r="I587">
        <v>110413</v>
      </c>
      <c r="J587">
        <v>79.650000000000006</v>
      </c>
      <c r="K587" t="s">
        <v>903</v>
      </c>
      <c r="L587" t="s">
        <v>80</v>
      </c>
    </row>
    <row r="588" spans="1:12" x14ac:dyDescent="0.3">
      <c r="A588">
        <v>587</v>
      </c>
      <c r="B588">
        <v>0</v>
      </c>
      <c r="C588">
        <v>2</v>
      </c>
      <c r="D588" t="s">
        <v>904</v>
      </c>
      <c r="E588" t="s">
        <v>78</v>
      </c>
      <c r="F588">
        <v>47</v>
      </c>
      <c r="G588">
        <v>0</v>
      </c>
      <c r="H588">
        <v>0</v>
      </c>
      <c r="I588">
        <v>237565</v>
      </c>
      <c r="J588">
        <v>15</v>
      </c>
      <c r="L588" t="s">
        <v>80</v>
      </c>
    </row>
    <row r="589" spans="1:12" x14ac:dyDescent="0.3">
      <c r="A589">
        <v>588</v>
      </c>
      <c r="B589">
        <v>1</v>
      </c>
      <c r="C589">
        <v>1</v>
      </c>
      <c r="D589" t="s">
        <v>905</v>
      </c>
      <c r="E589" t="s">
        <v>78</v>
      </c>
      <c r="F589">
        <v>60</v>
      </c>
      <c r="G589">
        <v>1</v>
      </c>
      <c r="H589">
        <v>1</v>
      </c>
      <c r="I589">
        <v>13567</v>
      </c>
      <c r="J589">
        <v>79.2</v>
      </c>
      <c r="K589" t="s">
        <v>906</v>
      </c>
      <c r="L589" t="s">
        <v>85</v>
      </c>
    </row>
    <row r="590" spans="1:12" x14ac:dyDescent="0.3">
      <c r="A590">
        <v>589</v>
      </c>
      <c r="B590">
        <v>0</v>
      </c>
      <c r="C590">
        <v>3</v>
      </c>
      <c r="D590" t="s">
        <v>907</v>
      </c>
      <c r="E590" t="s">
        <v>78</v>
      </c>
      <c r="F590">
        <v>22</v>
      </c>
      <c r="G590">
        <v>0</v>
      </c>
      <c r="H590">
        <v>0</v>
      </c>
      <c r="I590">
        <v>14973</v>
      </c>
      <c r="J590">
        <v>8.0500000000000007</v>
      </c>
      <c r="L590" t="s">
        <v>80</v>
      </c>
    </row>
    <row r="591" spans="1:12" x14ac:dyDescent="0.3">
      <c r="A591">
        <v>590</v>
      </c>
      <c r="B591">
        <v>0</v>
      </c>
      <c r="C591">
        <v>3</v>
      </c>
      <c r="D591" t="s">
        <v>908</v>
      </c>
      <c r="E591" t="s">
        <v>78</v>
      </c>
      <c r="G591">
        <v>0</v>
      </c>
      <c r="H591">
        <v>0</v>
      </c>
      <c r="I591" t="s">
        <v>909</v>
      </c>
      <c r="J591">
        <v>8.0500000000000007</v>
      </c>
      <c r="L591" t="s">
        <v>80</v>
      </c>
    </row>
    <row r="592" spans="1:12" x14ac:dyDescent="0.3">
      <c r="A592">
        <v>591</v>
      </c>
      <c r="B592">
        <v>0</v>
      </c>
      <c r="C592">
        <v>3</v>
      </c>
      <c r="D592" t="s">
        <v>910</v>
      </c>
      <c r="E592" t="s">
        <v>78</v>
      </c>
      <c r="F592">
        <v>35</v>
      </c>
      <c r="G592">
        <v>0</v>
      </c>
      <c r="H592">
        <v>0</v>
      </c>
      <c r="I592" t="s">
        <v>911</v>
      </c>
      <c r="J592">
        <v>7.125</v>
      </c>
      <c r="L592" t="s">
        <v>80</v>
      </c>
    </row>
    <row r="593" spans="1:12" x14ac:dyDescent="0.3">
      <c r="A593">
        <v>592</v>
      </c>
      <c r="B593">
        <v>1</v>
      </c>
      <c r="C593">
        <v>1</v>
      </c>
      <c r="D593" t="s">
        <v>912</v>
      </c>
      <c r="E593" t="s">
        <v>82</v>
      </c>
      <c r="F593">
        <v>52</v>
      </c>
      <c r="G593">
        <v>1</v>
      </c>
      <c r="H593">
        <v>0</v>
      </c>
      <c r="I593">
        <v>36947</v>
      </c>
      <c r="J593">
        <v>78.2667</v>
      </c>
      <c r="K593" t="s">
        <v>781</v>
      </c>
      <c r="L593" t="s">
        <v>85</v>
      </c>
    </row>
    <row r="594" spans="1:12" x14ac:dyDescent="0.3">
      <c r="A594">
        <v>593</v>
      </c>
      <c r="B594">
        <v>0</v>
      </c>
      <c r="C594">
        <v>3</v>
      </c>
      <c r="D594" t="s">
        <v>913</v>
      </c>
      <c r="E594" t="s">
        <v>78</v>
      </c>
      <c r="F594">
        <v>47</v>
      </c>
      <c r="G594">
        <v>0</v>
      </c>
      <c r="H594">
        <v>0</v>
      </c>
      <c r="I594" t="s">
        <v>914</v>
      </c>
      <c r="J594">
        <v>7.25</v>
      </c>
      <c r="L594" t="s">
        <v>80</v>
      </c>
    </row>
    <row r="595" spans="1:12" x14ac:dyDescent="0.3">
      <c r="A595">
        <v>594</v>
      </c>
      <c r="B595">
        <v>0</v>
      </c>
      <c r="C595">
        <v>3</v>
      </c>
      <c r="D595" t="s">
        <v>915</v>
      </c>
      <c r="E595" t="s">
        <v>82</v>
      </c>
      <c r="G595">
        <v>0</v>
      </c>
      <c r="H595">
        <v>2</v>
      </c>
      <c r="I595">
        <v>364848</v>
      </c>
      <c r="J595">
        <v>7.75</v>
      </c>
      <c r="L595" t="s">
        <v>92</v>
      </c>
    </row>
    <row r="596" spans="1:12" x14ac:dyDescent="0.3">
      <c r="A596">
        <v>595</v>
      </c>
      <c r="B596">
        <v>0</v>
      </c>
      <c r="C596">
        <v>2</v>
      </c>
      <c r="D596" t="s">
        <v>916</v>
      </c>
      <c r="E596" t="s">
        <v>78</v>
      </c>
      <c r="F596">
        <v>37</v>
      </c>
      <c r="G596">
        <v>1</v>
      </c>
      <c r="H596">
        <v>0</v>
      </c>
      <c r="I596" t="s">
        <v>917</v>
      </c>
      <c r="J596">
        <v>26</v>
      </c>
      <c r="L596" t="s">
        <v>80</v>
      </c>
    </row>
    <row r="597" spans="1:12" x14ac:dyDescent="0.3">
      <c r="A597">
        <v>596</v>
      </c>
      <c r="B597">
        <v>0</v>
      </c>
      <c r="C597">
        <v>3</v>
      </c>
      <c r="D597" t="s">
        <v>918</v>
      </c>
      <c r="E597" t="s">
        <v>78</v>
      </c>
      <c r="F597">
        <v>36</v>
      </c>
      <c r="G597">
        <v>1</v>
      </c>
      <c r="H597">
        <v>1</v>
      </c>
      <c r="I597">
        <v>345773</v>
      </c>
      <c r="J597">
        <v>24.15</v>
      </c>
      <c r="L597" t="s">
        <v>80</v>
      </c>
    </row>
    <row r="598" spans="1:12" x14ac:dyDescent="0.3">
      <c r="A598">
        <v>597</v>
      </c>
      <c r="B598">
        <v>1</v>
      </c>
      <c r="C598">
        <v>2</v>
      </c>
      <c r="D598" t="s">
        <v>919</v>
      </c>
      <c r="E598" t="s">
        <v>82</v>
      </c>
      <c r="G598">
        <v>0</v>
      </c>
      <c r="H598">
        <v>0</v>
      </c>
      <c r="I598">
        <v>248727</v>
      </c>
      <c r="J598">
        <v>33</v>
      </c>
      <c r="L598" t="s">
        <v>80</v>
      </c>
    </row>
    <row r="599" spans="1:12" x14ac:dyDescent="0.3">
      <c r="A599">
        <v>598</v>
      </c>
      <c r="B599">
        <v>0</v>
      </c>
      <c r="C599">
        <v>3</v>
      </c>
      <c r="D599" t="s">
        <v>920</v>
      </c>
      <c r="E599" t="s">
        <v>78</v>
      </c>
      <c r="F599">
        <v>49</v>
      </c>
      <c r="G599">
        <v>0</v>
      </c>
      <c r="H599">
        <v>0</v>
      </c>
      <c r="I599" t="s">
        <v>345</v>
      </c>
      <c r="J599">
        <v>0</v>
      </c>
      <c r="L599" t="s">
        <v>80</v>
      </c>
    </row>
    <row r="600" spans="1:12" x14ac:dyDescent="0.3">
      <c r="A600">
        <v>599</v>
      </c>
      <c r="B600">
        <v>0</v>
      </c>
      <c r="C600">
        <v>3</v>
      </c>
      <c r="D600" t="s">
        <v>921</v>
      </c>
      <c r="E600" t="s">
        <v>78</v>
      </c>
      <c r="G600">
        <v>0</v>
      </c>
      <c r="H600">
        <v>0</v>
      </c>
      <c r="I600">
        <v>2664</v>
      </c>
      <c r="J600">
        <v>7.2249999999999996</v>
      </c>
      <c r="L600" t="s">
        <v>85</v>
      </c>
    </row>
    <row r="601" spans="1:12" x14ac:dyDescent="0.3">
      <c r="A601">
        <v>600</v>
      </c>
      <c r="B601">
        <v>1</v>
      </c>
      <c r="C601">
        <v>1</v>
      </c>
      <c r="D601" t="s">
        <v>922</v>
      </c>
      <c r="E601" t="s">
        <v>78</v>
      </c>
      <c r="F601">
        <v>49</v>
      </c>
      <c r="G601">
        <v>1</v>
      </c>
      <c r="H601">
        <v>0</v>
      </c>
      <c r="I601" t="s">
        <v>532</v>
      </c>
      <c r="J601">
        <v>56.929200000000002</v>
      </c>
      <c r="K601" t="s">
        <v>923</v>
      </c>
      <c r="L601" t="s">
        <v>85</v>
      </c>
    </row>
    <row r="602" spans="1:12" x14ac:dyDescent="0.3">
      <c r="A602">
        <v>601</v>
      </c>
      <c r="B602">
        <v>1</v>
      </c>
      <c r="C602">
        <v>2</v>
      </c>
      <c r="D602" t="s">
        <v>924</v>
      </c>
      <c r="E602" t="s">
        <v>82</v>
      </c>
      <c r="F602">
        <v>24</v>
      </c>
      <c r="G602">
        <v>2</v>
      </c>
      <c r="H602">
        <v>1</v>
      </c>
      <c r="I602">
        <v>243847</v>
      </c>
      <c r="J602">
        <v>27</v>
      </c>
      <c r="L602" t="s">
        <v>80</v>
      </c>
    </row>
    <row r="603" spans="1:12" x14ac:dyDescent="0.3">
      <c r="A603">
        <v>602</v>
      </c>
      <c r="B603">
        <v>0</v>
      </c>
      <c r="C603">
        <v>3</v>
      </c>
      <c r="D603" t="s">
        <v>925</v>
      </c>
      <c r="E603" t="s">
        <v>78</v>
      </c>
      <c r="G603">
        <v>0</v>
      </c>
      <c r="H603">
        <v>0</v>
      </c>
      <c r="I603">
        <v>349214</v>
      </c>
      <c r="J603">
        <v>7.8958000000000004</v>
      </c>
      <c r="L603" t="s">
        <v>80</v>
      </c>
    </row>
    <row r="604" spans="1:12" x14ac:dyDescent="0.3">
      <c r="A604">
        <v>603</v>
      </c>
      <c r="B604">
        <v>0</v>
      </c>
      <c r="C604">
        <v>1</v>
      </c>
      <c r="D604" t="s">
        <v>926</v>
      </c>
      <c r="E604" t="s">
        <v>78</v>
      </c>
      <c r="G604">
        <v>0</v>
      </c>
      <c r="H604">
        <v>0</v>
      </c>
      <c r="I604">
        <v>113796</v>
      </c>
      <c r="J604">
        <v>42.4</v>
      </c>
      <c r="L604" t="s">
        <v>80</v>
      </c>
    </row>
    <row r="605" spans="1:12" x14ac:dyDescent="0.3">
      <c r="A605">
        <v>604</v>
      </c>
      <c r="B605">
        <v>0</v>
      </c>
      <c r="C605">
        <v>3</v>
      </c>
      <c r="D605" t="s">
        <v>927</v>
      </c>
      <c r="E605" t="s">
        <v>78</v>
      </c>
      <c r="F605">
        <v>44</v>
      </c>
      <c r="G605">
        <v>0</v>
      </c>
      <c r="H605">
        <v>0</v>
      </c>
      <c r="I605">
        <v>364511</v>
      </c>
      <c r="J605">
        <v>8.0500000000000007</v>
      </c>
      <c r="L605" t="s">
        <v>80</v>
      </c>
    </row>
    <row r="606" spans="1:12" x14ac:dyDescent="0.3">
      <c r="A606">
        <v>605</v>
      </c>
      <c r="B606">
        <v>1</v>
      </c>
      <c r="C606">
        <v>1</v>
      </c>
      <c r="D606" t="s">
        <v>928</v>
      </c>
      <c r="E606" t="s">
        <v>78</v>
      </c>
      <c r="F606">
        <v>35</v>
      </c>
      <c r="G606">
        <v>0</v>
      </c>
      <c r="H606">
        <v>0</v>
      </c>
      <c r="I606">
        <v>111426</v>
      </c>
      <c r="J606">
        <v>26.55</v>
      </c>
      <c r="L606" t="s">
        <v>85</v>
      </c>
    </row>
    <row r="607" spans="1:12" x14ac:dyDescent="0.3">
      <c r="A607">
        <v>606</v>
      </c>
      <c r="B607">
        <v>0</v>
      </c>
      <c r="C607">
        <v>3</v>
      </c>
      <c r="D607" t="s">
        <v>929</v>
      </c>
      <c r="E607" t="s">
        <v>78</v>
      </c>
      <c r="F607">
        <v>36</v>
      </c>
      <c r="G607">
        <v>1</v>
      </c>
      <c r="H607">
        <v>0</v>
      </c>
      <c r="I607">
        <v>349910</v>
      </c>
      <c r="J607">
        <v>15.55</v>
      </c>
      <c r="L607" t="s">
        <v>80</v>
      </c>
    </row>
    <row r="608" spans="1:12" x14ac:dyDescent="0.3">
      <c r="A608">
        <v>607</v>
      </c>
      <c r="B608">
        <v>0</v>
      </c>
      <c r="C608">
        <v>3</v>
      </c>
      <c r="D608" t="s">
        <v>930</v>
      </c>
      <c r="E608" t="s">
        <v>78</v>
      </c>
      <c r="F608">
        <v>30</v>
      </c>
      <c r="G608">
        <v>0</v>
      </c>
      <c r="H608">
        <v>0</v>
      </c>
      <c r="I608">
        <v>349246</v>
      </c>
      <c r="J608">
        <v>7.8958000000000004</v>
      </c>
      <c r="L608" t="s">
        <v>80</v>
      </c>
    </row>
    <row r="609" spans="1:12" x14ac:dyDescent="0.3">
      <c r="A609">
        <v>608</v>
      </c>
      <c r="B609">
        <v>1</v>
      </c>
      <c r="C609">
        <v>1</v>
      </c>
      <c r="D609" t="s">
        <v>931</v>
      </c>
      <c r="E609" t="s">
        <v>78</v>
      </c>
      <c r="F609">
        <v>27</v>
      </c>
      <c r="G609">
        <v>0</v>
      </c>
      <c r="H609">
        <v>0</v>
      </c>
      <c r="I609">
        <v>113804</v>
      </c>
      <c r="J609">
        <v>30.5</v>
      </c>
      <c r="L609" t="s">
        <v>80</v>
      </c>
    </row>
    <row r="610" spans="1:12" x14ac:dyDescent="0.3">
      <c r="A610">
        <v>609</v>
      </c>
      <c r="B610">
        <v>1</v>
      </c>
      <c r="C610">
        <v>2</v>
      </c>
      <c r="D610" t="s">
        <v>932</v>
      </c>
      <c r="E610" t="s">
        <v>82</v>
      </c>
      <c r="F610">
        <v>22</v>
      </c>
      <c r="G610">
        <v>1</v>
      </c>
      <c r="H610">
        <v>2</v>
      </c>
      <c r="I610" t="s">
        <v>145</v>
      </c>
      <c r="J610">
        <v>41.5792</v>
      </c>
      <c r="L610" t="s">
        <v>85</v>
      </c>
    </row>
    <row r="611" spans="1:12" x14ac:dyDescent="0.3">
      <c r="A611">
        <v>610</v>
      </c>
      <c r="B611">
        <v>1</v>
      </c>
      <c r="C611">
        <v>1</v>
      </c>
      <c r="D611" t="s">
        <v>933</v>
      </c>
      <c r="E611" t="s">
        <v>82</v>
      </c>
      <c r="F611">
        <v>40</v>
      </c>
      <c r="G611">
        <v>0</v>
      </c>
      <c r="H611">
        <v>0</v>
      </c>
      <c r="I611" t="s">
        <v>471</v>
      </c>
      <c r="J611">
        <v>153.46250000000001</v>
      </c>
      <c r="K611" t="s">
        <v>472</v>
      </c>
      <c r="L611" t="s">
        <v>80</v>
      </c>
    </row>
    <row r="612" spans="1:12" x14ac:dyDescent="0.3">
      <c r="A612">
        <v>611</v>
      </c>
      <c r="B612">
        <v>0</v>
      </c>
      <c r="C612">
        <v>3</v>
      </c>
      <c r="D612" t="s">
        <v>934</v>
      </c>
      <c r="E612" t="s">
        <v>82</v>
      </c>
      <c r="F612">
        <v>39</v>
      </c>
      <c r="G612">
        <v>1</v>
      </c>
      <c r="H612">
        <v>5</v>
      </c>
      <c r="I612">
        <v>347082</v>
      </c>
      <c r="J612">
        <v>31.274999999999999</v>
      </c>
      <c r="L612" t="s">
        <v>80</v>
      </c>
    </row>
    <row r="613" spans="1:12" x14ac:dyDescent="0.3">
      <c r="A613">
        <v>612</v>
      </c>
      <c r="B613">
        <v>0</v>
      </c>
      <c r="C613">
        <v>3</v>
      </c>
      <c r="D613" t="s">
        <v>935</v>
      </c>
      <c r="E613" t="s">
        <v>78</v>
      </c>
      <c r="G613">
        <v>0</v>
      </c>
      <c r="H613">
        <v>0</v>
      </c>
      <c r="I613" t="s">
        <v>936</v>
      </c>
      <c r="J613">
        <v>7.05</v>
      </c>
      <c r="L613" t="s">
        <v>80</v>
      </c>
    </row>
    <row r="614" spans="1:12" x14ac:dyDescent="0.3">
      <c r="A614">
        <v>613</v>
      </c>
      <c r="B614">
        <v>1</v>
      </c>
      <c r="C614">
        <v>3</v>
      </c>
      <c r="D614" t="s">
        <v>937</v>
      </c>
      <c r="E614" t="s">
        <v>82</v>
      </c>
      <c r="G614">
        <v>1</v>
      </c>
      <c r="H614">
        <v>0</v>
      </c>
      <c r="I614">
        <v>367230</v>
      </c>
      <c r="J614">
        <v>15.5</v>
      </c>
      <c r="L614" t="s">
        <v>92</v>
      </c>
    </row>
    <row r="615" spans="1:12" x14ac:dyDescent="0.3">
      <c r="A615">
        <v>614</v>
      </c>
      <c r="B615">
        <v>0</v>
      </c>
      <c r="C615">
        <v>3</v>
      </c>
      <c r="D615" t="s">
        <v>938</v>
      </c>
      <c r="E615" t="s">
        <v>78</v>
      </c>
      <c r="G615">
        <v>0</v>
      </c>
      <c r="H615">
        <v>0</v>
      </c>
      <c r="I615">
        <v>370377</v>
      </c>
      <c r="J615">
        <v>7.75</v>
      </c>
      <c r="L615" t="s">
        <v>92</v>
      </c>
    </row>
    <row r="616" spans="1:12" x14ac:dyDescent="0.3">
      <c r="A616">
        <v>615</v>
      </c>
      <c r="B616">
        <v>0</v>
      </c>
      <c r="C616">
        <v>3</v>
      </c>
      <c r="D616" t="s">
        <v>939</v>
      </c>
      <c r="E616" t="s">
        <v>78</v>
      </c>
      <c r="F616">
        <v>35</v>
      </c>
      <c r="G616">
        <v>0</v>
      </c>
      <c r="H616">
        <v>0</v>
      </c>
      <c r="I616">
        <v>364512</v>
      </c>
      <c r="J616">
        <v>8.0500000000000007</v>
      </c>
      <c r="L616" t="s">
        <v>80</v>
      </c>
    </row>
    <row r="617" spans="1:12" x14ac:dyDescent="0.3">
      <c r="A617">
        <v>616</v>
      </c>
      <c r="B617">
        <v>1</v>
      </c>
      <c r="C617">
        <v>2</v>
      </c>
      <c r="D617" t="s">
        <v>940</v>
      </c>
      <c r="E617" t="s">
        <v>82</v>
      </c>
      <c r="F617">
        <v>24</v>
      </c>
      <c r="G617">
        <v>1</v>
      </c>
      <c r="H617">
        <v>2</v>
      </c>
      <c r="I617">
        <v>220845</v>
      </c>
      <c r="J617">
        <v>65</v>
      </c>
      <c r="L617" t="s">
        <v>80</v>
      </c>
    </row>
    <row r="618" spans="1:12" x14ac:dyDescent="0.3">
      <c r="A618">
        <v>617</v>
      </c>
      <c r="B618">
        <v>0</v>
      </c>
      <c r="C618">
        <v>3</v>
      </c>
      <c r="D618" t="s">
        <v>941</v>
      </c>
      <c r="E618" t="s">
        <v>78</v>
      </c>
      <c r="F618">
        <v>34</v>
      </c>
      <c r="G618">
        <v>1</v>
      </c>
      <c r="H618">
        <v>1</v>
      </c>
      <c r="I618">
        <v>347080</v>
      </c>
      <c r="J618">
        <v>14.4</v>
      </c>
      <c r="L618" t="s">
        <v>80</v>
      </c>
    </row>
    <row r="619" spans="1:12" x14ac:dyDescent="0.3">
      <c r="A619">
        <v>618</v>
      </c>
      <c r="B619">
        <v>0</v>
      </c>
      <c r="C619">
        <v>3</v>
      </c>
      <c r="D619" t="s">
        <v>942</v>
      </c>
      <c r="E619" t="s">
        <v>82</v>
      </c>
      <c r="F619">
        <v>26</v>
      </c>
      <c r="G619">
        <v>1</v>
      </c>
      <c r="H619">
        <v>0</v>
      </c>
      <c r="I619" t="s">
        <v>449</v>
      </c>
      <c r="J619">
        <v>16.100000000000001</v>
      </c>
      <c r="L619" t="s">
        <v>80</v>
      </c>
    </row>
    <row r="620" spans="1:12" x14ac:dyDescent="0.3">
      <c r="A620">
        <v>619</v>
      </c>
      <c r="B620">
        <v>1</v>
      </c>
      <c r="C620">
        <v>2</v>
      </c>
      <c r="D620" t="s">
        <v>943</v>
      </c>
      <c r="E620" t="s">
        <v>82</v>
      </c>
      <c r="F620">
        <v>4</v>
      </c>
      <c r="G620">
        <v>2</v>
      </c>
      <c r="H620">
        <v>1</v>
      </c>
      <c r="I620">
        <v>230136</v>
      </c>
      <c r="J620">
        <v>39</v>
      </c>
      <c r="K620" t="s">
        <v>351</v>
      </c>
      <c r="L620" t="s">
        <v>80</v>
      </c>
    </row>
    <row r="621" spans="1:12" x14ac:dyDescent="0.3">
      <c r="A621">
        <v>620</v>
      </c>
      <c r="B621">
        <v>0</v>
      </c>
      <c r="C621">
        <v>2</v>
      </c>
      <c r="D621" t="s">
        <v>944</v>
      </c>
      <c r="E621" t="s">
        <v>78</v>
      </c>
      <c r="F621">
        <v>26</v>
      </c>
      <c r="G621">
        <v>0</v>
      </c>
      <c r="H621">
        <v>0</v>
      </c>
      <c r="I621">
        <v>31028</v>
      </c>
      <c r="J621">
        <v>10.5</v>
      </c>
      <c r="L621" t="s">
        <v>80</v>
      </c>
    </row>
    <row r="622" spans="1:12" x14ac:dyDescent="0.3">
      <c r="A622">
        <v>621</v>
      </c>
      <c r="B622">
        <v>0</v>
      </c>
      <c r="C622">
        <v>3</v>
      </c>
      <c r="D622" t="s">
        <v>945</v>
      </c>
      <c r="E622" t="s">
        <v>78</v>
      </c>
      <c r="F622">
        <v>27</v>
      </c>
      <c r="G622">
        <v>1</v>
      </c>
      <c r="H622">
        <v>0</v>
      </c>
      <c r="I622">
        <v>2659</v>
      </c>
      <c r="J622">
        <v>14.4542</v>
      </c>
      <c r="L622" t="s">
        <v>85</v>
      </c>
    </row>
    <row r="623" spans="1:12" x14ac:dyDescent="0.3">
      <c r="A623">
        <v>622</v>
      </c>
      <c r="B623">
        <v>1</v>
      </c>
      <c r="C623">
        <v>1</v>
      </c>
      <c r="D623" t="s">
        <v>946</v>
      </c>
      <c r="E623" t="s">
        <v>78</v>
      </c>
      <c r="F623">
        <v>42</v>
      </c>
      <c r="G623">
        <v>1</v>
      </c>
      <c r="H623">
        <v>0</v>
      </c>
      <c r="I623">
        <v>11753</v>
      </c>
      <c r="J623">
        <v>52.554200000000002</v>
      </c>
      <c r="K623" t="s">
        <v>947</v>
      </c>
      <c r="L623" t="s">
        <v>80</v>
      </c>
    </row>
    <row r="624" spans="1:12" x14ac:dyDescent="0.3">
      <c r="A624">
        <v>623</v>
      </c>
      <c r="B624">
        <v>1</v>
      </c>
      <c r="C624">
        <v>3</v>
      </c>
      <c r="D624" t="s">
        <v>948</v>
      </c>
      <c r="E624" t="s">
        <v>78</v>
      </c>
      <c r="F624">
        <v>20</v>
      </c>
      <c r="G624">
        <v>1</v>
      </c>
      <c r="H624">
        <v>1</v>
      </c>
      <c r="I624">
        <v>2653</v>
      </c>
      <c r="J624">
        <v>15.7417</v>
      </c>
      <c r="L624" t="s">
        <v>85</v>
      </c>
    </row>
    <row r="625" spans="1:12" x14ac:dyDescent="0.3">
      <c r="A625">
        <v>624</v>
      </c>
      <c r="B625">
        <v>0</v>
      </c>
      <c r="C625">
        <v>3</v>
      </c>
      <c r="D625" t="s">
        <v>949</v>
      </c>
      <c r="E625" t="s">
        <v>78</v>
      </c>
      <c r="F625">
        <v>21</v>
      </c>
      <c r="G625">
        <v>0</v>
      </c>
      <c r="H625">
        <v>0</v>
      </c>
      <c r="I625">
        <v>350029</v>
      </c>
      <c r="J625">
        <v>7.8541999999999996</v>
      </c>
      <c r="L625" t="s">
        <v>80</v>
      </c>
    </row>
    <row r="626" spans="1:12" x14ac:dyDescent="0.3">
      <c r="A626">
        <v>625</v>
      </c>
      <c r="B626">
        <v>0</v>
      </c>
      <c r="C626">
        <v>3</v>
      </c>
      <c r="D626" t="s">
        <v>950</v>
      </c>
      <c r="E626" t="s">
        <v>78</v>
      </c>
      <c r="F626">
        <v>21</v>
      </c>
      <c r="G626">
        <v>0</v>
      </c>
      <c r="H626">
        <v>0</v>
      </c>
      <c r="I626">
        <v>54636</v>
      </c>
      <c r="J626">
        <v>16.100000000000001</v>
      </c>
      <c r="L626" t="s">
        <v>80</v>
      </c>
    </row>
    <row r="627" spans="1:12" x14ac:dyDescent="0.3">
      <c r="A627">
        <v>626</v>
      </c>
      <c r="B627">
        <v>0</v>
      </c>
      <c r="C627">
        <v>1</v>
      </c>
      <c r="D627" t="s">
        <v>951</v>
      </c>
      <c r="E627" t="s">
        <v>78</v>
      </c>
      <c r="F627">
        <v>61</v>
      </c>
      <c r="G627">
        <v>0</v>
      </c>
      <c r="H627">
        <v>0</v>
      </c>
      <c r="I627">
        <v>36963</v>
      </c>
      <c r="J627">
        <v>32.320799999999998</v>
      </c>
      <c r="K627" t="s">
        <v>952</v>
      </c>
      <c r="L627" t="s">
        <v>80</v>
      </c>
    </row>
    <row r="628" spans="1:12" x14ac:dyDescent="0.3">
      <c r="A628">
        <v>627</v>
      </c>
      <c r="B628">
        <v>0</v>
      </c>
      <c r="C628">
        <v>2</v>
      </c>
      <c r="D628" t="s">
        <v>953</v>
      </c>
      <c r="E628" t="s">
        <v>78</v>
      </c>
      <c r="F628">
        <v>57</v>
      </c>
      <c r="G628">
        <v>0</v>
      </c>
      <c r="H628">
        <v>0</v>
      </c>
      <c r="I628">
        <v>219533</v>
      </c>
      <c r="J628">
        <v>12.35</v>
      </c>
      <c r="L628" t="s">
        <v>92</v>
      </c>
    </row>
    <row r="629" spans="1:12" x14ac:dyDescent="0.3">
      <c r="A629">
        <v>628</v>
      </c>
      <c r="B629">
        <v>1</v>
      </c>
      <c r="C629">
        <v>1</v>
      </c>
      <c r="D629" t="s">
        <v>954</v>
      </c>
      <c r="E629" t="s">
        <v>82</v>
      </c>
      <c r="F629">
        <v>21</v>
      </c>
      <c r="G629">
        <v>0</v>
      </c>
      <c r="H629">
        <v>0</v>
      </c>
      <c r="I629">
        <v>13502</v>
      </c>
      <c r="J629">
        <v>77.958299999999994</v>
      </c>
      <c r="K629" t="s">
        <v>955</v>
      </c>
      <c r="L629" t="s">
        <v>80</v>
      </c>
    </row>
    <row r="630" spans="1:12" x14ac:dyDescent="0.3">
      <c r="A630">
        <v>629</v>
      </c>
      <c r="B630">
        <v>0</v>
      </c>
      <c r="C630">
        <v>3</v>
      </c>
      <c r="D630" t="s">
        <v>956</v>
      </c>
      <c r="E630" t="s">
        <v>78</v>
      </c>
      <c r="F630">
        <v>26</v>
      </c>
      <c r="G630">
        <v>0</v>
      </c>
      <c r="H630">
        <v>0</v>
      </c>
      <c r="I630">
        <v>349224</v>
      </c>
      <c r="J630">
        <v>7.8958000000000004</v>
      </c>
      <c r="L630" t="s">
        <v>80</v>
      </c>
    </row>
    <row r="631" spans="1:12" x14ac:dyDescent="0.3">
      <c r="A631">
        <v>630</v>
      </c>
      <c r="B631">
        <v>0</v>
      </c>
      <c r="C631">
        <v>3</v>
      </c>
      <c r="D631" t="s">
        <v>957</v>
      </c>
      <c r="E631" t="s">
        <v>78</v>
      </c>
      <c r="G631">
        <v>0</v>
      </c>
      <c r="H631">
        <v>0</v>
      </c>
      <c r="I631">
        <v>334912</v>
      </c>
      <c r="J631">
        <v>7.7332999999999998</v>
      </c>
      <c r="L631" t="s">
        <v>92</v>
      </c>
    </row>
    <row r="632" spans="1:12" x14ac:dyDescent="0.3">
      <c r="A632">
        <v>631</v>
      </c>
      <c r="B632">
        <v>1</v>
      </c>
      <c r="C632">
        <v>1</v>
      </c>
      <c r="D632" t="s">
        <v>958</v>
      </c>
      <c r="E632" t="s">
        <v>78</v>
      </c>
      <c r="F632">
        <v>80</v>
      </c>
      <c r="G632">
        <v>0</v>
      </c>
      <c r="H632">
        <v>0</v>
      </c>
      <c r="I632">
        <v>27042</v>
      </c>
      <c r="J632">
        <v>30</v>
      </c>
      <c r="K632" t="s">
        <v>959</v>
      </c>
      <c r="L632" t="s">
        <v>80</v>
      </c>
    </row>
    <row r="633" spans="1:12" x14ac:dyDescent="0.3">
      <c r="A633">
        <v>632</v>
      </c>
      <c r="B633">
        <v>0</v>
      </c>
      <c r="C633">
        <v>3</v>
      </c>
      <c r="D633" t="s">
        <v>960</v>
      </c>
      <c r="E633" t="s">
        <v>78</v>
      </c>
      <c r="F633">
        <v>51</v>
      </c>
      <c r="G633">
        <v>0</v>
      </c>
      <c r="H633">
        <v>0</v>
      </c>
      <c r="I633">
        <v>347743</v>
      </c>
      <c r="J633">
        <v>7.0541999999999998</v>
      </c>
      <c r="L633" t="s">
        <v>80</v>
      </c>
    </row>
    <row r="634" spans="1:12" x14ac:dyDescent="0.3">
      <c r="A634">
        <v>633</v>
      </c>
      <c r="B634">
        <v>1</v>
      </c>
      <c r="C634">
        <v>1</v>
      </c>
      <c r="D634" t="s">
        <v>961</v>
      </c>
      <c r="E634" t="s">
        <v>78</v>
      </c>
      <c r="F634">
        <v>32</v>
      </c>
      <c r="G634">
        <v>0</v>
      </c>
      <c r="H634">
        <v>0</v>
      </c>
      <c r="I634">
        <v>13214</v>
      </c>
      <c r="J634">
        <v>30.5</v>
      </c>
      <c r="K634" t="s">
        <v>962</v>
      </c>
      <c r="L634" t="s">
        <v>85</v>
      </c>
    </row>
    <row r="635" spans="1:12" x14ac:dyDescent="0.3">
      <c r="A635">
        <v>634</v>
      </c>
      <c r="B635">
        <v>0</v>
      </c>
      <c r="C635">
        <v>1</v>
      </c>
      <c r="D635" t="s">
        <v>963</v>
      </c>
      <c r="E635" t="s">
        <v>78</v>
      </c>
      <c r="G635">
        <v>0</v>
      </c>
      <c r="H635">
        <v>0</v>
      </c>
      <c r="I635">
        <v>112052</v>
      </c>
      <c r="J635">
        <v>0</v>
      </c>
      <c r="L635" t="s">
        <v>80</v>
      </c>
    </row>
    <row r="636" spans="1:12" x14ac:dyDescent="0.3">
      <c r="A636">
        <v>635</v>
      </c>
      <c r="B636">
        <v>0</v>
      </c>
      <c r="C636">
        <v>3</v>
      </c>
      <c r="D636" t="s">
        <v>964</v>
      </c>
      <c r="E636" t="s">
        <v>82</v>
      </c>
      <c r="F636">
        <v>9</v>
      </c>
      <c r="G636">
        <v>3</v>
      </c>
      <c r="H636">
        <v>2</v>
      </c>
      <c r="I636">
        <v>347088</v>
      </c>
      <c r="J636">
        <v>27.9</v>
      </c>
      <c r="L636" t="s">
        <v>80</v>
      </c>
    </row>
    <row r="637" spans="1:12" x14ac:dyDescent="0.3">
      <c r="A637">
        <v>636</v>
      </c>
      <c r="B637">
        <v>1</v>
      </c>
      <c r="C637">
        <v>2</v>
      </c>
      <c r="D637" t="s">
        <v>965</v>
      </c>
      <c r="E637" t="s">
        <v>82</v>
      </c>
      <c r="F637">
        <v>28</v>
      </c>
      <c r="G637">
        <v>0</v>
      </c>
      <c r="H637">
        <v>0</v>
      </c>
      <c r="I637">
        <v>237668</v>
      </c>
      <c r="J637">
        <v>13</v>
      </c>
      <c r="L637" t="s">
        <v>80</v>
      </c>
    </row>
    <row r="638" spans="1:12" x14ac:dyDescent="0.3">
      <c r="A638">
        <v>637</v>
      </c>
      <c r="B638">
        <v>0</v>
      </c>
      <c r="C638">
        <v>3</v>
      </c>
      <c r="D638" t="s">
        <v>966</v>
      </c>
      <c r="E638" t="s">
        <v>78</v>
      </c>
      <c r="F638">
        <v>32</v>
      </c>
      <c r="G638">
        <v>0</v>
      </c>
      <c r="H638">
        <v>0</v>
      </c>
      <c r="I638" t="s">
        <v>967</v>
      </c>
      <c r="J638">
        <v>7.9249999999999998</v>
      </c>
      <c r="L638" t="s">
        <v>80</v>
      </c>
    </row>
    <row r="639" spans="1:12" x14ac:dyDescent="0.3">
      <c r="A639">
        <v>638</v>
      </c>
      <c r="B639">
        <v>0</v>
      </c>
      <c r="C639">
        <v>2</v>
      </c>
      <c r="D639" t="s">
        <v>968</v>
      </c>
      <c r="E639" t="s">
        <v>78</v>
      </c>
      <c r="F639">
        <v>31</v>
      </c>
      <c r="G639">
        <v>1</v>
      </c>
      <c r="H639">
        <v>1</v>
      </c>
      <c r="I639" t="s">
        <v>426</v>
      </c>
      <c r="J639">
        <v>26.25</v>
      </c>
      <c r="L639" t="s">
        <v>80</v>
      </c>
    </row>
    <row r="640" spans="1:12" x14ac:dyDescent="0.3">
      <c r="A640">
        <v>639</v>
      </c>
      <c r="B640">
        <v>0</v>
      </c>
      <c r="C640">
        <v>3</v>
      </c>
      <c r="D640" t="s">
        <v>969</v>
      </c>
      <c r="E640" t="s">
        <v>82</v>
      </c>
      <c r="F640">
        <v>41</v>
      </c>
      <c r="G640">
        <v>0</v>
      </c>
      <c r="H640">
        <v>5</v>
      </c>
      <c r="I640">
        <v>3101295</v>
      </c>
      <c r="J640">
        <v>39.6875</v>
      </c>
      <c r="L640" t="s">
        <v>80</v>
      </c>
    </row>
    <row r="641" spans="1:12" x14ac:dyDescent="0.3">
      <c r="A641">
        <v>640</v>
      </c>
      <c r="B641">
        <v>0</v>
      </c>
      <c r="C641">
        <v>3</v>
      </c>
      <c r="D641" t="s">
        <v>970</v>
      </c>
      <c r="E641" t="s">
        <v>78</v>
      </c>
      <c r="G641">
        <v>1</v>
      </c>
      <c r="H641">
        <v>0</v>
      </c>
      <c r="I641">
        <v>376564</v>
      </c>
      <c r="J641">
        <v>16.100000000000001</v>
      </c>
      <c r="L641" t="s">
        <v>80</v>
      </c>
    </row>
    <row r="642" spans="1:12" x14ac:dyDescent="0.3">
      <c r="A642">
        <v>641</v>
      </c>
      <c r="B642">
        <v>0</v>
      </c>
      <c r="C642">
        <v>3</v>
      </c>
      <c r="D642" t="s">
        <v>971</v>
      </c>
      <c r="E642" t="s">
        <v>78</v>
      </c>
      <c r="F642">
        <v>20</v>
      </c>
      <c r="G642">
        <v>0</v>
      </c>
      <c r="H642">
        <v>0</v>
      </c>
      <c r="I642">
        <v>350050</v>
      </c>
      <c r="J642">
        <v>7.8541999999999996</v>
      </c>
      <c r="L642" t="s">
        <v>80</v>
      </c>
    </row>
    <row r="643" spans="1:12" x14ac:dyDescent="0.3">
      <c r="A643">
        <v>642</v>
      </c>
      <c r="B643">
        <v>1</v>
      </c>
      <c r="C643">
        <v>1</v>
      </c>
      <c r="D643" t="s">
        <v>972</v>
      </c>
      <c r="E643" t="s">
        <v>82</v>
      </c>
      <c r="F643">
        <v>24</v>
      </c>
      <c r="G643">
        <v>0</v>
      </c>
      <c r="H643">
        <v>0</v>
      </c>
      <c r="I643" t="s">
        <v>614</v>
      </c>
      <c r="J643">
        <v>69.3</v>
      </c>
      <c r="K643" t="s">
        <v>615</v>
      </c>
      <c r="L643" t="s">
        <v>85</v>
      </c>
    </row>
    <row r="644" spans="1:12" x14ac:dyDescent="0.3">
      <c r="A644">
        <v>643</v>
      </c>
      <c r="B644">
        <v>0</v>
      </c>
      <c r="C644">
        <v>3</v>
      </c>
      <c r="D644" t="s">
        <v>973</v>
      </c>
      <c r="E644" t="s">
        <v>82</v>
      </c>
      <c r="F644">
        <v>2</v>
      </c>
      <c r="G644">
        <v>3</v>
      </c>
      <c r="H644">
        <v>2</v>
      </c>
      <c r="I644">
        <v>347088</v>
      </c>
      <c r="J644">
        <v>27.9</v>
      </c>
      <c r="L644" t="s">
        <v>80</v>
      </c>
    </row>
    <row r="645" spans="1:12" x14ac:dyDescent="0.3">
      <c r="A645">
        <v>644</v>
      </c>
      <c r="B645">
        <v>1</v>
      </c>
      <c r="C645">
        <v>3</v>
      </c>
      <c r="D645" t="s">
        <v>974</v>
      </c>
      <c r="E645" t="s">
        <v>78</v>
      </c>
      <c r="G645">
        <v>0</v>
      </c>
      <c r="H645">
        <v>0</v>
      </c>
      <c r="I645">
        <v>1601</v>
      </c>
      <c r="J645">
        <v>56.495800000000003</v>
      </c>
      <c r="L645" t="s">
        <v>80</v>
      </c>
    </row>
    <row r="646" spans="1:12" x14ac:dyDescent="0.3">
      <c r="A646">
        <v>645</v>
      </c>
      <c r="B646">
        <v>1</v>
      </c>
      <c r="C646">
        <v>3</v>
      </c>
      <c r="D646" t="s">
        <v>975</v>
      </c>
      <c r="E646" t="s">
        <v>82</v>
      </c>
      <c r="F646">
        <v>0.75</v>
      </c>
      <c r="G646">
        <v>2</v>
      </c>
      <c r="H646">
        <v>1</v>
      </c>
      <c r="I646">
        <v>2666</v>
      </c>
      <c r="J646">
        <v>19.258299999999998</v>
      </c>
      <c r="L646" t="s">
        <v>85</v>
      </c>
    </row>
    <row r="647" spans="1:12" x14ac:dyDescent="0.3">
      <c r="A647">
        <v>646</v>
      </c>
      <c r="B647">
        <v>1</v>
      </c>
      <c r="C647">
        <v>1</v>
      </c>
      <c r="D647" t="s">
        <v>976</v>
      </c>
      <c r="E647" t="s">
        <v>78</v>
      </c>
      <c r="F647">
        <v>48</v>
      </c>
      <c r="G647">
        <v>1</v>
      </c>
      <c r="H647">
        <v>0</v>
      </c>
      <c r="I647" t="s">
        <v>157</v>
      </c>
      <c r="J647">
        <v>76.729200000000006</v>
      </c>
      <c r="K647" t="s">
        <v>158</v>
      </c>
      <c r="L647" t="s">
        <v>85</v>
      </c>
    </row>
    <row r="648" spans="1:12" x14ac:dyDescent="0.3">
      <c r="A648">
        <v>647</v>
      </c>
      <c r="B648">
        <v>0</v>
      </c>
      <c r="C648">
        <v>3</v>
      </c>
      <c r="D648" t="s">
        <v>977</v>
      </c>
      <c r="E648" t="s">
        <v>78</v>
      </c>
      <c r="F648">
        <v>19</v>
      </c>
      <c r="G648">
        <v>0</v>
      </c>
      <c r="H648">
        <v>0</v>
      </c>
      <c r="I648">
        <v>349231</v>
      </c>
      <c r="J648">
        <v>7.8958000000000004</v>
      </c>
      <c r="L648" t="s">
        <v>80</v>
      </c>
    </row>
    <row r="649" spans="1:12" x14ac:dyDescent="0.3">
      <c r="A649">
        <v>648</v>
      </c>
      <c r="B649">
        <v>1</v>
      </c>
      <c r="C649">
        <v>1</v>
      </c>
      <c r="D649" t="s">
        <v>978</v>
      </c>
      <c r="E649" t="s">
        <v>78</v>
      </c>
      <c r="F649">
        <v>56</v>
      </c>
      <c r="G649">
        <v>0</v>
      </c>
      <c r="H649">
        <v>0</v>
      </c>
      <c r="I649">
        <v>13213</v>
      </c>
      <c r="J649">
        <v>35.5</v>
      </c>
      <c r="K649" t="s">
        <v>979</v>
      </c>
      <c r="L649" t="s">
        <v>85</v>
      </c>
    </row>
    <row r="650" spans="1:12" x14ac:dyDescent="0.3">
      <c r="A650">
        <v>649</v>
      </c>
      <c r="B650">
        <v>0</v>
      </c>
      <c r="C650">
        <v>3</v>
      </c>
      <c r="D650" t="s">
        <v>980</v>
      </c>
      <c r="E650" t="s">
        <v>78</v>
      </c>
      <c r="G650">
        <v>0</v>
      </c>
      <c r="H650">
        <v>0</v>
      </c>
      <c r="I650" t="s">
        <v>981</v>
      </c>
      <c r="J650">
        <v>7.55</v>
      </c>
      <c r="L650" t="s">
        <v>80</v>
      </c>
    </row>
    <row r="651" spans="1:12" x14ac:dyDescent="0.3">
      <c r="A651">
        <v>650</v>
      </c>
      <c r="B651">
        <v>1</v>
      </c>
      <c r="C651">
        <v>3</v>
      </c>
      <c r="D651" t="s">
        <v>982</v>
      </c>
      <c r="E651" t="s">
        <v>82</v>
      </c>
      <c r="F651">
        <v>23</v>
      </c>
      <c r="G651">
        <v>0</v>
      </c>
      <c r="H651">
        <v>0</v>
      </c>
      <c r="I651" t="s">
        <v>983</v>
      </c>
      <c r="J651">
        <v>7.55</v>
      </c>
      <c r="L651" t="s">
        <v>80</v>
      </c>
    </row>
    <row r="652" spans="1:12" x14ac:dyDescent="0.3">
      <c r="A652">
        <v>651</v>
      </c>
      <c r="B652">
        <v>0</v>
      </c>
      <c r="C652">
        <v>3</v>
      </c>
      <c r="D652" t="s">
        <v>984</v>
      </c>
      <c r="E652" t="s">
        <v>78</v>
      </c>
      <c r="G652">
        <v>0</v>
      </c>
      <c r="H652">
        <v>0</v>
      </c>
      <c r="I652">
        <v>349221</v>
      </c>
      <c r="J652">
        <v>7.8958000000000004</v>
      </c>
      <c r="L652" t="s">
        <v>80</v>
      </c>
    </row>
    <row r="653" spans="1:12" x14ac:dyDescent="0.3">
      <c r="A653">
        <v>652</v>
      </c>
      <c r="B653">
        <v>1</v>
      </c>
      <c r="C653">
        <v>2</v>
      </c>
      <c r="D653" t="s">
        <v>985</v>
      </c>
      <c r="E653" t="s">
        <v>82</v>
      </c>
      <c r="F653">
        <v>18</v>
      </c>
      <c r="G653">
        <v>0</v>
      </c>
      <c r="H653">
        <v>1</v>
      </c>
      <c r="I653">
        <v>231919</v>
      </c>
      <c r="J653">
        <v>23</v>
      </c>
      <c r="L653" t="s">
        <v>80</v>
      </c>
    </row>
    <row r="654" spans="1:12" x14ac:dyDescent="0.3">
      <c r="A654">
        <v>653</v>
      </c>
      <c r="B654">
        <v>0</v>
      </c>
      <c r="C654">
        <v>3</v>
      </c>
      <c r="D654" t="s">
        <v>986</v>
      </c>
      <c r="E654" t="s">
        <v>78</v>
      </c>
      <c r="F654">
        <v>21</v>
      </c>
      <c r="G654">
        <v>0</v>
      </c>
      <c r="H654">
        <v>0</v>
      </c>
      <c r="I654">
        <v>8475</v>
      </c>
      <c r="J654">
        <v>8.4332999999999991</v>
      </c>
      <c r="L654" t="s">
        <v>80</v>
      </c>
    </row>
    <row r="655" spans="1:12" x14ac:dyDescent="0.3">
      <c r="A655">
        <v>654</v>
      </c>
      <c r="B655">
        <v>1</v>
      </c>
      <c r="C655">
        <v>3</v>
      </c>
      <c r="D655" t="s">
        <v>987</v>
      </c>
      <c r="E655" t="s">
        <v>82</v>
      </c>
      <c r="G655">
        <v>0</v>
      </c>
      <c r="H655">
        <v>0</v>
      </c>
      <c r="I655">
        <v>330919</v>
      </c>
      <c r="J655">
        <v>7.8292000000000002</v>
      </c>
      <c r="L655" t="s">
        <v>92</v>
      </c>
    </row>
    <row r="656" spans="1:12" x14ac:dyDescent="0.3">
      <c r="A656">
        <v>655</v>
      </c>
      <c r="B656">
        <v>0</v>
      </c>
      <c r="C656">
        <v>3</v>
      </c>
      <c r="D656" t="s">
        <v>988</v>
      </c>
      <c r="E656" t="s">
        <v>82</v>
      </c>
      <c r="F656">
        <v>18</v>
      </c>
      <c r="G656">
        <v>0</v>
      </c>
      <c r="H656">
        <v>0</v>
      </c>
      <c r="I656">
        <v>365226</v>
      </c>
      <c r="J656">
        <v>6.75</v>
      </c>
      <c r="L656" t="s">
        <v>92</v>
      </c>
    </row>
    <row r="657" spans="1:12" x14ac:dyDescent="0.3">
      <c r="A657">
        <v>656</v>
      </c>
      <c r="B657">
        <v>0</v>
      </c>
      <c r="C657">
        <v>2</v>
      </c>
      <c r="D657" t="s">
        <v>989</v>
      </c>
      <c r="E657" t="s">
        <v>78</v>
      </c>
      <c r="F657">
        <v>24</v>
      </c>
      <c r="G657">
        <v>2</v>
      </c>
      <c r="H657">
        <v>0</v>
      </c>
      <c r="I657" t="s">
        <v>191</v>
      </c>
      <c r="J657">
        <v>73.5</v>
      </c>
      <c r="L657" t="s">
        <v>80</v>
      </c>
    </row>
    <row r="658" spans="1:12" x14ac:dyDescent="0.3">
      <c r="A658">
        <v>657</v>
      </c>
      <c r="B658">
        <v>0</v>
      </c>
      <c r="C658">
        <v>3</v>
      </c>
      <c r="D658" t="s">
        <v>990</v>
      </c>
      <c r="E658" t="s">
        <v>78</v>
      </c>
      <c r="G658">
        <v>0</v>
      </c>
      <c r="H658">
        <v>0</v>
      </c>
      <c r="I658">
        <v>349223</v>
      </c>
      <c r="J658">
        <v>7.8958000000000004</v>
      </c>
      <c r="L658" t="s">
        <v>80</v>
      </c>
    </row>
    <row r="659" spans="1:12" x14ac:dyDescent="0.3">
      <c r="A659">
        <v>658</v>
      </c>
      <c r="B659">
        <v>0</v>
      </c>
      <c r="C659">
        <v>3</v>
      </c>
      <c r="D659" t="s">
        <v>991</v>
      </c>
      <c r="E659" t="s">
        <v>82</v>
      </c>
      <c r="F659">
        <v>32</v>
      </c>
      <c r="G659">
        <v>1</v>
      </c>
      <c r="H659">
        <v>1</v>
      </c>
      <c r="I659">
        <v>364849</v>
      </c>
      <c r="J659">
        <v>15.5</v>
      </c>
      <c r="L659" t="s">
        <v>92</v>
      </c>
    </row>
    <row r="660" spans="1:12" x14ac:dyDescent="0.3">
      <c r="A660">
        <v>659</v>
      </c>
      <c r="B660">
        <v>0</v>
      </c>
      <c r="C660">
        <v>2</v>
      </c>
      <c r="D660" t="s">
        <v>992</v>
      </c>
      <c r="E660" t="s">
        <v>78</v>
      </c>
      <c r="F660">
        <v>23</v>
      </c>
      <c r="G660">
        <v>0</v>
      </c>
      <c r="H660">
        <v>0</v>
      </c>
      <c r="I660">
        <v>29751</v>
      </c>
      <c r="J660">
        <v>13</v>
      </c>
      <c r="L660" t="s">
        <v>80</v>
      </c>
    </row>
    <row r="661" spans="1:12" x14ac:dyDescent="0.3">
      <c r="A661">
        <v>660</v>
      </c>
      <c r="B661">
        <v>0</v>
      </c>
      <c r="C661">
        <v>1</v>
      </c>
      <c r="D661" t="s">
        <v>993</v>
      </c>
      <c r="E661" t="s">
        <v>78</v>
      </c>
      <c r="F661">
        <v>58</v>
      </c>
      <c r="G661">
        <v>0</v>
      </c>
      <c r="H661">
        <v>2</v>
      </c>
      <c r="I661">
        <v>35273</v>
      </c>
      <c r="J661">
        <v>113.27500000000001</v>
      </c>
      <c r="K661" t="s">
        <v>994</v>
      </c>
      <c r="L661" t="s">
        <v>85</v>
      </c>
    </row>
    <row r="662" spans="1:12" x14ac:dyDescent="0.3">
      <c r="A662">
        <v>661</v>
      </c>
      <c r="B662">
        <v>1</v>
      </c>
      <c r="C662">
        <v>1</v>
      </c>
      <c r="D662" t="s">
        <v>995</v>
      </c>
      <c r="E662" t="s">
        <v>78</v>
      </c>
      <c r="F662">
        <v>50</v>
      </c>
      <c r="G662">
        <v>2</v>
      </c>
      <c r="H662">
        <v>0</v>
      </c>
      <c r="I662" t="s">
        <v>570</v>
      </c>
      <c r="J662">
        <v>133.65</v>
      </c>
      <c r="L662" t="s">
        <v>80</v>
      </c>
    </row>
    <row r="663" spans="1:12" x14ac:dyDescent="0.3">
      <c r="A663">
        <v>662</v>
      </c>
      <c r="B663">
        <v>0</v>
      </c>
      <c r="C663">
        <v>3</v>
      </c>
      <c r="D663" t="s">
        <v>996</v>
      </c>
      <c r="E663" t="s">
        <v>78</v>
      </c>
      <c r="F663">
        <v>40</v>
      </c>
      <c r="G663">
        <v>0</v>
      </c>
      <c r="H663">
        <v>0</v>
      </c>
      <c r="I663">
        <v>2623</v>
      </c>
      <c r="J663">
        <v>7.2249999999999996</v>
      </c>
      <c r="L663" t="s">
        <v>85</v>
      </c>
    </row>
    <row r="664" spans="1:12" x14ac:dyDescent="0.3">
      <c r="A664">
        <v>663</v>
      </c>
      <c r="B664">
        <v>0</v>
      </c>
      <c r="C664">
        <v>1</v>
      </c>
      <c r="D664" t="s">
        <v>997</v>
      </c>
      <c r="E664" t="s">
        <v>78</v>
      </c>
      <c r="F664">
        <v>47</v>
      </c>
      <c r="G664">
        <v>0</v>
      </c>
      <c r="H664">
        <v>0</v>
      </c>
      <c r="I664">
        <v>5727</v>
      </c>
      <c r="J664">
        <v>25.587499999999999</v>
      </c>
      <c r="K664" t="s">
        <v>998</v>
      </c>
      <c r="L664" t="s">
        <v>80</v>
      </c>
    </row>
    <row r="665" spans="1:12" x14ac:dyDescent="0.3">
      <c r="A665">
        <v>664</v>
      </c>
      <c r="B665">
        <v>0</v>
      </c>
      <c r="C665">
        <v>3</v>
      </c>
      <c r="D665" t="s">
        <v>999</v>
      </c>
      <c r="E665" t="s">
        <v>78</v>
      </c>
      <c r="F665">
        <v>36</v>
      </c>
      <c r="G665">
        <v>0</v>
      </c>
      <c r="H665">
        <v>0</v>
      </c>
      <c r="I665">
        <v>349210</v>
      </c>
      <c r="J665">
        <v>7.4958</v>
      </c>
      <c r="L665" t="s">
        <v>80</v>
      </c>
    </row>
    <row r="666" spans="1:12" x14ac:dyDescent="0.3">
      <c r="A666">
        <v>665</v>
      </c>
      <c r="B666">
        <v>1</v>
      </c>
      <c r="C666">
        <v>3</v>
      </c>
      <c r="D666" t="s">
        <v>1000</v>
      </c>
      <c r="E666" t="s">
        <v>78</v>
      </c>
      <c r="F666">
        <v>20</v>
      </c>
      <c r="G666">
        <v>1</v>
      </c>
      <c r="H666">
        <v>0</v>
      </c>
      <c r="I666" t="s">
        <v>1001</v>
      </c>
      <c r="J666">
        <v>7.9249999999999998</v>
      </c>
      <c r="L666" t="s">
        <v>80</v>
      </c>
    </row>
    <row r="667" spans="1:12" x14ac:dyDescent="0.3">
      <c r="A667">
        <v>666</v>
      </c>
      <c r="B667">
        <v>0</v>
      </c>
      <c r="C667">
        <v>2</v>
      </c>
      <c r="D667" t="s">
        <v>1002</v>
      </c>
      <c r="E667" t="s">
        <v>78</v>
      </c>
      <c r="F667">
        <v>32</v>
      </c>
      <c r="G667">
        <v>2</v>
      </c>
      <c r="H667">
        <v>0</v>
      </c>
      <c r="I667" t="s">
        <v>191</v>
      </c>
      <c r="J667">
        <v>73.5</v>
      </c>
      <c r="L667" t="s">
        <v>80</v>
      </c>
    </row>
    <row r="668" spans="1:12" x14ac:dyDescent="0.3">
      <c r="A668">
        <v>667</v>
      </c>
      <c r="B668">
        <v>0</v>
      </c>
      <c r="C668">
        <v>2</v>
      </c>
      <c r="D668" t="s">
        <v>1003</v>
      </c>
      <c r="E668" t="s">
        <v>78</v>
      </c>
      <c r="F668">
        <v>25</v>
      </c>
      <c r="G668">
        <v>0</v>
      </c>
      <c r="H668">
        <v>0</v>
      </c>
      <c r="I668">
        <v>234686</v>
      </c>
      <c r="J668">
        <v>13</v>
      </c>
      <c r="L668" t="s">
        <v>80</v>
      </c>
    </row>
    <row r="669" spans="1:12" x14ac:dyDescent="0.3">
      <c r="A669">
        <v>668</v>
      </c>
      <c r="B669">
        <v>0</v>
      </c>
      <c r="C669">
        <v>3</v>
      </c>
      <c r="D669" t="s">
        <v>1004</v>
      </c>
      <c r="E669" t="s">
        <v>78</v>
      </c>
      <c r="G669">
        <v>0</v>
      </c>
      <c r="H669">
        <v>0</v>
      </c>
      <c r="I669">
        <v>312993</v>
      </c>
      <c r="J669">
        <v>7.7750000000000004</v>
      </c>
      <c r="L669" t="s">
        <v>80</v>
      </c>
    </row>
    <row r="670" spans="1:12" x14ac:dyDescent="0.3">
      <c r="A670">
        <v>669</v>
      </c>
      <c r="B670">
        <v>0</v>
      </c>
      <c r="C670">
        <v>3</v>
      </c>
      <c r="D670" t="s">
        <v>1005</v>
      </c>
      <c r="E670" t="s">
        <v>78</v>
      </c>
      <c r="F670">
        <v>43</v>
      </c>
      <c r="G670">
        <v>0</v>
      </c>
      <c r="H670">
        <v>0</v>
      </c>
      <c r="I670" t="s">
        <v>1006</v>
      </c>
      <c r="J670">
        <v>8.0500000000000007</v>
      </c>
      <c r="L670" t="s">
        <v>80</v>
      </c>
    </row>
    <row r="671" spans="1:12" x14ac:dyDescent="0.3">
      <c r="A671">
        <v>670</v>
      </c>
      <c r="B671">
        <v>1</v>
      </c>
      <c r="C671">
        <v>1</v>
      </c>
      <c r="D671" t="s">
        <v>1007</v>
      </c>
      <c r="E671" t="s">
        <v>82</v>
      </c>
      <c r="G671">
        <v>1</v>
      </c>
      <c r="H671">
        <v>0</v>
      </c>
      <c r="I671">
        <v>19996</v>
      </c>
      <c r="J671">
        <v>52</v>
      </c>
      <c r="K671" t="s">
        <v>1008</v>
      </c>
      <c r="L671" t="s">
        <v>80</v>
      </c>
    </row>
    <row r="672" spans="1:12" x14ac:dyDescent="0.3">
      <c r="A672">
        <v>671</v>
      </c>
      <c r="B672">
        <v>1</v>
      </c>
      <c r="C672">
        <v>2</v>
      </c>
      <c r="D672" t="s">
        <v>1009</v>
      </c>
      <c r="E672" t="s">
        <v>82</v>
      </c>
      <c r="F672">
        <v>40</v>
      </c>
      <c r="G672">
        <v>1</v>
      </c>
      <c r="H672">
        <v>1</v>
      </c>
      <c r="I672">
        <v>29750</v>
      </c>
      <c r="J672">
        <v>39</v>
      </c>
      <c r="L672" t="s">
        <v>80</v>
      </c>
    </row>
    <row r="673" spans="1:12" x14ac:dyDescent="0.3">
      <c r="A673">
        <v>672</v>
      </c>
      <c r="B673">
        <v>0</v>
      </c>
      <c r="C673">
        <v>1</v>
      </c>
      <c r="D673" t="s">
        <v>1010</v>
      </c>
      <c r="E673" t="s">
        <v>78</v>
      </c>
      <c r="F673">
        <v>31</v>
      </c>
      <c r="G673">
        <v>1</v>
      </c>
      <c r="H673">
        <v>0</v>
      </c>
      <c r="I673" t="s">
        <v>1011</v>
      </c>
      <c r="J673">
        <v>52</v>
      </c>
      <c r="K673" t="s">
        <v>1012</v>
      </c>
      <c r="L673" t="s">
        <v>80</v>
      </c>
    </row>
    <row r="674" spans="1:12" x14ac:dyDescent="0.3">
      <c r="A674">
        <v>673</v>
      </c>
      <c r="B674">
        <v>0</v>
      </c>
      <c r="C674">
        <v>2</v>
      </c>
      <c r="D674" t="s">
        <v>1013</v>
      </c>
      <c r="E674" t="s">
        <v>78</v>
      </c>
      <c r="F674">
        <v>70</v>
      </c>
      <c r="G674">
        <v>0</v>
      </c>
      <c r="H674">
        <v>0</v>
      </c>
      <c r="I674" t="s">
        <v>1014</v>
      </c>
      <c r="J674">
        <v>10.5</v>
      </c>
      <c r="L674" t="s">
        <v>80</v>
      </c>
    </row>
    <row r="675" spans="1:12" x14ac:dyDescent="0.3">
      <c r="A675">
        <v>674</v>
      </c>
      <c r="B675">
        <v>1</v>
      </c>
      <c r="C675">
        <v>2</v>
      </c>
      <c r="D675" t="s">
        <v>1015</v>
      </c>
      <c r="E675" t="s">
        <v>78</v>
      </c>
      <c r="F675">
        <v>31</v>
      </c>
      <c r="G675">
        <v>0</v>
      </c>
      <c r="H675">
        <v>0</v>
      </c>
      <c r="I675">
        <v>244270</v>
      </c>
      <c r="J675">
        <v>13</v>
      </c>
      <c r="L675" t="s">
        <v>80</v>
      </c>
    </row>
    <row r="676" spans="1:12" x14ac:dyDescent="0.3">
      <c r="A676">
        <v>675</v>
      </c>
      <c r="B676">
        <v>0</v>
      </c>
      <c r="C676">
        <v>2</v>
      </c>
      <c r="D676" t="s">
        <v>1016</v>
      </c>
      <c r="E676" t="s">
        <v>78</v>
      </c>
      <c r="G676">
        <v>0</v>
      </c>
      <c r="H676">
        <v>0</v>
      </c>
      <c r="I676">
        <v>239856</v>
      </c>
      <c r="J676">
        <v>0</v>
      </c>
      <c r="L676" t="s">
        <v>80</v>
      </c>
    </row>
    <row r="677" spans="1:12" x14ac:dyDescent="0.3">
      <c r="A677">
        <v>676</v>
      </c>
      <c r="B677">
        <v>0</v>
      </c>
      <c r="C677">
        <v>3</v>
      </c>
      <c r="D677" t="s">
        <v>1017</v>
      </c>
      <c r="E677" t="s">
        <v>78</v>
      </c>
      <c r="F677">
        <v>18</v>
      </c>
      <c r="G677">
        <v>0</v>
      </c>
      <c r="H677">
        <v>0</v>
      </c>
      <c r="I677">
        <v>349912</v>
      </c>
      <c r="J677">
        <v>7.7750000000000004</v>
      </c>
      <c r="L677" t="s">
        <v>80</v>
      </c>
    </row>
    <row r="678" spans="1:12" x14ac:dyDescent="0.3">
      <c r="A678">
        <v>677</v>
      </c>
      <c r="B678">
        <v>0</v>
      </c>
      <c r="C678">
        <v>3</v>
      </c>
      <c r="D678" t="s">
        <v>1018</v>
      </c>
      <c r="E678" t="s">
        <v>78</v>
      </c>
      <c r="F678">
        <v>24.5</v>
      </c>
      <c r="G678">
        <v>0</v>
      </c>
      <c r="H678">
        <v>0</v>
      </c>
      <c r="I678">
        <v>342826</v>
      </c>
      <c r="J678">
        <v>8.0500000000000007</v>
      </c>
      <c r="L678" t="s">
        <v>80</v>
      </c>
    </row>
    <row r="679" spans="1:12" x14ac:dyDescent="0.3">
      <c r="A679">
        <v>678</v>
      </c>
      <c r="B679">
        <v>1</v>
      </c>
      <c r="C679">
        <v>3</v>
      </c>
      <c r="D679" t="s">
        <v>1019</v>
      </c>
      <c r="E679" t="s">
        <v>82</v>
      </c>
      <c r="F679">
        <v>18</v>
      </c>
      <c r="G679">
        <v>0</v>
      </c>
      <c r="H679">
        <v>0</v>
      </c>
      <c r="I679">
        <v>4138</v>
      </c>
      <c r="J679">
        <v>9.8416999999999994</v>
      </c>
      <c r="L679" t="s">
        <v>80</v>
      </c>
    </row>
    <row r="680" spans="1:12" x14ac:dyDescent="0.3">
      <c r="A680">
        <v>679</v>
      </c>
      <c r="B680">
        <v>0</v>
      </c>
      <c r="C680">
        <v>3</v>
      </c>
      <c r="D680" t="s">
        <v>1020</v>
      </c>
      <c r="E680" t="s">
        <v>82</v>
      </c>
      <c r="F680">
        <v>43</v>
      </c>
      <c r="G680">
        <v>1</v>
      </c>
      <c r="H680">
        <v>6</v>
      </c>
      <c r="I680" t="s">
        <v>170</v>
      </c>
      <c r="J680">
        <v>46.9</v>
      </c>
      <c r="L680" t="s">
        <v>80</v>
      </c>
    </row>
    <row r="681" spans="1:12" x14ac:dyDescent="0.3">
      <c r="A681">
        <v>680</v>
      </c>
      <c r="B681">
        <v>1</v>
      </c>
      <c r="C681">
        <v>1</v>
      </c>
      <c r="D681" t="s">
        <v>1021</v>
      </c>
      <c r="E681" t="s">
        <v>78</v>
      </c>
      <c r="F681">
        <v>36</v>
      </c>
      <c r="G681">
        <v>0</v>
      </c>
      <c r="H681">
        <v>1</v>
      </c>
      <c r="I681" t="s">
        <v>457</v>
      </c>
      <c r="J681">
        <v>512.32920000000001</v>
      </c>
      <c r="K681" t="s">
        <v>1022</v>
      </c>
      <c r="L681" t="s">
        <v>85</v>
      </c>
    </row>
    <row r="682" spans="1:12" x14ac:dyDescent="0.3">
      <c r="A682">
        <v>681</v>
      </c>
      <c r="B682">
        <v>0</v>
      </c>
      <c r="C682">
        <v>3</v>
      </c>
      <c r="D682" t="s">
        <v>1023</v>
      </c>
      <c r="E682" t="s">
        <v>82</v>
      </c>
      <c r="G682">
        <v>0</v>
      </c>
      <c r="H682">
        <v>0</v>
      </c>
      <c r="I682">
        <v>330935</v>
      </c>
      <c r="J682">
        <v>8.1374999999999993</v>
      </c>
      <c r="L682" t="s">
        <v>92</v>
      </c>
    </row>
    <row r="683" spans="1:12" x14ac:dyDescent="0.3">
      <c r="A683">
        <v>682</v>
      </c>
      <c r="B683">
        <v>1</v>
      </c>
      <c r="C683">
        <v>1</v>
      </c>
      <c r="D683" t="s">
        <v>1024</v>
      </c>
      <c r="E683" t="s">
        <v>78</v>
      </c>
      <c r="F683">
        <v>27</v>
      </c>
      <c r="G683">
        <v>0</v>
      </c>
      <c r="H683">
        <v>0</v>
      </c>
      <c r="I683" t="s">
        <v>157</v>
      </c>
      <c r="J683">
        <v>76.729200000000006</v>
      </c>
      <c r="K683" t="s">
        <v>1025</v>
      </c>
      <c r="L683" t="s">
        <v>85</v>
      </c>
    </row>
    <row r="684" spans="1:12" x14ac:dyDescent="0.3">
      <c r="A684">
        <v>683</v>
      </c>
      <c r="B684">
        <v>0</v>
      </c>
      <c r="C684">
        <v>3</v>
      </c>
      <c r="D684" t="s">
        <v>1026</v>
      </c>
      <c r="E684" t="s">
        <v>78</v>
      </c>
      <c r="F684">
        <v>20</v>
      </c>
      <c r="G684">
        <v>0</v>
      </c>
      <c r="H684">
        <v>0</v>
      </c>
      <c r="I684">
        <v>6563</v>
      </c>
      <c r="J684">
        <v>9.2249999999999996</v>
      </c>
      <c r="L684" t="s">
        <v>80</v>
      </c>
    </row>
    <row r="685" spans="1:12" x14ac:dyDescent="0.3">
      <c r="A685">
        <v>684</v>
      </c>
      <c r="B685">
        <v>0</v>
      </c>
      <c r="C685">
        <v>3</v>
      </c>
      <c r="D685" t="s">
        <v>1027</v>
      </c>
      <c r="E685" t="s">
        <v>78</v>
      </c>
      <c r="F685">
        <v>14</v>
      </c>
      <c r="G685">
        <v>5</v>
      </c>
      <c r="H685">
        <v>2</v>
      </c>
      <c r="I685" t="s">
        <v>170</v>
      </c>
      <c r="J685">
        <v>46.9</v>
      </c>
      <c r="L685" t="s">
        <v>80</v>
      </c>
    </row>
    <row r="686" spans="1:12" x14ac:dyDescent="0.3">
      <c r="A686">
        <v>685</v>
      </c>
      <c r="B686">
        <v>0</v>
      </c>
      <c r="C686">
        <v>2</v>
      </c>
      <c r="D686" t="s">
        <v>1028</v>
      </c>
      <c r="E686" t="s">
        <v>78</v>
      </c>
      <c r="F686">
        <v>60</v>
      </c>
      <c r="G686">
        <v>1</v>
      </c>
      <c r="H686">
        <v>1</v>
      </c>
      <c r="I686">
        <v>29750</v>
      </c>
      <c r="J686">
        <v>39</v>
      </c>
      <c r="L686" t="s">
        <v>80</v>
      </c>
    </row>
    <row r="687" spans="1:12" x14ac:dyDescent="0.3">
      <c r="A687">
        <v>686</v>
      </c>
      <c r="B687">
        <v>0</v>
      </c>
      <c r="C687">
        <v>2</v>
      </c>
      <c r="D687" t="s">
        <v>1029</v>
      </c>
      <c r="E687" t="s">
        <v>78</v>
      </c>
      <c r="F687">
        <v>25</v>
      </c>
      <c r="G687">
        <v>1</v>
      </c>
      <c r="H687">
        <v>2</v>
      </c>
      <c r="I687" t="s">
        <v>145</v>
      </c>
      <c r="J687">
        <v>41.5792</v>
      </c>
      <c r="L687" t="s">
        <v>85</v>
      </c>
    </row>
    <row r="688" spans="1:12" x14ac:dyDescent="0.3">
      <c r="A688">
        <v>687</v>
      </c>
      <c r="B688">
        <v>0</v>
      </c>
      <c r="C688">
        <v>3</v>
      </c>
      <c r="D688" t="s">
        <v>1030</v>
      </c>
      <c r="E688" t="s">
        <v>78</v>
      </c>
      <c r="F688">
        <v>14</v>
      </c>
      <c r="G688">
        <v>4</v>
      </c>
      <c r="H688">
        <v>1</v>
      </c>
      <c r="I688">
        <v>3101295</v>
      </c>
      <c r="J688">
        <v>39.6875</v>
      </c>
      <c r="L688" t="s">
        <v>80</v>
      </c>
    </row>
    <row r="689" spans="1:12" x14ac:dyDescent="0.3">
      <c r="A689">
        <v>688</v>
      </c>
      <c r="B689">
        <v>0</v>
      </c>
      <c r="C689">
        <v>3</v>
      </c>
      <c r="D689" t="s">
        <v>1031</v>
      </c>
      <c r="E689" t="s">
        <v>78</v>
      </c>
      <c r="F689">
        <v>19</v>
      </c>
      <c r="G689">
        <v>0</v>
      </c>
      <c r="H689">
        <v>0</v>
      </c>
      <c r="I689">
        <v>349228</v>
      </c>
      <c r="J689">
        <v>10.1708</v>
      </c>
      <c r="L689" t="s">
        <v>80</v>
      </c>
    </row>
    <row r="690" spans="1:12" x14ac:dyDescent="0.3">
      <c r="A690">
        <v>689</v>
      </c>
      <c r="B690">
        <v>0</v>
      </c>
      <c r="C690">
        <v>3</v>
      </c>
      <c r="D690" t="s">
        <v>1032</v>
      </c>
      <c r="E690" t="s">
        <v>78</v>
      </c>
      <c r="F690">
        <v>18</v>
      </c>
      <c r="G690">
        <v>0</v>
      </c>
      <c r="H690">
        <v>0</v>
      </c>
      <c r="I690">
        <v>350036</v>
      </c>
      <c r="J690">
        <v>7.7957999999999998</v>
      </c>
      <c r="L690" t="s">
        <v>80</v>
      </c>
    </row>
    <row r="691" spans="1:12" x14ac:dyDescent="0.3">
      <c r="A691">
        <v>690</v>
      </c>
      <c r="B691">
        <v>1</v>
      </c>
      <c r="C691">
        <v>1</v>
      </c>
      <c r="D691" t="s">
        <v>1033</v>
      </c>
      <c r="E691" t="s">
        <v>82</v>
      </c>
      <c r="F691">
        <v>15</v>
      </c>
      <c r="G691">
        <v>0</v>
      </c>
      <c r="H691">
        <v>1</v>
      </c>
      <c r="I691">
        <v>24160</v>
      </c>
      <c r="J691">
        <v>211.33750000000001</v>
      </c>
      <c r="K691" t="s">
        <v>1034</v>
      </c>
      <c r="L691" t="s">
        <v>80</v>
      </c>
    </row>
    <row r="692" spans="1:12" x14ac:dyDescent="0.3">
      <c r="A692">
        <v>691</v>
      </c>
      <c r="B692">
        <v>1</v>
      </c>
      <c r="C692">
        <v>1</v>
      </c>
      <c r="D692" t="s">
        <v>1035</v>
      </c>
      <c r="E692" t="s">
        <v>78</v>
      </c>
      <c r="F692">
        <v>31</v>
      </c>
      <c r="G692">
        <v>1</v>
      </c>
      <c r="H692">
        <v>0</v>
      </c>
      <c r="I692">
        <v>17474</v>
      </c>
      <c r="J692">
        <v>57</v>
      </c>
      <c r="K692" t="s">
        <v>1036</v>
      </c>
      <c r="L692" t="s">
        <v>80</v>
      </c>
    </row>
    <row r="693" spans="1:12" x14ac:dyDescent="0.3">
      <c r="A693">
        <v>692</v>
      </c>
      <c r="B693">
        <v>1</v>
      </c>
      <c r="C693">
        <v>3</v>
      </c>
      <c r="D693" t="s">
        <v>1037</v>
      </c>
      <c r="E693" t="s">
        <v>82</v>
      </c>
      <c r="F693">
        <v>4</v>
      </c>
      <c r="G693">
        <v>0</v>
      </c>
      <c r="H693">
        <v>1</v>
      </c>
      <c r="I693">
        <v>349256</v>
      </c>
      <c r="J693">
        <v>13.416700000000001</v>
      </c>
      <c r="L693" t="s">
        <v>85</v>
      </c>
    </row>
    <row r="694" spans="1:12" x14ac:dyDescent="0.3">
      <c r="A694">
        <v>693</v>
      </c>
      <c r="B694">
        <v>1</v>
      </c>
      <c r="C694">
        <v>3</v>
      </c>
      <c r="D694" t="s">
        <v>1038</v>
      </c>
      <c r="E694" t="s">
        <v>78</v>
      </c>
      <c r="G694">
        <v>0</v>
      </c>
      <c r="H694">
        <v>0</v>
      </c>
      <c r="I694">
        <v>1601</v>
      </c>
      <c r="J694">
        <v>56.495800000000003</v>
      </c>
      <c r="L694" t="s">
        <v>80</v>
      </c>
    </row>
    <row r="695" spans="1:12" x14ac:dyDescent="0.3">
      <c r="A695">
        <v>694</v>
      </c>
      <c r="B695">
        <v>0</v>
      </c>
      <c r="C695">
        <v>3</v>
      </c>
      <c r="D695" t="s">
        <v>1039</v>
      </c>
      <c r="E695" t="s">
        <v>78</v>
      </c>
      <c r="F695">
        <v>25</v>
      </c>
      <c r="G695">
        <v>0</v>
      </c>
      <c r="H695">
        <v>0</v>
      </c>
      <c r="I695">
        <v>2672</v>
      </c>
      <c r="J695">
        <v>7.2249999999999996</v>
      </c>
      <c r="L695" t="s">
        <v>85</v>
      </c>
    </row>
    <row r="696" spans="1:12" x14ac:dyDescent="0.3">
      <c r="A696">
        <v>695</v>
      </c>
      <c r="B696">
        <v>0</v>
      </c>
      <c r="C696">
        <v>1</v>
      </c>
      <c r="D696" t="s">
        <v>1040</v>
      </c>
      <c r="E696" t="s">
        <v>78</v>
      </c>
      <c r="F696">
        <v>60</v>
      </c>
      <c r="G696">
        <v>0</v>
      </c>
      <c r="H696">
        <v>0</v>
      </c>
      <c r="I696">
        <v>113800</v>
      </c>
      <c r="J696">
        <v>26.55</v>
      </c>
      <c r="L696" t="s">
        <v>80</v>
      </c>
    </row>
    <row r="697" spans="1:12" x14ac:dyDescent="0.3">
      <c r="A697">
        <v>696</v>
      </c>
      <c r="B697">
        <v>0</v>
      </c>
      <c r="C697">
        <v>2</v>
      </c>
      <c r="D697" t="s">
        <v>1041</v>
      </c>
      <c r="E697" t="s">
        <v>78</v>
      </c>
      <c r="F697">
        <v>52</v>
      </c>
      <c r="G697">
        <v>0</v>
      </c>
      <c r="H697">
        <v>0</v>
      </c>
      <c r="I697">
        <v>248731</v>
      </c>
      <c r="J697">
        <v>13.5</v>
      </c>
      <c r="L697" t="s">
        <v>80</v>
      </c>
    </row>
    <row r="698" spans="1:12" x14ac:dyDescent="0.3">
      <c r="A698">
        <v>697</v>
      </c>
      <c r="B698">
        <v>0</v>
      </c>
      <c r="C698">
        <v>3</v>
      </c>
      <c r="D698" t="s">
        <v>1042</v>
      </c>
      <c r="E698" t="s">
        <v>78</v>
      </c>
      <c r="F698">
        <v>44</v>
      </c>
      <c r="G698">
        <v>0</v>
      </c>
      <c r="H698">
        <v>0</v>
      </c>
      <c r="I698">
        <v>363592</v>
      </c>
      <c r="J698">
        <v>8.0500000000000007</v>
      </c>
      <c r="L698" t="s">
        <v>80</v>
      </c>
    </row>
    <row r="699" spans="1:12" x14ac:dyDescent="0.3">
      <c r="A699">
        <v>698</v>
      </c>
      <c r="B699">
        <v>1</v>
      </c>
      <c r="C699">
        <v>3</v>
      </c>
      <c r="D699" t="s">
        <v>1043</v>
      </c>
      <c r="E699" t="s">
        <v>82</v>
      </c>
      <c r="G699">
        <v>0</v>
      </c>
      <c r="H699">
        <v>0</v>
      </c>
      <c r="I699">
        <v>35852</v>
      </c>
      <c r="J699">
        <v>7.7332999999999998</v>
      </c>
      <c r="L699" t="s">
        <v>92</v>
      </c>
    </row>
    <row r="700" spans="1:12" x14ac:dyDescent="0.3">
      <c r="A700">
        <v>699</v>
      </c>
      <c r="B700">
        <v>0</v>
      </c>
      <c r="C700">
        <v>1</v>
      </c>
      <c r="D700" t="s">
        <v>1044</v>
      </c>
      <c r="E700" t="s">
        <v>78</v>
      </c>
      <c r="F700">
        <v>49</v>
      </c>
      <c r="G700">
        <v>1</v>
      </c>
      <c r="H700">
        <v>1</v>
      </c>
      <c r="I700">
        <v>17421</v>
      </c>
      <c r="J700">
        <v>110.88330000000001</v>
      </c>
      <c r="K700" t="s">
        <v>897</v>
      </c>
      <c r="L700" t="s">
        <v>85</v>
      </c>
    </row>
    <row r="701" spans="1:12" x14ac:dyDescent="0.3">
      <c r="A701">
        <v>700</v>
      </c>
      <c r="B701">
        <v>0</v>
      </c>
      <c r="C701">
        <v>3</v>
      </c>
      <c r="D701" t="s">
        <v>1045</v>
      </c>
      <c r="E701" t="s">
        <v>78</v>
      </c>
      <c r="F701">
        <v>42</v>
      </c>
      <c r="G701">
        <v>0</v>
      </c>
      <c r="H701">
        <v>0</v>
      </c>
      <c r="I701">
        <v>348121</v>
      </c>
      <c r="J701">
        <v>7.65</v>
      </c>
      <c r="K701" t="s">
        <v>1046</v>
      </c>
      <c r="L701" t="s">
        <v>80</v>
      </c>
    </row>
    <row r="702" spans="1:12" x14ac:dyDescent="0.3">
      <c r="A702">
        <v>701</v>
      </c>
      <c r="B702">
        <v>1</v>
      </c>
      <c r="C702">
        <v>1</v>
      </c>
      <c r="D702" t="s">
        <v>1047</v>
      </c>
      <c r="E702" t="s">
        <v>82</v>
      </c>
      <c r="F702">
        <v>18</v>
      </c>
      <c r="G702">
        <v>1</v>
      </c>
      <c r="H702">
        <v>0</v>
      </c>
      <c r="I702" t="s">
        <v>630</v>
      </c>
      <c r="J702">
        <v>227.52500000000001</v>
      </c>
      <c r="K702" t="s">
        <v>1048</v>
      </c>
      <c r="L702" t="s">
        <v>85</v>
      </c>
    </row>
    <row r="703" spans="1:12" x14ac:dyDescent="0.3">
      <c r="A703">
        <v>702</v>
      </c>
      <c r="B703">
        <v>1</v>
      </c>
      <c r="C703">
        <v>1</v>
      </c>
      <c r="D703" t="s">
        <v>1049</v>
      </c>
      <c r="E703" t="s">
        <v>78</v>
      </c>
      <c r="F703">
        <v>35</v>
      </c>
      <c r="G703">
        <v>0</v>
      </c>
      <c r="H703">
        <v>0</v>
      </c>
      <c r="I703" t="s">
        <v>1050</v>
      </c>
      <c r="J703">
        <v>26.287500000000001</v>
      </c>
      <c r="K703" t="s">
        <v>1051</v>
      </c>
      <c r="L703" t="s">
        <v>80</v>
      </c>
    </row>
    <row r="704" spans="1:12" x14ac:dyDescent="0.3">
      <c r="A704">
        <v>703</v>
      </c>
      <c r="B704">
        <v>0</v>
      </c>
      <c r="C704">
        <v>3</v>
      </c>
      <c r="D704" t="s">
        <v>1052</v>
      </c>
      <c r="E704" t="s">
        <v>82</v>
      </c>
      <c r="F704">
        <v>18</v>
      </c>
      <c r="G704">
        <v>0</v>
      </c>
      <c r="H704">
        <v>1</v>
      </c>
      <c r="I704">
        <v>2691</v>
      </c>
      <c r="J704">
        <v>14.4542</v>
      </c>
      <c r="L704" t="s">
        <v>85</v>
      </c>
    </row>
    <row r="705" spans="1:12" x14ac:dyDescent="0.3">
      <c r="A705">
        <v>704</v>
      </c>
      <c r="B705">
        <v>0</v>
      </c>
      <c r="C705">
        <v>3</v>
      </c>
      <c r="D705" t="s">
        <v>1053</v>
      </c>
      <c r="E705" t="s">
        <v>78</v>
      </c>
      <c r="F705">
        <v>25</v>
      </c>
      <c r="G705">
        <v>0</v>
      </c>
      <c r="H705">
        <v>0</v>
      </c>
      <c r="I705">
        <v>36864</v>
      </c>
      <c r="J705">
        <v>7.7416999999999998</v>
      </c>
      <c r="L705" t="s">
        <v>92</v>
      </c>
    </row>
    <row r="706" spans="1:12" x14ac:dyDescent="0.3">
      <c r="A706">
        <v>705</v>
      </c>
      <c r="B706">
        <v>0</v>
      </c>
      <c r="C706">
        <v>3</v>
      </c>
      <c r="D706" t="s">
        <v>1054</v>
      </c>
      <c r="E706" t="s">
        <v>78</v>
      </c>
      <c r="F706">
        <v>26</v>
      </c>
      <c r="G706">
        <v>1</v>
      </c>
      <c r="H706">
        <v>0</v>
      </c>
      <c r="I706">
        <v>350025</v>
      </c>
      <c r="J706">
        <v>7.8541999999999996</v>
      </c>
      <c r="L706" t="s">
        <v>80</v>
      </c>
    </row>
    <row r="707" spans="1:12" x14ac:dyDescent="0.3">
      <c r="A707">
        <v>706</v>
      </c>
      <c r="B707">
        <v>0</v>
      </c>
      <c r="C707">
        <v>2</v>
      </c>
      <c r="D707" t="s">
        <v>1055</v>
      </c>
      <c r="E707" t="s">
        <v>78</v>
      </c>
      <c r="F707">
        <v>39</v>
      </c>
      <c r="G707">
        <v>0</v>
      </c>
      <c r="H707">
        <v>0</v>
      </c>
      <c r="I707">
        <v>250655</v>
      </c>
      <c r="J707">
        <v>26</v>
      </c>
      <c r="L707" t="s">
        <v>80</v>
      </c>
    </row>
    <row r="708" spans="1:12" x14ac:dyDescent="0.3">
      <c r="A708">
        <v>707</v>
      </c>
      <c r="B708">
        <v>1</v>
      </c>
      <c r="C708">
        <v>2</v>
      </c>
      <c r="D708" t="s">
        <v>1056</v>
      </c>
      <c r="E708" t="s">
        <v>82</v>
      </c>
      <c r="F708">
        <v>45</v>
      </c>
      <c r="G708">
        <v>0</v>
      </c>
      <c r="H708">
        <v>0</v>
      </c>
      <c r="I708">
        <v>223596</v>
      </c>
      <c r="J708">
        <v>13.5</v>
      </c>
      <c r="L708" t="s">
        <v>80</v>
      </c>
    </row>
    <row r="709" spans="1:12" x14ac:dyDescent="0.3">
      <c r="A709">
        <v>708</v>
      </c>
      <c r="B709">
        <v>1</v>
      </c>
      <c r="C709">
        <v>1</v>
      </c>
      <c r="D709" t="s">
        <v>1057</v>
      </c>
      <c r="E709" t="s">
        <v>78</v>
      </c>
      <c r="F709">
        <v>42</v>
      </c>
      <c r="G709">
        <v>0</v>
      </c>
      <c r="H709">
        <v>0</v>
      </c>
      <c r="I709" t="s">
        <v>1058</v>
      </c>
      <c r="J709">
        <v>26.287500000000001</v>
      </c>
      <c r="K709" t="s">
        <v>1051</v>
      </c>
      <c r="L709" t="s">
        <v>80</v>
      </c>
    </row>
    <row r="710" spans="1:12" x14ac:dyDescent="0.3">
      <c r="A710">
        <v>709</v>
      </c>
      <c r="B710">
        <v>1</v>
      </c>
      <c r="C710">
        <v>1</v>
      </c>
      <c r="D710" t="s">
        <v>1059</v>
      </c>
      <c r="E710" t="s">
        <v>82</v>
      </c>
      <c r="F710">
        <v>22</v>
      </c>
      <c r="G710">
        <v>0</v>
      </c>
      <c r="H710">
        <v>0</v>
      </c>
      <c r="I710">
        <v>113781</v>
      </c>
      <c r="J710">
        <v>151.55000000000001</v>
      </c>
      <c r="L710" t="s">
        <v>80</v>
      </c>
    </row>
    <row r="711" spans="1:12" x14ac:dyDescent="0.3">
      <c r="A711">
        <v>710</v>
      </c>
      <c r="B711">
        <v>1</v>
      </c>
      <c r="C711">
        <v>3</v>
      </c>
      <c r="D711" t="s">
        <v>1060</v>
      </c>
      <c r="E711" t="s">
        <v>78</v>
      </c>
      <c r="G711">
        <v>1</v>
      </c>
      <c r="H711">
        <v>1</v>
      </c>
      <c r="I711">
        <v>2661</v>
      </c>
      <c r="J711">
        <v>15.245799999999999</v>
      </c>
      <c r="L711" t="s">
        <v>85</v>
      </c>
    </row>
    <row r="712" spans="1:12" x14ac:dyDescent="0.3">
      <c r="A712">
        <v>711</v>
      </c>
      <c r="B712">
        <v>1</v>
      </c>
      <c r="C712">
        <v>1</v>
      </c>
      <c r="D712" t="s">
        <v>1061</v>
      </c>
      <c r="E712" t="s">
        <v>82</v>
      </c>
      <c r="F712">
        <v>24</v>
      </c>
      <c r="G712">
        <v>0</v>
      </c>
      <c r="H712">
        <v>0</v>
      </c>
      <c r="I712" t="s">
        <v>1062</v>
      </c>
      <c r="J712">
        <v>49.504199999999997</v>
      </c>
      <c r="K712" t="s">
        <v>1063</v>
      </c>
      <c r="L712" t="s">
        <v>85</v>
      </c>
    </row>
    <row r="713" spans="1:12" x14ac:dyDescent="0.3">
      <c r="A713">
        <v>712</v>
      </c>
      <c r="B713">
        <v>0</v>
      </c>
      <c r="C713">
        <v>1</v>
      </c>
      <c r="D713" t="s">
        <v>1064</v>
      </c>
      <c r="E713" t="s">
        <v>78</v>
      </c>
      <c r="G713">
        <v>0</v>
      </c>
      <c r="H713">
        <v>0</v>
      </c>
      <c r="I713">
        <v>113028</v>
      </c>
      <c r="J713">
        <v>26.55</v>
      </c>
      <c r="K713" t="s">
        <v>565</v>
      </c>
      <c r="L713" t="s">
        <v>80</v>
      </c>
    </row>
    <row r="714" spans="1:12" x14ac:dyDescent="0.3">
      <c r="A714">
        <v>713</v>
      </c>
      <c r="B714">
        <v>1</v>
      </c>
      <c r="C714">
        <v>1</v>
      </c>
      <c r="D714" t="s">
        <v>1065</v>
      </c>
      <c r="E714" t="s">
        <v>78</v>
      </c>
      <c r="F714">
        <v>48</v>
      </c>
      <c r="G714">
        <v>1</v>
      </c>
      <c r="H714">
        <v>0</v>
      </c>
      <c r="I714">
        <v>19996</v>
      </c>
      <c r="J714">
        <v>52</v>
      </c>
      <c r="K714" t="s">
        <v>1008</v>
      </c>
      <c r="L714" t="s">
        <v>80</v>
      </c>
    </row>
    <row r="715" spans="1:12" x14ac:dyDescent="0.3">
      <c r="A715">
        <v>714</v>
      </c>
      <c r="B715">
        <v>0</v>
      </c>
      <c r="C715">
        <v>3</v>
      </c>
      <c r="D715" t="s">
        <v>1066</v>
      </c>
      <c r="E715" t="s">
        <v>78</v>
      </c>
      <c r="F715">
        <v>29</v>
      </c>
      <c r="G715">
        <v>0</v>
      </c>
      <c r="H715">
        <v>0</v>
      </c>
      <c r="I715">
        <v>7545</v>
      </c>
      <c r="J715">
        <v>9.4832999999999998</v>
      </c>
      <c r="L715" t="s">
        <v>80</v>
      </c>
    </row>
    <row r="716" spans="1:12" x14ac:dyDescent="0.3">
      <c r="A716">
        <v>715</v>
      </c>
      <c r="B716">
        <v>0</v>
      </c>
      <c r="C716">
        <v>2</v>
      </c>
      <c r="D716" t="s">
        <v>1067</v>
      </c>
      <c r="E716" t="s">
        <v>78</v>
      </c>
      <c r="F716">
        <v>52</v>
      </c>
      <c r="G716">
        <v>0</v>
      </c>
      <c r="H716">
        <v>0</v>
      </c>
      <c r="I716">
        <v>250647</v>
      </c>
      <c r="J716">
        <v>13</v>
      </c>
      <c r="L716" t="s">
        <v>80</v>
      </c>
    </row>
    <row r="717" spans="1:12" x14ac:dyDescent="0.3">
      <c r="A717">
        <v>716</v>
      </c>
      <c r="B717">
        <v>0</v>
      </c>
      <c r="C717">
        <v>3</v>
      </c>
      <c r="D717" t="s">
        <v>1068</v>
      </c>
      <c r="E717" t="s">
        <v>78</v>
      </c>
      <c r="F717">
        <v>19</v>
      </c>
      <c r="G717">
        <v>0</v>
      </c>
      <c r="H717">
        <v>0</v>
      </c>
      <c r="I717">
        <v>348124</v>
      </c>
      <c r="J717">
        <v>7.65</v>
      </c>
      <c r="K717" t="s">
        <v>195</v>
      </c>
      <c r="L717" t="s">
        <v>80</v>
      </c>
    </row>
    <row r="718" spans="1:12" x14ac:dyDescent="0.3">
      <c r="A718">
        <v>717</v>
      </c>
      <c r="B718">
        <v>1</v>
      </c>
      <c r="C718">
        <v>1</v>
      </c>
      <c r="D718" t="s">
        <v>1069</v>
      </c>
      <c r="E718" t="s">
        <v>82</v>
      </c>
      <c r="F718">
        <v>38</v>
      </c>
      <c r="G718">
        <v>0</v>
      </c>
      <c r="H718">
        <v>0</v>
      </c>
      <c r="I718" t="s">
        <v>630</v>
      </c>
      <c r="J718">
        <v>227.52500000000001</v>
      </c>
      <c r="K718" t="s">
        <v>1070</v>
      </c>
      <c r="L718" t="s">
        <v>85</v>
      </c>
    </row>
    <row r="719" spans="1:12" x14ac:dyDescent="0.3">
      <c r="A719">
        <v>718</v>
      </c>
      <c r="B719">
        <v>1</v>
      </c>
      <c r="C719">
        <v>2</v>
      </c>
      <c r="D719" t="s">
        <v>1071</v>
      </c>
      <c r="E719" t="s">
        <v>82</v>
      </c>
      <c r="F719">
        <v>27</v>
      </c>
      <c r="G719">
        <v>0</v>
      </c>
      <c r="H719">
        <v>0</v>
      </c>
      <c r="I719">
        <v>34218</v>
      </c>
      <c r="J719">
        <v>10.5</v>
      </c>
      <c r="K719" t="s">
        <v>260</v>
      </c>
      <c r="L719" t="s">
        <v>80</v>
      </c>
    </row>
    <row r="720" spans="1:12" x14ac:dyDescent="0.3">
      <c r="A720">
        <v>719</v>
      </c>
      <c r="B720">
        <v>0</v>
      </c>
      <c r="C720">
        <v>3</v>
      </c>
      <c r="D720" t="s">
        <v>1072</v>
      </c>
      <c r="E720" t="s">
        <v>78</v>
      </c>
      <c r="G720">
        <v>0</v>
      </c>
      <c r="H720">
        <v>0</v>
      </c>
      <c r="I720">
        <v>36568</v>
      </c>
      <c r="J720">
        <v>15.5</v>
      </c>
      <c r="L720" t="s">
        <v>92</v>
      </c>
    </row>
    <row r="721" spans="1:12" x14ac:dyDescent="0.3">
      <c r="A721">
        <v>720</v>
      </c>
      <c r="B721">
        <v>0</v>
      </c>
      <c r="C721">
        <v>3</v>
      </c>
      <c r="D721" t="s">
        <v>1073</v>
      </c>
      <c r="E721" t="s">
        <v>78</v>
      </c>
      <c r="F721">
        <v>33</v>
      </c>
      <c r="G721">
        <v>0</v>
      </c>
      <c r="H721">
        <v>0</v>
      </c>
      <c r="I721">
        <v>347062</v>
      </c>
      <c r="J721">
        <v>7.7750000000000004</v>
      </c>
      <c r="L721" t="s">
        <v>80</v>
      </c>
    </row>
    <row r="722" spans="1:12" x14ac:dyDescent="0.3">
      <c r="A722">
        <v>721</v>
      </c>
      <c r="B722">
        <v>1</v>
      </c>
      <c r="C722">
        <v>2</v>
      </c>
      <c r="D722" t="s">
        <v>1074</v>
      </c>
      <c r="E722" t="s">
        <v>82</v>
      </c>
      <c r="F722">
        <v>6</v>
      </c>
      <c r="G722">
        <v>0</v>
      </c>
      <c r="H722">
        <v>1</v>
      </c>
      <c r="I722">
        <v>248727</v>
      </c>
      <c r="J722">
        <v>33</v>
      </c>
      <c r="L722" t="s">
        <v>80</v>
      </c>
    </row>
    <row r="723" spans="1:12" x14ac:dyDescent="0.3">
      <c r="A723">
        <v>722</v>
      </c>
      <c r="B723">
        <v>0</v>
      </c>
      <c r="C723">
        <v>3</v>
      </c>
      <c r="D723" t="s">
        <v>1075</v>
      </c>
      <c r="E723" t="s">
        <v>78</v>
      </c>
      <c r="F723">
        <v>17</v>
      </c>
      <c r="G723">
        <v>1</v>
      </c>
      <c r="H723">
        <v>0</v>
      </c>
      <c r="I723">
        <v>350048</v>
      </c>
      <c r="J723">
        <v>7.0541999999999998</v>
      </c>
      <c r="L723" t="s">
        <v>80</v>
      </c>
    </row>
    <row r="724" spans="1:12" x14ac:dyDescent="0.3">
      <c r="A724">
        <v>723</v>
      </c>
      <c r="B724">
        <v>0</v>
      </c>
      <c r="C724">
        <v>2</v>
      </c>
      <c r="D724" t="s">
        <v>1076</v>
      </c>
      <c r="E724" t="s">
        <v>78</v>
      </c>
      <c r="F724">
        <v>34</v>
      </c>
      <c r="G724">
        <v>0</v>
      </c>
      <c r="H724">
        <v>0</v>
      </c>
      <c r="I724">
        <v>12233</v>
      </c>
      <c r="J724">
        <v>13</v>
      </c>
      <c r="L724" t="s">
        <v>80</v>
      </c>
    </row>
    <row r="725" spans="1:12" x14ac:dyDescent="0.3">
      <c r="A725">
        <v>724</v>
      </c>
      <c r="B725">
        <v>0</v>
      </c>
      <c r="C725">
        <v>2</v>
      </c>
      <c r="D725" t="s">
        <v>1077</v>
      </c>
      <c r="E725" t="s">
        <v>78</v>
      </c>
      <c r="F725">
        <v>50</v>
      </c>
      <c r="G725">
        <v>0</v>
      </c>
      <c r="H725">
        <v>0</v>
      </c>
      <c r="I725">
        <v>250643</v>
      </c>
      <c r="J725">
        <v>13</v>
      </c>
      <c r="L725" t="s">
        <v>80</v>
      </c>
    </row>
    <row r="726" spans="1:12" x14ac:dyDescent="0.3">
      <c r="A726">
        <v>725</v>
      </c>
      <c r="B726">
        <v>1</v>
      </c>
      <c r="C726">
        <v>1</v>
      </c>
      <c r="D726" t="s">
        <v>1078</v>
      </c>
      <c r="E726" t="s">
        <v>78</v>
      </c>
      <c r="F726">
        <v>27</v>
      </c>
      <c r="G726">
        <v>1</v>
      </c>
      <c r="H726">
        <v>0</v>
      </c>
      <c r="I726">
        <v>113806</v>
      </c>
      <c r="J726">
        <v>53.1</v>
      </c>
      <c r="K726" t="s">
        <v>1079</v>
      </c>
      <c r="L726" t="s">
        <v>80</v>
      </c>
    </row>
    <row r="727" spans="1:12" x14ac:dyDescent="0.3">
      <c r="A727">
        <v>726</v>
      </c>
      <c r="B727">
        <v>0</v>
      </c>
      <c r="C727">
        <v>3</v>
      </c>
      <c r="D727" t="s">
        <v>1080</v>
      </c>
      <c r="E727" t="s">
        <v>78</v>
      </c>
      <c r="F727">
        <v>20</v>
      </c>
      <c r="G727">
        <v>0</v>
      </c>
      <c r="H727">
        <v>0</v>
      </c>
      <c r="I727">
        <v>315094</v>
      </c>
      <c r="J727">
        <v>8.6624999999999996</v>
      </c>
      <c r="L727" t="s">
        <v>80</v>
      </c>
    </row>
    <row r="728" spans="1:12" x14ac:dyDescent="0.3">
      <c r="A728">
        <v>727</v>
      </c>
      <c r="B728">
        <v>1</v>
      </c>
      <c r="C728">
        <v>2</v>
      </c>
      <c r="D728" t="s">
        <v>1081</v>
      </c>
      <c r="E728" t="s">
        <v>82</v>
      </c>
      <c r="F728">
        <v>30</v>
      </c>
      <c r="G728">
        <v>3</v>
      </c>
      <c r="H728">
        <v>0</v>
      </c>
      <c r="I728">
        <v>31027</v>
      </c>
      <c r="J728">
        <v>21</v>
      </c>
      <c r="L728" t="s">
        <v>80</v>
      </c>
    </row>
    <row r="729" spans="1:12" x14ac:dyDescent="0.3">
      <c r="A729">
        <v>728</v>
      </c>
      <c r="B729">
        <v>1</v>
      </c>
      <c r="C729">
        <v>3</v>
      </c>
      <c r="D729" t="s">
        <v>1082</v>
      </c>
      <c r="E729" t="s">
        <v>82</v>
      </c>
      <c r="G729">
        <v>0</v>
      </c>
      <c r="H729">
        <v>0</v>
      </c>
      <c r="I729">
        <v>36866</v>
      </c>
      <c r="J729">
        <v>7.7374999999999998</v>
      </c>
      <c r="L729" t="s">
        <v>92</v>
      </c>
    </row>
    <row r="730" spans="1:12" x14ac:dyDescent="0.3">
      <c r="A730">
        <v>729</v>
      </c>
      <c r="B730">
        <v>0</v>
      </c>
      <c r="C730">
        <v>2</v>
      </c>
      <c r="D730" t="s">
        <v>1083</v>
      </c>
      <c r="E730" t="s">
        <v>78</v>
      </c>
      <c r="F730">
        <v>25</v>
      </c>
      <c r="G730">
        <v>1</v>
      </c>
      <c r="H730">
        <v>0</v>
      </c>
      <c r="I730">
        <v>236853</v>
      </c>
      <c r="J730">
        <v>26</v>
      </c>
      <c r="L730" t="s">
        <v>80</v>
      </c>
    </row>
    <row r="731" spans="1:12" x14ac:dyDescent="0.3">
      <c r="A731">
        <v>730</v>
      </c>
      <c r="B731">
        <v>0</v>
      </c>
      <c r="C731">
        <v>3</v>
      </c>
      <c r="D731" t="s">
        <v>1084</v>
      </c>
      <c r="E731" t="s">
        <v>82</v>
      </c>
      <c r="F731">
        <v>25</v>
      </c>
      <c r="G731">
        <v>1</v>
      </c>
      <c r="H731">
        <v>0</v>
      </c>
      <c r="I731" t="s">
        <v>1085</v>
      </c>
      <c r="J731">
        <v>7.9249999999999998</v>
      </c>
      <c r="L731" t="s">
        <v>80</v>
      </c>
    </row>
    <row r="732" spans="1:12" x14ac:dyDescent="0.3">
      <c r="A732">
        <v>731</v>
      </c>
      <c r="B732">
        <v>1</v>
      </c>
      <c r="C732">
        <v>1</v>
      </c>
      <c r="D732" t="s">
        <v>1086</v>
      </c>
      <c r="E732" t="s">
        <v>82</v>
      </c>
      <c r="F732">
        <v>29</v>
      </c>
      <c r="G732">
        <v>0</v>
      </c>
      <c r="H732">
        <v>0</v>
      </c>
      <c r="I732">
        <v>24160</v>
      </c>
      <c r="J732">
        <v>211.33750000000001</v>
      </c>
      <c r="K732" t="s">
        <v>1034</v>
      </c>
      <c r="L732" t="s">
        <v>80</v>
      </c>
    </row>
    <row r="733" spans="1:12" x14ac:dyDescent="0.3">
      <c r="A733">
        <v>732</v>
      </c>
      <c r="B733">
        <v>0</v>
      </c>
      <c r="C733">
        <v>3</v>
      </c>
      <c r="D733" t="s">
        <v>1087</v>
      </c>
      <c r="E733" t="s">
        <v>78</v>
      </c>
      <c r="F733">
        <v>11</v>
      </c>
      <c r="G733">
        <v>0</v>
      </c>
      <c r="H733">
        <v>0</v>
      </c>
      <c r="I733">
        <v>2699</v>
      </c>
      <c r="J733">
        <v>18.787500000000001</v>
      </c>
      <c r="L733" t="s">
        <v>85</v>
      </c>
    </row>
    <row r="734" spans="1:12" x14ac:dyDescent="0.3">
      <c r="A734">
        <v>733</v>
      </c>
      <c r="B734">
        <v>0</v>
      </c>
      <c r="C734">
        <v>2</v>
      </c>
      <c r="D734" t="s">
        <v>1088</v>
      </c>
      <c r="E734" t="s">
        <v>78</v>
      </c>
      <c r="G734">
        <v>0</v>
      </c>
      <c r="H734">
        <v>0</v>
      </c>
      <c r="I734">
        <v>239855</v>
      </c>
      <c r="J734">
        <v>0</v>
      </c>
      <c r="L734" t="s">
        <v>80</v>
      </c>
    </row>
    <row r="735" spans="1:12" x14ac:dyDescent="0.3">
      <c r="A735">
        <v>734</v>
      </c>
      <c r="B735">
        <v>0</v>
      </c>
      <c r="C735">
        <v>2</v>
      </c>
      <c r="D735" t="s">
        <v>1089</v>
      </c>
      <c r="E735" t="s">
        <v>78</v>
      </c>
      <c r="F735">
        <v>23</v>
      </c>
      <c r="G735">
        <v>0</v>
      </c>
      <c r="H735">
        <v>0</v>
      </c>
      <c r="I735">
        <v>28425</v>
      </c>
      <c r="J735">
        <v>13</v>
      </c>
      <c r="L735" t="s">
        <v>80</v>
      </c>
    </row>
    <row r="736" spans="1:12" x14ac:dyDescent="0.3">
      <c r="A736">
        <v>735</v>
      </c>
      <c r="B736">
        <v>0</v>
      </c>
      <c r="C736">
        <v>2</v>
      </c>
      <c r="D736" t="s">
        <v>1090</v>
      </c>
      <c r="E736" t="s">
        <v>78</v>
      </c>
      <c r="F736">
        <v>23</v>
      </c>
      <c r="G736">
        <v>0</v>
      </c>
      <c r="H736">
        <v>0</v>
      </c>
      <c r="I736">
        <v>233639</v>
      </c>
      <c r="J736">
        <v>13</v>
      </c>
      <c r="L736" t="s">
        <v>80</v>
      </c>
    </row>
    <row r="737" spans="1:12" x14ac:dyDescent="0.3">
      <c r="A737">
        <v>736</v>
      </c>
      <c r="B737">
        <v>0</v>
      </c>
      <c r="C737">
        <v>3</v>
      </c>
      <c r="D737" t="s">
        <v>1091</v>
      </c>
      <c r="E737" t="s">
        <v>78</v>
      </c>
      <c r="F737">
        <v>28.5</v>
      </c>
      <c r="G737">
        <v>0</v>
      </c>
      <c r="H737">
        <v>0</v>
      </c>
      <c r="I737">
        <v>54636</v>
      </c>
      <c r="J737">
        <v>16.100000000000001</v>
      </c>
      <c r="L737" t="s">
        <v>80</v>
      </c>
    </row>
    <row r="738" spans="1:12" x14ac:dyDescent="0.3">
      <c r="A738">
        <v>737</v>
      </c>
      <c r="B738">
        <v>0</v>
      </c>
      <c r="C738">
        <v>3</v>
      </c>
      <c r="D738" t="s">
        <v>1092</v>
      </c>
      <c r="E738" t="s">
        <v>82</v>
      </c>
      <c r="F738">
        <v>48</v>
      </c>
      <c r="G738">
        <v>1</v>
      </c>
      <c r="H738">
        <v>3</v>
      </c>
      <c r="I738" t="s">
        <v>208</v>
      </c>
      <c r="J738">
        <v>34.375</v>
      </c>
      <c r="L738" t="s">
        <v>80</v>
      </c>
    </row>
    <row r="739" spans="1:12" x14ac:dyDescent="0.3">
      <c r="A739">
        <v>738</v>
      </c>
      <c r="B739">
        <v>1</v>
      </c>
      <c r="C739">
        <v>1</v>
      </c>
      <c r="D739" t="s">
        <v>1093</v>
      </c>
      <c r="E739" t="s">
        <v>78</v>
      </c>
      <c r="F739">
        <v>35</v>
      </c>
      <c r="G739">
        <v>0</v>
      </c>
      <c r="H739">
        <v>0</v>
      </c>
      <c r="I739" t="s">
        <v>457</v>
      </c>
      <c r="J739">
        <v>512.32920000000001</v>
      </c>
      <c r="K739" t="s">
        <v>1094</v>
      </c>
      <c r="L739" t="s">
        <v>85</v>
      </c>
    </row>
    <row r="740" spans="1:12" x14ac:dyDescent="0.3">
      <c r="A740">
        <v>739</v>
      </c>
      <c r="B740">
        <v>0</v>
      </c>
      <c r="C740">
        <v>3</v>
      </c>
      <c r="D740" t="s">
        <v>1095</v>
      </c>
      <c r="E740" t="s">
        <v>78</v>
      </c>
      <c r="G740">
        <v>0</v>
      </c>
      <c r="H740">
        <v>0</v>
      </c>
      <c r="I740">
        <v>349201</v>
      </c>
      <c r="J740">
        <v>7.8958000000000004</v>
      </c>
      <c r="L740" t="s">
        <v>80</v>
      </c>
    </row>
    <row r="741" spans="1:12" x14ac:dyDescent="0.3">
      <c r="A741">
        <v>740</v>
      </c>
      <c r="B741">
        <v>0</v>
      </c>
      <c r="C741">
        <v>3</v>
      </c>
      <c r="D741" t="s">
        <v>1096</v>
      </c>
      <c r="E741" t="s">
        <v>78</v>
      </c>
      <c r="G741">
        <v>0</v>
      </c>
      <c r="H741">
        <v>0</v>
      </c>
      <c r="I741">
        <v>349218</v>
      </c>
      <c r="J741">
        <v>7.8958000000000004</v>
      </c>
      <c r="L741" t="s">
        <v>80</v>
      </c>
    </row>
    <row r="742" spans="1:12" x14ac:dyDescent="0.3">
      <c r="A742">
        <v>741</v>
      </c>
      <c r="B742">
        <v>1</v>
      </c>
      <c r="C742">
        <v>1</v>
      </c>
      <c r="D742" t="s">
        <v>1097</v>
      </c>
      <c r="E742" t="s">
        <v>78</v>
      </c>
      <c r="G742">
        <v>0</v>
      </c>
      <c r="H742">
        <v>0</v>
      </c>
      <c r="I742">
        <v>16988</v>
      </c>
      <c r="J742">
        <v>30</v>
      </c>
      <c r="K742" t="s">
        <v>1098</v>
      </c>
      <c r="L742" t="s">
        <v>80</v>
      </c>
    </row>
    <row r="743" spans="1:12" x14ac:dyDescent="0.3">
      <c r="A743">
        <v>742</v>
      </c>
      <c r="B743">
        <v>0</v>
      </c>
      <c r="C743">
        <v>1</v>
      </c>
      <c r="D743" t="s">
        <v>1099</v>
      </c>
      <c r="E743" t="s">
        <v>78</v>
      </c>
      <c r="F743">
        <v>36</v>
      </c>
      <c r="G743">
        <v>1</v>
      </c>
      <c r="H743">
        <v>0</v>
      </c>
      <c r="I743">
        <v>19877</v>
      </c>
      <c r="J743">
        <v>78.849999999999994</v>
      </c>
      <c r="K743" t="s">
        <v>1100</v>
      </c>
      <c r="L743" t="s">
        <v>80</v>
      </c>
    </row>
    <row r="744" spans="1:12" x14ac:dyDescent="0.3">
      <c r="A744">
        <v>743</v>
      </c>
      <c r="B744">
        <v>1</v>
      </c>
      <c r="C744">
        <v>1</v>
      </c>
      <c r="D744" t="s">
        <v>1101</v>
      </c>
      <c r="E744" t="s">
        <v>82</v>
      </c>
      <c r="F744">
        <v>21</v>
      </c>
      <c r="G744">
        <v>2</v>
      </c>
      <c r="H744">
        <v>2</v>
      </c>
      <c r="I744" t="s">
        <v>537</v>
      </c>
      <c r="J744">
        <v>262.375</v>
      </c>
      <c r="K744" t="s">
        <v>538</v>
      </c>
      <c r="L744" t="s">
        <v>85</v>
      </c>
    </row>
    <row r="745" spans="1:12" x14ac:dyDescent="0.3">
      <c r="A745">
        <v>744</v>
      </c>
      <c r="B745">
        <v>0</v>
      </c>
      <c r="C745">
        <v>3</v>
      </c>
      <c r="D745" t="s">
        <v>1102</v>
      </c>
      <c r="E745" t="s">
        <v>78</v>
      </c>
      <c r="F745">
        <v>24</v>
      </c>
      <c r="G745">
        <v>1</v>
      </c>
      <c r="H745">
        <v>0</v>
      </c>
      <c r="I745">
        <v>376566</v>
      </c>
      <c r="J745">
        <v>16.100000000000001</v>
      </c>
      <c r="L745" t="s">
        <v>80</v>
      </c>
    </row>
    <row r="746" spans="1:12" x14ac:dyDescent="0.3">
      <c r="A746">
        <v>745</v>
      </c>
      <c r="B746">
        <v>1</v>
      </c>
      <c r="C746">
        <v>3</v>
      </c>
      <c r="D746" t="s">
        <v>1103</v>
      </c>
      <c r="E746" t="s">
        <v>78</v>
      </c>
      <c r="F746">
        <v>31</v>
      </c>
      <c r="G746">
        <v>0</v>
      </c>
      <c r="H746">
        <v>0</v>
      </c>
      <c r="I746" t="s">
        <v>1104</v>
      </c>
      <c r="J746">
        <v>7.9249999999999998</v>
      </c>
      <c r="L746" t="s">
        <v>80</v>
      </c>
    </row>
    <row r="747" spans="1:12" x14ac:dyDescent="0.3">
      <c r="A747">
        <v>746</v>
      </c>
      <c r="B747">
        <v>0</v>
      </c>
      <c r="C747">
        <v>1</v>
      </c>
      <c r="D747" t="s">
        <v>1105</v>
      </c>
      <c r="E747" t="s">
        <v>78</v>
      </c>
      <c r="F747">
        <v>70</v>
      </c>
      <c r="G747">
        <v>1</v>
      </c>
      <c r="H747">
        <v>1</v>
      </c>
      <c r="I747" t="s">
        <v>842</v>
      </c>
      <c r="J747">
        <v>71</v>
      </c>
      <c r="K747" t="s">
        <v>843</v>
      </c>
      <c r="L747" t="s">
        <v>80</v>
      </c>
    </row>
    <row r="748" spans="1:12" x14ac:dyDescent="0.3">
      <c r="A748">
        <v>747</v>
      </c>
      <c r="B748">
        <v>0</v>
      </c>
      <c r="C748">
        <v>3</v>
      </c>
      <c r="D748" t="s">
        <v>1106</v>
      </c>
      <c r="E748" t="s">
        <v>78</v>
      </c>
      <c r="F748">
        <v>16</v>
      </c>
      <c r="G748">
        <v>1</v>
      </c>
      <c r="H748">
        <v>1</v>
      </c>
      <c r="I748" t="s">
        <v>489</v>
      </c>
      <c r="J748">
        <v>20.25</v>
      </c>
      <c r="L748" t="s">
        <v>80</v>
      </c>
    </row>
    <row r="749" spans="1:12" x14ac:dyDescent="0.3">
      <c r="A749">
        <v>748</v>
      </c>
      <c r="B749">
        <v>1</v>
      </c>
      <c r="C749">
        <v>2</v>
      </c>
      <c r="D749" t="s">
        <v>1107</v>
      </c>
      <c r="E749" t="s">
        <v>82</v>
      </c>
      <c r="F749">
        <v>30</v>
      </c>
      <c r="G749">
        <v>0</v>
      </c>
      <c r="H749">
        <v>0</v>
      </c>
      <c r="I749">
        <v>250648</v>
      </c>
      <c r="J749">
        <v>13</v>
      </c>
      <c r="L749" t="s">
        <v>80</v>
      </c>
    </row>
    <row r="750" spans="1:12" x14ac:dyDescent="0.3">
      <c r="A750">
        <v>749</v>
      </c>
      <c r="B750">
        <v>0</v>
      </c>
      <c r="C750">
        <v>1</v>
      </c>
      <c r="D750" t="s">
        <v>1108</v>
      </c>
      <c r="E750" t="s">
        <v>78</v>
      </c>
      <c r="F750">
        <v>19</v>
      </c>
      <c r="G750">
        <v>1</v>
      </c>
      <c r="H750">
        <v>0</v>
      </c>
      <c r="I750">
        <v>113773</v>
      </c>
      <c r="J750">
        <v>53.1</v>
      </c>
      <c r="K750" t="s">
        <v>1109</v>
      </c>
      <c r="L750" t="s">
        <v>80</v>
      </c>
    </row>
    <row r="751" spans="1:12" x14ac:dyDescent="0.3">
      <c r="A751">
        <v>750</v>
      </c>
      <c r="B751">
        <v>0</v>
      </c>
      <c r="C751">
        <v>3</v>
      </c>
      <c r="D751" t="s">
        <v>1110</v>
      </c>
      <c r="E751" t="s">
        <v>78</v>
      </c>
      <c r="F751">
        <v>31</v>
      </c>
      <c r="G751">
        <v>0</v>
      </c>
      <c r="H751">
        <v>0</v>
      </c>
      <c r="I751">
        <v>335097</v>
      </c>
      <c r="J751">
        <v>7.75</v>
      </c>
      <c r="L751" t="s">
        <v>92</v>
      </c>
    </row>
    <row r="752" spans="1:12" x14ac:dyDescent="0.3">
      <c r="A752">
        <v>751</v>
      </c>
      <c r="B752">
        <v>1</v>
      </c>
      <c r="C752">
        <v>2</v>
      </c>
      <c r="D752" t="s">
        <v>1111</v>
      </c>
      <c r="E752" t="s">
        <v>82</v>
      </c>
      <c r="F752">
        <v>4</v>
      </c>
      <c r="G752">
        <v>1</v>
      </c>
      <c r="H752">
        <v>1</v>
      </c>
      <c r="I752">
        <v>29103</v>
      </c>
      <c r="J752">
        <v>23</v>
      </c>
      <c r="L752" t="s">
        <v>80</v>
      </c>
    </row>
    <row r="753" spans="1:12" x14ac:dyDescent="0.3">
      <c r="A753">
        <v>752</v>
      </c>
      <c r="B753">
        <v>1</v>
      </c>
      <c r="C753">
        <v>3</v>
      </c>
      <c r="D753" t="s">
        <v>1112</v>
      </c>
      <c r="E753" t="s">
        <v>78</v>
      </c>
      <c r="F753">
        <v>6</v>
      </c>
      <c r="G753">
        <v>0</v>
      </c>
      <c r="H753">
        <v>1</v>
      </c>
      <c r="I753">
        <v>392096</v>
      </c>
      <c r="J753">
        <v>12.475</v>
      </c>
      <c r="K753" t="s">
        <v>1113</v>
      </c>
      <c r="L753" t="s">
        <v>80</v>
      </c>
    </row>
    <row r="754" spans="1:12" x14ac:dyDescent="0.3">
      <c r="A754">
        <v>753</v>
      </c>
      <c r="B754">
        <v>0</v>
      </c>
      <c r="C754">
        <v>3</v>
      </c>
      <c r="D754" t="s">
        <v>1114</v>
      </c>
      <c r="E754" t="s">
        <v>78</v>
      </c>
      <c r="F754">
        <v>33</v>
      </c>
      <c r="G754">
        <v>0</v>
      </c>
      <c r="H754">
        <v>0</v>
      </c>
      <c r="I754">
        <v>345780</v>
      </c>
      <c r="J754">
        <v>9.5</v>
      </c>
      <c r="L754" t="s">
        <v>80</v>
      </c>
    </row>
    <row r="755" spans="1:12" x14ac:dyDescent="0.3">
      <c r="A755">
        <v>754</v>
      </c>
      <c r="B755">
        <v>0</v>
      </c>
      <c r="C755">
        <v>3</v>
      </c>
      <c r="D755" t="s">
        <v>1115</v>
      </c>
      <c r="E755" t="s">
        <v>78</v>
      </c>
      <c r="F755">
        <v>23</v>
      </c>
      <c r="G755">
        <v>0</v>
      </c>
      <c r="H755">
        <v>0</v>
      </c>
      <c r="I755">
        <v>349204</v>
      </c>
      <c r="J755">
        <v>7.8958000000000004</v>
      </c>
      <c r="L755" t="s">
        <v>80</v>
      </c>
    </row>
    <row r="756" spans="1:12" x14ac:dyDescent="0.3">
      <c r="A756">
        <v>755</v>
      </c>
      <c r="B756">
        <v>1</v>
      </c>
      <c r="C756">
        <v>2</v>
      </c>
      <c r="D756" t="s">
        <v>1116</v>
      </c>
      <c r="E756" t="s">
        <v>82</v>
      </c>
      <c r="F756">
        <v>48</v>
      </c>
      <c r="G756">
        <v>1</v>
      </c>
      <c r="H756">
        <v>2</v>
      </c>
      <c r="I756">
        <v>220845</v>
      </c>
      <c r="J756">
        <v>65</v>
      </c>
      <c r="L756" t="s">
        <v>80</v>
      </c>
    </row>
    <row r="757" spans="1:12" x14ac:dyDescent="0.3">
      <c r="A757">
        <v>756</v>
      </c>
      <c r="B757">
        <v>1</v>
      </c>
      <c r="C757">
        <v>2</v>
      </c>
      <c r="D757" t="s">
        <v>1117</v>
      </c>
      <c r="E757" t="s">
        <v>78</v>
      </c>
      <c r="F757">
        <v>0.67</v>
      </c>
      <c r="G757">
        <v>1</v>
      </c>
      <c r="H757">
        <v>1</v>
      </c>
      <c r="I757">
        <v>250649</v>
      </c>
      <c r="J757">
        <v>14.5</v>
      </c>
      <c r="L757" t="s">
        <v>80</v>
      </c>
    </row>
    <row r="758" spans="1:12" x14ac:dyDescent="0.3">
      <c r="A758">
        <v>757</v>
      </c>
      <c r="B758">
        <v>0</v>
      </c>
      <c r="C758">
        <v>3</v>
      </c>
      <c r="D758" t="s">
        <v>1118</v>
      </c>
      <c r="E758" t="s">
        <v>78</v>
      </c>
      <c r="F758">
        <v>28</v>
      </c>
      <c r="G758">
        <v>0</v>
      </c>
      <c r="H758">
        <v>0</v>
      </c>
      <c r="I758">
        <v>350042</v>
      </c>
      <c r="J758">
        <v>7.7957999999999998</v>
      </c>
      <c r="L758" t="s">
        <v>80</v>
      </c>
    </row>
    <row r="759" spans="1:12" x14ac:dyDescent="0.3">
      <c r="A759">
        <v>758</v>
      </c>
      <c r="B759">
        <v>0</v>
      </c>
      <c r="C759">
        <v>2</v>
      </c>
      <c r="D759" t="s">
        <v>1119</v>
      </c>
      <c r="E759" t="s">
        <v>78</v>
      </c>
      <c r="F759">
        <v>18</v>
      </c>
      <c r="G759">
        <v>0</v>
      </c>
      <c r="H759">
        <v>0</v>
      </c>
      <c r="I759">
        <v>29108</v>
      </c>
      <c r="J759">
        <v>11.5</v>
      </c>
      <c r="L759" t="s">
        <v>80</v>
      </c>
    </row>
    <row r="760" spans="1:12" x14ac:dyDescent="0.3">
      <c r="A760">
        <v>759</v>
      </c>
      <c r="B760">
        <v>0</v>
      </c>
      <c r="C760">
        <v>3</v>
      </c>
      <c r="D760" t="s">
        <v>1120</v>
      </c>
      <c r="E760" t="s">
        <v>78</v>
      </c>
      <c r="F760">
        <v>34</v>
      </c>
      <c r="G760">
        <v>0</v>
      </c>
      <c r="H760">
        <v>0</v>
      </c>
      <c r="I760">
        <v>363294</v>
      </c>
      <c r="J760">
        <v>8.0500000000000007</v>
      </c>
      <c r="L760" t="s">
        <v>80</v>
      </c>
    </row>
    <row r="761" spans="1:12" x14ac:dyDescent="0.3">
      <c r="A761">
        <v>760</v>
      </c>
      <c r="B761">
        <v>1</v>
      </c>
      <c r="C761">
        <v>1</v>
      </c>
      <c r="D761" t="s">
        <v>1121</v>
      </c>
      <c r="E761" t="s">
        <v>82</v>
      </c>
      <c r="F761">
        <v>33</v>
      </c>
      <c r="G761">
        <v>0</v>
      </c>
      <c r="H761">
        <v>0</v>
      </c>
      <c r="I761">
        <v>110152</v>
      </c>
      <c r="J761">
        <v>86.5</v>
      </c>
      <c r="K761" t="s">
        <v>455</v>
      </c>
      <c r="L761" t="s">
        <v>80</v>
      </c>
    </row>
    <row r="762" spans="1:12" x14ac:dyDescent="0.3">
      <c r="A762">
        <v>761</v>
      </c>
      <c r="B762">
        <v>0</v>
      </c>
      <c r="C762">
        <v>3</v>
      </c>
      <c r="D762" t="s">
        <v>1122</v>
      </c>
      <c r="E762" t="s">
        <v>78</v>
      </c>
      <c r="G762">
        <v>0</v>
      </c>
      <c r="H762">
        <v>0</v>
      </c>
      <c r="I762">
        <v>358585</v>
      </c>
      <c r="J762">
        <v>14.5</v>
      </c>
      <c r="L762" t="s">
        <v>80</v>
      </c>
    </row>
    <row r="763" spans="1:12" x14ac:dyDescent="0.3">
      <c r="A763">
        <v>762</v>
      </c>
      <c r="B763">
        <v>0</v>
      </c>
      <c r="C763">
        <v>3</v>
      </c>
      <c r="D763" t="s">
        <v>1123</v>
      </c>
      <c r="E763" t="s">
        <v>78</v>
      </c>
      <c r="F763">
        <v>41</v>
      </c>
      <c r="G763">
        <v>0</v>
      </c>
      <c r="H763">
        <v>0</v>
      </c>
      <c r="I763" t="s">
        <v>1124</v>
      </c>
      <c r="J763">
        <v>7.125</v>
      </c>
      <c r="L763" t="s">
        <v>80</v>
      </c>
    </row>
    <row r="764" spans="1:12" x14ac:dyDescent="0.3">
      <c r="A764">
        <v>763</v>
      </c>
      <c r="B764">
        <v>1</v>
      </c>
      <c r="C764">
        <v>3</v>
      </c>
      <c r="D764" t="s">
        <v>1125</v>
      </c>
      <c r="E764" t="s">
        <v>78</v>
      </c>
      <c r="F764">
        <v>20</v>
      </c>
      <c r="G764">
        <v>0</v>
      </c>
      <c r="H764">
        <v>0</v>
      </c>
      <c r="I764">
        <v>2663</v>
      </c>
      <c r="J764">
        <v>7.2291999999999996</v>
      </c>
      <c r="L764" t="s">
        <v>85</v>
      </c>
    </row>
    <row r="765" spans="1:12" x14ac:dyDescent="0.3">
      <c r="A765">
        <v>764</v>
      </c>
      <c r="B765">
        <v>1</v>
      </c>
      <c r="C765">
        <v>1</v>
      </c>
      <c r="D765" t="s">
        <v>1126</v>
      </c>
      <c r="E765" t="s">
        <v>82</v>
      </c>
      <c r="F765">
        <v>36</v>
      </c>
      <c r="G765">
        <v>1</v>
      </c>
      <c r="H765">
        <v>2</v>
      </c>
      <c r="I765">
        <v>113760</v>
      </c>
      <c r="J765">
        <v>120</v>
      </c>
      <c r="K765" t="s">
        <v>643</v>
      </c>
      <c r="L765" t="s">
        <v>80</v>
      </c>
    </row>
    <row r="766" spans="1:12" x14ac:dyDescent="0.3">
      <c r="A766">
        <v>765</v>
      </c>
      <c r="B766">
        <v>0</v>
      </c>
      <c r="C766">
        <v>3</v>
      </c>
      <c r="D766" t="s">
        <v>1127</v>
      </c>
      <c r="E766" t="s">
        <v>78</v>
      </c>
      <c r="F766">
        <v>16</v>
      </c>
      <c r="G766">
        <v>0</v>
      </c>
      <c r="H766">
        <v>0</v>
      </c>
      <c r="I766">
        <v>347074</v>
      </c>
      <c r="J766">
        <v>7.7750000000000004</v>
      </c>
      <c r="L766" t="s">
        <v>80</v>
      </c>
    </row>
    <row r="767" spans="1:12" x14ac:dyDescent="0.3">
      <c r="A767">
        <v>766</v>
      </c>
      <c r="B767">
        <v>1</v>
      </c>
      <c r="C767">
        <v>1</v>
      </c>
      <c r="D767" t="s">
        <v>1128</v>
      </c>
      <c r="E767" t="s">
        <v>82</v>
      </c>
      <c r="F767">
        <v>51</v>
      </c>
      <c r="G767">
        <v>1</v>
      </c>
      <c r="H767">
        <v>0</v>
      </c>
      <c r="I767">
        <v>13502</v>
      </c>
      <c r="J767">
        <v>77.958299999999994</v>
      </c>
      <c r="K767" t="s">
        <v>1129</v>
      </c>
      <c r="L767" t="s">
        <v>80</v>
      </c>
    </row>
    <row r="768" spans="1:12" x14ac:dyDescent="0.3">
      <c r="A768">
        <v>767</v>
      </c>
      <c r="B768">
        <v>0</v>
      </c>
      <c r="C768">
        <v>1</v>
      </c>
      <c r="D768" t="s">
        <v>1130</v>
      </c>
      <c r="E768" t="s">
        <v>78</v>
      </c>
      <c r="G768">
        <v>0</v>
      </c>
      <c r="H768">
        <v>0</v>
      </c>
      <c r="I768">
        <v>112379</v>
      </c>
      <c r="J768">
        <v>39.6</v>
      </c>
      <c r="L768" t="s">
        <v>85</v>
      </c>
    </row>
    <row r="769" spans="1:12" x14ac:dyDescent="0.3">
      <c r="A769">
        <v>768</v>
      </c>
      <c r="B769">
        <v>0</v>
      </c>
      <c r="C769">
        <v>3</v>
      </c>
      <c r="D769" t="s">
        <v>1131</v>
      </c>
      <c r="E769" t="s">
        <v>82</v>
      </c>
      <c r="F769">
        <v>30.5</v>
      </c>
      <c r="G769">
        <v>0</v>
      </c>
      <c r="H769">
        <v>0</v>
      </c>
      <c r="I769">
        <v>364850</v>
      </c>
      <c r="J769">
        <v>7.75</v>
      </c>
      <c r="L769" t="s">
        <v>92</v>
      </c>
    </row>
    <row r="770" spans="1:12" x14ac:dyDescent="0.3">
      <c r="A770">
        <v>769</v>
      </c>
      <c r="B770">
        <v>0</v>
      </c>
      <c r="C770">
        <v>3</v>
      </c>
      <c r="D770" t="s">
        <v>1132</v>
      </c>
      <c r="E770" t="s">
        <v>78</v>
      </c>
      <c r="G770">
        <v>1</v>
      </c>
      <c r="H770">
        <v>0</v>
      </c>
      <c r="I770">
        <v>371110</v>
      </c>
      <c r="J770">
        <v>24.15</v>
      </c>
      <c r="L770" t="s">
        <v>92</v>
      </c>
    </row>
    <row r="771" spans="1:12" x14ac:dyDescent="0.3">
      <c r="A771">
        <v>770</v>
      </c>
      <c r="B771">
        <v>0</v>
      </c>
      <c r="C771">
        <v>3</v>
      </c>
      <c r="D771" t="s">
        <v>1133</v>
      </c>
      <c r="E771" t="s">
        <v>78</v>
      </c>
      <c r="F771">
        <v>32</v>
      </c>
      <c r="G771">
        <v>0</v>
      </c>
      <c r="H771">
        <v>0</v>
      </c>
      <c r="I771">
        <v>8471</v>
      </c>
      <c r="J771">
        <v>8.3625000000000007</v>
      </c>
      <c r="L771" t="s">
        <v>80</v>
      </c>
    </row>
    <row r="772" spans="1:12" x14ac:dyDescent="0.3">
      <c r="A772">
        <v>771</v>
      </c>
      <c r="B772">
        <v>0</v>
      </c>
      <c r="C772">
        <v>3</v>
      </c>
      <c r="D772" t="s">
        <v>1134</v>
      </c>
      <c r="E772" t="s">
        <v>78</v>
      </c>
      <c r="F772">
        <v>24</v>
      </c>
      <c r="G772">
        <v>0</v>
      </c>
      <c r="H772">
        <v>0</v>
      </c>
      <c r="I772">
        <v>345781</v>
      </c>
      <c r="J772">
        <v>9.5</v>
      </c>
      <c r="L772" t="s">
        <v>80</v>
      </c>
    </row>
    <row r="773" spans="1:12" x14ac:dyDescent="0.3">
      <c r="A773">
        <v>772</v>
      </c>
      <c r="B773">
        <v>0</v>
      </c>
      <c r="C773">
        <v>3</v>
      </c>
      <c r="D773" t="s">
        <v>1135</v>
      </c>
      <c r="E773" t="s">
        <v>78</v>
      </c>
      <c r="F773">
        <v>48</v>
      </c>
      <c r="G773">
        <v>0</v>
      </c>
      <c r="H773">
        <v>0</v>
      </c>
      <c r="I773">
        <v>350047</v>
      </c>
      <c r="J773">
        <v>7.8541999999999996</v>
      </c>
      <c r="L773" t="s">
        <v>80</v>
      </c>
    </row>
    <row r="774" spans="1:12" x14ac:dyDescent="0.3">
      <c r="A774">
        <v>773</v>
      </c>
      <c r="B774">
        <v>0</v>
      </c>
      <c r="C774">
        <v>2</v>
      </c>
      <c r="D774" t="s">
        <v>1136</v>
      </c>
      <c r="E774" t="s">
        <v>82</v>
      </c>
      <c r="F774">
        <v>57</v>
      </c>
      <c r="G774">
        <v>0</v>
      </c>
      <c r="H774">
        <v>0</v>
      </c>
      <c r="I774" t="s">
        <v>1137</v>
      </c>
      <c r="J774">
        <v>10.5</v>
      </c>
      <c r="K774" t="s">
        <v>1138</v>
      </c>
      <c r="L774" t="s">
        <v>80</v>
      </c>
    </row>
    <row r="775" spans="1:12" x14ac:dyDescent="0.3">
      <c r="A775">
        <v>774</v>
      </c>
      <c r="B775">
        <v>0</v>
      </c>
      <c r="C775">
        <v>3</v>
      </c>
      <c r="D775" t="s">
        <v>1139</v>
      </c>
      <c r="E775" t="s">
        <v>78</v>
      </c>
      <c r="G775">
        <v>0</v>
      </c>
      <c r="H775">
        <v>0</v>
      </c>
      <c r="I775">
        <v>2674</v>
      </c>
      <c r="J775">
        <v>7.2249999999999996</v>
      </c>
      <c r="L775" t="s">
        <v>85</v>
      </c>
    </row>
    <row r="776" spans="1:12" x14ac:dyDescent="0.3">
      <c r="A776">
        <v>775</v>
      </c>
      <c r="B776">
        <v>1</v>
      </c>
      <c r="C776">
        <v>2</v>
      </c>
      <c r="D776" t="s">
        <v>1140</v>
      </c>
      <c r="E776" t="s">
        <v>82</v>
      </c>
      <c r="F776">
        <v>54</v>
      </c>
      <c r="G776">
        <v>1</v>
      </c>
      <c r="H776">
        <v>3</v>
      </c>
      <c r="I776">
        <v>29105</v>
      </c>
      <c r="J776">
        <v>23</v>
      </c>
      <c r="L776" t="s">
        <v>80</v>
      </c>
    </row>
    <row r="777" spans="1:12" x14ac:dyDescent="0.3">
      <c r="A777">
        <v>776</v>
      </c>
      <c r="B777">
        <v>0</v>
      </c>
      <c r="C777">
        <v>3</v>
      </c>
      <c r="D777" t="s">
        <v>1141</v>
      </c>
      <c r="E777" t="s">
        <v>78</v>
      </c>
      <c r="F777">
        <v>18</v>
      </c>
      <c r="G777">
        <v>0</v>
      </c>
      <c r="H777">
        <v>0</v>
      </c>
      <c r="I777">
        <v>347078</v>
      </c>
      <c r="J777">
        <v>7.75</v>
      </c>
      <c r="L777" t="s">
        <v>80</v>
      </c>
    </row>
    <row r="778" spans="1:12" x14ac:dyDescent="0.3">
      <c r="A778">
        <v>777</v>
      </c>
      <c r="B778">
        <v>0</v>
      </c>
      <c r="C778">
        <v>3</v>
      </c>
      <c r="D778" t="s">
        <v>1142</v>
      </c>
      <c r="E778" t="s">
        <v>78</v>
      </c>
      <c r="G778">
        <v>0</v>
      </c>
      <c r="H778">
        <v>0</v>
      </c>
      <c r="I778">
        <v>383121</v>
      </c>
      <c r="J778">
        <v>7.75</v>
      </c>
      <c r="K778" t="s">
        <v>1143</v>
      </c>
      <c r="L778" t="s">
        <v>92</v>
      </c>
    </row>
    <row r="779" spans="1:12" x14ac:dyDescent="0.3">
      <c r="A779">
        <v>778</v>
      </c>
      <c r="B779">
        <v>1</v>
      </c>
      <c r="C779">
        <v>3</v>
      </c>
      <c r="D779" t="s">
        <v>1144</v>
      </c>
      <c r="E779" t="s">
        <v>82</v>
      </c>
      <c r="F779">
        <v>5</v>
      </c>
      <c r="G779">
        <v>0</v>
      </c>
      <c r="H779">
        <v>0</v>
      </c>
      <c r="I779">
        <v>364516</v>
      </c>
      <c r="J779">
        <v>12.475</v>
      </c>
      <c r="L779" t="s">
        <v>80</v>
      </c>
    </row>
    <row r="780" spans="1:12" x14ac:dyDescent="0.3">
      <c r="A780">
        <v>779</v>
      </c>
      <c r="B780">
        <v>0</v>
      </c>
      <c r="C780">
        <v>3</v>
      </c>
      <c r="D780" t="s">
        <v>1145</v>
      </c>
      <c r="E780" t="s">
        <v>78</v>
      </c>
      <c r="G780">
        <v>0</v>
      </c>
      <c r="H780">
        <v>0</v>
      </c>
      <c r="I780">
        <v>36865</v>
      </c>
      <c r="J780">
        <v>7.7374999999999998</v>
      </c>
      <c r="L780" t="s">
        <v>92</v>
      </c>
    </row>
    <row r="781" spans="1:12" x14ac:dyDescent="0.3">
      <c r="A781">
        <v>780</v>
      </c>
      <c r="B781">
        <v>1</v>
      </c>
      <c r="C781">
        <v>1</v>
      </c>
      <c r="D781" t="s">
        <v>1146</v>
      </c>
      <c r="E781" t="s">
        <v>82</v>
      </c>
      <c r="F781">
        <v>43</v>
      </c>
      <c r="G781">
        <v>0</v>
      </c>
      <c r="H781">
        <v>1</v>
      </c>
      <c r="I781">
        <v>24160</v>
      </c>
      <c r="J781">
        <v>211.33750000000001</v>
      </c>
      <c r="K781" t="s">
        <v>1147</v>
      </c>
      <c r="L781" t="s">
        <v>80</v>
      </c>
    </row>
    <row r="782" spans="1:12" x14ac:dyDescent="0.3">
      <c r="A782">
        <v>781</v>
      </c>
      <c r="B782">
        <v>1</v>
      </c>
      <c r="C782">
        <v>3</v>
      </c>
      <c r="D782" t="s">
        <v>1148</v>
      </c>
      <c r="E782" t="s">
        <v>82</v>
      </c>
      <c r="F782">
        <v>13</v>
      </c>
      <c r="G782">
        <v>0</v>
      </c>
      <c r="H782">
        <v>0</v>
      </c>
      <c r="I782">
        <v>2687</v>
      </c>
      <c r="J782">
        <v>7.2291999999999996</v>
      </c>
      <c r="L782" t="s">
        <v>85</v>
      </c>
    </row>
    <row r="783" spans="1:12" x14ac:dyDescent="0.3">
      <c r="A783">
        <v>782</v>
      </c>
      <c r="B783">
        <v>1</v>
      </c>
      <c r="C783">
        <v>1</v>
      </c>
      <c r="D783" t="s">
        <v>1149</v>
      </c>
      <c r="E783" t="s">
        <v>82</v>
      </c>
      <c r="F783">
        <v>17</v>
      </c>
      <c r="G783">
        <v>1</v>
      </c>
      <c r="H783">
        <v>0</v>
      </c>
      <c r="I783">
        <v>17474</v>
      </c>
      <c r="J783">
        <v>57</v>
      </c>
      <c r="K783" t="s">
        <v>1036</v>
      </c>
      <c r="L783" t="s">
        <v>80</v>
      </c>
    </row>
    <row r="784" spans="1:12" x14ac:dyDescent="0.3">
      <c r="A784">
        <v>783</v>
      </c>
      <c r="B784">
        <v>0</v>
      </c>
      <c r="C784">
        <v>1</v>
      </c>
      <c r="D784" t="s">
        <v>1150</v>
      </c>
      <c r="E784" t="s">
        <v>78</v>
      </c>
      <c r="F784">
        <v>29</v>
      </c>
      <c r="G784">
        <v>0</v>
      </c>
      <c r="H784">
        <v>0</v>
      </c>
      <c r="I784">
        <v>113501</v>
      </c>
      <c r="J784">
        <v>30</v>
      </c>
      <c r="K784" t="s">
        <v>1151</v>
      </c>
      <c r="L784" t="s">
        <v>80</v>
      </c>
    </row>
    <row r="785" spans="1:12" x14ac:dyDescent="0.3">
      <c r="A785">
        <v>784</v>
      </c>
      <c r="B785">
        <v>0</v>
      </c>
      <c r="C785">
        <v>3</v>
      </c>
      <c r="D785" t="s">
        <v>1152</v>
      </c>
      <c r="E785" t="s">
        <v>78</v>
      </c>
      <c r="G785">
        <v>1</v>
      </c>
      <c r="H785">
        <v>2</v>
      </c>
      <c r="I785" t="s">
        <v>1153</v>
      </c>
      <c r="J785">
        <v>23.45</v>
      </c>
      <c r="L785" t="s">
        <v>80</v>
      </c>
    </row>
    <row r="786" spans="1:12" x14ac:dyDescent="0.3">
      <c r="A786">
        <v>785</v>
      </c>
      <c r="B786">
        <v>0</v>
      </c>
      <c r="C786">
        <v>3</v>
      </c>
      <c r="D786" t="s">
        <v>1154</v>
      </c>
      <c r="E786" t="s">
        <v>78</v>
      </c>
      <c r="F786">
        <v>25</v>
      </c>
      <c r="G786">
        <v>0</v>
      </c>
      <c r="H786">
        <v>0</v>
      </c>
      <c r="I786" t="s">
        <v>1155</v>
      </c>
      <c r="J786">
        <v>7.05</v>
      </c>
      <c r="L786" t="s">
        <v>80</v>
      </c>
    </row>
    <row r="787" spans="1:12" x14ac:dyDescent="0.3">
      <c r="A787">
        <v>786</v>
      </c>
      <c r="B787">
        <v>0</v>
      </c>
      <c r="C787">
        <v>3</v>
      </c>
      <c r="D787" t="s">
        <v>1156</v>
      </c>
      <c r="E787" t="s">
        <v>78</v>
      </c>
      <c r="F787">
        <v>25</v>
      </c>
      <c r="G787">
        <v>0</v>
      </c>
      <c r="H787">
        <v>0</v>
      </c>
      <c r="I787">
        <v>374887</v>
      </c>
      <c r="J787">
        <v>7.25</v>
      </c>
      <c r="L787" t="s">
        <v>80</v>
      </c>
    </row>
    <row r="788" spans="1:12" x14ac:dyDescent="0.3">
      <c r="A788">
        <v>787</v>
      </c>
      <c r="B788">
        <v>1</v>
      </c>
      <c r="C788">
        <v>3</v>
      </c>
      <c r="D788" t="s">
        <v>1157</v>
      </c>
      <c r="E788" t="s">
        <v>82</v>
      </c>
      <c r="F788">
        <v>18</v>
      </c>
      <c r="G788">
        <v>0</v>
      </c>
      <c r="H788">
        <v>0</v>
      </c>
      <c r="I788">
        <v>3101265</v>
      </c>
      <c r="J788">
        <v>7.4958</v>
      </c>
      <c r="L788" t="s">
        <v>80</v>
      </c>
    </row>
    <row r="789" spans="1:12" x14ac:dyDescent="0.3">
      <c r="A789">
        <v>788</v>
      </c>
      <c r="B789">
        <v>0</v>
      </c>
      <c r="C789">
        <v>3</v>
      </c>
      <c r="D789" t="s">
        <v>1158</v>
      </c>
      <c r="E789" t="s">
        <v>78</v>
      </c>
      <c r="F789">
        <v>8</v>
      </c>
      <c r="G789">
        <v>4</v>
      </c>
      <c r="H789">
        <v>1</v>
      </c>
      <c r="I789">
        <v>382652</v>
      </c>
      <c r="J789">
        <v>29.125</v>
      </c>
      <c r="L789" t="s">
        <v>92</v>
      </c>
    </row>
    <row r="790" spans="1:12" x14ac:dyDescent="0.3">
      <c r="A790">
        <v>789</v>
      </c>
      <c r="B790">
        <v>1</v>
      </c>
      <c r="C790">
        <v>3</v>
      </c>
      <c r="D790" t="s">
        <v>1159</v>
      </c>
      <c r="E790" t="s">
        <v>78</v>
      </c>
      <c r="F790">
        <v>1</v>
      </c>
      <c r="G790">
        <v>1</v>
      </c>
      <c r="H790">
        <v>2</v>
      </c>
      <c r="I790" t="s">
        <v>219</v>
      </c>
      <c r="J790">
        <v>20.574999999999999</v>
      </c>
      <c r="L790" t="s">
        <v>80</v>
      </c>
    </row>
    <row r="791" spans="1:12" x14ac:dyDescent="0.3">
      <c r="A791">
        <v>790</v>
      </c>
      <c r="B791">
        <v>0</v>
      </c>
      <c r="C791">
        <v>1</v>
      </c>
      <c r="D791" t="s">
        <v>1160</v>
      </c>
      <c r="E791" t="s">
        <v>78</v>
      </c>
      <c r="F791">
        <v>46</v>
      </c>
      <c r="G791">
        <v>0</v>
      </c>
      <c r="H791">
        <v>0</v>
      </c>
      <c r="I791" t="s">
        <v>284</v>
      </c>
      <c r="J791">
        <v>79.2</v>
      </c>
      <c r="K791" t="s">
        <v>1161</v>
      </c>
      <c r="L791" t="s">
        <v>85</v>
      </c>
    </row>
    <row r="792" spans="1:12" x14ac:dyDescent="0.3">
      <c r="A792">
        <v>791</v>
      </c>
      <c r="B792">
        <v>0</v>
      </c>
      <c r="C792">
        <v>3</v>
      </c>
      <c r="D792" t="s">
        <v>1162</v>
      </c>
      <c r="E792" t="s">
        <v>78</v>
      </c>
      <c r="G792">
        <v>0</v>
      </c>
      <c r="H792">
        <v>0</v>
      </c>
      <c r="I792">
        <v>12460</v>
      </c>
      <c r="J792">
        <v>7.75</v>
      </c>
      <c r="L792" t="s">
        <v>92</v>
      </c>
    </row>
    <row r="793" spans="1:12" x14ac:dyDescent="0.3">
      <c r="A793">
        <v>792</v>
      </c>
      <c r="B793">
        <v>0</v>
      </c>
      <c r="C793">
        <v>2</v>
      </c>
      <c r="D793" t="s">
        <v>1163</v>
      </c>
      <c r="E793" t="s">
        <v>78</v>
      </c>
      <c r="F793">
        <v>16</v>
      </c>
      <c r="G793">
        <v>0</v>
      </c>
      <c r="H793">
        <v>0</v>
      </c>
      <c r="I793">
        <v>239865</v>
      </c>
      <c r="J793">
        <v>26</v>
      </c>
      <c r="L793" t="s">
        <v>80</v>
      </c>
    </row>
    <row r="794" spans="1:12" x14ac:dyDescent="0.3">
      <c r="A794">
        <v>793</v>
      </c>
      <c r="B794">
        <v>0</v>
      </c>
      <c r="C794">
        <v>3</v>
      </c>
      <c r="D794" t="s">
        <v>1164</v>
      </c>
      <c r="E794" t="s">
        <v>82</v>
      </c>
      <c r="G794">
        <v>8</v>
      </c>
      <c r="H794">
        <v>2</v>
      </c>
      <c r="I794" t="s">
        <v>316</v>
      </c>
      <c r="J794">
        <v>69.55</v>
      </c>
      <c r="L794" t="s">
        <v>80</v>
      </c>
    </row>
    <row r="795" spans="1:12" x14ac:dyDescent="0.3">
      <c r="A795">
        <v>794</v>
      </c>
      <c r="B795">
        <v>0</v>
      </c>
      <c r="C795">
        <v>1</v>
      </c>
      <c r="D795" t="s">
        <v>1165</v>
      </c>
      <c r="E795" t="s">
        <v>78</v>
      </c>
      <c r="G795">
        <v>0</v>
      </c>
      <c r="H795">
        <v>0</v>
      </c>
      <c r="I795" t="s">
        <v>1166</v>
      </c>
      <c r="J795">
        <v>30.695799999999998</v>
      </c>
      <c r="L795" t="s">
        <v>85</v>
      </c>
    </row>
    <row r="796" spans="1:12" x14ac:dyDescent="0.3">
      <c r="A796">
        <v>795</v>
      </c>
      <c r="B796">
        <v>0</v>
      </c>
      <c r="C796">
        <v>3</v>
      </c>
      <c r="D796" t="s">
        <v>1167</v>
      </c>
      <c r="E796" t="s">
        <v>78</v>
      </c>
      <c r="F796">
        <v>25</v>
      </c>
      <c r="G796">
        <v>0</v>
      </c>
      <c r="H796">
        <v>0</v>
      </c>
      <c r="I796">
        <v>349203</v>
      </c>
      <c r="J796">
        <v>7.8958000000000004</v>
      </c>
      <c r="L796" t="s">
        <v>80</v>
      </c>
    </row>
    <row r="797" spans="1:12" x14ac:dyDescent="0.3">
      <c r="A797">
        <v>796</v>
      </c>
      <c r="B797">
        <v>0</v>
      </c>
      <c r="C797">
        <v>2</v>
      </c>
      <c r="D797" t="s">
        <v>1168</v>
      </c>
      <c r="E797" t="s">
        <v>78</v>
      </c>
      <c r="F797">
        <v>39</v>
      </c>
      <c r="G797">
        <v>0</v>
      </c>
      <c r="H797">
        <v>0</v>
      </c>
      <c r="I797">
        <v>28213</v>
      </c>
      <c r="J797">
        <v>13</v>
      </c>
      <c r="L797" t="s">
        <v>80</v>
      </c>
    </row>
    <row r="798" spans="1:12" x14ac:dyDescent="0.3">
      <c r="A798">
        <v>797</v>
      </c>
      <c r="B798">
        <v>1</v>
      </c>
      <c r="C798">
        <v>1</v>
      </c>
      <c r="D798" t="s">
        <v>1169</v>
      </c>
      <c r="E798" t="s">
        <v>82</v>
      </c>
      <c r="F798">
        <v>49</v>
      </c>
      <c r="G798">
        <v>0</v>
      </c>
      <c r="H798">
        <v>0</v>
      </c>
      <c r="I798">
        <v>17465</v>
      </c>
      <c r="J798">
        <v>25.929200000000002</v>
      </c>
      <c r="K798" t="s">
        <v>1170</v>
      </c>
      <c r="L798" t="s">
        <v>80</v>
      </c>
    </row>
    <row r="799" spans="1:12" x14ac:dyDescent="0.3">
      <c r="A799">
        <v>798</v>
      </c>
      <c r="B799">
        <v>1</v>
      </c>
      <c r="C799">
        <v>3</v>
      </c>
      <c r="D799" t="s">
        <v>1171</v>
      </c>
      <c r="E799" t="s">
        <v>82</v>
      </c>
      <c r="F799">
        <v>31</v>
      </c>
      <c r="G799">
        <v>0</v>
      </c>
      <c r="H799">
        <v>0</v>
      </c>
      <c r="I799">
        <v>349244</v>
      </c>
      <c r="J799">
        <v>8.6832999999999991</v>
      </c>
      <c r="L799" t="s">
        <v>80</v>
      </c>
    </row>
    <row r="800" spans="1:12" x14ac:dyDescent="0.3">
      <c r="A800">
        <v>799</v>
      </c>
      <c r="B800">
        <v>0</v>
      </c>
      <c r="C800">
        <v>3</v>
      </c>
      <c r="D800" t="s">
        <v>1172</v>
      </c>
      <c r="E800" t="s">
        <v>78</v>
      </c>
      <c r="F800">
        <v>30</v>
      </c>
      <c r="G800">
        <v>0</v>
      </c>
      <c r="H800">
        <v>0</v>
      </c>
      <c r="I800">
        <v>2685</v>
      </c>
      <c r="J800">
        <v>7.2291999999999996</v>
      </c>
      <c r="L800" t="s">
        <v>85</v>
      </c>
    </row>
    <row r="801" spans="1:12" x14ac:dyDescent="0.3">
      <c r="A801">
        <v>800</v>
      </c>
      <c r="B801">
        <v>0</v>
      </c>
      <c r="C801">
        <v>3</v>
      </c>
      <c r="D801" t="s">
        <v>1173</v>
      </c>
      <c r="E801" t="s">
        <v>82</v>
      </c>
      <c r="F801">
        <v>30</v>
      </c>
      <c r="G801">
        <v>1</v>
      </c>
      <c r="H801">
        <v>1</v>
      </c>
      <c r="I801">
        <v>345773</v>
      </c>
      <c r="J801">
        <v>24.15</v>
      </c>
      <c r="L801" t="s">
        <v>80</v>
      </c>
    </row>
    <row r="802" spans="1:12" x14ac:dyDescent="0.3">
      <c r="A802">
        <v>801</v>
      </c>
      <c r="B802">
        <v>0</v>
      </c>
      <c r="C802">
        <v>2</v>
      </c>
      <c r="D802" t="s">
        <v>1174</v>
      </c>
      <c r="E802" t="s">
        <v>78</v>
      </c>
      <c r="F802">
        <v>34</v>
      </c>
      <c r="G802">
        <v>0</v>
      </c>
      <c r="H802">
        <v>0</v>
      </c>
      <c r="I802">
        <v>250647</v>
      </c>
      <c r="J802">
        <v>13</v>
      </c>
      <c r="L802" t="s">
        <v>80</v>
      </c>
    </row>
    <row r="803" spans="1:12" x14ac:dyDescent="0.3">
      <c r="A803">
        <v>802</v>
      </c>
      <c r="B803">
        <v>1</v>
      </c>
      <c r="C803">
        <v>2</v>
      </c>
      <c r="D803" t="s">
        <v>1175</v>
      </c>
      <c r="E803" t="s">
        <v>82</v>
      </c>
      <c r="F803">
        <v>31</v>
      </c>
      <c r="G803">
        <v>1</v>
      </c>
      <c r="H803">
        <v>1</v>
      </c>
      <c r="I803" t="s">
        <v>426</v>
      </c>
      <c r="J803">
        <v>26.25</v>
      </c>
      <c r="L803" t="s">
        <v>80</v>
      </c>
    </row>
    <row r="804" spans="1:12" x14ac:dyDescent="0.3">
      <c r="A804">
        <v>803</v>
      </c>
      <c r="B804">
        <v>1</v>
      </c>
      <c r="C804">
        <v>1</v>
      </c>
      <c r="D804" t="s">
        <v>1176</v>
      </c>
      <c r="E804" t="s">
        <v>78</v>
      </c>
      <c r="F804">
        <v>11</v>
      </c>
      <c r="G804">
        <v>1</v>
      </c>
      <c r="H804">
        <v>2</v>
      </c>
      <c r="I804">
        <v>113760</v>
      </c>
      <c r="J804">
        <v>120</v>
      </c>
      <c r="K804" t="s">
        <v>643</v>
      </c>
      <c r="L804" t="s">
        <v>80</v>
      </c>
    </row>
    <row r="805" spans="1:12" x14ac:dyDescent="0.3">
      <c r="A805">
        <v>804</v>
      </c>
      <c r="B805">
        <v>1</v>
      </c>
      <c r="C805">
        <v>3</v>
      </c>
      <c r="D805" t="s">
        <v>1177</v>
      </c>
      <c r="E805" t="s">
        <v>78</v>
      </c>
      <c r="F805">
        <v>0.42</v>
      </c>
      <c r="G805">
        <v>0</v>
      </c>
      <c r="H805">
        <v>1</v>
      </c>
      <c r="I805">
        <v>2625</v>
      </c>
      <c r="J805">
        <v>8.5167000000000002</v>
      </c>
      <c r="L805" t="s">
        <v>85</v>
      </c>
    </row>
    <row r="806" spans="1:12" x14ac:dyDescent="0.3">
      <c r="A806">
        <v>805</v>
      </c>
      <c r="B806">
        <v>1</v>
      </c>
      <c r="C806">
        <v>3</v>
      </c>
      <c r="D806" t="s">
        <v>1178</v>
      </c>
      <c r="E806" t="s">
        <v>78</v>
      </c>
      <c r="F806">
        <v>27</v>
      </c>
      <c r="G806">
        <v>0</v>
      </c>
      <c r="H806">
        <v>0</v>
      </c>
      <c r="I806">
        <v>347089</v>
      </c>
      <c r="J806">
        <v>6.9749999999999996</v>
      </c>
      <c r="L806" t="s">
        <v>80</v>
      </c>
    </row>
    <row r="807" spans="1:12" x14ac:dyDescent="0.3">
      <c r="A807">
        <v>806</v>
      </c>
      <c r="B807">
        <v>0</v>
      </c>
      <c r="C807">
        <v>3</v>
      </c>
      <c r="D807" t="s">
        <v>1179</v>
      </c>
      <c r="E807" t="s">
        <v>78</v>
      </c>
      <c r="F807">
        <v>31</v>
      </c>
      <c r="G807">
        <v>0</v>
      </c>
      <c r="H807">
        <v>0</v>
      </c>
      <c r="I807">
        <v>347063</v>
      </c>
      <c r="J807">
        <v>7.7750000000000004</v>
      </c>
      <c r="L807" t="s">
        <v>80</v>
      </c>
    </row>
    <row r="808" spans="1:12" x14ac:dyDescent="0.3">
      <c r="A808">
        <v>807</v>
      </c>
      <c r="B808">
        <v>0</v>
      </c>
      <c r="C808">
        <v>1</v>
      </c>
      <c r="D808" t="s">
        <v>1180</v>
      </c>
      <c r="E808" t="s">
        <v>78</v>
      </c>
      <c r="F808">
        <v>39</v>
      </c>
      <c r="G808">
        <v>0</v>
      </c>
      <c r="H808">
        <v>0</v>
      </c>
      <c r="I808">
        <v>112050</v>
      </c>
      <c r="J808">
        <v>0</v>
      </c>
      <c r="K808" t="s">
        <v>1181</v>
      </c>
      <c r="L808" t="s">
        <v>80</v>
      </c>
    </row>
    <row r="809" spans="1:12" x14ac:dyDescent="0.3">
      <c r="A809">
        <v>808</v>
      </c>
      <c r="B809">
        <v>0</v>
      </c>
      <c r="C809">
        <v>3</v>
      </c>
      <c r="D809" t="s">
        <v>1182</v>
      </c>
      <c r="E809" t="s">
        <v>82</v>
      </c>
      <c r="F809">
        <v>18</v>
      </c>
      <c r="G809">
        <v>0</v>
      </c>
      <c r="H809">
        <v>0</v>
      </c>
      <c r="I809">
        <v>347087</v>
      </c>
      <c r="J809">
        <v>7.7750000000000004</v>
      </c>
      <c r="L809" t="s">
        <v>80</v>
      </c>
    </row>
    <row r="810" spans="1:12" x14ac:dyDescent="0.3">
      <c r="A810">
        <v>809</v>
      </c>
      <c r="B810">
        <v>0</v>
      </c>
      <c r="C810">
        <v>2</v>
      </c>
      <c r="D810" t="s">
        <v>1183</v>
      </c>
      <c r="E810" t="s">
        <v>78</v>
      </c>
      <c r="F810">
        <v>39</v>
      </c>
      <c r="G810">
        <v>0</v>
      </c>
      <c r="H810">
        <v>0</v>
      </c>
      <c r="I810">
        <v>248723</v>
      </c>
      <c r="J810">
        <v>13</v>
      </c>
      <c r="L810" t="s">
        <v>80</v>
      </c>
    </row>
    <row r="811" spans="1:12" x14ac:dyDescent="0.3">
      <c r="A811">
        <v>810</v>
      </c>
      <c r="B811">
        <v>1</v>
      </c>
      <c r="C811">
        <v>1</v>
      </c>
      <c r="D811" t="s">
        <v>1184</v>
      </c>
      <c r="E811" t="s">
        <v>82</v>
      </c>
      <c r="F811">
        <v>33</v>
      </c>
      <c r="G811">
        <v>1</v>
      </c>
      <c r="H811">
        <v>0</v>
      </c>
      <c r="I811">
        <v>113806</v>
      </c>
      <c r="J811">
        <v>53.1</v>
      </c>
      <c r="K811" t="s">
        <v>1079</v>
      </c>
      <c r="L811" t="s">
        <v>80</v>
      </c>
    </row>
    <row r="812" spans="1:12" x14ac:dyDescent="0.3">
      <c r="A812">
        <v>811</v>
      </c>
      <c r="B812">
        <v>0</v>
      </c>
      <c r="C812">
        <v>3</v>
      </c>
      <c r="D812" t="s">
        <v>1185</v>
      </c>
      <c r="E812" t="s">
        <v>78</v>
      </c>
      <c r="F812">
        <v>26</v>
      </c>
      <c r="G812">
        <v>0</v>
      </c>
      <c r="H812">
        <v>0</v>
      </c>
      <c r="I812">
        <v>3474</v>
      </c>
      <c r="J812">
        <v>7.8875000000000002</v>
      </c>
      <c r="L812" t="s">
        <v>80</v>
      </c>
    </row>
    <row r="813" spans="1:12" x14ac:dyDescent="0.3">
      <c r="A813">
        <v>812</v>
      </c>
      <c r="B813">
        <v>0</v>
      </c>
      <c r="C813">
        <v>3</v>
      </c>
      <c r="D813" t="s">
        <v>1186</v>
      </c>
      <c r="E813" t="s">
        <v>78</v>
      </c>
      <c r="F813">
        <v>39</v>
      </c>
      <c r="G813">
        <v>0</v>
      </c>
      <c r="H813">
        <v>0</v>
      </c>
      <c r="I813" t="s">
        <v>875</v>
      </c>
      <c r="J813">
        <v>24.15</v>
      </c>
      <c r="L813" t="s">
        <v>80</v>
      </c>
    </row>
    <row r="814" spans="1:12" x14ac:dyDescent="0.3">
      <c r="A814">
        <v>813</v>
      </c>
      <c r="B814">
        <v>0</v>
      </c>
      <c r="C814">
        <v>2</v>
      </c>
      <c r="D814" t="s">
        <v>1187</v>
      </c>
      <c r="E814" t="s">
        <v>78</v>
      </c>
      <c r="F814">
        <v>35</v>
      </c>
      <c r="G814">
        <v>0</v>
      </c>
      <c r="H814">
        <v>0</v>
      </c>
      <c r="I814">
        <v>28206</v>
      </c>
      <c r="J814">
        <v>10.5</v>
      </c>
      <c r="L814" t="s">
        <v>80</v>
      </c>
    </row>
    <row r="815" spans="1:12" x14ac:dyDescent="0.3">
      <c r="A815">
        <v>814</v>
      </c>
      <c r="B815">
        <v>0</v>
      </c>
      <c r="C815">
        <v>3</v>
      </c>
      <c r="D815" t="s">
        <v>1188</v>
      </c>
      <c r="E815" t="s">
        <v>82</v>
      </c>
      <c r="F815">
        <v>6</v>
      </c>
      <c r="G815">
        <v>4</v>
      </c>
      <c r="H815">
        <v>2</v>
      </c>
      <c r="I815">
        <v>347082</v>
      </c>
      <c r="J815">
        <v>31.274999999999999</v>
      </c>
      <c r="L815" t="s">
        <v>80</v>
      </c>
    </row>
    <row r="816" spans="1:12" x14ac:dyDescent="0.3">
      <c r="A816">
        <v>815</v>
      </c>
      <c r="B816">
        <v>0</v>
      </c>
      <c r="C816">
        <v>3</v>
      </c>
      <c r="D816" t="s">
        <v>1189</v>
      </c>
      <c r="E816" t="s">
        <v>78</v>
      </c>
      <c r="F816">
        <v>30.5</v>
      </c>
      <c r="G816">
        <v>0</v>
      </c>
      <c r="H816">
        <v>0</v>
      </c>
      <c r="I816">
        <v>364499</v>
      </c>
      <c r="J816">
        <v>8.0500000000000007</v>
      </c>
      <c r="L816" t="s">
        <v>80</v>
      </c>
    </row>
    <row r="817" spans="1:12" x14ac:dyDescent="0.3">
      <c r="A817">
        <v>816</v>
      </c>
      <c r="B817">
        <v>0</v>
      </c>
      <c r="C817">
        <v>1</v>
      </c>
      <c r="D817" t="s">
        <v>1190</v>
      </c>
      <c r="E817" t="s">
        <v>78</v>
      </c>
      <c r="G817">
        <v>0</v>
      </c>
      <c r="H817">
        <v>0</v>
      </c>
      <c r="I817">
        <v>112058</v>
      </c>
      <c r="J817">
        <v>0</v>
      </c>
      <c r="K817" t="s">
        <v>1191</v>
      </c>
      <c r="L817" t="s">
        <v>80</v>
      </c>
    </row>
    <row r="818" spans="1:12" x14ac:dyDescent="0.3">
      <c r="A818">
        <v>817</v>
      </c>
      <c r="B818">
        <v>0</v>
      </c>
      <c r="C818">
        <v>3</v>
      </c>
      <c r="D818" t="s">
        <v>1192</v>
      </c>
      <c r="E818" t="s">
        <v>82</v>
      </c>
      <c r="F818">
        <v>23</v>
      </c>
      <c r="G818">
        <v>0</v>
      </c>
      <c r="H818">
        <v>0</v>
      </c>
      <c r="I818" t="s">
        <v>1193</v>
      </c>
      <c r="J818">
        <v>7.9249999999999998</v>
      </c>
      <c r="L818" t="s">
        <v>80</v>
      </c>
    </row>
    <row r="819" spans="1:12" x14ac:dyDescent="0.3">
      <c r="A819">
        <v>818</v>
      </c>
      <c r="B819">
        <v>0</v>
      </c>
      <c r="C819">
        <v>2</v>
      </c>
      <c r="D819" t="s">
        <v>1194</v>
      </c>
      <c r="E819" t="s">
        <v>78</v>
      </c>
      <c r="F819">
        <v>31</v>
      </c>
      <c r="G819">
        <v>1</v>
      </c>
      <c r="H819">
        <v>1</v>
      </c>
      <c r="I819" t="s">
        <v>1195</v>
      </c>
      <c r="J819">
        <v>37.004199999999997</v>
      </c>
      <c r="L819" t="s">
        <v>85</v>
      </c>
    </row>
    <row r="820" spans="1:12" x14ac:dyDescent="0.3">
      <c r="A820">
        <v>819</v>
      </c>
      <c r="B820">
        <v>0</v>
      </c>
      <c r="C820">
        <v>3</v>
      </c>
      <c r="D820" t="s">
        <v>1196</v>
      </c>
      <c r="E820" t="s">
        <v>78</v>
      </c>
      <c r="F820">
        <v>43</v>
      </c>
      <c r="G820">
        <v>0</v>
      </c>
      <c r="H820">
        <v>0</v>
      </c>
      <c r="I820" t="s">
        <v>1197</v>
      </c>
      <c r="J820">
        <v>6.45</v>
      </c>
      <c r="L820" t="s">
        <v>80</v>
      </c>
    </row>
    <row r="821" spans="1:12" x14ac:dyDescent="0.3">
      <c r="A821">
        <v>820</v>
      </c>
      <c r="B821">
        <v>0</v>
      </c>
      <c r="C821">
        <v>3</v>
      </c>
      <c r="D821" t="s">
        <v>1198</v>
      </c>
      <c r="E821" t="s">
        <v>78</v>
      </c>
      <c r="F821">
        <v>10</v>
      </c>
      <c r="G821">
        <v>3</v>
      </c>
      <c r="H821">
        <v>2</v>
      </c>
      <c r="I821">
        <v>347088</v>
      </c>
      <c r="J821">
        <v>27.9</v>
      </c>
      <c r="L821" t="s">
        <v>80</v>
      </c>
    </row>
    <row r="822" spans="1:12" x14ac:dyDescent="0.3">
      <c r="A822">
        <v>821</v>
      </c>
      <c r="B822">
        <v>1</v>
      </c>
      <c r="C822">
        <v>1</v>
      </c>
      <c r="D822" t="s">
        <v>1199</v>
      </c>
      <c r="E822" t="s">
        <v>82</v>
      </c>
      <c r="F822">
        <v>52</v>
      </c>
      <c r="G822">
        <v>1</v>
      </c>
      <c r="H822">
        <v>1</v>
      </c>
      <c r="I822">
        <v>12749</v>
      </c>
      <c r="J822">
        <v>93.5</v>
      </c>
      <c r="K822" t="s">
        <v>1200</v>
      </c>
      <c r="L822" t="s">
        <v>80</v>
      </c>
    </row>
    <row r="823" spans="1:12" x14ac:dyDescent="0.3">
      <c r="A823">
        <v>822</v>
      </c>
      <c r="B823">
        <v>1</v>
      </c>
      <c r="C823">
        <v>3</v>
      </c>
      <c r="D823" t="s">
        <v>1201</v>
      </c>
      <c r="E823" t="s">
        <v>78</v>
      </c>
      <c r="F823">
        <v>27</v>
      </c>
      <c r="G823">
        <v>0</v>
      </c>
      <c r="H823">
        <v>0</v>
      </c>
      <c r="I823">
        <v>315098</v>
      </c>
      <c r="J823">
        <v>8.6624999999999996</v>
      </c>
      <c r="L823" t="s">
        <v>80</v>
      </c>
    </row>
    <row r="824" spans="1:12" x14ac:dyDescent="0.3">
      <c r="A824">
        <v>823</v>
      </c>
      <c r="B824">
        <v>0</v>
      </c>
      <c r="C824">
        <v>1</v>
      </c>
      <c r="D824" t="s">
        <v>1202</v>
      </c>
      <c r="E824" t="s">
        <v>78</v>
      </c>
      <c r="F824">
        <v>38</v>
      </c>
      <c r="G824">
        <v>0</v>
      </c>
      <c r="H824">
        <v>0</v>
      </c>
      <c r="I824">
        <v>19972</v>
      </c>
      <c r="J824">
        <v>0</v>
      </c>
      <c r="L824" t="s">
        <v>80</v>
      </c>
    </row>
    <row r="825" spans="1:12" x14ac:dyDescent="0.3">
      <c r="A825">
        <v>824</v>
      </c>
      <c r="B825">
        <v>1</v>
      </c>
      <c r="C825">
        <v>3</v>
      </c>
      <c r="D825" t="s">
        <v>1203</v>
      </c>
      <c r="E825" t="s">
        <v>82</v>
      </c>
      <c r="F825">
        <v>27</v>
      </c>
      <c r="G825">
        <v>0</v>
      </c>
      <c r="H825">
        <v>1</v>
      </c>
      <c r="I825">
        <v>392096</v>
      </c>
      <c r="J825">
        <v>12.475</v>
      </c>
      <c r="K825" t="s">
        <v>1113</v>
      </c>
      <c r="L825" t="s">
        <v>80</v>
      </c>
    </row>
    <row r="826" spans="1:12" x14ac:dyDescent="0.3">
      <c r="A826">
        <v>825</v>
      </c>
      <c r="B826">
        <v>0</v>
      </c>
      <c r="C826">
        <v>3</v>
      </c>
      <c r="D826" t="s">
        <v>1204</v>
      </c>
      <c r="E826" t="s">
        <v>78</v>
      </c>
      <c r="F826">
        <v>2</v>
      </c>
      <c r="G826">
        <v>4</v>
      </c>
      <c r="H826">
        <v>1</v>
      </c>
      <c r="I826">
        <v>3101295</v>
      </c>
      <c r="J826">
        <v>39.6875</v>
      </c>
      <c r="L826" t="s">
        <v>80</v>
      </c>
    </row>
    <row r="827" spans="1:12" x14ac:dyDescent="0.3">
      <c r="A827">
        <v>826</v>
      </c>
      <c r="B827">
        <v>0</v>
      </c>
      <c r="C827">
        <v>3</v>
      </c>
      <c r="D827" t="s">
        <v>1205</v>
      </c>
      <c r="E827" t="s">
        <v>78</v>
      </c>
      <c r="G827">
        <v>0</v>
      </c>
      <c r="H827">
        <v>0</v>
      </c>
      <c r="I827">
        <v>368323</v>
      </c>
      <c r="J827">
        <v>6.95</v>
      </c>
      <c r="L827" t="s">
        <v>92</v>
      </c>
    </row>
    <row r="828" spans="1:12" x14ac:dyDescent="0.3">
      <c r="A828">
        <v>827</v>
      </c>
      <c r="B828">
        <v>0</v>
      </c>
      <c r="C828">
        <v>3</v>
      </c>
      <c r="D828" t="s">
        <v>1206</v>
      </c>
      <c r="E828" t="s">
        <v>78</v>
      </c>
      <c r="G828">
        <v>0</v>
      </c>
      <c r="H828">
        <v>0</v>
      </c>
      <c r="I828">
        <v>1601</v>
      </c>
      <c r="J828">
        <v>56.495800000000003</v>
      </c>
      <c r="L828" t="s">
        <v>80</v>
      </c>
    </row>
    <row r="829" spans="1:12" x14ac:dyDescent="0.3">
      <c r="A829">
        <v>828</v>
      </c>
      <c r="B829">
        <v>1</v>
      </c>
      <c r="C829">
        <v>2</v>
      </c>
      <c r="D829" t="s">
        <v>1207</v>
      </c>
      <c r="E829" t="s">
        <v>78</v>
      </c>
      <c r="F829">
        <v>1</v>
      </c>
      <c r="G829">
        <v>0</v>
      </c>
      <c r="H829">
        <v>2</v>
      </c>
      <c r="I829" t="s">
        <v>1195</v>
      </c>
      <c r="J829">
        <v>37.004199999999997</v>
      </c>
      <c r="L829" t="s">
        <v>85</v>
      </c>
    </row>
    <row r="830" spans="1:12" x14ac:dyDescent="0.3">
      <c r="A830">
        <v>829</v>
      </c>
      <c r="B830">
        <v>1</v>
      </c>
      <c r="C830">
        <v>3</v>
      </c>
      <c r="D830" t="s">
        <v>1208</v>
      </c>
      <c r="E830" t="s">
        <v>78</v>
      </c>
      <c r="G830">
        <v>0</v>
      </c>
      <c r="H830">
        <v>0</v>
      </c>
      <c r="I830">
        <v>367228</v>
      </c>
      <c r="J830">
        <v>7.75</v>
      </c>
      <c r="L830" t="s">
        <v>92</v>
      </c>
    </row>
    <row r="831" spans="1:12" x14ac:dyDescent="0.3">
      <c r="A831">
        <v>830</v>
      </c>
      <c r="B831">
        <v>1</v>
      </c>
      <c r="C831">
        <v>1</v>
      </c>
      <c r="D831" t="s">
        <v>1209</v>
      </c>
      <c r="E831" t="s">
        <v>82</v>
      </c>
      <c r="F831">
        <v>62</v>
      </c>
      <c r="G831">
        <v>0</v>
      </c>
      <c r="H831">
        <v>0</v>
      </c>
      <c r="I831">
        <v>113572</v>
      </c>
      <c r="J831">
        <v>80</v>
      </c>
      <c r="K831" t="s">
        <v>173</v>
      </c>
    </row>
    <row r="832" spans="1:12" x14ac:dyDescent="0.3">
      <c r="A832">
        <v>831</v>
      </c>
      <c r="B832">
        <v>1</v>
      </c>
      <c r="C832">
        <v>3</v>
      </c>
      <c r="D832" t="s">
        <v>1210</v>
      </c>
      <c r="E832" t="s">
        <v>82</v>
      </c>
      <c r="F832">
        <v>15</v>
      </c>
      <c r="G832">
        <v>1</v>
      </c>
      <c r="H832">
        <v>0</v>
      </c>
      <c r="I832">
        <v>2659</v>
      </c>
      <c r="J832">
        <v>14.4542</v>
      </c>
      <c r="L832" t="s">
        <v>85</v>
      </c>
    </row>
    <row r="833" spans="1:12" x14ac:dyDescent="0.3">
      <c r="A833">
        <v>832</v>
      </c>
      <c r="B833">
        <v>1</v>
      </c>
      <c r="C833">
        <v>2</v>
      </c>
      <c r="D833" t="s">
        <v>1211</v>
      </c>
      <c r="E833" t="s">
        <v>78</v>
      </c>
      <c r="F833">
        <v>0.83</v>
      </c>
      <c r="G833">
        <v>1</v>
      </c>
      <c r="H833">
        <v>1</v>
      </c>
      <c r="I833">
        <v>29106</v>
      </c>
      <c r="J833">
        <v>18.75</v>
      </c>
      <c r="L833" t="s">
        <v>80</v>
      </c>
    </row>
    <row r="834" spans="1:12" x14ac:dyDescent="0.3">
      <c r="A834">
        <v>833</v>
      </c>
      <c r="B834">
        <v>0</v>
      </c>
      <c r="C834">
        <v>3</v>
      </c>
      <c r="D834" t="s">
        <v>1212</v>
      </c>
      <c r="E834" t="s">
        <v>78</v>
      </c>
      <c r="G834">
        <v>0</v>
      </c>
      <c r="H834">
        <v>0</v>
      </c>
      <c r="I834">
        <v>2671</v>
      </c>
      <c r="J834">
        <v>7.2291999999999996</v>
      </c>
      <c r="L834" t="s">
        <v>85</v>
      </c>
    </row>
    <row r="835" spans="1:12" x14ac:dyDescent="0.3">
      <c r="A835">
        <v>834</v>
      </c>
      <c r="B835">
        <v>0</v>
      </c>
      <c r="C835">
        <v>3</v>
      </c>
      <c r="D835" t="s">
        <v>1213</v>
      </c>
      <c r="E835" t="s">
        <v>78</v>
      </c>
      <c r="F835">
        <v>23</v>
      </c>
      <c r="G835">
        <v>0</v>
      </c>
      <c r="H835">
        <v>0</v>
      </c>
      <c r="I835">
        <v>347468</v>
      </c>
      <c r="J835">
        <v>7.8541999999999996</v>
      </c>
      <c r="L835" t="s">
        <v>80</v>
      </c>
    </row>
    <row r="836" spans="1:12" x14ac:dyDescent="0.3">
      <c r="A836">
        <v>835</v>
      </c>
      <c r="B836">
        <v>0</v>
      </c>
      <c r="C836">
        <v>3</v>
      </c>
      <c r="D836" t="s">
        <v>1214</v>
      </c>
      <c r="E836" t="s">
        <v>78</v>
      </c>
      <c r="F836">
        <v>18</v>
      </c>
      <c r="G836">
        <v>0</v>
      </c>
      <c r="H836">
        <v>0</v>
      </c>
      <c r="I836">
        <v>2223</v>
      </c>
      <c r="J836">
        <v>8.3000000000000007</v>
      </c>
      <c r="L836" t="s">
        <v>80</v>
      </c>
    </row>
    <row r="837" spans="1:12" x14ac:dyDescent="0.3">
      <c r="A837">
        <v>836</v>
      </c>
      <c r="B837">
        <v>1</v>
      </c>
      <c r="C837">
        <v>1</v>
      </c>
      <c r="D837" t="s">
        <v>1215</v>
      </c>
      <c r="E837" t="s">
        <v>82</v>
      </c>
      <c r="F837">
        <v>39</v>
      </c>
      <c r="G837">
        <v>1</v>
      </c>
      <c r="H837">
        <v>1</v>
      </c>
      <c r="I837" t="s">
        <v>1216</v>
      </c>
      <c r="J837">
        <v>83.158299999999997</v>
      </c>
      <c r="K837" t="s">
        <v>1217</v>
      </c>
      <c r="L837" t="s">
        <v>85</v>
      </c>
    </row>
    <row r="838" spans="1:12" x14ac:dyDescent="0.3">
      <c r="A838">
        <v>837</v>
      </c>
      <c r="B838">
        <v>0</v>
      </c>
      <c r="C838">
        <v>3</v>
      </c>
      <c r="D838" t="s">
        <v>1218</v>
      </c>
      <c r="E838" t="s">
        <v>78</v>
      </c>
      <c r="F838">
        <v>21</v>
      </c>
      <c r="G838">
        <v>0</v>
      </c>
      <c r="H838">
        <v>0</v>
      </c>
      <c r="I838">
        <v>315097</v>
      </c>
      <c r="J838">
        <v>8.6624999999999996</v>
      </c>
      <c r="L838" t="s">
        <v>80</v>
      </c>
    </row>
    <row r="839" spans="1:12" x14ac:dyDescent="0.3">
      <c r="A839">
        <v>838</v>
      </c>
      <c r="B839">
        <v>0</v>
      </c>
      <c r="C839">
        <v>3</v>
      </c>
      <c r="D839" t="s">
        <v>1219</v>
      </c>
      <c r="E839" t="s">
        <v>78</v>
      </c>
      <c r="G839">
        <v>0</v>
      </c>
      <c r="H839">
        <v>0</v>
      </c>
      <c r="I839">
        <v>392092</v>
      </c>
      <c r="J839">
        <v>8.0500000000000007</v>
      </c>
      <c r="L839" t="s">
        <v>80</v>
      </c>
    </row>
    <row r="840" spans="1:12" x14ac:dyDescent="0.3">
      <c r="A840">
        <v>839</v>
      </c>
      <c r="B840">
        <v>1</v>
      </c>
      <c r="C840">
        <v>3</v>
      </c>
      <c r="D840" t="s">
        <v>1220</v>
      </c>
      <c r="E840" t="s">
        <v>78</v>
      </c>
      <c r="F840">
        <v>32</v>
      </c>
      <c r="G840">
        <v>0</v>
      </c>
      <c r="H840">
        <v>0</v>
      </c>
      <c r="I840">
        <v>1601</v>
      </c>
      <c r="J840">
        <v>56.495800000000003</v>
      </c>
      <c r="L840" t="s">
        <v>80</v>
      </c>
    </row>
    <row r="841" spans="1:12" x14ac:dyDescent="0.3">
      <c r="A841">
        <v>840</v>
      </c>
      <c r="B841">
        <v>1</v>
      </c>
      <c r="C841">
        <v>1</v>
      </c>
      <c r="D841" t="s">
        <v>1221</v>
      </c>
      <c r="E841" t="s">
        <v>78</v>
      </c>
      <c r="G841">
        <v>0</v>
      </c>
      <c r="H841">
        <v>0</v>
      </c>
      <c r="I841">
        <v>11774</v>
      </c>
      <c r="J841">
        <v>29.7</v>
      </c>
      <c r="K841" t="s">
        <v>1222</v>
      </c>
      <c r="L841" t="s">
        <v>85</v>
      </c>
    </row>
    <row r="842" spans="1:12" x14ac:dyDescent="0.3">
      <c r="A842">
        <v>841</v>
      </c>
      <c r="B842">
        <v>0</v>
      </c>
      <c r="C842">
        <v>3</v>
      </c>
      <c r="D842" t="s">
        <v>1223</v>
      </c>
      <c r="E842" t="s">
        <v>78</v>
      </c>
      <c r="F842">
        <v>20</v>
      </c>
      <c r="G842">
        <v>0</v>
      </c>
      <c r="H842">
        <v>0</v>
      </c>
      <c r="I842" t="s">
        <v>1224</v>
      </c>
      <c r="J842">
        <v>7.9249999999999998</v>
      </c>
      <c r="L842" t="s">
        <v>80</v>
      </c>
    </row>
    <row r="843" spans="1:12" x14ac:dyDescent="0.3">
      <c r="A843">
        <v>842</v>
      </c>
      <c r="B843">
        <v>0</v>
      </c>
      <c r="C843">
        <v>2</v>
      </c>
      <c r="D843" t="s">
        <v>1225</v>
      </c>
      <c r="E843" t="s">
        <v>78</v>
      </c>
      <c r="F843">
        <v>16</v>
      </c>
      <c r="G843">
        <v>0</v>
      </c>
      <c r="H843">
        <v>0</v>
      </c>
      <c r="I843" t="s">
        <v>1137</v>
      </c>
      <c r="J843">
        <v>10.5</v>
      </c>
      <c r="L843" t="s">
        <v>80</v>
      </c>
    </row>
    <row r="844" spans="1:12" x14ac:dyDescent="0.3">
      <c r="A844">
        <v>843</v>
      </c>
      <c r="B844">
        <v>1</v>
      </c>
      <c r="C844">
        <v>1</v>
      </c>
      <c r="D844" t="s">
        <v>1226</v>
      </c>
      <c r="E844" t="s">
        <v>82</v>
      </c>
      <c r="F844">
        <v>30</v>
      </c>
      <c r="G844">
        <v>0</v>
      </c>
      <c r="H844">
        <v>0</v>
      </c>
      <c r="I844">
        <v>113798</v>
      </c>
      <c r="J844">
        <v>31</v>
      </c>
      <c r="L844" t="s">
        <v>85</v>
      </c>
    </row>
    <row r="845" spans="1:12" x14ac:dyDescent="0.3">
      <c r="A845">
        <v>844</v>
      </c>
      <c r="B845">
        <v>0</v>
      </c>
      <c r="C845">
        <v>3</v>
      </c>
      <c r="D845" t="s">
        <v>1227</v>
      </c>
      <c r="E845" t="s">
        <v>78</v>
      </c>
      <c r="F845">
        <v>34.5</v>
      </c>
      <c r="G845">
        <v>0</v>
      </c>
      <c r="H845">
        <v>0</v>
      </c>
      <c r="I845">
        <v>2683</v>
      </c>
      <c r="J845">
        <v>6.4375</v>
      </c>
      <c r="L845" t="s">
        <v>85</v>
      </c>
    </row>
    <row r="846" spans="1:12" x14ac:dyDescent="0.3">
      <c r="A846">
        <v>845</v>
      </c>
      <c r="B846">
        <v>0</v>
      </c>
      <c r="C846">
        <v>3</v>
      </c>
      <c r="D846" t="s">
        <v>1228</v>
      </c>
      <c r="E846" t="s">
        <v>78</v>
      </c>
      <c r="F846">
        <v>17</v>
      </c>
      <c r="G846">
        <v>0</v>
      </c>
      <c r="H846">
        <v>0</v>
      </c>
      <c r="I846">
        <v>315090</v>
      </c>
      <c r="J846">
        <v>8.6624999999999996</v>
      </c>
      <c r="L846" t="s">
        <v>80</v>
      </c>
    </row>
    <row r="847" spans="1:12" x14ac:dyDescent="0.3">
      <c r="A847">
        <v>846</v>
      </c>
      <c r="B847">
        <v>0</v>
      </c>
      <c r="C847">
        <v>3</v>
      </c>
      <c r="D847" t="s">
        <v>1229</v>
      </c>
      <c r="E847" t="s">
        <v>78</v>
      </c>
      <c r="F847">
        <v>42</v>
      </c>
      <c r="G847">
        <v>0</v>
      </c>
      <c r="H847">
        <v>0</v>
      </c>
      <c r="I847" t="s">
        <v>1230</v>
      </c>
      <c r="J847">
        <v>7.55</v>
      </c>
      <c r="L847" t="s">
        <v>80</v>
      </c>
    </row>
    <row r="848" spans="1:12" x14ac:dyDescent="0.3">
      <c r="A848">
        <v>847</v>
      </c>
      <c r="B848">
        <v>0</v>
      </c>
      <c r="C848">
        <v>3</v>
      </c>
      <c r="D848" t="s">
        <v>1231</v>
      </c>
      <c r="E848" t="s">
        <v>78</v>
      </c>
      <c r="G848">
        <v>8</v>
      </c>
      <c r="H848">
        <v>2</v>
      </c>
      <c r="I848" t="s">
        <v>316</v>
      </c>
      <c r="J848">
        <v>69.55</v>
      </c>
      <c r="L848" t="s">
        <v>80</v>
      </c>
    </row>
    <row r="849" spans="1:12" x14ac:dyDescent="0.3">
      <c r="A849">
        <v>848</v>
      </c>
      <c r="B849">
        <v>0</v>
      </c>
      <c r="C849">
        <v>3</v>
      </c>
      <c r="D849" t="s">
        <v>1232</v>
      </c>
      <c r="E849" t="s">
        <v>78</v>
      </c>
      <c r="F849">
        <v>35</v>
      </c>
      <c r="G849">
        <v>0</v>
      </c>
      <c r="H849">
        <v>0</v>
      </c>
      <c r="I849">
        <v>349213</v>
      </c>
      <c r="J849">
        <v>7.8958000000000004</v>
      </c>
      <c r="L849" t="s">
        <v>85</v>
      </c>
    </row>
    <row r="850" spans="1:12" x14ac:dyDescent="0.3">
      <c r="A850">
        <v>849</v>
      </c>
      <c r="B850">
        <v>0</v>
      </c>
      <c r="C850">
        <v>2</v>
      </c>
      <c r="D850" t="s">
        <v>1233</v>
      </c>
      <c r="E850" t="s">
        <v>78</v>
      </c>
      <c r="F850">
        <v>28</v>
      </c>
      <c r="G850">
        <v>0</v>
      </c>
      <c r="H850">
        <v>1</v>
      </c>
      <c r="I850">
        <v>248727</v>
      </c>
      <c r="J850">
        <v>33</v>
      </c>
      <c r="L850" t="s">
        <v>80</v>
      </c>
    </row>
    <row r="851" spans="1:12" x14ac:dyDescent="0.3">
      <c r="A851">
        <v>850</v>
      </c>
      <c r="B851">
        <v>1</v>
      </c>
      <c r="C851">
        <v>1</v>
      </c>
      <c r="D851" t="s">
        <v>1234</v>
      </c>
      <c r="E851" t="s">
        <v>82</v>
      </c>
      <c r="G851">
        <v>1</v>
      </c>
      <c r="H851">
        <v>0</v>
      </c>
      <c r="I851">
        <v>17453</v>
      </c>
      <c r="J851">
        <v>89.104200000000006</v>
      </c>
      <c r="K851" t="s">
        <v>720</v>
      </c>
      <c r="L851" t="s">
        <v>85</v>
      </c>
    </row>
    <row r="852" spans="1:12" x14ac:dyDescent="0.3">
      <c r="A852">
        <v>851</v>
      </c>
      <c r="B852">
        <v>0</v>
      </c>
      <c r="C852">
        <v>3</v>
      </c>
      <c r="D852" t="s">
        <v>1235</v>
      </c>
      <c r="E852" t="s">
        <v>78</v>
      </c>
      <c r="F852">
        <v>4</v>
      </c>
      <c r="G852">
        <v>4</v>
      </c>
      <c r="H852">
        <v>2</v>
      </c>
      <c r="I852">
        <v>347082</v>
      </c>
      <c r="J852">
        <v>31.274999999999999</v>
      </c>
      <c r="L852" t="s">
        <v>80</v>
      </c>
    </row>
    <row r="853" spans="1:12" x14ac:dyDescent="0.3">
      <c r="A853">
        <v>852</v>
      </c>
      <c r="B853">
        <v>0</v>
      </c>
      <c r="C853">
        <v>3</v>
      </c>
      <c r="D853" t="s">
        <v>1236</v>
      </c>
      <c r="E853" t="s">
        <v>78</v>
      </c>
      <c r="F853">
        <v>74</v>
      </c>
      <c r="G853">
        <v>0</v>
      </c>
      <c r="H853">
        <v>0</v>
      </c>
      <c r="I853">
        <v>347060</v>
      </c>
      <c r="J853">
        <v>7.7750000000000004</v>
      </c>
      <c r="L853" t="s">
        <v>80</v>
      </c>
    </row>
    <row r="854" spans="1:12" x14ac:dyDescent="0.3">
      <c r="A854">
        <v>853</v>
      </c>
      <c r="B854">
        <v>0</v>
      </c>
      <c r="C854">
        <v>3</v>
      </c>
      <c r="D854" t="s">
        <v>1237</v>
      </c>
      <c r="E854" t="s">
        <v>82</v>
      </c>
      <c r="F854">
        <v>9</v>
      </c>
      <c r="G854">
        <v>1</v>
      </c>
      <c r="H854">
        <v>1</v>
      </c>
      <c r="I854">
        <v>2678</v>
      </c>
      <c r="J854">
        <v>15.245799999999999</v>
      </c>
      <c r="L854" t="s">
        <v>85</v>
      </c>
    </row>
    <row r="855" spans="1:12" x14ac:dyDescent="0.3">
      <c r="A855">
        <v>854</v>
      </c>
      <c r="B855">
        <v>1</v>
      </c>
      <c r="C855">
        <v>1</v>
      </c>
      <c r="D855" t="s">
        <v>1238</v>
      </c>
      <c r="E855" t="s">
        <v>82</v>
      </c>
      <c r="F855">
        <v>16</v>
      </c>
      <c r="G855">
        <v>0</v>
      </c>
      <c r="H855">
        <v>1</v>
      </c>
      <c r="I855" t="s">
        <v>1239</v>
      </c>
      <c r="J855">
        <v>39.4</v>
      </c>
      <c r="K855" t="s">
        <v>1240</v>
      </c>
      <c r="L855" t="s">
        <v>80</v>
      </c>
    </row>
    <row r="856" spans="1:12" x14ac:dyDescent="0.3">
      <c r="A856">
        <v>855</v>
      </c>
      <c r="B856">
        <v>0</v>
      </c>
      <c r="C856">
        <v>2</v>
      </c>
      <c r="D856" t="s">
        <v>1241</v>
      </c>
      <c r="E856" t="s">
        <v>82</v>
      </c>
      <c r="F856">
        <v>44</v>
      </c>
      <c r="G856">
        <v>1</v>
      </c>
      <c r="H856">
        <v>0</v>
      </c>
      <c r="I856">
        <v>244252</v>
      </c>
      <c r="J856">
        <v>26</v>
      </c>
      <c r="L856" t="s">
        <v>80</v>
      </c>
    </row>
    <row r="857" spans="1:12" x14ac:dyDescent="0.3">
      <c r="A857">
        <v>856</v>
      </c>
      <c r="B857">
        <v>1</v>
      </c>
      <c r="C857">
        <v>3</v>
      </c>
      <c r="D857" t="s">
        <v>1242</v>
      </c>
      <c r="E857" t="s">
        <v>82</v>
      </c>
      <c r="F857">
        <v>18</v>
      </c>
      <c r="G857">
        <v>0</v>
      </c>
      <c r="H857">
        <v>1</v>
      </c>
      <c r="I857">
        <v>392091</v>
      </c>
      <c r="J857">
        <v>9.35</v>
      </c>
      <c r="L857" t="s">
        <v>80</v>
      </c>
    </row>
    <row r="858" spans="1:12" x14ac:dyDescent="0.3">
      <c r="A858">
        <v>857</v>
      </c>
      <c r="B858">
        <v>1</v>
      </c>
      <c r="C858">
        <v>1</v>
      </c>
      <c r="D858" t="s">
        <v>1243</v>
      </c>
      <c r="E858" t="s">
        <v>82</v>
      </c>
      <c r="F858">
        <v>45</v>
      </c>
      <c r="G858">
        <v>1</v>
      </c>
      <c r="H858">
        <v>1</v>
      </c>
      <c r="I858">
        <v>36928</v>
      </c>
      <c r="J858">
        <v>164.86670000000001</v>
      </c>
      <c r="L858" t="s">
        <v>80</v>
      </c>
    </row>
    <row r="859" spans="1:12" x14ac:dyDescent="0.3">
      <c r="A859">
        <v>858</v>
      </c>
      <c r="B859">
        <v>1</v>
      </c>
      <c r="C859">
        <v>1</v>
      </c>
      <c r="D859" t="s">
        <v>1244</v>
      </c>
      <c r="E859" t="s">
        <v>78</v>
      </c>
      <c r="F859">
        <v>51</v>
      </c>
      <c r="G859">
        <v>0</v>
      </c>
      <c r="H859">
        <v>0</v>
      </c>
      <c r="I859">
        <v>113055</v>
      </c>
      <c r="J859">
        <v>26.55</v>
      </c>
      <c r="K859" t="s">
        <v>1245</v>
      </c>
      <c r="L859" t="s">
        <v>80</v>
      </c>
    </row>
    <row r="860" spans="1:12" x14ac:dyDescent="0.3">
      <c r="A860">
        <v>859</v>
      </c>
      <c r="B860">
        <v>1</v>
      </c>
      <c r="C860">
        <v>3</v>
      </c>
      <c r="D860" t="s">
        <v>1246</v>
      </c>
      <c r="E860" t="s">
        <v>82</v>
      </c>
      <c r="F860">
        <v>24</v>
      </c>
      <c r="G860">
        <v>0</v>
      </c>
      <c r="H860">
        <v>3</v>
      </c>
      <c r="I860">
        <v>2666</v>
      </c>
      <c r="J860">
        <v>19.258299999999998</v>
      </c>
      <c r="L860" t="s">
        <v>85</v>
      </c>
    </row>
    <row r="861" spans="1:12" x14ac:dyDescent="0.3">
      <c r="A861">
        <v>860</v>
      </c>
      <c r="B861">
        <v>0</v>
      </c>
      <c r="C861">
        <v>3</v>
      </c>
      <c r="D861" t="s">
        <v>1247</v>
      </c>
      <c r="E861" t="s">
        <v>78</v>
      </c>
      <c r="G861">
        <v>0</v>
      </c>
      <c r="H861">
        <v>0</v>
      </c>
      <c r="I861">
        <v>2629</v>
      </c>
      <c r="J861">
        <v>7.2291999999999996</v>
      </c>
      <c r="L861" t="s">
        <v>85</v>
      </c>
    </row>
    <row r="862" spans="1:12" x14ac:dyDescent="0.3">
      <c r="A862">
        <v>861</v>
      </c>
      <c r="B862">
        <v>0</v>
      </c>
      <c r="C862">
        <v>3</v>
      </c>
      <c r="D862" t="s">
        <v>1248</v>
      </c>
      <c r="E862" t="s">
        <v>78</v>
      </c>
      <c r="F862">
        <v>41</v>
      </c>
      <c r="G862">
        <v>2</v>
      </c>
      <c r="H862">
        <v>0</v>
      </c>
      <c r="I862">
        <v>350026</v>
      </c>
      <c r="J862">
        <v>14.1083</v>
      </c>
      <c r="L862" t="s">
        <v>80</v>
      </c>
    </row>
    <row r="863" spans="1:12" x14ac:dyDescent="0.3">
      <c r="A863">
        <v>862</v>
      </c>
      <c r="B863">
        <v>0</v>
      </c>
      <c r="C863">
        <v>2</v>
      </c>
      <c r="D863" t="s">
        <v>1249</v>
      </c>
      <c r="E863" t="s">
        <v>78</v>
      </c>
      <c r="F863">
        <v>21</v>
      </c>
      <c r="G863">
        <v>1</v>
      </c>
      <c r="H863">
        <v>0</v>
      </c>
      <c r="I863">
        <v>28134</v>
      </c>
      <c r="J863">
        <v>11.5</v>
      </c>
      <c r="L863" t="s">
        <v>80</v>
      </c>
    </row>
    <row r="864" spans="1:12" x14ac:dyDescent="0.3">
      <c r="A864">
        <v>863</v>
      </c>
      <c r="B864">
        <v>1</v>
      </c>
      <c r="C864">
        <v>1</v>
      </c>
      <c r="D864" t="s">
        <v>1250</v>
      </c>
      <c r="E864" t="s">
        <v>82</v>
      </c>
      <c r="F864">
        <v>48</v>
      </c>
      <c r="G864">
        <v>0</v>
      </c>
      <c r="H864">
        <v>0</v>
      </c>
      <c r="I864">
        <v>17466</v>
      </c>
      <c r="J864">
        <v>25.929200000000002</v>
      </c>
      <c r="K864" t="s">
        <v>1170</v>
      </c>
      <c r="L864" t="s">
        <v>80</v>
      </c>
    </row>
    <row r="865" spans="1:12" x14ac:dyDescent="0.3">
      <c r="A865">
        <v>864</v>
      </c>
      <c r="B865">
        <v>0</v>
      </c>
      <c r="C865">
        <v>3</v>
      </c>
      <c r="D865" t="s">
        <v>1251</v>
      </c>
      <c r="E865" t="s">
        <v>82</v>
      </c>
      <c r="G865">
        <v>8</v>
      </c>
      <c r="H865">
        <v>2</v>
      </c>
      <c r="I865" t="s">
        <v>316</v>
      </c>
      <c r="J865">
        <v>69.55</v>
      </c>
      <c r="L865" t="s">
        <v>80</v>
      </c>
    </row>
    <row r="866" spans="1:12" x14ac:dyDescent="0.3">
      <c r="A866">
        <v>865</v>
      </c>
      <c r="B866">
        <v>0</v>
      </c>
      <c r="C866">
        <v>2</v>
      </c>
      <c r="D866" t="s">
        <v>1252</v>
      </c>
      <c r="E866" t="s">
        <v>78</v>
      </c>
      <c r="F866">
        <v>24</v>
      </c>
      <c r="G866">
        <v>0</v>
      </c>
      <c r="H866">
        <v>0</v>
      </c>
      <c r="I866">
        <v>233866</v>
      </c>
      <c r="J866">
        <v>13</v>
      </c>
      <c r="L866" t="s">
        <v>80</v>
      </c>
    </row>
    <row r="867" spans="1:12" x14ac:dyDescent="0.3">
      <c r="A867">
        <v>866</v>
      </c>
      <c r="B867">
        <v>1</v>
      </c>
      <c r="C867">
        <v>2</v>
      </c>
      <c r="D867" t="s">
        <v>1253</v>
      </c>
      <c r="E867" t="s">
        <v>82</v>
      </c>
      <c r="F867">
        <v>42</v>
      </c>
      <c r="G867">
        <v>0</v>
      </c>
      <c r="H867">
        <v>0</v>
      </c>
      <c r="I867">
        <v>236852</v>
      </c>
      <c r="J867">
        <v>13</v>
      </c>
      <c r="L867" t="s">
        <v>80</v>
      </c>
    </row>
    <row r="868" spans="1:12" x14ac:dyDescent="0.3">
      <c r="A868">
        <v>867</v>
      </c>
      <c r="B868">
        <v>1</v>
      </c>
      <c r="C868">
        <v>2</v>
      </c>
      <c r="D868" t="s">
        <v>1254</v>
      </c>
      <c r="E868" t="s">
        <v>82</v>
      </c>
      <c r="F868">
        <v>27</v>
      </c>
      <c r="G868">
        <v>1</v>
      </c>
      <c r="H868">
        <v>0</v>
      </c>
      <c r="I868" t="s">
        <v>1255</v>
      </c>
      <c r="J868">
        <v>13.8583</v>
      </c>
      <c r="L868" t="s">
        <v>85</v>
      </c>
    </row>
    <row r="869" spans="1:12" x14ac:dyDescent="0.3">
      <c r="A869">
        <v>868</v>
      </c>
      <c r="B869">
        <v>0</v>
      </c>
      <c r="C869">
        <v>1</v>
      </c>
      <c r="D869" t="s">
        <v>1256</v>
      </c>
      <c r="E869" t="s">
        <v>78</v>
      </c>
      <c r="F869">
        <v>31</v>
      </c>
      <c r="G869">
        <v>0</v>
      </c>
      <c r="H869">
        <v>0</v>
      </c>
      <c r="I869" t="s">
        <v>1257</v>
      </c>
      <c r="J869">
        <v>50.495800000000003</v>
      </c>
      <c r="K869" t="s">
        <v>1258</v>
      </c>
      <c r="L869" t="s">
        <v>80</v>
      </c>
    </row>
    <row r="870" spans="1:12" x14ac:dyDescent="0.3">
      <c r="A870">
        <v>869</v>
      </c>
      <c r="B870">
        <v>0</v>
      </c>
      <c r="C870">
        <v>3</v>
      </c>
      <c r="D870" t="s">
        <v>1259</v>
      </c>
      <c r="E870" t="s">
        <v>78</v>
      </c>
      <c r="G870">
        <v>0</v>
      </c>
      <c r="H870">
        <v>0</v>
      </c>
      <c r="I870">
        <v>345777</v>
      </c>
      <c r="J870">
        <v>9.5</v>
      </c>
      <c r="L870" t="s">
        <v>80</v>
      </c>
    </row>
    <row r="871" spans="1:12" x14ac:dyDescent="0.3">
      <c r="A871">
        <v>870</v>
      </c>
      <c r="B871">
        <v>1</v>
      </c>
      <c r="C871">
        <v>3</v>
      </c>
      <c r="D871" t="s">
        <v>1260</v>
      </c>
      <c r="E871" t="s">
        <v>78</v>
      </c>
      <c r="F871">
        <v>4</v>
      </c>
      <c r="G871">
        <v>1</v>
      </c>
      <c r="H871">
        <v>1</v>
      </c>
      <c r="I871">
        <v>347742</v>
      </c>
      <c r="J871">
        <v>11.1333</v>
      </c>
      <c r="L871" t="s">
        <v>80</v>
      </c>
    </row>
    <row r="872" spans="1:12" x14ac:dyDescent="0.3">
      <c r="A872">
        <v>871</v>
      </c>
      <c r="B872">
        <v>0</v>
      </c>
      <c r="C872">
        <v>3</v>
      </c>
      <c r="D872" t="s">
        <v>1261</v>
      </c>
      <c r="E872" t="s">
        <v>78</v>
      </c>
      <c r="F872">
        <v>26</v>
      </c>
      <c r="G872">
        <v>0</v>
      </c>
      <c r="H872">
        <v>0</v>
      </c>
      <c r="I872">
        <v>349248</v>
      </c>
      <c r="J872">
        <v>7.8958000000000004</v>
      </c>
      <c r="L872" t="s">
        <v>80</v>
      </c>
    </row>
    <row r="873" spans="1:12" x14ac:dyDescent="0.3">
      <c r="A873">
        <v>872</v>
      </c>
      <c r="B873">
        <v>1</v>
      </c>
      <c r="C873">
        <v>1</v>
      </c>
      <c r="D873" t="s">
        <v>1262</v>
      </c>
      <c r="E873" t="s">
        <v>82</v>
      </c>
      <c r="F873">
        <v>47</v>
      </c>
      <c r="G873">
        <v>1</v>
      </c>
      <c r="H873">
        <v>1</v>
      </c>
      <c r="I873">
        <v>11751</v>
      </c>
      <c r="J873">
        <v>52.554200000000002</v>
      </c>
      <c r="K873" t="s">
        <v>442</v>
      </c>
      <c r="L873" t="s">
        <v>80</v>
      </c>
    </row>
    <row r="874" spans="1:12" x14ac:dyDescent="0.3">
      <c r="A874">
        <v>873</v>
      </c>
      <c r="B874">
        <v>0</v>
      </c>
      <c r="C874">
        <v>1</v>
      </c>
      <c r="D874" t="s">
        <v>1263</v>
      </c>
      <c r="E874" t="s">
        <v>78</v>
      </c>
      <c r="F874">
        <v>33</v>
      </c>
      <c r="G874">
        <v>0</v>
      </c>
      <c r="H874">
        <v>0</v>
      </c>
      <c r="I874">
        <v>695</v>
      </c>
      <c r="J874">
        <v>5</v>
      </c>
      <c r="K874" t="s">
        <v>1022</v>
      </c>
      <c r="L874" t="s">
        <v>80</v>
      </c>
    </row>
    <row r="875" spans="1:12" x14ac:dyDescent="0.3">
      <c r="A875">
        <v>874</v>
      </c>
      <c r="B875">
        <v>0</v>
      </c>
      <c r="C875">
        <v>3</v>
      </c>
      <c r="D875" t="s">
        <v>1264</v>
      </c>
      <c r="E875" t="s">
        <v>78</v>
      </c>
      <c r="F875">
        <v>47</v>
      </c>
      <c r="G875">
        <v>0</v>
      </c>
      <c r="H875">
        <v>0</v>
      </c>
      <c r="I875">
        <v>345765</v>
      </c>
      <c r="J875">
        <v>9</v>
      </c>
      <c r="L875" t="s">
        <v>80</v>
      </c>
    </row>
    <row r="876" spans="1:12" x14ac:dyDescent="0.3">
      <c r="A876">
        <v>875</v>
      </c>
      <c r="B876">
        <v>1</v>
      </c>
      <c r="C876">
        <v>2</v>
      </c>
      <c r="D876" t="s">
        <v>1265</v>
      </c>
      <c r="E876" t="s">
        <v>82</v>
      </c>
      <c r="F876">
        <v>28</v>
      </c>
      <c r="G876">
        <v>1</v>
      </c>
      <c r="H876">
        <v>0</v>
      </c>
      <c r="I876" t="s">
        <v>530</v>
      </c>
      <c r="J876">
        <v>24</v>
      </c>
      <c r="L876" t="s">
        <v>85</v>
      </c>
    </row>
    <row r="877" spans="1:12" x14ac:dyDescent="0.3">
      <c r="A877">
        <v>876</v>
      </c>
      <c r="B877">
        <v>1</v>
      </c>
      <c r="C877">
        <v>3</v>
      </c>
      <c r="D877" t="s">
        <v>1266</v>
      </c>
      <c r="E877" t="s">
        <v>82</v>
      </c>
      <c r="F877">
        <v>15</v>
      </c>
      <c r="G877">
        <v>0</v>
      </c>
      <c r="H877">
        <v>0</v>
      </c>
      <c r="I877">
        <v>2667</v>
      </c>
      <c r="J877">
        <v>7.2249999999999996</v>
      </c>
      <c r="L877" t="s">
        <v>85</v>
      </c>
    </row>
    <row r="878" spans="1:12" x14ac:dyDescent="0.3">
      <c r="A878">
        <v>877</v>
      </c>
      <c r="B878">
        <v>0</v>
      </c>
      <c r="C878">
        <v>3</v>
      </c>
      <c r="D878" t="s">
        <v>1267</v>
      </c>
      <c r="E878" t="s">
        <v>78</v>
      </c>
      <c r="F878">
        <v>20</v>
      </c>
      <c r="G878">
        <v>0</v>
      </c>
      <c r="H878">
        <v>0</v>
      </c>
      <c r="I878">
        <v>7534</v>
      </c>
      <c r="J878">
        <v>9.8458000000000006</v>
      </c>
      <c r="L878" t="s">
        <v>80</v>
      </c>
    </row>
    <row r="879" spans="1:12" x14ac:dyDescent="0.3">
      <c r="A879">
        <v>878</v>
      </c>
      <c r="B879">
        <v>0</v>
      </c>
      <c r="C879">
        <v>3</v>
      </c>
      <c r="D879" t="s">
        <v>1268</v>
      </c>
      <c r="E879" t="s">
        <v>78</v>
      </c>
      <c r="F879">
        <v>19</v>
      </c>
      <c r="G879">
        <v>0</v>
      </c>
      <c r="H879">
        <v>0</v>
      </c>
      <c r="I879">
        <v>349212</v>
      </c>
      <c r="J879">
        <v>7.8958000000000004</v>
      </c>
      <c r="L879" t="s">
        <v>80</v>
      </c>
    </row>
    <row r="880" spans="1:12" x14ac:dyDescent="0.3">
      <c r="A880">
        <v>879</v>
      </c>
      <c r="B880">
        <v>0</v>
      </c>
      <c r="C880">
        <v>3</v>
      </c>
      <c r="D880" t="s">
        <v>1269</v>
      </c>
      <c r="E880" t="s">
        <v>78</v>
      </c>
      <c r="G880">
        <v>0</v>
      </c>
      <c r="H880">
        <v>0</v>
      </c>
      <c r="I880">
        <v>349217</v>
      </c>
      <c r="J880">
        <v>7.8958000000000004</v>
      </c>
      <c r="L880" t="s">
        <v>80</v>
      </c>
    </row>
    <row r="881" spans="1:12" x14ac:dyDescent="0.3">
      <c r="A881">
        <v>880</v>
      </c>
      <c r="B881">
        <v>1</v>
      </c>
      <c r="C881">
        <v>1</v>
      </c>
      <c r="D881" t="s">
        <v>1270</v>
      </c>
      <c r="E881" t="s">
        <v>82</v>
      </c>
      <c r="F881">
        <v>56</v>
      </c>
      <c r="G881">
        <v>0</v>
      </c>
      <c r="H881">
        <v>1</v>
      </c>
      <c r="I881">
        <v>11767</v>
      </c>
      <c r="J881">
        <v>83.158299999999997</v>
      </c>
      <c r="K881" t="s">
        <v>1271</v>
      </c>
      <c r="L881" t="s">
        <v>85</v>
      </c>
    </row>
    <row r="882" spans="1:12" x14ac:dyDescent="0.3">
      <c r="A882">
        <v>881</v>
      </c>
      <c r="B882">
        <v>1</v>
      </c>
      <c r="C882">
        <v>2</v>
      </c>
      <c r="D882" t="s">
        <v>1272</v>
      </c>
      <c r="E882" t="s">
        <v>82</v>
      </c>
      <c r="F882">
        <v>25</v>
      </c>
      <c r="G882">
        <v>0</v>
      </c>
      <c r="H882">
        <v>1</v>
      </c>
      <c r="I882">
        <v>230433</v>
      </c>
      <c r="J882">
        <v>26</v>
      </c>
      <c r="L882" t="s">
        <v>80</v>
      </c>
    </row>
    <row r="883" spans="1:12" x14ac:dyDescent="0.3">
      <c r="A883">
        <v>882</v>
      </c>
      <c r="B883">
        <v>0</v>
      </c>
      <c r="C883">
        <v>3</v>
      </c>
      <c r="D883" t="s">
        <v>1273</v>
      </c>
      <c r="E883" t="s">
        <v>78</v>
      </c>
      <c r="F883">
        <v>33</v>
      </c>
      <c r="G883">
        <v>0</v>
      </c>
      <c r="H883">
        <v>0</v>
      </c>
      <c r="I883">
        <v>349257</v>
      </c>
      <c r="J883">
        <v>7.8958000000000004</v>
      </c>
      <c r="L883" t="s">
        <v>80</v>
      </c>
    </row>
    <row r="884" spans="1:12" x14ac:dyDescent="0.3">
      <c r="A884">
        <v>883</v>
      </c>
      <c r="B884">
        <v>0</v>
      </c>
      <c r="C884">
        <v>3</v>
      </c>
      <c r="D884" t="s">
        <v>1274</v>
      </c>
      <c r="E884" t="s">
        <v>82</v>
      </c>
      <c r="F884">
        <v>22</v>
      </c>
      <c r="G884">
        <v>0</v>
      </c>
      <c r="H884">
        <v>0</v>
      </c>
      <c r="I884">
        <v>7552</v>
      </c>
      <c r="J884">
        <v>10.5167</v>
      </c>
      <c r="L884" t="s">
        <v>80</v>
      </c>
    </row>
    <row r="885" spans="1:12" x14ac:dyDescent="0.3">
      <c r="A885">
        <v>884</v>
      </c>
      <c r="B885">
        <v>0</v>
      </c>
      <c r="C885">
        <v>2</v>
      </c>
      <c r="D885" t="s">
        <v>1275</v>
      </c>
      <c r="E885" t="s">
        <v>78</v>
      </c>
      <c r="F885">
        <v>28</v>
      </c>
      <c r="G885">
        <v>0</v>
      </c>
      <c r="H885">
        <v>0</v>
      </c>
      <c r="I885" t="s">
        <v>1276</v>
      </c>
      <c r="J885">
        <v>10.5</v>
      </c>
      <c r="L885" t="s">
        <v>80</v>
      </c>
    </row>
    <row r="886" spans="1:12" x14ac:dyDescent="0.3">
      <c r="A886">
        <v>885</v>
      </c>
      <c r="B886">
        <v>0</v>
      </c>
      <c r="C886">
        <v>3</v>
      </c>
      <c r="D886" t="s">
        <v>1277</v>
      </c>
      <c r="E886" t="s">
        <v>78</v>
      </c>
      <c r="F886">
        <v>25</v>
      </c>
      <c r="G886">
        <v>0</v>
      </c>
      <c r="H886">
        <v>0</v>
      </c>
      <c r="I886" t="s">
        <v>1278</v>
      </c>
      <c r="J886">
        <v>7.05</v>
      </c>
      <c r="L886" t="s">
        <v>80</v>
      </c>
    </row>
    <row r="887" spans="1:12" x14ac:dyDescent="0.3">
      <c r="A887">
        <v>886</v>
      </c>
      <c r="B887">
        <v>0</v>
      </c>
      <c r="C887">
        <v>3</v>
      </c>
      <c r="D887" t="s">
        <v>1279</v>
      </c>
      <c r="E887" t="s">
        <v>82</v>
      </c>
      <c r="F887">
        <v>39</v>
      </c>
      <c r="G887">
        <v>0</v>
      </c>
      <c r="H887">
        <v>5</v>
      </c>
      <c r="I887">
        <v>382652</v>
      </c>
      <c r="J887">
        <v>29.125</v>
      </c>
      <c r="L887" t="s">
        <v>92</v>
      </c>
    </row>
    <row r="888" spans="1:12" x14ac:dyDescent="0.3">
      <c r="A888">
        <v>887</v>
      </c>
      <c r="B888">
        <v>0</v>
      </c>
      <c r="C888">
        <v>2</v>
      </c>
      <c r="D888" t="s">
        <v>1280</v>
      </c>
      <c r="E888" t="s">
        <v>78</v>
      </c>
      <c r="F888">
        <v>27</v>
      </c>
      <c r="G888">
        <v>0</v>
      </c>
      <c r="H888">
        <v>0</v>
      </c>
      <c r="I888">
        <v>211536</v>
      </c>
      <c r="J888">
        <v>13</v>
      </c>
      <c r="L888" t="s">
        <v>80</v>
      </c>
    </row>
    <row r="889" spans="1:12" x14ac:dyDescent="0.3">
      <c r="A889">
        <v>888</v>
      </c>
      <c r="B889">
        <v>1</v>
      </c>
      <c r="C889">
        <v>1</v>
      </c>
      <c r="D889" t="s">
        <v>1281</v>
      </c>
      <c r="E889" t="s">
        <v>82</v>
      </c>
      <c r="F889">
        <v>19</v>
      </c>
      <c r="G889">
        <v>0</v>
      </c>
      <c r="H889">
        <v>0</v>
      </c>
      <c r="I889">
        <v>112053</v>
      </c>
      <c r="J889">
        <v>30</v>
      </c>
      <c r="K889" t="s">
        <v>1282</v>
      </c>
      <c r="L889" t="s">
        <v>80</v>
      </c>
    </row>
    <row r="890" spans="1:12" x14ac:dyDescent="0.3">
      <c r="A890">
        <v>889</v>
      </c>
      <c r="B890">
        <v>0</v>
      </c>
      <c r="C890">
        <v>3</v>
      </c>
      <c r="D890" t="s">
        <v>1283</v>
      </c>
      <c r="E890" t="s">
        <v>82</v>
      </c>
      <c r="G890">
        <v>1</v>
      </c>
      <c r="H890">
        <v>2</v>
      </c>
      <c r="I890" t="s">
        <v>1153</v>
      </c>
      <c r="J890">
        <v>23.45</v>
      </c>
      <c r="L890" t="s">
        <v>80</v>
      </c>
    </row>
    <row r="891" spans="1:12" x14ac:dyDescent="0.3">
      <c r="A891">
        <v>890</v>
      </c>
      <c r="B891">
        <v>1</v>
      </c>
      <c r="C891">
        <v>1</v>
      </c>
      <c r="D891" t="s">
        <v>1284</v>
      </c>
      <c r="E891" t="s">
        <v>78</v>
      </c>
      <c r="F891">
        <v>26</v>
      </c>
      <c r="G891">
        <v>0</v>
      </c>
      <c r="H891">
        <v>0</v>
      </c>
      <c r="I891">
        <v>111369</v>
      </c>
      <c r="J891">
        <v>30</v>
      </c>
      <c r="K891" t="s">
        <v>1285</v>
      </c>
      <c r="L891" t="s">
        <v>85</v>
      </c>
    </row>
    <row r="892" spans="1:12" x14ac:dyDescent="0.3">
      <c r="A892">
        <v>891</v>
      </c>
      <c r="B892">
        <v>0</v>
      </c>
      <c r="C892">
        <v>3</v>
      </c>
      <c r="D892" t="s">
        <v>1286</v>
      </c>
      <c r="E892" t="s">
        <v>78</v>
      </c>
      <c r="F892">
        <v>32</v>
      </c>
      <c r="G892">
        <v>0</v>
      </c>
      <c r="H892">
        <v>0</v>
      </c>
      <c r="I892">
        <v>370376</v>
      </c>
      <c r="J892">
        <v>7.75</v>
      </c>
      <c r="L89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2ED1-AE7F-4D62-8ADC-D666D9DF6494}">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E9F09-27FC-4E5A-A3A1-42FA5EC89067}">
  <dimension ref="A1:B1784"/>
  <sheetViews>
    <sheetView workbookViewId="0">
      <selection activeCell="K15" sqref="K15"/>
    </sheetView>
  </sheetViews>
  <sheetFormatPr defaultRowHeight="14.4" x14ac:dyDescent="0.3"/>
  <cols>
    <col min="1" max="1" width="12.5546875" bestFit="1" customWidth="1"/>
    <col min="2" max="2" width="10.88671875" bestFit="1" customWidth="1"/>
    <col min="3" max="3" width="17.77734375" bestFit="1" customWidth="1"/>
  </cols>
  <sheetData>
    <row r="1" spans="1:2" x14ac:dyDescent="0.3">
      <c r="A1" s="5" t="s">
        <v>1575</v>
      </c>
      <c r="B1" t="s">
        <v>1577</v>
      </c>
    </row>
    <row r="2" spans="1:2" x14ac:dyDescent="0.3">
      <c r="A2" s="6">
        <v>1</v>
      </c>
      <c r="B2" s="7">
        <v>7.25</v>
      </c>
    </row>
    <row r="3" spans="1:2" x14ac:dyDescent="0.3">
      <c r="A3" s="8">
        <v>22</v>
      </c>
      <c r="B3" s="7">
        <v>7.25</v>
      </c>
    </row>
    <row r="4" spans="1:2" x14ac:dyDescent="0.3">
      <c r="A4" s="6">
        <v>2</v>
      </c>
      <c r="B4" s="7">
        <v>71.283299999999997</v>
      </c>
    </row>
    <row r="5" spans="1:2" x14ac:dyDescent="0.3">
      <c r="A5" s="8">
        <v>38</v>
      </c>
      <c r="B5" s="7">
        <v>71.283299999999997</v>
      </c>
    </row>
    <row r="6" spans="1:2" x14ac:dyDescent="0.3">
      <c r="A6" s="6">
        <v>3</v>
      </c>
      <c r="B6" s="7">
        <v>7.9249999999999998</v>
      </c>
    </row>
    <row r="7" spans="1:2" x14ac:dyDescent="0.3">
      <c r="A7" s="8">
        <v>26</v>
      </c>
      <c r="B7" s="7">
        <v>7.9249999999999998</v>
      </c>
    </row>
    <row r="8" spans="1:2" x14ac:dyDescent="0.3">
      <c r="A8" s="6">
        <v>4</v>
      </c>
      <c r="B8" s="7">
        <v>53.1</v>
      </c>
    </row>
    <row r="9" spans="1:2" x14ac:dyDescent="0.3">
      <c r="A9" s="8">
        <v>35</v>
      </c>
      <c r="B9" s="7">
        <v>53.1</v>
      </c>
    </row>
    <row r="10" spans="1:2" x14ac:dyDescent="0.3">
      <c r="A10" s="6">
        <v>5</v>
      </c>
      <c r="B10" s="7">
        <v>8.0500000000000007</v>
      </c>
    </row>
    <row r="11" spans="1:2" x14ac:dyDescent="0.3">
      <c r="A11" s="8">
        <v>35</v>
      </c>
      <c r="B11" s="7">
        <v>8.0500000000000007</v>
      </c>
    </row>
    <row r="12" spans="1:2" x14ac:dyDescent="0.3">
      <c r="A12" s="6">
        <v>6</v>
      </c>
      <c r="B12" s="7">
        <v>8.4582999999999995</v>
      </c>
    </row>
    <row r="13" spans="1:2" x14ac:dyDescent="0.3">
      <c r="A13" s="8" t="s">
        <v>1578</v>
      </c>
      <c r="B13" s="7">
        <v>8.4582999999999995</v>
      </c>
    </row>
    <row r="14" spans="1:2" x14ac:dyDescent="0.3">
      <c r="A14" s="6">
        <v>7</v>
      </c>
      <c r="B14" s="7">
        <v>51.862499999999997</v>
      </c>
    </row>
    <row r="15" spans="1:2" x14ac:dyDescent="0.3">
      <c r="A15" s="8">
        <v>54</v>
      </c>
      <c r="B15" s="7">
        <v>51.862499999999997</v>
      </c>
    </row>
    <row r="16" spans="1:2" x14ac:dyDescent="0.3">
      <c r="A16" s="6">
        <v>8</v>
      </c>
      <c r="B16" s="7">
        <v>21.074999999999999</v>
      </c>
    </row>
    <row r="17" spans="1:2" x14ac:dyDescent="0.3">
      <c r="A17" s="8">
        <v>2</v>
      </c>
      <c r="B17" s="7">
        <v>21.074999999999999</v>
      </c>
    </row>
    <row r="18" spans="1:2" x14ac:dyDescent="0.3">
      <c r="A18" s="6">
        <v>9</v>
      </c>
      <c r="B18" s="7">
        <v>11.1333</v>
      </c>
    </row>
    <row r="19" spans="1:2" x14ac:dyDescent="0.3">
      <c r="A19" s="8">
        <v>27</v>
      </c>
      <c r="B19" s="7">
        <v>11.1333</v>
      </c>
    </row>
    <row r="20" spans="1:2" x14ac:dyDescent="0.3">
      <c r="A20" s="6">
        <v>10</v>
      </c>
      <c r="B20" s="7">
        <v>30.070799999999998</v>
      </c>
    </row>
    <row r="21" spans="1:2" x14ac:dyDescent="0.3">
      <c r="A21" s="8">
        <v>14</v>
      </c>
      <c r="B21" s="7">
        <v>30.070799999999998</v>
      </c>
    </row>
    <row r="22" spans="1:2" x14ac:dyDescent="0.3">
      <c r="A22" s="6">
        <v>11</v>
      </c>
      <c r="B22" s="7">
        <v>16.7</v>
      </c>
    </row>
    <row r="23" spans="1:2" x14ac:dyDescent="0.3">
      <c r="A23" s="8">
        <v>4</v>
      </c>
      <c r="B23" s="7">
        <v>16.7</v>
      </c>
    </row>
    <row r="24" spans="1:2" x14ac:dyDescent="0.3">
      <c r="A24" s="6">
        <v>12</v>
      </c>
      <c r="B24" s="7">
        <v>26.55</v>
      </c>
    </row>
    <row r="25" spans="1:2" x14ac:dyDescent="0.3">
      <c r="A25" s="8">
        <v>58</v>
      </c>
      <c r="B25" s="7">
        <v>26.55</v>
      </c>
    </row>
    <row r="26" spans="1:2" x14ac:dyDescent="0.3">
      <c r="A26" s="6">
        <v>13</v>
      </c>
      <c r="B26" s="7">
        <v>8.0500000000000007</v>
      </c>
    </row>
    <row r="27" spans="1:2" x14ac:dyDescent="0.3">
      <c r="A27" s="8">
        <v>20</v>
      </c>
      <c r="B27" s="7">
        <v>8.0500000000000007</v>
      </c>
    </row>
    <row r="28" spans="1:2" x14ac:dyDescent="0.3">
      <c r="A28" s="6">
        <v>14</v>
      </c>
      <c r="B28" s="7">
        <v>31.274999999999999</v>
      </c>
    </row>
    <row r="29" spans="1:2" x14ac:dyDescent="0.3">
      <c r="A29" s="8">
        <v>39</v>
      </c>
      <c r="B29" s="7">
        <v>31.274999999999999</v>
      </c>
    </row>
    <row r="30" spans="1:2" x14ac:dyDescent="0.3">
      <c r="A30" s="6">
        <v>15</v>
      </c>
      <c r="B30" s="7">
        <v>7.8541999999999996</v>
      </c>
    </row>
    <row r="31" spans="1:2" x14ac:dyDescent="0.3">
      <c r="A31" s="8">
        <v>14</v>
      </c>
      <c r="B31" s="7">
        <v>7.8541999999999996</v>
      </c>
    </row>
    <row r="32" spans="1:2" x14ac:dyDescent="0.3">
      <c r="A32" s="6">
        <v>16</v>
      </c>
      <c r="B32" s="7">
        <v>16</v>
      </c>
    </row>
    <row r="33" spans="1:2" x14ac:dyDescent="0.3">
      <c r="A33" s="8">
        <v>55</v>
      </c>
      <c r="B33" s="7">
        <v>16</v>
      </c>
    </row>
    <row r="34" spans="1:2" x14ac:dyDescent="0.3">
      <c r="A34" s="6">
        <v>17</v>
      </c>
      <c r="B34" s="7">
        <v>29.125</v>
      </c>
    </row>
    <row r="35" spans="1:2" x14ac:dyDescent="0.3">
      <c r="A35" s="8">
        <v>2</v>
      </c>
      <c r="B35" s="7">
        <v>29.125</v>
      </c>
    </row>
    <row r="36" spans="1:2" x14ac:dyDescent="0.3">
      <c r="A36" s="6">
        <v>18</v>
      </c>
      <c r="B36" s="7">
        <v>13</v>
      </c>
    </row>
    <row r="37" spans="1:2" x14ac:dyDescent="0.3">
      <c r="A37" s="8" t="s">
        <v>1578</v>
      </c>
      <c r="B37" s="7">
        <v>13</v>
      </c>
    </row>
    <row r="38" spans="1:2" x14ac:dyDescent="0.3">
      <c r="A38" s="6">
        <v>19</v>
      </c>
      <c r="B38" s="7">
        <v>18</v>
      </c>
    </row>
    <row r="39" spans="1:2" x14ac:dyDescent="0.3">
      <c r="A39" s="8">
        <v>31</v>
      </c>
      <c r="B39" s="7">
        <v>18</v>
      </c>
    </row>
    <row r="40" spans="1:2" x14ac:dyDescent="0.3">
      <c r="A40" s="6">
        <v>20</v>
      </c>
      <c r="B40" s="7">
        <v>7.2249999999999996</v>
      </c>
    </row>
    <row r="41" spans="1:2" x14ac:dyDescent="0.3">
      <c r="A41" s="8" t="s">
        <v>1578</v>
      </c>
      <c r="B41" s="7">
        <v>7.2249999999999996</v>
      </c>
    </row>
    <row r="42" spans="1:2" x14ac:dyDescent="0.3">
      <c r="A42" s="6">
        <v>21</v>
      </c>
      <c r="B42" s="7">
        <v>26</v>
      </c>
    </row>
    <row r="43" spans="1:2" x14ac:dyDescent="0.3">
      <c r="A43" s="8">
        <v>35</v>
      </c>
      <c r="B43" s="7">
        <v>26</v>
      </c>
    </row>
    <row r="44" spans="1:2" x14ac:dyDescent="0.3">
      <c r="A44" s="6">
        <v>22</v>
      </c>
      <c r="B44" s="7">
        <v>13</v>
      </c>
    </row>
    <row r="45" spans="1:2" x14ac:dyDescent="0.3">
      <c r="A45" s="8">
        <v>34</v>
      </c>
      <c r="B45" s="7">
        <v>13</v>
      </c>
    </row>
    <row r="46" spans="1:2" x14ac:dyDescent="0.3">
      <c r="A46" s="6">
        <v>23</v>
      </c>
      <c r="B46" s="7">
        <v>8.0291999999999994</v>
      </c>
    </row>
    <row r="47" spans="1:2" x14ac:dyDescent="0.3">
      <c r="A47" s="8">
        <v>15</v>
      </c>
      <c r="B47" s="7">
        <v>8.0291999999999994</v>
      </c>
    </row>
    <row r="48" spans="1:2" x14ac:dyDescent="0.3">
      <c r="A48" s="6">
        <v>24</v>
      </c>
      <c r="B48" s="7">
        <v>35.5</v>
      </c>
    </row>
    <row r="49" spans="1:2" x14ac:dyDescent="0.3">
      <c r="A49" s="8">
        <v>28</v>
      </c>
      <c r="B49" s="7">
        <v>35.5</v>
      </c>
    </row>
    <row r="50" spans="1:2" x14ac:dyDescent="0.3">
      <c r="A50" s="6">
        <v>25</v>
      </c>
      <c r="B50" s="7">
        <v>21.074999999999999</v>
      </c>
    </row>
    <row r="51" spans="1:2" x14ac:dyDescent="0.3">
      <c r="A51" s="8">
        <v>8</v>
      </c>
      <c r="B51" s="7">
        <v>21.074999999999999</v>
      </c>
    </row>
    <row r="52" spans="1:2" x14ac:dyDescent="0.3">
      <c r="A52" s="6">
        <v>26</v>
      </c>
      <c r="B52" s="7">
        <v>31.387499999999999</v>
      </c>
    </row>
    <row r="53" spans="1:2" x14ac:dyDescent="0.3">
      <c r="A53" s="8">
        <v>38</v>
      </c>
      <c r="B53" s="7">
        <v>31.387499999999999</v>
      </c>
    </row>
    <row r="54" spans="1:2" x14ac:dyDescent="0.3">
      <c r="A54" s="6">
        <v>27</v>
      </c>
      <c r="B54" s="7">
        <v>7.2249999999999996</v>
      </c>
    </row>
    <row r="55" spans="1:2" x14ac:dyDescent="0.3">
      <c r="A55" s="8" t="s">
        <v>1578</v>
      </c>
      <c r="B55" s="7">
        <v>7.2249999999999996</v>
      </c>
    </row>
    <row r="56" spans="1:2" x14ac:dyDescent="0.3">
      <c r="A56" s="6">
        <v>28</v>
      </c>
      <c r="B56" s="7">
        <v>263</v>
      </c>
    </row>
    <row r="57" spans="1:2" x14ac:dyDescent="0.3">
      <c r="A57" s="8">
        <v>19</v>
      </c>
      <c r="B57" s="7">
        <v>263</v>
      </c>
    </row>
    <row r="58" spans="1:2" x14ac:dyDescent="0.3">
      <c r="A58" s="6">
        <v>29</v>
      </c>
      <c r="B58" s="7">
        <v>7.8792</v>
      </c>
    </row>
    <row r="59" spans="1:2" x14ac:dyDescent="0.3">
      <c r="A59" s="8" t="s">
        <v>1578</v>
      </c>
      <c r="B59" s="7">
        <v>7.8792</v>
      </c>
    </row>
    <row r="60" spans="1:2" x14ac:dyDescent="0.3">
      <c r="A60" s="6">
        <v>30</v>
      </c>
      <c r="B60" s="7">
        <v>7.8958000000000004</v>
      </c>
    </row>
    <row r="61" spans="1:2" x14ac:dyDescent="0.3">
      <c r="A61" s="8" t="s">
        <v>1578</v>
      </c>
      <c r="B61" s="7">
        <v>7.8958000000000004</v>
      </c>
    </row>
    <row r="62" spans="1:2" x14ac:dyDescent="0.3">
      <c r="A62" s="6">
        <v>31</v>
      </c>
      <c r="B62" s="7">
        <v>27.720800000000001</v>
      </c>
    </row>
    <row r="63" spans="1:2" x14ac:dyDescent="0.3">
      <c r="A63" s="8">
        <v>40</v>
      </c>
      <c r="B63" s="7">
        <v>27.720800000000001</v>
      </c>
    </row>
    <row r="64" spans="1:2" x14ac:dyDescent="0.3">
      <c r="A64" s="6">
        <v>32</v>
      </c>
      <c r="B64" s="7">
        <v>146.52080000000001</v>
      </c>
    </row>
    <row r="65" spans="1:2" x14ac:dyDescent="0.3">
      <c r="A65" s="8" t="s">
        <v>1578</v>
      </c>
      <c r="B65" s="7">
        <v>146.52080000000001</v>
      </c>
    </row>
    <row r="66" spans="1:2" x14ac:dyDescent="0.3">
      <c r="A66" s="6">
        <v>33</v>
      </c>
      <c r="B66" s="7">
        <v>7.75</v>
      </c>
    </row>
    <row r="67" spans="1:2" x14ac:dyDescent="0.3">
      <c r="A67" s="8" t="s">
        <v>1578</v>
      </c>
      <c r="B67" s="7">
        <v>7.75</v>
      </c>
    </row>
    <row r="68" spans="1:2" x14ac:dyDescent="0.3">
      <c r="A68" s="6">
        <v>34</v>
      </c>
      <c r="B68" s="7">
        <v>10.5</v>
      </c>
    </row>
    <row r="69" spans="1:2" x14ac:dyDescent="0.3">
      <c r="A69" s="8">
        <v>66</v>
      </c>
      <c r="B69" s="7">
        <v>10.5</v>
      </c>
    </row>
    <row r="70" spans="1:2" x14ac:dyDescent="0.3">
      <c r="A70" s="6">
        <v>35</v>
      </c>
      <c r="B70" s="7">
        <v>82.1708</v>
      </c>
    </row>
    <row r="71" spans="1:2" x14ac:dyDescent="0.3">
      <c r="A71" s="8">
        <v>28</v>
      </c>
      <c r="B71" s="7">
        <v>82.1708</v>
      </c>
    </row>
    <row r="72" spans="1:2" x14ac:dyDescent="0.3">
      <c r="A72" s="6">
        <v>36</v>
      </c>
      <c r="B72" s="7">
        <v>52</v>
      </c>
    </row>
    <row r="73" spans="1:2" x14ac:dyDescent="0.3">
      <c r="A73" s="8">
        <v>42</v>
      </c>
      <c r="B73" s="7">
        <v>52</v>
      </c>
    </row>
    <row r="74" spans="1:2" x14ac:dyDescent="0.3">
      <c r="A74" s="6">
        <v>37</v>
      </c>
      <c r="B74" s="7">
        <v>7.2291999999999996</v>
      </c>
    </row>
    <row r="75" spans="1:2" x14ac:dyDescent="0.3">
      <c r="A75" s="8" t="s">
        <v>1578</v>
      </c>
      <c r="B75" s="7">
        <v>7.2291999999999996</v>
      </c>
    </row>
    <row r="76" spans="1:2" x14ac:dyDescent="0.3">
      <c r="A76" s="6">
        <v>38</v>
      </c>
      <c r="B76" s="7">
        <v>8.0500000000000007</v>
      </c>
    </row>
    <row r="77" spans="1:2" x14ac:dyDescent="0.3">
      <c r="A77" s="8">
        <v>21</v>
      </c>
      <c r="B77" s="7">
        <v>8.0500000000000007</v>
      </c>
    </row>
    <row r="78" spans="1:2" x14ac:dyDescent="0.3">
      <c r="A78" s="6">
        <v>39</v>
      </c>
      <c r="B78" s="7">
        <v>18</v>
      </c>
    </row>
    <row r="79" spans="1:2" x14ac:dyDescent="0.3">
      <c r="A79" s="8">
        <v>18</v>
      </c>
      <c r="B79" s="7">
        <v>18</v>
      </c>
    </row>
    <row r="80" spans="1:2" x14ac:dyDescent="0.3">
      <c r="A80" s="6">
        <v>40</v>
      </c>
      <c r="B80" s="7">
        <v>11.2417</v>
      </c>
    </row>
    <row r="81" spans="1:2" x14ac:dyDescent="0.3">
      <c r="A81" s="8">
        <v>14</v>
      </c>
      <c r="B81" s="7">
        <v>11.2417</v>
      </c>
    </row>
    <row r="82" spans="1:2" x14ac:dyDescent="0.3">
      <c r="A82" s="6">
        <v>41</v>
      </c>
      <c r="B82" s="7">
        <v>9.4749999999999996</v>
      </c>
    </row>
    <row r="83" spans="1:2" x14ac:dyDescent="0.3">
      <c r="A83" s="8">
        <v>40</v>
      </c>
      <c r="B83" s="7">
        <v>9.4749999999999996</v>
      </c>
    </row>
    <row r="84" spans="1:2" x14ac:dyDescent="0.3">
      <c r="A84" s="6">
        <v>42</v>
      </c>
      <c r="B84" s="7">
        <v>21</v>
      </c>
    </row>
    <row r="85" spans="1:2" x14ac:dyDescent="0.3">
      <c r="A85" s="8">
        <v>27</v>
      </c>
      <c r="B85" s="7">
        <v>21</v>
      </c>
    </row>
    <row r="86" spans="1:2" x14ac:dyDescent="0.3">
      <c r="A86" s="6">
        <v>43</v>
      </c>
      <c r="B86" s="7">
        <v>7.8958000000000004</v>
      </c>
    </row>
    <row r="87" spans="1:2" x14ac:dyDescent="0.3">
      <c r="A87" s="8" t="s">
        <v>1578</v>
      </c>
      <c r="B87" s="7">
        <v>7.8958000000000004</v>
      </c>
    </row>
    <row r="88" spans="1:2" x14ac:dyDescent="0.3">
      <c r="A88" s="6">
        <v>44</v>
      </c>
      <c r="B88" s="7">
        <v>41.5792</v>
      </c>
    </row>
    <row r="89" spans="1:2" x14ac:dyDescent="0.3">
      <c r="A89" s="8">
        <v>3</v>
      </c>
      <c r="B89" s="7">
        <v>41.5792</v>
      </c>
    </row>
    <row r="90" spans="1:2" x14ac:dyDescent="0.3">
      <c r="A90" s="6">
        <v>45</v>
      </c>
      <c r="B90" s="7">
        <v>7.8792</v>
      </c>
    </row>
    <row r="91" spans="1:2" x14ac:dyDescent="0.3">
      <c r="A91" s="8">
        <v>19</v>
      </c>
      <c r="B91" s="7">
        <v>7.8792</v>
      </c>
    </row>
    <row r="92" spans="1:2" x14ac:dyDescent="0.3">
      <c r="A92" s="6">
        <v>46</v>
      </c>
      <c r="B92" s="7">
        <v>8.0500000000000007</v>
      </c>
    </row>
    <row r="93" spans="1:2" x14ac:dyDescent="0.3">
      <c r="A93" s="8" t="s">
        <v>1578</v>
      </c>
      <c r="B93" s="7">
        <v>8.0500000000000007</v>
      </c>
    </row>
    <row r="94" spans="1:2" x14ac:dyDescent="0.3">
      <c r="A94" s="6">
        <v>47</v>
      </c>
      <c r="B94" s="7">
        <v>15.5</v>
      </c>
    </row>
    <row r="95" spans="1:2" x14ac:dyDescent="0.3">
      <c r="A95" s="8" t="s">
        <v>1578</v>
      </c>
      <c r="B95" s="7">
        <v>15.5</v>
      </c>
    </row>
    <row r="96" spans="1:2" x14ac:dyDescent="0.3">
      <c r="A96" s="6">
        <v>48</v>
      </c>
      <c r="B96" s="7">
        <v>7.75</v>
      </c>
    </row>
    <row r="97" spans="1:2" x14ac:dyDescent="0.3">
      <c r="A97" s="8" t="s">
        <v>1578</v>
      </c>
      <c r="B97" s="7">
        <v>7.75</v>
      </c>
    </row>
    <row r="98" spans="1:2" x14ac:dyDescent="0.3">
      <c r="A98" s="6">
        <v>49</v>
      </c>
      <c r="B98" s="7">
        <v>21.679200000000002</v>
      </c>
    </row>
    <row r="99" spans="1:2" x14ac:dyDescent="0.3">
      <c r="A99" s="8" t="s">
        <v>1578</v>
      </c>
      <c r="B99" s="7">
        <v>21.679200000000002</v>
      </c>
    </row>
    <row r="100" spans="1:2" x14ac:dyDescent="0.3">
      <c r="A100" s="6">
        <v>50</v>
      </c>
      <c r="B100" s="7">
        <v>17.8</v>
      </c>
    </row>
    <row r="101" spans="1:2" x14ac:dyDescent="0.3">
      <c r="A101" s="8">
        <v>18</v>
      </c>
      <c r="B101" s="7">
        <v>17.8</v>
      </c>
    </row>
    <row r="102" spans="1:2" x14ac:dyDescent="0.3">
      <c r="A102" s="6">
        <v>51</v>
      </c>
      <c r="B102" s="7">
        <v>39.6875</v>
      </c>
    </row>
    <row r="103" spans="1:2" x14ac:dyDescent="0.3">
      <c r="A103" s="8">
        <v>7</v>
      </c>
      <c r="B103" s="7">
        <v>39.6875</v>
      </c>
    </row>
    <row r="104" spans="1:2" x14ac:dyDescent="0.3">
      <c r="A104" s="6">
        <v>52</v>
      </c>
      <c r="B104" s="7">
        <v>7.8</v>
      </c>
    </row>
    <row r="105" spans="1:2" x14ac:dyDescent="0.3">
      <c r="A105" s="8">
        <v>21</v>
      </c>
      <c r="B105" s="7">
        <v>7.8</v>
      </c>
    </row>
    <row r="106" spans="1:2" x14ac:dyDescent="0.3">
      <c r="A106" s="6">
        <v>53</v>
      </c>
      <c r="B106" s="7">
        <v>76.729200000000006</v>
      </c>
    </row>
    <row r="107" spans="1:2" x14ac:dyDescent="0.3">
      <c r="A107" s="8">
        <v>49</v>
      </c>
      <c r="B107" s="7">
        <v>76.729200000000006</v>
      </c>
    </row>
    <row r="108" spans="1:2" x14ac:dyDescent="0.3">
      <c r="A108" s="6">
        <v>54</v>
      </c>
      <c r="B108" s="7">
        <v>26</v>
      </c>
    </row>
    <row r="109" spans="1:2" x14ac:dyDescent="0.3">
      <c r="A109" s="8">
        <v>29</v>
      </c>
      <c r="B109" s="7">
        <v>26</v>
      </c>
    </row>
    <row r="110" spans="1:2" x14ac:dyDescent="0.3">
      <c r="A110" s="6">
        <v>55</v>
      </c>
      <c r="B110" s="7">
        <v>61.979199999999999</v>
      </c>
    </row>
    <row r="111" spans="1:2" x14ac:dyDescent="0.3">
      <c r="A111" s="8">
        <v>65</v>
      </c>
      <c r="B111" s="7">
        <v>61.979199999999999</v>
      </c>
    </row>
    <row r="112" spans="1:2" x14ac:dyDescent="0.3">
      <c r="A112" s="6">
        <v>56</v>
      </c>
      <c r="B112" s="7">
        <v>35.5</v>
      </c>
    </row>
    <row r="113" spans="1:2" x14ac:dyDescent="0.3">
      <c r="A113" s="8" t="s">
        <v>1578</v>
      </c>
      <c r="B113" s="7">
        <v>35.5</v>
      </c>
    </row>
    <row r="114" spans="1:2" x14ac:dyDescent="0.3">
      <c r="A114" s="6">
        <v>57</v>
      </c>
      <c r="B114" s="7">
        <v>10.5</v>
      </c>
    </row>
    <row r="115" spans="1:2" x14ac:dyDescent="0.3">
      <c r="A115" s="8">
        <v>21</v>
      </c>
      <c r="B115" s="7">
        <v>10.5</v>
      </c>
    </row>
    <row r="116" spans="1:2" x14ac:dyDescent="0.3">
      <c r="A116" s="6">
        <v>58</v>
      </c>
      <c r="B116" s="7">
        <v>7.2291999999999996</v>
      </c>
    </row>
    <row r="117" spans="1:2" x14ac:dyDescent="0.3">
      <c r="A117" s="8">
        <v>28.5</v>
      </c>
      <c r="B117" s="7">
        <v>7.2291999999999996</v>
      </c>
    </row>
    <row r="118" spans="1:2" x14ac:dyDescent="0.3">
      <c r="A118" s="6">
        <v>59</v>
      </c>
      <c r="B118" s="7">
        <v>27.75</v>
      </c>
    </row>
    <row r="119" spans="1:2" x14ac:dyDescent="0.3">
      <c r="A119" s="8">
        <v>5</v>
      </c>
      <c r="B119" s="7">
        <v>27.75</v>
      </c>
    </row>
    <row r="120" spans="1:2" x14ac:dyDescent="0.3">
      <c r="A120" s="6">
        <v>60</v>
      </c>
      <c r="B120" s="7">
        <v>46.9</v>
      </c>
    </row>
    <row r="121" spans="1:2" x14ac:dyDescent="0.3">
      <c r="A121" s="8">
        <v>11</v>
      </c>
      <c r="B121" s="7">
        <v>46.9</v>
      </c>
    </row>
    <row r="122" spans="1:2" x14ac:dyDescent="0.3">
      <c r="A122" s="6">
        <v>61</v>
      </c>
      <c r="B122" s="7">
        <v>7.2291999999999996</v>
      </c>
    </row>
    <row r="123" spans="1:2" x14ac:dyDescent="0.3">
      <c r="A123" s="8">
        <v>22</v>
      </c>
      <c r="B123" s="7">
        <v>7.2291999999999996</v>
      </c>
    </row>
    <row r="124" spans="1:2" x14ac:dyDescent="0.3">
      <c r="A124" s="6">
        <v>62</v>
      </c>
      <c r="B124" s="7">
        <v>80</v>
      </c>
    </row>
    <row r="125" spans="1:2" x14ac:dyDescent="0.3">
      <c r="A125" s="8">
        <v>38</v>
      </c>
      <c r="B125" s="7">
        <v>80</v>
      </c>
    </row>
    <row r="126" spans="1:2" x14ac:dyDescent="0.3">
      <c r="A126" s="6">
        <v>63</v>
      </c>
      <c r="B126" s="7">
        <v>83.474999999999994</v>
      </c>
    </row>
    <row r="127" spans="1:2" x14ac:dyDescent="0.3">
      <c r="A127" s="8">
        <v>45</v>
      </c>
      <c r="B127" s="7">
        <v>83.474999999999994</v>
      </c>
    </row>
    <row r="128" spans="1:2" x14ac:dyDescent="0.3">
      <c r="A128" s="6">
        <v>64</v>
      </c>
      <c r="B128" s="7">
        <v>27.9</v>
      </c>
    </row>
    <row r="129" spans="1:2" x14ac:dyDescent="0.3">
      <c r="A129" s="8">
        <v>4</v>
      </c>
      <c r="B129" s="7">
        <v>27.9</v>
      </c>
    </row>
    <row r="130" spans="1:2" x14ac:dyDescent="0.3">
      <c r="A130" s="6">
        <v>65</v>
      </c>
      <c r="B130" s="7">
        <v>27.720800000000001</v>
      </c>
    </row>
    <row r="131" spans="1:2" x14ac:dyDescent="0.3">
      <c r="A131" s="8" t="s">
        <v>1578</v>
      </c>
      <c r="B131" s="7">
        <v>27.720800000000001</v>
      </c>
    </row>
    <row r="132" spans="1:2" x14ac:dyDescent="0.3">
      <c r="A132" s="6">
        <v>66</v>
      </c>
      <c r="B132" s="7">
        <v>15.245799999999999</v>
      </c>
    </row>
    <row r="133" spans="1:2" x14ac:dyDescent="0.3">
      <c r="A133" s="8" t="s">
        <v>1578</v>
      </c>
      <c r="B133" s="7">
        <v>15.245799999999999</v>
      </c>
    </row>
    <row r="134" spans="1:2" x14ac:dyDescent="0.3">
      <c r="A134" s="6">
        <v>67</v>
      </c>
      <c r="B134" s="7">
        <v>10.5</v>
      </c>
    </row>
    <row r="135" spans="1:2" x14ac:dyDescent="0.3">
      <c r="A135" s="8">
        <v>29</v>
      </c>
      <c r="B135" s="7">
        <v>10.5</v>
      </c>
    </row>
    <row r="136" spans="1:2" x14ac:dyDescent="0.3">
      <c r="A136" s="6">
        <v>68</v>
      </c>
      <c r="B136" s="7">
        <v>8.1583000000000006</v>
      </c>
    </row>
    <row r="137" spans="1:2" x14ac:dyDescent="0.3">
      <c r="A137" s="8">
        <v>19</v>
      </c>
      <c r="B137" s="7">
        <v>8.1583000000000006</v>
      </c>
    </row>
    <row r="138" spans="1:2" x14ac:dyDescent="0.3">
      <c r="A138" s="6">
        <v>69</v>
      </c>
      <c r="B138" s="7">
        <v>7.9249999999999998</v>
      </c>
    </row>
    <row r="139" spans="1:2" x14ac:dyDescent="0.3">
      <c r="A139" s="8">
        <v>17</v>
      </c>
      <c r="B139" s="7">
        <v>7.9249999999999998</v>
      </c>
    </row>
    <row r="140" spans="1:2" x14ac:dyDescent="0.3">
      <c r="A140" s="6">
        <v>70</v>
      </c>
      <c r="B140" s="7">
        <v>8.6624999999999996</v>
      </c>
    </row>
    <row r="141" spans="1:2" x14ac:dyDescent="0.3">
      <c r="A141" s="8">
        <v>26</v>
      </c>
      <c r="B141" s="7">
        <v>8.6624999999999996</v>
      </c>
    </row>
    <row r="142" spans="1:2" x14ac:dyDescent="0.3">
      <c r="A142" s="6">
        <v>71</v>
      </c>
      <c r="B142" s="7">
        <v>10.5</v>
      </c>
    </row>
    <row r="143" spans="1:2" x14ac:dyDescent="0.3">
      <c r="A143" s="8">
        <v>32</v>
      </c>
      <c r="B143" s="7">
        <v>10.5</v>
      </c>
    </row>
    <row r="144" spans="1:2" x14ac:dyDescent="0.3">
      <c r="A144" s="6">
        <v>72</v>
      </c>
      <c r="B144" s="7">
        <v>46.9</v>
      </c>
    </row>
    <row r="145" spans="1:2" x14ac:dyDescent="0.3">
      <c r="A145" s="8">
        <v>16</v>
      </c>
      <c r="B145" s="7">
        <v>46.9</v>
      </c>
    </row>
    <row r="146" spans="1:2" x14ac:dyDescent="0.3">
      <c r="A146" s="6">
        <v>73</v>
      </c>
      <c r="B146" s="7">
        <v>73.5</v>
      </c>
    </row>
    <row r="147" spans="1:2" x14ac:dyDescent="0.3">
      <c r="A147" s="8">
        <v>21</v>
      </c>
      <c r="B147" s="7">
        <v>73.5</v>
      </c>
    </row>
    <row r="148" spans="1:2" x14ac:dyDescent="0.3">
      <c r="A148" s="6">
        <v>74</v>
      </c>
      <c r="B148" s="7">
        <v>14.4542</v>
      </c>
    </row>
    <row r="149" spans="1:2" x14ac:dyDescent="0.3">
      <c r="A149" s="8">
        <v>26</v>
      </c>
      <c r="B149" s="7">
        <v>14.4542</v>
      </c>
    </row>
    <row r="150" spans="1:2" x14ac:dyDescent="0.3">
      <c r="A150" s="6">
        <v>75</v>
      </c>
      <c r="B150" s="7">
        <v>56.495800000000003</v>
      </c>
    </row>
    <row r="151" spans="1:2" x14ac:dyDescent="0.3">
      <c r="A151" s="8">
        <v>32</v>
      </c>
      <c r="B151" s="7">
        <v>56.495800000000003</v>
      </c>
    </row>
    <row r="152" spans="1:2" x14ac:dyDescent="0.3">
      <c r="A152" s="6">
        <v>76</v>
      </c>
      <c r="B152" s="7">
        <v>7.65</v>
      </c>
    </row>
    <row r="153" spans="1:2" x14ac:dyDescent="0.3">
      <c r="A153" s="8">
        <v>25</v>
      </c>
      <c r="B153" s="7">
        <v>7.65</v>
      </c>
    </row>
    <row r="154" spans="1:2" x14ac:dyDescent="0.3">
      <c r="A154" s="6">
        <v>77</v>
      </c>
      <c r="B154" s="7">
        <v>7.8958000000000004</v>
      </c>
    </row>
    <row r="155" spans="1:2" x14ac:dyDescent="0.3">
      <c r="A155" s="8" t="s">
        <v>1578</v>
      </c>
      <c r="B155" s="7">
        <v>7.8958000000000004</v>
      </c>
    </row>
    <row r="156" spans="1:2" x14ac:dyDescent="0.3">
      <c r="A156" s="6">
        <v>78</v>
      </c>
      <c r="B156" s="7">
        <v>8.0500000000000007</v>
      </c>
    </row>
    <row r="157" spans="1:2" x14ac:dyDescent="0.3">
      <c r="A157" s="8" t="s">
        <v>1578</v>
      </c>
      <c r="B157" s="7">
        <v>8.0500000000000007</v>
      </c>
    </row>
    <row r="158" spans="1:2" x14ac:dyDescent="0.3">
      <c r="A158" s="6">
        <v>79</v>
      </c>
      <c r="B158" s="7">
        <v>29</v>
      </c>
    </row>
    <row r="159" spans="1:2" x14ac:dyDescent="0.3">
      <c r="A159" s="8">
        <v>0.83</v>
      </c>
      <c r="B159" s="7">
        <v>29</v>
      </c>
    </row>
    <row r="160" spans="1:2" x14ac:dyDescent="0.3">
      <c r="A160" s="6">
        <v>80</v>
      </c>
      <c r="B160" s="7">
        <v>12.475</v>
      </c>
    </row>
    <row r="161" spans="1:2" x14ac:dyDescent="0.3">
      <c r="A161" s="8">
        <v>30</v>
      </c>
      <c r="B161" s="7">
        <v>12.475</v>
      </c>
    </row>
    <row r="162" spans="1:2" x14ac:dyDescent="0.3">
      <c r="A162" s="6">
        <v>81</v>
      </c>
      <c r="B162" s="7">
        <v>9</v>
      </c>
    </row>
    <row r="163" spans="1:2" x14ac:dyDescent="0.3">
      <c r="A163" s="8">
        <v>22</v>
      </c>
      <c r="B163" s="7">
        <v>9</v>
      </c>
    </row>
    <row r="164" spans="1:2" x14ac:dyDescent="0.3">
      <c r="A164" s="6">
        <v>82</v>
      </c>
      <c r="B164" s="7">
        <v>9.5</v>
      </c>
    </row>
    <row r="165" spans="1:2" x14ac:dyDescent="0.3">
      <c r="A165" s="8">
        <v>29</v>
      </c>
      <c r="B165" s="7">
        <v>9.5</v>
      </c>
    </row>
    <row r="166" spans="1:2" x14ac:dyDescent="0.3">
      <c r="A166" s="6">
        <v>83</v>
      </c>
      <c r="B166" s="7">
        <v>7.7874999999999996</v>
      </c>
    </row>
    <row r="167" spans="1:2" x14ac:dyDescent="0.3">
      <c r="A167" s="8" t="s">
        <v>1578</v>
      </c>
      <c r="B167" s="7">
        <v>7.7874999999999996</v>
      </c>
    </row>
    <row r="168" spans="1:2" x14ac:dyDescent="0.3">
      <c r="A168" s="6">
        <v>84</v>
      </c>
      <c r="B168" s="7">
        <v>47.1</v>
      </c>
    </row>
    <row r="169" spans="1:2" x14ac:dyDescent="0.3">
      <c r="A169" s="8">
        <v>28</v>
      </c>
      <c r="B169" s="7">
        <v>47.1</v>
      </c>
    </row>
    <row r="170" spans="1:2" x14ac:dyDescent="0.3">
      <c r="A170" s="6">
        <v>85</v>
      </c>
      <c r="B170" s="7">
        <v>10.5</v>
      </c>
    </row>
    <row r="171" spans="1:2" x14ac:dyDescent="0.3">
      <c r="A171" s="8">
        <v>17</v>
      </c>
      <c r="B171" s="7">
        <v>10.5</v>
      </c>
    </row>
    <row r="172" spans="1:2" x14ac:dyDescent="0.3">
      <c r="A172" s="6">
        <v>86</v>
      </c>
      <c r="B172" s="7">
        <v>15.85</v>
      </c>
    </row>
    <row r="173" spans="1:2" x14ac:dyDescent="0.3">
      <c r="A173" s="8">
        <v>33</v>
      </c>
      <c r="B173" s="7">
        <v>15.85</v>
      </c>
    </row>
    <row r="174" spans="1:2" x14ac:dyDescent="0.3">
      <c r="A174" s="6">
        <v>87</v>
      </c>
      <c r="B174" s="7">
        <v>34.375</v>
      </c>
    </row>
    <row r="175" spans="1:2" x14ac:dyDescent="0.3">
      <c r="A175" s="8">
        <v>16</v>
      </c>
      <c r="B175" s="7">
        <v>34.375</v>
      </c>
    </row>
    <row r="176" spans="1:2" x14ac:dyDescent="0.3">
      <c r="A176" s="6">
        <v>88</v>
      </c>
      <c r="B176" s="7">
        <v>8.0500000000000007</v>
      </c>
    </row>
    <row r="177" spans="1:2" x14ac:dyDescent="0.3">
      <c r="A177" s="8" t="s">
        <v>1578</v>
      </c>
      <c r="B177" s="7">
        <v>8.0500000000000007</v>
      </c>
    </row>
    <row r="178" spans="1:2" x14ac:dyDescent="0.3">
      <c r="A178" s="6">
        <v>89</v>
      </c>
      <c r="B178" s="7">
        <v>263</v>
      </c>
    </row>
    <row r="179" spans="1:2" x14ac:dyDescent="0.3">
      <c r="A179" s="8">
        <v>23</v>
      </c>
      <c r="B179" s="7">
        <v>263</v>
      </c>
    </row>
    <row r="180" spans="1:2" x14ac:dyDescent="0.3">
      <c r="A180" s="6">
        <v>90</v>
      </c>
      <c r="B180" s="7">
        <v>8.0500000000000007</v>
      </c>
    </row>
    <row r="181" spans="1:2" x14ac:dyDescent="0.3">
      <c r="A181" s="8">
        <v>24</v>
      </c>
      <c r="B181" s="7">
        <v>8.0500000000000007</v>
      </c>
    </row>
    <row r="182" spans="1:2" x14ac:dyDescent="0.3">
      <c r="A182" s="6">
        <v>91</v>
      </c>
      <c r="B182" s="7">
        <v>8.0500000000000007</v>
      </c>
    </row>
    <row r="183" spans="1:2" x14ac:dyDescent="0.3">
      <c r="A183" s="8">
        <v>29</v>
      </c>
      <c r="B183" s="7">
        <v>8.0500000000000007</v>
      </c>
    </row>
    <row r="184" spans="1:2" x14ac:dyDescent="0.3">
      <c r="A184" s="6">
        <v>92</v>
      </c>
      <c r="B184" s="7">
        <v>7.8541999999999996</v>
      </c>
    </row>
    <row r="185" spans="1:2" x14ac:dyDescent="0.3">
      <c r="A185" s="8">
        <v>20</v>
      </c>
      <c r="B185" s="7">
        <v>7.8541999999999996</v>
      </c>
    </row>
    <row r="186" spans="1:2" x14ac:dyDescent="0.3">
      <c r="A186" s="6">
        <v>93</v>
      </c>
      <c r="B186" s="7">
        <v>61.174999999999997</v>
      </c>
    </row>
    <row r="187" spans="1:2" x14ac:dyDescent="0.3">
      <c r="A187" s="8">
        <v>46</v>
      </c>
      <c r="B187" s="7">
        <v>61.174999999999997</v>
      </c>
    </row>
    <row r="188" spans="1:2" x14ac:dyDescent="0.3">
      <c r="A188" s="6">
        <v>94</v>
      </c>
      <c r="B188" s="7">
        <v>20.574999999999999</v>
      </c>
    </row>
    <row r="189" spans="1:2" x14ac:dyDescent="0.3">
      <c r="A189" s="8">
        <v>26</v>
      </c>
      <c r="B189" s="7">
        <v>20.574999999999999</v>
      </c>
    </row>
    <row r="190" spans="1:2" x14ac:dyDescent="0.3">
      <c r="A190" s="6">
        <v>95</v>
      </c>
      <c r="B190" s="7">
        <v>7.25</v>
      </c>
    </row>
    <row r="191" spans="1:2" x14ac:dyDescent="0.3">
      <c r="A191" s="8">
        <v>59</v>
      </c>
      <c r="B191" s="7">
        <v>7.25</v>
      </c>
    </row>
    <row r="192" spans="1:2" x14ac:dyDescent="0.3">
      <c r="A192" s="6">
        <v>96</v>
      </c>
      <c r="B192" s="7">
        <v>8.0500000000000007</v>
      </c>
    </row>
    <row r="193" spans="1:2" x14ac:dyDescent="0.3">
      <c r="A193" s="8" t="s">
        <v>1578</v>
      </c>
      <c r="B193" s="7">
        <v>8.0500000000000007</v>
      </c>
    </row>
    <row r="194" spans="1:2" x14ac:dyDescent="0.3">
      <c r="A194" s="6">
        <v>97</v>
      </c>
      <c r="B194" s="7">
        <v>34.654200000000003</v>
      </c>
    </row>
    <row r="195" spans="1:2" x14ac:dyDescent="0.3">
      <c r="A195" s="8">
        <v>71</v>
      </c>
      <c r="B195" s="7">
        <v>34.654200000000003</v>
      </c>
    </row>
    <row r="196" spans="1:2" x14ac:dyDescent="0.3">
      <c r="A196" s="6">
        <v>98</v>
      </c>
      <c r="B196" s="7">
        <v>63.3583</v>
      </c>
    </row>
    <row r="197" spans="1:2" x14ac:dyDescent="0.3">
      <c r="A197" s="8">
        <v>23</v>
      </c>
      <c r="B197" s="7">
        <v>63.3583</v>
      </c>
    </row>
    <row r="198" spans="1:2" x14ac:dyDescent="0.3">
      <c r="A198" s="6">
        <v>99</v>
      </c>
      <c r="B198" s="7">
        <v>23</v>
      </c>
    </row>
    <row r="199" spans="1:2" x14ac:dyDescent="0.3">
      <c r="A199" s="8">
        <v>34</v>
      </c>
      <c r="B199" s="7">
        <v>23</v>
      </c>
    </row>
    <row r="200" spans="1:2" x14ac:dyDescent="0.3">
      <c r="A200" s="6">
        <v>100</v>
      </c>
      <c r="B200" s="7">
        <v>26</v>
      </c>
    </row>
    <row r="201" spans="1:2" x14ac:dyDescent="0.3">
      <c r="A201" s="8">
        <v>34</v>
      </c>
      <c r="B201" s="7">
        <v>26</v>
      </c>
    </row>
    <row r="202" spans="1:2" x14ac:dyDescent="0.3">
      <c r="A202" s="6">
        <v>101</v>
      </c>
      <c r="B202" s="7">
        <v>7.8958000000000004</v>
      </c>
    </row>
    <row r="203" spans="1:2" x14ac:dyDescent="0.3">
      <c r="A203" s="8">
        <v>28</v>
      </c>
      <c r="B203" s="7">
        <v>7.8958000000000004</v>
      </c>
    </row>
    <row r="204" spans="1:2" x14ac:dyDescent="0.3">
      <c r="A204" s="6">
        <v>102</v>
      </c>
      <c r="B204" s="7">
        <v>7.8958000000000004</v>
      </c>
    </row>
    <row r="205" spans="1:2" x14ac:dyDescent="0.3">
      <c r="A205" s="8" t="s">
        <v>1578</v>
      </c>
      <c r="B205" s="7">
        <v>7.8958000000000004</v>
      </c>
    </row>
    <row r="206" spans="1:2" x14ac:dyDescent="0.3">
      <c r="A206" s="6">
        <v>103</v>
      </c>
      <c r="B206" s="7">
        <v>77.287499999999994</v>
      </c>
    </row>
    <row r="207" spans="1:2" x14ac:dyDescent="0.3">
      <c r="A207" s="8">
        <v>21</v>
      </c>
      <c r="B207" s="7">
        <v>77.287499999999994</v>
      </c>
    </row>
    <row r="208" spans="1:2" x14ac:dyDescent="0.3">
      <c r="A208" s="6">
        <v>104</v>
      </c>
      <c r="B208" s="7">
        <v>8.6541999999999994</v>
      </c>
    </row>
    <row r="209" spans="1:2" x14ac:dyDescent="0.3">
      <c r="A209" s="8">
        <v>33</v>
      </c>
      <c r="B209" s="7">
        <v>8.6541999999999994</v>
      </c>
    </row>
    <row r="210" spans="1:2" x14ac:dyDescent="0.3">
      <c r="A210" s="6">
        <v>105</v>
      </c>
      <c r="B210" s="7">
        <v>7.9249999999999998</v>
      </c>
    </row>
    <row r="211" spans="1:2" x14ac:dyDescent="0.3">
      <c r="A211" s="8">
        <v>37</v>
      </c>
      <c r="B211" s="7">
        <v>7.9249999999999998</v>
      </c>
    </row>
    <row r="212" spans="1:2" x14ac:dyDescent="0.3">
      <c r="A212" s="6">
        <v>106</v>
      </c>
      <c r="B212" s="7">
        <v>7.8958000000000004</v>
      </c>
    </row>
    <row r="213" spans="1:2" x14ac:dyDescent="0.3">
      <c r="A213" s="8">
        <v>28</v>
      </c>
      <c r="B213" s="7">
        <v>7.8958000000000004</v>
      </c>
    </row>
    <row r="214" spans="1:2" x14ac:dyDescent="0.3">
      <c r="A214" s="6">
        <v>107</v>
      </c>
      <c r="B214" s="7">
        <v>7.65</v>
      </c>
    </row>
    <row r="215" spans="1:2" x14ac:dyDescent="0.3">
      <c r="A215" s="8">
        <v>21</v>
      </c>
      <c r="B215" s="7">
        <v>7.65</v>
      </c>
    </row>
    <row r="216" spans="1:2" x14ac:dyDescent="0.3">
      <c r="A216" s="6">
        <v>108</v>
      </c>
      <c r="B216" s="7">
        <v>7.7750000000000004</v>
      </c>
    </row>
    <row r="217" spans="1:2" x14ac:dyDescent="0.3">
      <c r="A217" s="8" t="s">
        <v>1578</v>
      </c>
      <c r="B217" s="7">
        <v>7.7750000000000004</v>
      </c>
    </row>
    <row r="218" spans="1:2" x14ac:dyDescent="0.3">
      <c r="A218" s="6">
        <v>109</v>
      </c>
      <c r="B218" s="7">
        <v>7.8958000000000004</v>
      </c>
    </row>
    <row r="219" spans="1:2" x14ac:dyDescent="0.3">
      <c r="A219" s="8">
        <v>38</v>
      </c>
      <c r="B219" s="7">
        <v>7.8958000000000004</v>
      </c>
    </row>
    <row r="220" spans="1:2" x14ac:dyDescent="0.3">
      <c r="A220" s="6">
        <v>110</v>
      </c>
      <c r="B220" s="7">
        <v>24.15</v>
      </c>
    </row>
    <row r="221" spans="1:2" x14ac:dyDescent="0.3">
      <c r="A221" s="8" t="s">
        <v>1578</v>
      </c>
      <c r="B221" s="7">
        <v>24.15</v>
      </c>
    </row>
    <row r="222" spans="1:2" x14ac:dyDescent="0.3">
      <c r="A222" s="6">
        <v>111</v>
      </c>
      <c r="B222" s="7">
        <v>52</v>
      </c>
    </row>
    <row r="223" spans="1:2" x14ac:dyDescent="0.3">
      <c r="A223" s="8">
        <v>47</v>
      </c>
      <c r="B223" s="7">
        <v>52</v>
      </c>
    </row>
    <row r="224" spans="1:2" x14ac:dyDescent="0.3">
      <c r="A224" s="6">
        <v>112</v>
      </c>
      <c r="B224" s="7">
        <v>14.4542</v>
      </c>
    </row>
    <row r="225" spans="1:2" x14ac:dyDescent="0.3">
      <c r="A225" s="8">
        <v>14.5</v>
      </c>
      <c r="B225" s="7">
        <v>14.4542</v>
      </c>
    </row>
    <row r="226" spans="1:2" x14ac:dyDescent="0.3">
      <c r="A226" s="6">
        <v>113</v>
      </c>
      <c r="B226" s="7">
        <v>8.0500000000000007</v>
      </c>
    </row>
    <row r="227" spans="1:2" x14ac:dyDescent="0.3">
      <c r="A227" s="8">
        <v>22</v>
      </c>
      <c r="B227" s="7">
        <v>8.0500000000000007</v>
      </c>
    </row>
    <row r="228" spans="1:2" x14ac:dyDescent="0.3">
      <c r="A228" s="6">
        <v>114</v>
      </c>
      <c r="B228" s="7">
        <v>9.8249999999999993</v>
      </c>
    </row>
    <row r="229" spans="1:2" x14ac:dyDescent="0.3">
      <c r="A229" s="8">
        <v>20</v>
      </c>
      <c r="B229" s="7">
        <v>9.8249999999999993</v>
      </c>
    </row>
    <row r="230" spans="1:2" x14ac:dyDescent="0.3">
      <c r="A230" s="6">
        <v>115</v>
      </c>
      <c r="B230" s="7">
        <v>14.458299999999999</v>
      </c>
    </row>
    <row r="231" spans="1:2" x14ac:dyDescent="0.3">
      <c r="A231" s="8">
        <v>17</v>
      </c>
      <c r="B231" s="7">
        <v>14.458299999999999</v>
      </c>
    </row>
    <row r="232" spans="1:2" x14ac:dyDescent="0.3">
      <c r="A232" s="6">
        <v>116</v>
      </c>
      <c r="B232" s="7">
        <v>7.9249999999999998</v>
      </c>
    </row>
    <row r="233" spans="1:2" x14ac:dyDescent="0.3">
      <c r="A233" s="8">
        <v>21</v>
      </c>
      <c r="B233" s="7">
        <v>7.9249999999999998</v>
      </c>
    </row>
    <row r="234" spans="1:2" x14ac:dyDescent="0.3">
      <c r="A234" s="6">
        <v>117</v>
      </c>
      <c r="B234" s="7">
        <v>7.75</v>
      </c>
    </row>
    <row r="235" spans="1:2" x14ac:dyDescent="0.3">
      <c r="A235" s="8">
        <v>70.5</v>
      </c>
      <c r="B235" s="7">
        <v>7.75</v>
      </c>
    </row>
    <row r="236" spans="1:2" x14ac:dyDescent="0.3">
      <c r="A236" s="6">
        <v>118</v>
      </c>
      <c r="B236" s="7">
        <v>21</v>
      </c>
    </row>
    <row r="237" spans="1:2" x14ac:dyDescent="0.3">
      <c r="A237" s="8">
        <v>29</v>
      </c>
      <c r="B237" s="7">
        <v>21</v>
      </c>
    </row>
    <row r="238" spans="1:2" x14ac:dyDescent="0.3">
      <c r="A238" s="6">
        <v>119</v>
      </c>
      <c r="B238" s="7">
        <v>247.52080000000001</v>
      </c>
    </row>
    <row r="239" spans="1:2" x14ac:dyDescent="0.3">
      <c r="A239" s="8">
        <v>24</v>
      </c>
      <c r="B239" s="7">
        <v>247.52080000000001</v>
      </c>
    </row>
    <row r="240" spans="1:2" x14ac:dyDescent="0.3">
      <c r="A240" s="6">
        <v>120</v>
      </c>
      <c r="B240" s="7">
        <v>31.274999999999999</v>
      </c>
    </row>
    <row r="241" spans="1:2" x14ac:dyDescent="0.3">
      <c r="A241" s="8">
        <v>2</v>
      </c>
      <c r="B241" s="7">
        <v>31.274999999999999</v>
      </c>
    </row>
    <row r="242" spans="1:2" x14ac:dyDescent="0.3">
      <c r="A242" s="6">
        <v>121</v>
      </c>
      <c r="B242" s="7">
        <v>73.5</v>
      </c>
    </row>
    <row r="243" spans="1:2" x14ac:dyDescent="0.3">
      <c r="A243" s="8">
        <v>21</v>
      </c>
      <c r="B243" s="7">
        <v>73.5</v>
      </c>
    </row>
    <row r="244" spans="1:2" x14ac:dyDescent="0.3">
      <c r="A244" s="6">
        <v>122</v>
      </c>
      <c r="B244" s="7">
        <v>8.0500000000000007</v>
      </c>
    </row>
    <row r="245" spans="1:2" x14ac:dyDescent="0.3">
      <c r="A245" s="8" t="s">
        <v>1578</v>
      </c>
      <c r="B245" s="7">
        <v>8.0500000000000007</v>
      </c>
    </row>
    <row r="246" spans="1:2" x14ac:dyDescent="0.3">
      <c r="A246" s="6">
        <v>123</v>
      </c>
      <c r="B246" s="7">
        <v>30.070799999999998</v>
      </c>
    </row>
    <row r="247" spans="1:2" x14ac:dyDescent="0.3">
      <c r="A247" s="8">
        <v>32.5</v>
      </c>
      <c r="B247" s="7">
        <v>30.070799999999998</v>
      </c>
    </row>
    <row r="248" spans="1:2" x14ac:dyDescent="0.3">
      <c r="A248" s="6">
        <v>124</v>
      </c>
      <c r="B248" s="7">
        <v>13</v>
      </c>
    </row>
    <row r="249" spans="1:2" x14ac:dyDescent="0.3">
      <c r="A249" s="8">
        <v>32.5</v>
      </c>
      <c r="B249" s="7">
        <v>13</v>
      </c>
    </row>
    <row r="250" spans="1:2" x14ac:dyDescent="0.3">
      <c r="A250" s="6">
        <v>125</v>
      </c>
      <c r="B250" s="7">
        <v>77.287499999999994</v>
      </c>
    </row>
    <row r="251" spans="1:2" x14ac:dyDescent="0.3">
      <c r="A251" s="8">
        <v>54</v>
      </c>
      <c r="B251" s="7">
        <v>77.287499999999994</v>
      </c>
    </row>
    <row r="252" spans="1:2" x14ac:dyDescent="0.3">
      <c r="A252" s="6">
        <v>126</v>
      </c>
      <c r="B252" s="7">
        <v>11.2417</v>
      </c>
    </row>
    <row r="253" spans="1:2" x14ac:dyDescent="0.3">
      <c r="A253" s="8">
        <v>12</v>
      </c>
      <c r="B253" s="7">
        <v>11.2417</v>
      </c>
    </row>
    <row r="254" spans="1:2" x14ac:dyDescent="0.3">
      <c r="A254" s="6">
        <v>127</v>
      </c>
      <c r="B254" s="7">
        <v>7.75</v>
      </c>
    </row>
    <row r="255" spans="1:2" x14ac:dyDescent="0.3">
      <c r="A255" s="8" t="s">
        <v>1578</v>
      </c>
      <c r="B255" s="7">
        <v>7.75</v>
      </c>
    </row>
    <row r="256" spans="1:2" x14ac:dyDescent="0.3">
      <c r="A256" s="6">
        <v>128</v>
      </c>
      <c r="B256" s="7">
        <v>7.1417000000000002</v>
      </c>
    </row>
    <row r="257" spans="1:2" x14ac:dyDescent="0.3">
      <c r="A257" s="8">
        <v>24</v>
      </c>
      <c r="B257" s="7">
        <v>7.1417000000000002</v>
      </c>
    </row>
    <row r="258" spans="1:2" x14ac:dyDescent="0.3">
      <c r="A258" s="6">
        <v>129</v>
      </c>
      <c r="B258" s="7">
        <v>22.3583</v>
      </c>
    </row>
    <row r="259" spans="1:2" x14ac:dyDescent="0.3">
      <c r="A259" s="8" t="s">
        <v>1578</v>
      </c>
      <c r="B259" s="7">
        <v>22.3583</v>
      </c>
    </row>
    <row r="260" spans="1:2" x14ac:dyDescent="0.3">
      <c r="A260" s="6">
        <v>130</v>
      </c>
      <c r="B260" s="7">
        <v>6.9749999999999996</v>
      </c>
    </row>
    <row r="261" spans="1:2" x14ac:dyDescent="0.3">
      <c r="A261" s="8">
        <v>45</v>
      </c>
      <c r="B261" s="7">
        <v>6.9749999999999996</v>
      </c>
    </row>
    <row r="262" spans="1:2" x14ac:dyDescent="0.3">
      <c r="A262" s="6">
        <v>131</v>
      </c>
      <c r="B262" s="7">
        <v>7.8958000000000004</v>
      </c>
    </row>
    <row r="263" spans="1:2" x14ac:dyDescent="0.3">
      <c r="A263" s="8">
        <v>33</v>
      </c>
      <c r="B263" s="7">
        <v>7.8958000000000004</v>
      </c>
    </row>
    <row r="264" spans="1:2" x14ac:dyDescent="0.3">
      <c r="A264" s="6">
        <v>132</v>
      </c>
      <c r="B264" s="7">
        <v>7.05</v>
      </c>
    </row>
    <row r="265" spans="1:2" x14ac:dyDescent="0.3">
      <c r="A265" s="8">
        <v>20</v>
      </c>
      <c r="B265" s="7">
        <v>7.05</v>
      </c>
    </row>
    <row r="266" spans="1:2" x14ac:dyDescent="0.3">
      <c r="A266" s="6">
        <v>133</v>
      </c>
      <c r="B266" s="7">
        <v>14.5</v>
      </c>
    </row>
    <row r="267" spans="1:2" x14ac:dyDescent="0.3">
      <c r="A267" s="8">
        <v>47</v>
      </c>
      <c r="B267" s="7">
        <v>14.5</v>
      </c>
    </row>
    <row r="268" spans="1:2" x14ac:dyDescent="0.3">
      <c r="A268" s="6">
        <v>134</v>
      </c>
      <c r="B268" s="7">
        <v>26</v>
      </c>
    </row>
    <row r="269" spans="1:2" x14ac:dyDescent="0.3">
      <c r="A269" s="8">
        <v>29</v>
      </c>
      <c r="B269" s="7">
        <v>26</v>
      </c>
    </row>
    <row r="270" spans="1:2" x14ac:dyDescent="0.3">
      <c r="A270" s="6">
        <v>135</v>
      </c>
      <c r="B270" s="7">
        <v>13</v>
      </c>
    </row>
    <row r="271" spans="1:2" x14ac:dyDescent="0.3">
      <c r="A271" s="8">
        <v>25</v>
      </c>
      <c r="B271" s="7">
        <v>13</v>
      </c>
    </row>
    <row r="272" spans="1:2" x14ac:dyDescent="0.3">
      <c r="A272" s="6">
        <v>136</v>
      </c>
      <c r="B272" s="7">
        <v>15.0458</v>
      </c>
    </row>
    <row r="273" spans="1:2" x14ac:dyDescent="0.3">
      <c r="A273" s="8">
        <v>23</v>
      </c>
      <c r="B273" s="7">
        <v>15.0458</v>
      </c>
    </row>
    <row r="274" spans="1:2" x14ac:dyDescent="0.3">
      <c r="A274" s="6">
        <v>137</v>
      </c>
      <c r="B274" s="7">
        <v>26.283300000000001</v>
      </c>
    </row>
    <row r="275" spans="1:2" x14ac:dyDescent="0.3">
      <c r="A275" s="8">
        <v>19</v>
      </c>
      <c r="B275" s="7">
        <v>26.283300000000001</v>
      </c>
    </row>
    <row r="276" spans="1:2" x14ac:dyDescent="0.3">
      <c r="A276" s="6">
        <v>138</v>
      </c>
      <c r="B276" s="7">
        <v>53.1</v>
      </c>
    </row>
    <row r="277" spans="1:2" x14ac:dyDescent="0.3">
      <c r="A277" s="8">
        <v>37</v>
      </c>
      <c r="B277" s="7">
        <v>53.1</v>
      </c>
    </row>
    <row r="278" spans="1:2" x14ac:dyDescent="0.3">
      <c r="A278" s="6">
        <v>139</v>
      </c>
      <c r="B278" s="7">
        <v>9.2166999999999994</v>
      </c>
    </row>
    <row r="279" spans="1:2" x14ac:dyDescent="0.3">
      <c r="A279" s="8">
        <v>16</v>
      </c>
      <c r="B279" s="7">
        <v>9.2166999999999994</v>
      </c>
    </row>
    <row r="280" spans="1:2" x14ac:dyDescent="0.3">
      <c r="A280" s="6">
        <v>140</v>
      </c>
      <c r="B280" s="7">
        <v>79.2</v>
      </c>
    </row>
    <row r="281" spans="1:2" x14ac:dyDescent="0.3">
      <c r="A281" s="8">
        <v>24</v>
      </c>
      <c r="B281" s="7">
        <v>79.2</v>
      </c>
    </row>
    <row r="282" spans="1:2" x14ac:dyDescent="0.3">
      <c r="A282" s="6">
        <v>141</v>
      </c>
      <c r="B282" s="7">
        <v>15.245799999999999</v>
      </c>
    </row>
    <row r="283" spans="1:2" x14ac:dyDescent="0.3">
      <c r="A283" s="8" t="s">
        <v>1578</v>
      </c>
      <c r="B283" s="7">
        <v>15.245799999999999</v>
      </c>
    </row>
    <row r="284" spans="1:2" x14ac:dyDescent="0.3">
      <c r="A284" s="6">
        <v>142</v>
      </c>
      <c r="B284" s="7">
        <v>7.75</v>
      </c>
    </row>
    <row r="285" spans="1:2" x14ac:dyDescent="0.3">
      <c r="A285" s="8">
        <v>22</v>
      </c>
      <c r="B285" s="7">
        <v>7.75</v>
      </c>
    </row>
    <row r="286" spans="1:2" x14ac:dyDescent="0.3">
      <c r="A286" s="6">
        <v>143</v>
      </c>
      <c r="B286" s="7">
        <v>15.85</v>
      </c>
    </row>
    <row r="287" spans="1:2" x14ac:dyDescent="0.3">
      <c r="A287" s="8">
        <v>24</v>
      </c>
      <c r="B287" s="7">
        <v>15.85</v>
      </c>
    </row>
    <row r="288" spans="1:2" x14ac:dyDescent="0.3">
      <c r="A288" s="6">
        <v>144</v>
      </c>
      <c r="B288" s="7">
        <v>6.75</v>
      </c>
    </row>
    <row r="289" spans="1:2" x14ac:dyDescent="0.3">
      <c r="A289" s="8">
        <v>19</v>
      </c>
      <c r="B289" s="7">
        <v>6.75</v>
      </c>
    </row>
    <row r="290" spans="1:2" x14ac:dyDescent="0.3">
      <c r="A290" s="6">
        <v>145</v>
      </c>
      <c r="B290" s="7">
        <v>11.5</v>
      </c>
    </row>
    <row r="291" spans="1:2" x14ac:dyDescent="0.3">
      <c r="A291" s="8">
        <v>18</v>
      </c>
      <c r="B291" s="7">
        <v>11.5</v>
      </c>
    </row>
    <row r="292" spans="1:2" x14ac:dyDescent="0.3">
      <c r="A292" s="6">
        <v>146</v>
      </c>
      <c r="B292" s="7">
        <v>36.75</v>
      </c>
    </row>
    <row r="293" spans="1:2" x14ac:dyDescent="0.3">
      <c r="A293" s="8">
        <v>19</v>
      </c>
      <c r="B293" s="7">
        <v>36.75</v>
      </c>
    </row>
    <row r="294" spans="1:2" x14ac:dyDescent="0.3">
      <c r="A294" s="6">
        <v>147</v>
      </c>
      <c r="B294" s="7">
        <v>7.7957999999999998</v>
      </c>
    </row>
    <row r="295" spans="1:2" x14ac:dyDescent="0.3">
      <c r="A295" s="8">
        <v>27</v>
      </c>
      <c r="B295" s="7">
        <v>7.7957999999999998</v>
      </c>
    </row>
    <row r="296" spans="1:2" x14ac:dyDescent="0.3">
      <c r="A296" s="6">
        <v>148</v>
      </c>
      <c r="B296" s="7">
        <v>34.375</v>
      </c>
    </row>
    <row r="297" spans="1:2" x14ac:dyDescent="0.3">
      <c r="A297" s="8">
        <v>9</v>
      </c>
      <c r="B297" s="7">
        <v>34.375</v>
      </c>
    </row>
    <row r="298" spans="1:2" x14ac:dyDescent="0.3">
      <c r="A298" s="6">
        <v>149</v>
      </c>
      <c r="B298" s="7">
        <v>26</v>
      </c>
    </row>
    <row r="299" spans="1:2" x14ac:dyDescent="0.3">
      <c r="A299" s="8">
        <v>36.5</v>
      </c>
      <c r="B299" s="7">
        <v>26</v>
      </c>
    </row>
    <row r="300" spans="1:2" x14ac:dyDescent="0.3">
      <c r="A300" s="6">
        <v>150</v>
      </c>
      <c r="B300" s="7">
        <v>13</v>
      </c>
    </row>
    <row r="301" spans="1:2" x14ac:dyDescent="0.3">
      <c r="A301" s="8">
        <v>42</v>
      </c>
      <c r="B301" s="7">
        <v>13</v>
      </c>
    </row>
    <row r="302" spans="1:2" x14ac:dyDescent="0.3">
      <c r="A302" s="6">
        <v>151</v>
      </c>
      <c r="B302" s="7">
        <v>12.525</v>
      </c>
    </row>
    <row r="303" spans="1:2" x14ac:dyDescent="0.3">
      <c r="A303" s="8">
        <v>51</v>
      </c>
      <c r="B303" s="7">
        <v>12.525</v>
      </c>
    </row>
    <row r="304" spans="1:2" x14ac:dyDescent="0.3">
      <c r="A304" s="6">
        <v>152</v>
      </c>
      <c r="B304" s="7">
        <v>66.599999999999994</v>
      </c>
    </row>
    <row r="305" spans="1:2" x14ac:dyDescent="0.3">
      <c r="A305" s="8">
        <v>22</v>
      </c>
      <c r="B305" s="7">
        <v>66.599999999999994</v>
      </c>
    </row>
    <row r="306" spans="1:2" x14ac:dyDescent="0.3">
      <c r="A306" s="6">
        <v>153</v>
      </c>
      <c r="B306" s="7">
        <v>8.0500000000000007</v>
      </c>
    </row>
    <row r="307" spans="1:2" x14ac:dyDescent="0.3">
      <c r="A307" s="8">
        <v>55.5</v>
      </c>
      <c r="B307" s="7">
        <v>8.0500000000000007</v>
      </c>
    </row>
    <row r="308" spans="1:2" x14ac:dyDescent="0.3">
      <c r="A308" s="6">
        <v>154</v>
      </c>
      <c r="B308" s="7">
        <v>14.5</v>
      </c>
    </row>
    <row r="309" spans="1:2" x14ac:dyDescent="0.3">
      <c r="A309" s="8">
        <v>40.5</v>
      </c>
      <c r="B309" s="7">
        <v>14.5</v>
      </c>
    </row>
    <row r="310" spans="1:2" x14ac:dyDescent="0.3">
      <c r="A310" s="6">
        <v>155</v>
      </c>
      <c r="B310" s="7">
        <v>7.3125</v>
      </c>
    </row>
    <row r="311" spans="1:2" x14ac:dyDescent="0.3">
      <c r="A311" s="8" t="s">
        <v>1578</v>
      </c>
      <c r="B311" s="7">
        <v>7.3125</v>
      </c>
    </row>
    <row r="312" spans="1:2" x14ac:dyDescent="0.3">
      <c r="A312" s="6">
        <v>156</v>
      </c>
      <c r="B312" s="7">
        <v>61.379199999999997</v>
      </c>
    </row>
    <row r="313" spans="1:2" x14ac:dyDescent="0.3">
      <c r="A313" s="8">
        <v>51</v>
      </c>
      <c r="B313" s="7">
        <v>61.379199999999997</v>
      </c>
    </row>
    <row r="314" spans="1:2" x14ac:dyDescent="0.3">
      <c r="A314" s="6">
        <v>157</v>
      </c>
      <c r="B314" s="7">
        <v>7.7332999999999998</v>
      </c>
    </row>
    <row r="315" spans="1:2" x14ac:dyDescent="0.3">
      <c r="A315" s="8">
        <v>16</v>
      </c>
      <c r="B315" s="7">
        <v>7.7332999999999998</v>
      </c>
    </row>
    <row r="316" spans="1:2" x14ac:dyDescent="0.3">
      <c r="A316" s="6">
        <v>158</v>
      </c>
      <c r="B316" s="7">
        <v>8.0500000000000007</v>
      </c>
    </row>
    <row r="317" spans="1:2" x14ac:dyDescent="0.3">
      <c r="A317" s="8">
        <v>30</v>
      </c>
      <c r="B317" s="7">
        <v>8.0500000000000007</v>
      </c>
    </row>
    <row r="318" spans="1:2" x14ac:dyDescent="0.3">
      <c r="A318" s="6">
        <v>159</v>
      </c>
      <c r="B318" s="7">
        <v>8.6624999999999996</v>
      </c>
    </row>
    <row r="319" spans="1:2" x14ac:dyDescent="0.3">
      <c r="A319" s="8" t="s">
        <v>1578</v>
      </c>
      <c r="B319" s="7">
        <v>8.6624999999999996</v>
      </c>
    </row>
    <row r="320" spans="1:2" x14ac:dyDescent="0.3">
      <c r="A320" s="6">
        <v>160</v>
      </c>
      <c r="B320" s="7">
        <v>69.55</v>
      </c>
    </row>
    <row r="321" spans="1:2" x14ac:dyDescent="0.3">
      <c r="A321" s="8" t="s">
        <v>1578</v>
      </c>
      <c r="B321" s="7">
        <v>69.55</v>
      </c>
    </row>
    <row r="322" spans="1:2" x14ac:dyDescent="0.3">
      <c r="A322" s="6">
        <v>161</v>
      </c>
      <c r="B322" s="7">
        <v>16.100000000000001</v>
      </c>
    </row>
    <row r="323" spans="1:2" x14ac:dyDescent="0.3">
      <c r="A323" s="8">
        <v>44</v>
      </c>
      <c r="B323" s="7">
        <v>16.100000000000001</v>
      </c>
    </row>
    <row r="324" spans="1:2" x14ac:dyDescent="0.3">
      <c r="A324" s="6">
        <v>162</v>
      </c>
      <c r="B324" s="7">
        <v>15.75</v>
      </c>
    </row>
    <row r="325" spans="1:2" x14ac:dyDescent="0.3">
      <c r="A325" s="8">
        <v>40</v>
      </c>
      <c r="B325" s="7">
        <v>15.75</v>
      </c>
    </row>
    <row r="326" spans="1:2" x14ac:dyDescent="0.3">
      <c r="A326" s="6">
        <v>163</v>
      </c>
      <c r="B326" s="7">
        <v>7.7750000000000004</v>
      </c>
    </row>
    <row r="327" spans="1:2" x14ac:dyDescent="0.3">
      <c r="A327" s="8">
        <v>26</v>
      </c>
      <c r="B327" s="7">
        <v>7.7750000000000004</v>
      </c>
    </row>
    <row r="328" spans="1:2" x14ac:dyDescent="0.3">
      <c r="A328" s="6">
        <v>164</v>
      </c>
      <c r="B328" s="7">
        <v>8.6624999999999996</v>
      </c>
    </row>
    <row r="329" spans="1:2" x14ac:dyDescent="0.3">
      <c r="A329" s="8">
        <v>17</v>
      </c>
      <c r="B329" s="7">
        <v>8.6624999999999996</v>
      </c>
    </row>
    <row r="330" spans="1:2" x14ac:dyDescent="0.3">
      <c r="A330" s="6">
        <v>165</v>
      </c>
      <c r="B330" s="7">
        <v>39.6875</v>
      </c>
    </row>
    <row r="331" spans="1:2" x14ac:dyDescent="0.3">
      <c r="A331" s="8">
        <v>1</v>
      </c>
      <c r="B331" s="7">
        <v>39.6875</v>
      </c>
    </row>
    <row r="332" spans="1:2" x14ac:dyDescent="0.3">
      <c r="A332" s="6">
        <v>166</v>
      </c>
      <c r="B332" s="7">
        <v>20.524999999999999</v>
      </c>
    </row>
    <row r="333" spans="1:2" x14ac:dyDescent="0.3">
      <c r="A333" s="8">
        <v>9</v>
      </c>
      <c r="B333" s="7">
        <v>20.524999999999999</v>
      </c>
    </row>
    <row r="334" spans="1:2" x14ac:dyDescent="0.3">
      <c r="A334" s="6">
        <v>167</v>
      </c>
      <c r="B334" s="7">
        <v>55</v>
      </c>
    </row>
    <row r="335" spans="1:2" x14ac:dyDescent="0.3">
      <c r="A335" s="8" t="s">
        <v>1578</v>
      </c>
      <c r="B335" s="7">
        <v>55</v>
      </c>
    </row>
    <row r="336" spans="1:2" x14ac:dyDescent="0.3">
      <c r="A336" s="6">
        <v>168</v>
      </c>
      <c r="B336" s="7">
        <v>27.9</v>
      </c>
    </row>
    <row r="337" spans="1:2" x14ac:dyDescent="0.3">
      <c r="A337" s="8">
        <v>45</v>
      </c>
      <c r="B337" s="7">
        <v>27.9</v>
      </c>
    </row>
    <row r="338" spans="1:2" x14ac:dyDescent="0.3">
      <c r="A338" s="6">
        <v>169</v>
      </c>
      <c r="B338" s="7">
        <v>25.925000000000001</v>
      </c>
    </row>
    <row r="339" spans="1:2" x14ac:dyDescent="0.3">
      <c r="A339" s="8" t="s">
        <v>1578</v>
      </c>
      <c r="B339" s="7">
        <v>25.925000000000001</v>
      </c>
    </row>
    <row r="340" spans="1:2" x14ac:dyDescent="0.3">
      <c r="A340" s="6">
        <v>170</v>
      </c>
      <c r="B340" s="7">
        <v>56.495800000000003</v>
      </c>
    </row>
    <row r="341" spans="1:2" x14ac:dyDescent="0.3">
      <c r="A341" s="8">
        <v>28</v>
      </c>
      <c r="B341" s="7">
        <v>56.495800000000003</v>
      </c>
    </row>
    <row r="342" spans="1:2" x14ac:dyDescent="0.3">
      <c r="A342" s="6">
        <v>171</v>
      </c>
      <c r="B342" s="7">
        <v>33.5</v>
      </c>
    </row>
    <row r="343" spans="1:2" x14ac:dyDescent="0.3">
      <c r="A343" s="8">
        <v>61</v>
      </c>
      <c r="B343" s="7">
        <v>33.5</v>
      </c>
    </row>
    <row r="344" spans="1:2" x14ac:dyDescent="0.3">
      <c r="A344" s="6">
        <v>172</v>
      </c>
      <c r="B344" s="7">
        <v>29.125</v>
      </c>
    </row>
    <row r="345" spans="1:2" x14ac:dyDescent="0.3">
      <c r="A345" s="8">
        <v>4</v>
      </c>
      <c r="B345" s="7">
        <v>29.125</v>
      </c>
    </row>
    <row r="346" spans="1:2" x14ac:dyDescent="0.3">
      <c r="A346" s="6">
        <v>173</v>
      </c>
      <c r="B346" s="7">
        <v>11.1333</v>
      </c>
    </row>
    <row r="347" spans="1:2" x14ac:dyDescent="0.3">
      <c r="A347" s="8">
        <v>1</v>
      </c>
      <c r="B347" s="7">
        <v>11.1333</v>
      </c>
    </row>
    <row r="348" spans="1:2" x14ac:dyDescent="0.3">
      <c r="A348" s="6">
        <v>174</v>
      </c>
      <c r="B348" s="7">
        <v>7.9249999999999998</v>
      </c>
    </row>
    <row r="349" spans="1:2" x14ac:dyDescent="0.3">
      <c r="A349" s="8">
        <v>21</v>
      </c>
      <c r="B349" s="7">
        <v>7.9249999999999998</v>
      </c>
    </row>
    <row r="350" spans="1:2" x14ac:dyDescent="0.3">
      <c r="A350" s="6">
        <v>175</v>
      </c>
      <c r="B350" s="7">
        <v>30.695799999999998</v>
      </c>
    </row>
    <row r="351" spans="1:2" x14ac:dyDescent="0.3">
      <c r="A351" s="8">
        <v>56</v>
      </c>
      <c r="B351" s="7">
        <v>30.695799999999998</v>
      </c>
    </row>
    <row r="352" spans="1:2" x14ac:dyDescent="0.3">
      <c r="A352" s="6">
        <v>176</v>
      </c>
      <c r="B352" s="7">
        <v>7.8541999999999996</v>
      </c>
    </row>
    <row r="353" spans="1:2" x14ac:dyDescent="0.3">
      <c r="A353" s="8">
        <v>18</v>
      </c>
      <c r="B353" s="7">
        <v>7.8541999999999996</v>
      </c>
    </row>
    <row r="354" spans="1:2" x14ac:dyDescent="0.3">
      <c r="A354" s="6">
        <v>177</v>
      </c>
      <c r="B354" s="7">
        <v>25.466699999999999</v>
      </c>
    </row>
    <row r="355" spans="1:2" x14ac:dyDescent="0.3">
      <c r="A355" s="8" t="s">
        <v>1578</v>
      </c>
      <c r="B355" s="7">
        <v>25.466699999999999</v>
      </c>
    </row>
    <row r="356" spans="1:2" x14ac:dyDescent="0.3">
      <c r="A356" s="6">
        <v>178</v>
      </c>
      <c r="B356" s="7">
        <v>28.712499999999999</v>
      </c>
    </row>
    <row r="357" spans="1:2" x14ac:dyDescent="0.3">
      <c r="A357" s="8">
        <v>50</v>
      </c>
      <c r="B357" s="7">
        <v>28.712499999999999</v>
      </c>
    </row>
    <row r="358" spans="1:2" x14ac:dyDescent="0.3">
      <c r="A358" s="6">
        <v>179</v>
      </c>
      <c r="B358" s="7">
        <v>13</v>
      </c>
    </row>
    <row r="359" spans="1:2" x14ac:dyDescent="0.3">
      <c r="A359" s="8">
        <v>30</v>
      </c>
      <c r="B359" s="7">
        <v>13</v>
      </c>
    </row>
    <row r="360" spans="1:2" x14ac:dyDescent="0.3">
      <c r="A360" s="6">
        <v>180</v>
      </c>
      <c r="B360" s="7">
        <v>0</v>
      </c>
    </row>
    <row r="361" spans="1:2" x14ac:dyDescent="0.3">
      <c r="A361" s="8">
        <v>36</v>
      </c>
      <c r="B361" s="7">
        <v>0</v>
      </c>
    </row>
    <row r="362" spans="1:2" x14ac:dyDescent="0.3">
      <c r="A362" s="6">
        <v>181</v>
      </c>
      <c r="B362" s="7">
        <v>69.55</v>
      </c>
    </row>
    <row r="363" spans="1:2" x14ac:dyDescent="0.3">
      <c r="A363" s="8" t="s">
        <v>1578</v>
      </c>
      <c r="B363" s="7">
        <v>69.55</v>
      </c>
    </row>
    <row r="364" spans="1:2" x14ac:dyDescent="0.3">
      <c r="A364" s="6">
        <v>182</v>
      </c>
      <c r="B364" s="7">
        <v>15.05</v>
      </c>
    </row>
    <row r="365" spans="1:2" x14ac:dyDescent="0.3">
      <c r="A365" s="8" t="s">
        <v>1578</v>
      </c>
      <c r="B365" s="7">
        <v>15.05</v>
      </c>
    </row>
    <row r="366" spans="1:2" x14ac:dyDescent="0.3">
      <c r="A366" s="6">
        <v>183</v>
      </c>
      <c r="B366" s="7">
        <v>31.387499999999999</v>
      </c>
    </row>
    <row r="367" spans="1:2" x14ac:dyDescent="0.3">
      <c r="A367" s="8">
        <v>9</v>
      </c>
      <c r="B367" s="7">
        <v>31.387499999999999</v>
      </c>
    </row>
    <row r="368" spans="1:2" x14ac:dyDescent="0.3">
      <c r="A368" s="6">
        <v>184</v>
      </c>
      <c r="B368" s="7">
        <v>39</v>
      </c>
    </row>
    <row r="369" spans="1:2" x14ac:dyDescent="0.3">
      <c r="A369" s="8">
        <v>1</v>
      </c>
      <c r="B369" s="7">
        <v>39</v>
      </c>
    </row>
    <row r="370" spans="1:2" x14ac:dyDescent="0.3">
      <c r="A370" s="6">
        <v>185</v>
      </c>
      <c r="B370" s="7">
        <v>22.024999999999999</v>
      </c>
    </row>
    <row r="371" spans="1:2" x14ac:dyDescent="0.3">
      <c r="A371" s="8">
        <v>4</v>
      </c>
      <c r="B371" s="7">
        <v>22.024999999999999</v>
      </c>
    </row>
    <row r="372" spans="1:2" x14ac:dyDescent="0.3">
      <c r="A372" s="6">
        <v>186</v>
      </c>
      <c r="B372" s="7">
        <v>50</v>
      </c>
    </row>
    <row r="373" spans="1:2" x14ac:dyDescent="0.3">
      <c r="A373" s="8" t="s">
        <v>1578</v>
      </c>
      <c r="B373" s="7">
        <v>50</v>
      </c>
    </row>
    <row r="374" spans="1:2" x14ac:dyDescent="0.3">
      <c r="A374" s="6">
        <v>187</v>
      </c>
      <c r="B374" s="7">
        <v>15.5</v>
      </c>
    </row>
    <row r="375" spans="1:2" x14ac:dyDescent="0.3">
      <c r="A375" s="8" t="s">
        <v>1578</v>
      </c>
      <c r="B375" s="7">
        <v>15.5</v>
      </c>
    </row>
    <row r="376" spans="1:2" x14ac:dyDescent="0.3">
      <c r="A376" s="6">
        <v>188</v>
      </c>
      <c r="B376" s="7">
        <v>26.55</v>
      </c>
    </row>
    <row r="377" spans="1:2" x14ac:dyDescent="0.3">
      <c r="A377" s="8">
        <v>45</v>
      </c>
      <c r="B377" s="7">
        <v>26.55</v>
      </c>
    </row>
    <row r="378" spans="1:2" x14ac:dyDescent="0.3">
      <c r="A378" s="6">
        <v>189</v>
      </c>
      <c r="B378" s="7">
        <v>15.5</v>
      </c>
    </row>
    <row r="379" spans="1:2" x14ac:dyDescent="0.3">
      <c r="A379" s="8">
        <v>40</v>
      </c>
      <c r="B379" s="7">
        <v>15.5</v>
      </c>
    </row>
    <row r="380" spans="1:2" x14ac:dyDescent="0.3">
      <c r="A380" s="6">
        <v>190</v>
      </c>
      <c r="B380" s="7">
        <v>7.8958000000000004</v>
      </c>
    </row>
    <row r="381" spans="1:2" x14ac:dyDescent="0.3">
      <c r="A381" s="8">
        <v>36</v>
      </c>
      <c r="B381" s="7">
        <v>7.8958000000000004</v>
      </c>
    </row>
    <row r="382" spans="1:2" x14ac:dyDescent="0.3">
      <c r="A382" s="6">
        <v>191</v>
      </c>
      <c r="B382" s="7">
        <v>13</v>
      </c>
    </row>
    <row r="383" spans="1:2" x14ac:dyDescent="0.3">
      <c r="A383" s="8">
        <v>32</v>
      </c>
      <c r="B383" s="7">
        <v>13</v>
      </c>
    </row>
    <row r="384" spans="1:2" x14ac:dyDescent="0.3">
      <c r="A384" s="6">
        <v>192</v>
      </c>
      <c r="B384" s="7">
        <v>13</v>
      </c>
    </row>
    <row r="385" spans="1:2" x14ac:dyDescent="0.3">
      <c r="A385" s="8">
        <v>19</v>
      </c>
      <c r="B385" s="7">
        <v>13</v>
      </c>
    </row>
    <row r="386" spans="1:2" x14ac:dyDescent="0.3">
      <c r="A386" s="6">
        <v>193</v>
      </c>
      <c r="B386" s="7">
        <v>7.8541999999999996</v>
      </c>
    </row>
    <row r="387" spans="1:2" x14ac:dyDescent="0.3">
      <c r="A387" s="8">
        <v>19</v>
      </c>
      <c r="B387" s="7">
        <v>7.8541999999999996</v>
      </c>
    </row>
    <row r="388" spans="1:2" x14ac:dyDescent="0.3">
      <c r="A388" s="6">
        <v>194</v>
      </c>
      <c r="B388" s="7">
        <v>26</v>
      </c>
    </row>
    <row r="389" spans="1:2" x14ac:dyDescent="0.3">
      <c r="A389" s="8">
        <v>3</v>
      </c>
      <c r="B389" s="7">
        <v>26</v>
      </c>
    </row>
    <row r="390" spans="1:2" x14ac:dyDescent="0.3">
      <c r="A390" s="6">
        <v>195</v>
      </c>
      <c r="B390" s="7">
        <v>27.720800000000001</v>
      </c>
    </row>
    <row r="391" spans="1:2" x14ac:dyDescent="0.3">
      <c r="A391" s="8">
        <v>44</v>
      </c>
      <c r="B391" s="7">
        <v>27.720800000000001</v>
      </c>
    </row>
    <row r="392" spans="1:2" x14ac:dyDescent="0.3">
      <c r="A392" s="6">
        <v>196</v>
      </c>
      <c r="B392" s="7">
        <v>146.52080000000001</v>
      </c>
    </row>
    <row r="393" spans="1:2" x14ac:dyDescent="0.3">
      <c r="A393" s="8">
        <v>58</v>
      </c>
      <c r="B393" s="7">
        <v>146.52080000000001</v>
      </c>
    </row>
    <row r="394" spans="1:2" x14ac:dyDescent="0.3">
      <c r="A394" s="6">
        <v>197</v>
      </c>
      <c r="B394" s="7">
        <v>7.75</v>
      </c>
    </row>
    <row r="395" spans="1:2" x14ac:dyDescent="0.3">
      <c r="A395" s="8" t="s">
        <v>1578</v>
      </c>
      <c r="B395" s="7">
        <v>7.75</v>
      </c>
    </row>
    <row r="396" spans="1:2" x14ac:dyDescent="0.3">
      <c r="A396" s="6">
        <v>198</v>
      </c>
      <c r="B396" s="7">
        <v>8.4041999999999994</v>
      </c>
    </row>
    <row r="397" spans="1:2" x14ac:dyDescent="0.3">
      <c r="A397" s="8">
        <v>42</v>
      </c>
      <c r="B397" s="7">
        <v>8.4041999999999994</v>
      </c>
    </row>
    <row r="398" spans="1:2" x14ac:dyDescent="0.3">
      <c r="A398" s="6">
        <v>199</v>
      </c>
      <c r="B398" s="7">
        <v>7.75</v>
      </c>
    </row>
    <row r="399" spans="1:2" x14ac:dyDescent="0.3">
      <c r="A399" s="8" t="s">
        <v>1578</v>
      </c>
      <c r="B399" s="7">
        <v>7.75</v>
      </c>
    </row>
    <row r="400" spans="1:2" x14ac:dyDescent="0.3">
      <c r="A400" s="6">
        <v>200</v>
      </c>
      <c r="B400" s="7">
        <v>13</v>
      </c>
    </row>
    <row r="401" spans="1:2" x14ac:dyDescent="0.3">
      <c r="A401" s="8">
        <v>24</v>
      </c>
      <c r="B401" s="7">
        <v>13</v>
      </c>
    </row>
    <row r="402" spans="1:2" x14ac:dyDescent="0.3">
      <c r="A402" s="6">
        <v>201</v>
      </c>
      <c r="B402" s="7">
        <v>9.5</v>
      </c>
    </row>
    <row r="403" spans="1:2" x14ac:dyDescent="0.3">
      <c r="A403" s="8">
        <v>28</v>
      </c>
      <c r="B403" s="7">
        <v>9.5</v>
      </c>
    </row>
    <row r="404" spans="1:2" x14ac:dyDescent="0.3">
      <c r="A404" s="6">
        <v>202</v>
      </c>
      <c r="B404" s="7">
        <v>69.55</v>
      </c>
    </row>
    <row r="405" spans="1:2" x14ac:dyDescent="0.3">
      <c r="A405" s="8" t="s">
        <v>1578</v>
      </c>
      <c r="B405" s="7">
        <v>69.55</v>
      </c>
    </row>
    <row r="406" spans="1:2" x14ac:dyDescent="0.3">
      <c r="A406" s="6">
        <v>203</v>
      </c>
      <c r="B406" s="7">
        <v>6.4958</v>
      </c>
    </row>
    <row r="407" spans="1:2" x14ac:dyDescent="0.3">
      <c r="A407" s="8">
        <v>34</v>
      </c>
      <c r="B407" s="7">
        <v>6.4958</v>
      </c>
    </row>
    <row r="408" spans="1:2" x14ac:dyDescent="0.3">
      <c r="A408" s="6">
        <v>204</v>
      </c>
      <c r="B408" s="7">
        <v>7.2249999999999996</v>
      </c>
    </row>
    <row r="409" spans="1:2" x14ac:dyDescent="0.3">
      <c r="A409" s="8">
        <v>45.5</v>
      </c>
      <c r="B409" s="7">
        <v>7.2249999999999996</v>
      </c>
    </row>
    <row r="410" spans="1:2" x14ac:dyDescent="0.3">
      <c r="A410" s="6">
        <v>205</v>
      </c>
      <c r="B410" s="7">
        <v>8.0500000000000007</v>
      </c>
    </row>
    <row r="411" spans="1:2" x14ac:dyDescent="0.3">
      <c r="A411" s="8">
        <v>18</v>
      </c>
      <c r="B411" s="7">
        <v>8.0500000000000007</v>
      </c>
    </row>
    <row r="412" spans="1:2" x14ac:dyDescent="0.3">
      <c r="A412" s="6">
        <v>206</v>
      </c>
      <c r="B412" s="7">
        <v>10.4625</v>
      </c>
    </row>
    <row r="413" spans="1:2" x14ac:dyDescent="0.3">
      <c r="A413" s="8">
        <v>2</v>
      </c>
      <c r="B413" s="7">
        <v>10.4625</v>
      </c>
    </row>
    <row r="414" spans="1:2" x14ac:dyDescent="0.3">
      <c r="A414" s="6">
        <v>207</v>
      </c>
      <c r="B414" s="7">
        <v>15.85</v>
      </c>
    </row>
    <row r="415" spans="1:2" x14ac:dyDescent="0.3">
      <c r="A415" s="8">
        <v>32</v>
      </c>
      <c r="B415" s="7">
        <v>15.85</v>
      </c>
    </row>
    <row r="416" spans="1:2" x14ac:dyDescent="0.3">
      <c r="A416" s="6">
        <v>208</v>
      </c>
      <c r="B416" s="7">
        <v>18.787500000000001</v>
      </c>
    </row>
    <row r="417" spans="1:2" x14ac:dyDescent="0.3">
      <c r="A417" s="8">
        <v>26</v>
      </c>
      <c r="B417" s="7">
        <v>18.787500000000001</v>
      </c>
    </row>
    <row r="418" spans="1:2" x14ac:dyDescent="0.3">
      <c r="A418" s="6">
        <v>209</v>
      </c>
      <c r="B418" s="7">
        <v>7.75</v>
      </c>
    </row>
    <row r="419" spans="1:2" x14ac:dyDescent="0.3">
      <c r="A419" s="8">
        <v>16</v>
      </c>
      <c r="B419" s="7">
        <v>7.75</v>
      </c>
    </row>
    <row r="420" spans="1:2" x14ac:dyDescent="0.3">
      <c r="A420" s="6">
        <v>210</v>
      </c>
      <c r="B420" s="7">
        <v>31</v>
      </c>
    </row>
    <row r="421" spans="1:2" x14ac:dyDescent="0.3">
      <c r="A421" s="8">
        <v>40</v>
      </c>
      <c r="B421" s="7">
        <v>31</v>
      </c>
    </row>
    <row r="422" spans="1:2" x14ac:dyDescent="0.3">
      <c r="A422" s="6">
        <v>211</v>
      </c>
      <c r="B422" s="7">
        <v>7.05</v>
      </c>
    </row>
    <row r="423" spans="1:2" x14ac:dyDescent="0.3">
      <c r="A423" s="8">
        <v>24</v>
      </c>
      <c r="B423" s="7">
        <v>7.05</v>
      </c>
    </row>
    <row r="424" spans="1:2" x14ac:dyDescent="0.3">
      <c r="A424" s="6">
        <v>212</v>
      </c>
      <c r="B424" s="7">
        <v>21</v>
      </c>
    </row>
    <row r="425" spans="1:2" x14ac:dyDescent="0.3">
      <c r="A425" s="8">
        <v>35</v>
      </c>
      <c r="B425" s="7">
        <v>21</v>
      </c>
    </row>
    <row r="426" spans="1:2" x14ac:dyDescent="0.3">
      <c r="A426" s="6">
        <v>213</v>
      </c>
      <c r="B426" s="7">
        <v>7.25</v>
      </c>
    </row>
    <row r="427" spans="1:2" x14ac:dyDescent="0.3">
      <c r="A427" s="8">
        <v>22</v>
      </c>
      <c r="B427" s="7">
        <v>7.25</v>
      </c>
    </row>
    <row r="428" spans="1:2" x14ac:dyDescent="0.3">
      <c r="A428" s="6">
        <v>214</v>
      </c>
      <c r="B428" s="7">
        <v>13</v>
      </c>
    </row>
    <row r="429" spans="1:2" x14ac:dyDescent="0.3">
      <c r="A429" s="8">
        <v>30</v>
      </c>
      <c r="B429" s="7">
        <v>13</v>
      </c>
    </row>
    <row r="430" spans="1:2" x14ac:dyDescent="0.3">
      <c r="A430" s="6">
        <v>215</v>
      </c>
      <c r="B430" s="7">
        <v>7.75</v>
      </c>
    </row>
    <row r="431" spans="1:2" x14ac:dyDescent="0.3">
      <c r="A431" s="8" t="s">
        <v>1578</v>
      </c>
      <c r="B431" s="7">
        <v>7.75</v>
      </c>
    </row>
    <row r="432" spans="1:2" x14ac:dyDescent="0.3">
      <c r="A432" s="6">
        <v>216</v>
      </c>
      <c r="B432" s="7">
        <v>113.27500000000001</v>
      </c>
    </row>
    <row r="433" spans="1:2" x14ac:dyDescent="0.3">
      <c r="A433" s="8">
        <v>31</v>
      </c>
      <c r="B433" s="7">
        <v>113.27500000000001</v>
      </c>
    </row>
    <row r="434" spans="1:2" x14ac:dyDescent="0.3">
      <c r="A434" s="6">
        <v>217</v>
      </c>
      <c r="B434" s="7">
        <v>7.9249999999999998</v>
      </c>
    </row>
    <row r="435" spans="1:2" x14ac:dyDescent="0.3">
      <c r="A435" s="8">
        <v>27</v>
      </c>
      <c r="B435" s="7">
        <v>7.9249999999999998</v>
      </c>
    </row>
    <row r="436" spans="1:2" x14ac:dyDescent="0.3">
      <c r="A436" s="6">
        <v>218</v>
      </c>
      <c r="B436" s="7">
        <v>27</v>
      </c>
    </row>
    <row r="437" spans="1:2" x14ac:dyDescent="0.3">
      <c r="A437" s="8">
        <v>42</v>
      </c>
      <c r="B437" s="7">
        <v>27</v>
      </c>
    </row>
    <row r="438" spans="1:2" x14ac:dyDescent="0.3">
      <c r="A438" s="6">
        <v>219</v>
      </c>
      <c r="B438" s="7">
        <v>76.291700000000006</v>
      </c>
    </row>
    <row r="439" spans="1:2" x14ac:dyDescent="0.3">
      <c r="A439" s="8">
        <v>32</v>
      </c>
      <c r="B439" s="7">
        <v>76.291700000000006</v>
      </c>
    </row>
    <row r="440" spans="1:2" x14ac:dyDescent="0.3">
      <c r="A440" s="6">
        <v>220</v>
      </c>
      <c r="B440" s="7">
        <v>10.5</v>
      </c>
    </row>
    <row r="441" spans="1:2" x14ac:dyDescent="0.3">
      <c r="A441" s="8">
        <v>30</v>
      </c>
      <c r="B441" s="7">
        <v>10.5</v>
      </c>
    </row>
    <row r="442" spans="1:2" x14ac:dyDescent="0.3">
      <c r="A442" s="6">
        <v>221</v>
      </c>
      <c r="B442" s="7">
        <v>8.0500000000000007</v>
      </c>
    </row>
    <row r="443" spans="1:2" x14ac:dyDescent="0.3">
      <c r="A443" s="8">
        <v>16</v>
      </c>
      <c r="B443" s="7">
        <v>8.0500000000000007</v>
      </c>
    </row>
    <row r="444" spans="1:2" x14ac:dyDescent="0.3">
      <c r="A444" s="6">
        <v>222</v>
      </c>
      <c r="B444" s="7">
        <v>13</v>
      </c>
    </row>
    <row r="445" spans="1:2" x14ac:dyDescent="0.3">
      <c r="A445" s="8">
        <v>27</v>
      </c>
      <c r="B445" s="7">
        <v>13</v>
      </c>
    </row>
    <row r="446" spans="1:2" x14ac:dyDescent="0.3">
      <c r="A446" s="6">
        <v>223</v>
      </c>
      <c r="B446" s="7">
        <v>8.0500000000000007</v>
      </c>
    </row>
    <row r="447" spans="1:2" x14ac:dyDescent="0.3">
      <c r="A447" s="8">
        <v>51</v>
      </c>
      <c r="B447" s="7">
        <v>8.0500000000000007</v>
      </c>
    </row>
    <row r="448" spans="1:2" x14ac:dyDescent="0.3">
      <c r="A448" s="6">
        <v>224</v>
      </c>
      <c r="B448" s="7">
        <v>7.8958000000000004</v>
      </c>
    </row>
    <row r="449" spans="1:2" x14ac:dyDescent="0.3">
      <c r="A449" s="8" t="s">
        <v>1578</v>
      </c>
      <c r="B449" s="7">
        <v>7.8958000000000004</v>
      </c>
    </row>
    <row r="450" spans="1:2" x14ac:dyDescent="0.3">
      <c r="A450" s="6">
        <v>225</v>
      </c>
      <c r="B450" s="7">
        <v>90</v>
      </c>
    </row>
    <row r="451" spans="1:2" x14ac:dyDescent="0.3">
      <c r="A451" s="8">
        <v>38</v>
      </c>
      <c r="B451" s="7">
        <v>90</v>
      </c>
    </row>
    <row r="452" spans="1:2" x14ac:dyDescent="0.3">
      <c r="A452" s="6">
        <v>226</v>
      </c>
      <c r="B452" s="7">
        <v>9.35</v>
      </c>
    </row>
    <row r="453" spans="1:2" x14ac:dyDescent="0.3">
      <c r="A453" s="8">
        <v>22</v>
      </c>
      <c r="B453" s="7">
        <v>9.35</v>
      </c>
    </row>
    <row r="454" spans="1:2" x14ac:dyDescent="0.3">
      <c r="A454" s="6">
        <v>227</v>
      </c>
      <c r="B454" s="7">
        <v>10.5</v>
      </c>
    </row>
    <row r="455" spans="1:2" x14ac:dyDescent="0.3">
      <c r="A455" s="8">
        <v>19</v>
      </c>
      <c r="B455" s="7">
        <v>10.5</v>
      </c>
    </row>
    <row r="456" spans="1:2" x14ac:dyDescent="0.3">
      <c r="A456" s="6">
        <v>228</v>
      </c>
      <c r="B456" s="7">
        <v>7.25</v>
      </c>
    </row>
    <row r="457" spans="1:2" x14ac:dyDescent="0.3">
      <c r="A457" s="8">
        <v>20.5</v>
      </c>
      <c r="B457" s="7">
        <v>7.25</v>
      </c>
    </row>
    <row r="458" spans="1:2" x14ac:dyDescent="0.3">
      <c r="A458" s="6">
        <v>229</v>
      </c>
      <c r="B458" s="7">
        <v>13</v>
      </c>
    </row>
    <row r="459" spans="1:2" x14ac:dyDescent="0.3">
      <c r="A459" s="8">
        <v>18</v>
      </c>
      <c r="B459" s="7">
        <v>13</v>
      </c>
    </row>
    <row r="460" spans="1:2" x14ac:dyDescent="0.3">
      <c r="A460" s="6">
        <v>230</v>
      </c>
      <c r="B460" s="7">
        <v>25.466699999999999</v>
      </c>
    </row>
    <row r="461" spans="1:2" x14ac:dyDescent="0.3">
      <c r="A461" s="8" t="s">
        <v>1578</v>
      </c>
      <c r="B461" s="7">
        <v>25.466699999999999</v>
      </c>
    </row>
    <row r="462" spans="1:2" x14ac:dyDescent="0.3">
      <c r="A462" s="6">
        <v>231</v>
      </c>
      <c r="B462" s="7">
        <v>83.474999999999994</v>
      </c>
    </row>
    <row r="463" spans="1:2" x14ac:dyDescent="0.3">
      <c r="A463" s="8">
        <v>35</v>
      </c>
      <c r="B463" s="7">
        <v>83.474999999999994</v>
      </c>
    </row>
    <row r="464" spans="1:2" x14ac:dyDescent="0.3">
      <c r="A464" s="6">
        <v>232</v>
      </c>
      <c r="B464" s="7">
        <v>7.7750000000000004</v>
      </c>
    </row>
    <row r="465" spans="1:2" x14ac:dyDescent="0.3">
      <c r="A465" s="8">
        <v>29</v>
      </c>
      <c r="B465" s="7">
        <v>7.7750000000000004</v>
      </c>
    </row>
    <row r="466" spans="1:2" x14ac:dyDescent="0.3">
      <c r="A466" s="6">
        <v>233</v>
      </c>
      <c r="B466" s="7">
        <v>13.5</v>
      </c>
    </row>
    <row r="467" spans="1:2" x14ac:dyDescent="0.3">
      <c r="A467" s="8">
        <v>59</v>
      </c>
      <c r="B467" s="7">
        <v>13.5</v>
      </c>
    </row>
    <row r="468" spans="1:2" x14ac:dyDescent="0.3">
      <c r="A468" s="6">
        <v>234</v>
      </c>
      <c r="B468" s="7">
        <v>31.387499999999999</v>
      </c>
    </row>
    <row r="469" spans="1:2" x14ac:dyDescent="0.3">
      <c r="A469" s="8">
        <v>5</v>
      </c>
      <c r="B469" s="7">
        <v>31.387499999999999</v>
      </c>
    </row>
    <row r="470" spans="1:2" x14ac:dyDescent="0.3">
      <c r="A470" s="6">
        <v>235</v>
      </c>
      <c r="B470" s="7">
        <v>10.5</v>
      </c>
    </row>
    <row r="471" spans="1:2" x14ac:dyDescent="0.3">
      <c r="A471" s="8">
        <v>24</v>
      </c>
      <c r="B471" s="7">
        <v>10.5</v>
      </c>
    </row>
    <row r="472" spans="1:2" x14ac:dyDescent="0.3">
      <c r="A472" s="6">
        <v>236</v>
      </c>
      <c r="B472" s="7">
        <v>7.55</v>
      </c>
    </row>
    <row r="473" spans="1:2" x14ac:dyDescent="0.3">
      <c r="A473" s="8" t="s">
        <v>1578</v>
      </c>
      <c r="B473" s="7">
        <v>7.55</v>
      </c>
    </row>
    <row r="474" spans="1:2" x14ac:dyDescent="0.3">
      <c r="A474" s="6">
        <v>237</v>
      </c>
      <c r="B474" s="7">
        <v>26</v>
      </c>
    </row>
    <row r="475" spans="1:2" x14ac:dyDescent="0.3">
      <c r="A475" s="8">
        <v>44</v>
      </c>
      <c r="B475" s="7">
        <v>26</v>
      </c>
    </row>
    <row r="476" spans="1:2" x14ac:dyDescent="0.3">
      <c r="A476" s="6">
        <v>238</v>
      </c>
      <c r="B476" s="7">
        <v>26.25</v>
      </c>
    </row>
    <row r="477" spans="1:2" x14ac:dyDescent="0.3">
      <c r="A477" s="8">
        <v>8</v>
      </c>
      <c r="B477" s="7">
        <v>26.25</v>
      </c>
    </row>
    <row r="478" spans="1:2" x14ac:dyDescent="0.3">
      <c r="A478" s="6">
        <v>239</v>
      </c>
      <c r="B478" s="7">
        <v>10.5</v>
      </c>
    </row>
    <row r="479" spans="1:2" x14ac:dyDescent="0.3">
      <c r="A479" s="8">
        <v>19</v>
      </c>
      <c r="B479" s="7">
        <v>10.5</v>
      </c>
    </row>
    <row r="480" spans="1:2" x14ac:dyDescent="0.3">
      <c r="A480" s="6">
        <v>240</v>
      </c>
      <c r="B480" s="7">
        <v>12.275</v>
      </c>
    </row>
    <row r="481" spans="1:2" x14ac:dyDescent="0.3">
      <c r="A481" s="8">
        <v>33</v>
      </c>
      <c r="B481" s="7">
        <v>12.275</v>
      </c>
    </row>
    <row r="482" spans="1:2" x14ac:dyDescent="0.3">
      <c r="A482" s="6">
        <v>241</v>
      </c>
      <c r="B482" s="7">
        <v>14.4542</v>
      </c>
    </row>
    <row r="483" spans="1:2" x14ac:dyDescent="0.3">
      <c r="A483" s="8" t="s">
        <v>1578</v>
      </c>
      <c r="B483" s="7">
        <v>14.4542</v>
      </c>
    </row>
    <row r="484" spans="1:2" x14ac:dyDescent="0.3">
      <c r="A484" s="6">
        <v>242</v>
      </c>
      <c r="B484" s="7">
        <v>15.5</v>
      </c>
    </row>
    <row r="485" spans="1:2" x14ac:dyDescent="0.3">
      <c r="A485" s="8" t="s">
        <v>1578</v>
      </c>
      <c r="B485" s="7">
        <v>15.5</v>
      </c>
    </row>
    <row r="486" spans="1:2" x14ac:dyDescent="0.3">
      <c r="A486" s="6">
        <v>243</v>
      </c>
      <c r="B486" s="7">
        <v>10.5</v>
      </c>
    </row>
    <row r="487" spans="1:2" x14ac:dyDescent="0.3">
      <c r="A487" s="8">
        <v>29</v>
      </c>
      <c r="B487" s="7">
        <v>10.5</v>
      </c>
    </row>
    <row r="488" spans="1:2" x14ac:dyDescent="0.3">
      <c r="A488" s="6">
        <v>244</v>
      </c>
      <c r="B488" s="7">
        <v>7.125</v>
      </c>
    </row>
    <row r="489" spans="1:2" x14ac:dyDescent="0.3">
      <c r="A489" s="8">
        <v>22</v>
      </c>
      <c r="B489" s="7">
        <v>7.125</v>
      </c>
    </row>
    <row r="490" spans="1:2" x14ac:dyDescent="0.3">
      <c r="A490" s="6">
        <v>245</v>
      </c>
      <c r="B490" s="7">
        <v>7.2249999999999996</v>
      </c>
    </row>
    <row r="491" spans="1:2" x14ac:dyDescent="0.3">
      <c r="A491" s="8">
        <v>30</v>
      </c>
      <c r="B491" s="7">
        <v>7.2249999999999996</v>
      </c>
    </row>
    <row r="492" spans="1:2" x14ac:dyDescent="0.3">
      <c r="A492" s="6">
        <v>246</v>
      </c>
      <c r="B492" s="7">
        <v>90</v>
      </c>
    </row>
    <row r="493" spans="1:2" x14ac:dyDescent="0.3">
      <c r="A493" s="8">
        <v>44</v>
      </c>
      <c r="B493" s="7">
        <v>90</v>
      </c>
    </row>
    <row r="494" spans="1:2" x14ac:dyDescent="0.3">
      <c r="A494" s="6">
        <v>247</v>
      </c>
      <c r="B494" s="7">
        <v>7.7750000000000004</v>
      </c>
    </row>
    <row r="495" spans="1:2" x14ac:dyDescent="0.3">
      <c r="A495" s="8">
        <v>25</v>
      </c>
      <c r="B495" s="7">
        <v>7.7750000000000004</v>
      </c>
    </row>
    <row r="496" spans="1:2" x14ac:dyDescent="0.3">
      <c r="A496" s="6">
        <v>248</v>
      </c>
      <c r="B496" s="7">
        <v>14.5</v>
      </c>
    </row>
    <row r="497" spans="1:2" x14ac:dyDescent="0.3">
      <c r="A497" s="8">
        <v>24</v>
      </c>
      <c r="B497" s="7">
        <v>14.5</v>
      </c>
    </row>
    <row r="498" spans="1:2" x14ac:dyDescent="0.3">
      <c r="A498" s="6">
        <v>249</v>
      </c>
      <c r="B498" s="7">
        <v>52.554200000000002</v>
      </c>
    </row>
    <row r="499" spans="1:2" x14ac:dyDescent="0.3">
      <c r="A499" s="8">
        <v>37</v>
      </c>
      <c r="B499" s="7">
        <v>52.554200000000002</v>
      </c>
    </row>
    <row r="500" spans="1:2" x14ac:dyDescent="0.3">
      <c r="A500" s="6">
        <v>250</v>
      </c>
      <c r="B500" s="7">
        <v>26</v>
      </c>
    </row>
    <row r="501" spans="1:2" x14ac:dyDescent="0.3">
      <c r="A501" s="8">
        <v>54</v>
      </c>
      <c r="B501" s="7">
        <v>26</v>
      </c>
    </row>
    <row r="502" spans="1:2" x14ac:dyDescent="0.3">
      <c r="A502" s="6">
        <v>251</v>
      </c>
      <c r="B502" s="7">
        <v>7.25</v>
      </c>
    </row>
    <row r="503" spans="1:2" x14ac:dyDescent="0.3">
      <c r="A503" s="8" t="s">
        <v>1578</v>
      </c>
      <c r="B503" s="7">
        <v>7.25</v>
      </c>
    </row>
    <row r="504" spans="1:2" x14ac:dyDescent="0.3">
      <c r="A504" s="6">
        <v>252</v>
      </c>
      <c r="B504" s="7">
        <v>10.4625</v>
      </c>
    </row>
    <row r="505" spans="1:2" x14ac:dyDescent="0.3">
      <c r="A505" s="8">
        <v>29</v>
      </c>
      <c r="B505" s="7">
        <v>10.4625</v>
      </c>
    </row>
    <row r="506" spans="1:2" x14ac:dyDescent="0.3">
      <c r="A506" s="6">
        <v>253</v>
      </c>
      <c r="B506" s="7">
        <v>26.55</v>
      </c>
    </row>
    <row r="507" spans="1:2" x14ac:dyDescent="0.3">
      <c r="A507" s="8">
        <v>62</v>
      </c>
      <c r="B507" s="7">
        <v>26.55</v>
      </c>
    </row>
    <row r="508" spans="1:2" x14ac:dyDescent="0.3">
      <c r="A508" s="6">
        <v>254</v>
      </c>
      <c r="B508" s="7">
        <v>16.100000000000001</v>
      </c>
    </row>
    <row r="509" spans="1:2" x14ac:dyDescent="0.3">
      <c r="A509" s="8">
        <v>30</v>
      </c>
      <c r="B509" s="7">
        <v>16.100000000000001</v>
      </c>
    </row>
    <row r="510" spans="1:2" x14ac:dyDescent="0.3">
      <c r="A510" s="6">
        <v>255</v>
      </c>
      <c r="B510" s="7">
        <v>20.212499999999999</v>
      </c>
    </row>
    <row r="511" spans="1:2" x14ac:dyDescent="0.3">
      <c r="A511" s="8">
        <v>41</v>
      </c>
      <c r="B511" s="7">
        <v>20.212499999999999</v>
      </c>
    </row>
    <row r="512" spans="1:2" x14ac:dyDescent="0.3">
      <c r="A512" s="6">
        <v>256</v>
      </c>
      <c r="B512" s="7">
        <v>15.245799999999999</v>
      </c>
    </row>
    <row r="513" spans="1:2" x14ac:dyDescent="0.3">
      <c r="A513" s="8">
        <v>29</v>
      </c>
      <c r="B513" s="7">
        <v>15.245799999999999</v>
      </c>
    </row>
    <row r="514" spans="1:2" x14ac:dyDescent="0.3">
      <c r="A514" s="6">
        <v>257</v>
      </c>
      <c r="B514" s="7">
        <v>79.2</v>
      </c>
    </row>
    <row r="515" spans="1:2" x14ac:dyDescent="0.3">
      <c r="A515" s="8" t="s">
        <v>1578</v>
      </c>
      <c r="B515" s="7">
        <v>79.2</v>
      </c>
    </row>
    <row r="516" spans="1:2" x14ac:dyDescent="0.3">
      <c r="A516" s="6">
        <v>258</v>
      </c>
      <c r="B516" s="7">
        <v>86.5</v>
      </c>
    </row>
    <row r="517" spans="1:2" x14ac:dyDescent="0.3">
      <c r="A517" s="8">
        <v>30</v>
      </c>
      <c r="B517" s="7">
        <v>86.5</v>
      </c>
    </row>
    <row r="518" spans="1:2" x14ac:dyDescent="0.3">
      <c r="A518" s="6">
        <v>259</v>
      </c>
      <c r="B518" s="7">
        <v>512.32920000000001</v>
      </c>
    </row>
    <row r="519" spans="1:2" x14ac:dyDescent="0.3">
      <c r="A519" s="8">
        <v>35</v>
      </c>
      <c r="B519" s="7">
        <v>512.32920000000001</v>
      </c>
    </row>
    <row r="520" spans="1:2" x14ac:dyDescent="0.3">
      <c r="A520" s="6">
        <v>260</v>
      </c>
      <c r="B520" s="7">
        <v>26</v>
      </c>
    </row>
    <row r="521" spans="1:2" x14ac:dyDescent="0.3">
      <c r="A521" s="8">
        <v>50</v>
      </c>
      <c r="B521" s="7">
        <v>26</v>
      </c>
    </row>
    <row r="522" spans="1:2" x14ac:dyDescent="0.3">
      <c r="A522" s="6">
        <v>261</v>
      </c>
      <c r="B522" s="7">
        <v>7.75</v>
      </c>
    </row>
    <row r="523" spans="1:2" x14ac:dyDescent="0.3">
      <c r="A523" s="8" t="s">
        <v>1578</v>
      </c>
      <c r="B523" s="7">
        <v>7.75</v>
      </c>
    </row>
    <row r="524" spans="1:2" x14ac:dyDescent="0.3">
      <c r="A524" s="6">
        <v>262</v>
      </c>
      <c r="B524" s="7">
        <v>31.387499999999999</v>
      </c>
    </row>
    <row r="525" spans="1:2" x14ac:dyDescent="0.3">
      <c r="A525" s="8">
        <v>3</v>
      </c>
      <c r="B525" s="7">
        <v>31.387499999999999</v>
      </c>
    </row>
    <row r="526" spans="1:2" x14ac:dyDescent="0.3">
      <c r="A526" s="6">
        <v>263</v>
      </c>
      <c r="B526" s="7">
        <v>79.650000000000006</v>
      </c>
    </row>
    <row r="527" spans="1:2" x14ac:dyDescent="0.3">
      <c r="A527" s="8">
        <v>52</v>
      </c>
      <c r="B527" s="7">
        <v>79.650000000000006</v>
      </c>
    </row>
    <row r="528" spans="1:2" x14ac:dyDescent="0.3">
      <c r="A528" s="6">
        <v>264</v>
      </c>
      <c r="B528" s="7">
        <v>0</v>
      </c>
    </row>
    <row r="529" spans="1:2" x14ac:dyDescent="0.3">
      <c r="A529" s="8">
        <v>40</v>
      </c>
      <c r="B529" s="7">
        <v>0</v>
      </c>
    </row>
    <row r="530" spans="1:2" x14ac:dyDescent="0.3">
      <c r="A530" s="6">
        <v>265</v>
      </c>
      <c r="B530" s="7">
        <v>7.75</v>
      </c>
    </row>
    <row r="531" spans="1:2" x14ac:dyDescent="0.3">
      <c r="A531" s="8" t="s">
        <v>1578</v>
      </c>
      <c r="B531" s="7">
        <v>7.75</v>
      </c>
    </row>
    <row r="532" spans="1:2" x14ac:dyDescent="0.3">
      <c r="A532" s="6">
        <v>266</v>
      </c>
      <c r="B532" s="7">
        <v>10.5</v>
      </c>
    </row>
    <row r="533" spans="1:2" x14ac:dyDescent="0.3">
      <c r="A533" s="8">
        <v>36</v>
      </c>
      <c r="B533" s="7">
        <v>10.5</v>
      </c>
    </row>
    <row r="534" spans="1:2" x14ac:dyDescent="0.3">
      <c r="A534" s="6">
        <v>267</v>
      </c>
      <c r="B534" s="7">
        <v>39.6875</v>
      </c>
    </row>
    <row r="535" spans="1:2" x14ac:dyDescent="0.3">
      <c r="A535" s="8">
        <v>16</v>
      </c>
      <c r="B535" s="7">
        <v>39.6875</v>
      </c>
    </row>
    <row r="536" spans="1:2" x14ac:dyDescent="0.3">
      <c r="A536" s="6">
        <v>268</v>
      </c>
      <c r="B536" s="7">
        <v>7.7750000000000004</v>
      </c>
    </row>
    <row r="537" spans="1:2" x14ac:dyDescent="0.3">
      <c r="A537" s="8">
        <v>25</v>
      </c>
      <c r="B537" s="7">
        <v>7.7750000000000004</v>
      </c>
    </row>
    <row r="538" spans="1:2" x14ac:dyDescent="0.3">
      <c r="A538" s="6">
        <v>269</v>
      </c>
      <c r="B538" s="7">
        <v>153.46250000000001</v>
      </c>
    </row>
    <row r="539" spans="1:2" x14ac:dyDescent="0.3">
      <c r="A539" s="8">
        <v>58</v>
      </c>
      <c r="B539" s="7">
        <v>153.46250000000001</v>
      </c>
    </row>
    <row r="540" spans="1:2" x14ac:dyDescent="0.3">
      <c r="A540" s="6">
        <v>270</v>
      </c>
      <c r="B540" s="7">
        <v>135.63329999999999</v>
      </c>
    </row>
    <row r="541" spans="1:2" x14ac:dyDescent="0.3">
      <c r="A541" s="8">
        <v>35</v>
      </c>
      <c r="B541" s="7">
        <v>135.63329999999999</v>
      </c>
    </row>
    <row r="542" spans="1:2" x14ac:dyDescent="0.3">
      <c r="A542" s="6">
        <v>271</v>
      </c>
      <c r="B542" s="7">
        <v>31</v>
      </c>
    </row>
    <row r="543" spans="1:2" x14ac:dyDescent="0.3">
      <c r="A543" s="8" t="s">
        <v>1578</v>
      </c>
      <c r="B543" s="7">
        <v>31</v>
      </c>
    </row>
    <row r="544" spans="1:2" x14ac:dyDescent="0.3">
      <c r="A544" s="6">
        <v>272</v>
      </c>
      <c r="B544" s="7">
        <v>0</v>
      </c>
    </row>
    <row r="545" spans="1:2" x14ac:dyDescent="0.3">
      <c r="A545" s="8">
        <v>25</v>
      </c>
      <c r="B545" s="7">
        <v>0</v>
      </c>
    </row>
    <row r="546" spans="1:2" x14ac:dyDescent="0.3">
      <c r="A546" s="6">
        <v>273</v>
      </c>
      <c r="B546" s="7">
        <v>19.5</v>
      </c>
    </row>
    <row r="547" spans="1:2" x14ac:dyDescent="0.3">
      <c r="A547" s="8">
        <v>41</v>
      </c>
      <c r="B547" s="7">
        <v>19.5</v>
      </c>
    </row>
    <row r="548" spans="1:2" x14ac:dyDescent="0.3">
      <c r="A548" s="6">
        <v>274</v>
      </c>
      <c r="B548" s="7">
        <v>29.7</v>
      </c>
    </row>
    <row r="549" spans="1:2" x14ac:dyDescent="0.3">
      <c r="A549" s="8">
        <v>37</v>
      </c>
      <c r="B549" s="7">
        <v>29.7</v>
      </c>
    </row>
    <row r="550" spans="1:2" x14ac:dyDescent="0.3">
      <c r="A550" s="6">
        <v>275</v>
      </c>
      <c r="B550" s="7">
        <v>7.75</v>
      </c>
    </row>
    <row r="551" spans="1:2" x14ac:dyDescent="0.3">
      <c r="A551" s="8" t="s">
        <v>1578</v>
      </c>
      <c r="B551" s="7">
        <v>7.75</v>
      </c>
    </row>
    <row r="552" spans="1:2" x14ac:dyDescent="0.3">
      <c r="A552" s="6">
        <v>276</v>
      </c>
      <c r="B552" s="7">
        <v>77.958299999999994</v>
      </c>
    </row>
    <row r="553" spans="1:2" x14ac:dyDescent="0.3">
      <c r="A553" s="8">
        <v>63</v>
      </c>
      <c r="B553" s="7">
        <v>77.958299999999994</v>
      </c>
    </row>
    <row r="554" spans="1:2" x14ac:dyDescent="0.3">
      <c r="A554" s="6">
        <v>277</v>
      </c>
      <c r="B554" s="7">
        <v>7.75</v>
      </c>
    </row>
    <row r="555" spans="1:2" x14ac:dyDescent="0.3">
      <c r="A555" s="8">
        <v>45</v>
      </c>
      <c r="B555" s="7">
        <v>7.75</v>
      </c>
    </row>
    <row r="556" spans="1:2" x14ac:dyDescent="0.3">
      <c r="A556" s="6">
        <v>278</v>
      </c>
      <c r="B556" s="7">
        <v>0</v>
      </c>
    </row>
    <row r="557" spans="1:2" x14ac:dyDescent="0.3">
      <c r="A557" s="8" t="s">
        <v>1578</v>
      </c>
      <c r="B557" s="7">
        <v>0</v>
      </c>
    </row>
    <row r="558" spans="1:2" x14ac:dyDescent="0.3">
      <c r="A558" s="6">
        <v>279</v>
      </c>
      <c r="B558" s="7">
        <v>29.125</v>
      </c>
    </row>
    <row r="559" spans="1:2" x14ac:dyDescent="0.3">
      <c r="A559" s="8">
        <v>7</v>
      </c>
      <c r="B559" s="7">
        <v>29.125</v>
      </c>
    </row>
    <row r="560" spans="1:2" x14ac:dyDescent="0.3">
      <c r="A560" s="6">
        <v>280</v>
      </c>
      <c r="B560" s="7">
        <v>20.25</v>
      </c>
    </row>
    <row r="561" spans="1:2" x14ac:dyDescent="0.3">
      <c r="A561" s="8">
        <v>35</v>
      </c>
      <c r="B561" s="7">
        <v>20.25</v>
      </c>
    </row>
    <row r="562" spans="1:2" x14ac:dyDescent="0.3">
      <c r="A562" s="6">
        <v>281</v>
      </c>
      <c r="B562" s="7">
        <v>7.75</v>
      </c>
    </row>
    <row r="563" spans="1:2" x14ac:dyDescent="0.3">
      <c r="A563" s="8">
        <v>65</v>
      </c>
      <c r="B563" s="7">
        <v>7.75</v>
      </c>
    </row>
    <row r="564" spans="1:2" x14ac:dyDescent="0.3">
      <c r="A564" s="6">
        <v>282</v>
      </c>
      <c r="B564" s="7">
        <v>7.8541999999999996</v>
      </c>
    </row>
    <row r="565" spans="1:2" x14ac:dyDescent="0.3">
      <c r="A565" s="8">
        <v>28</v>
      </c>
      <c r="B565" s="7">
        <v>7.8541999999999996</v>
      </c>
    </row>
    <row r="566" spans="1:2" x14ac:dyDescent="0.3">
      <c r="A566" s="6">
        <v>283</v>
      </c>
      <c r="B566" s="7">
        <v>9.5</v>
      </c>
    </row>
    <row r="567" spans="1:2" x14ac:dyDescent="0.3">
      <c r="A567" s="8">
        <v>16</v>
      </c>
      <c r="B567" s="7">
        <v>9.5</v>
      </c>
    </row>
    <row r="568" spans="1:2" x14ac:dyDescent="0.3">
      <c r="A568" s="6">
        <v>284</v>
      </c>
      <c r="B568" s="7">
        <v>8.0500000000000007</v>
      </c>
    </row>
    <row r="569" spans="1:2" x14ac:dyDescent="0.3">
      <c r="A569" s="8">
        <v>19</v>
      </c>
      <c r="B569" s="7">
        <v>8.0500000000000007</v>
      </c>
    </row>
    <row r="570" spans="1:2" x14ac:dyDescent="0.3">
      <c r="A570" s="6">
        <v>285</v>
      </c>
      <c r="B570" s="7">
        <v>26</v>
      </c>
    </row>
    <row r="571" spans="1:2" x14ac:dyDescent="0.3">
      <c r="A571" s="8" t="s">
        <v>1578</v>
      </c>
      <c r="B571" s="7">
        <v>26</v>
      </c>
    </row>
    <row r="572" spans="1:2" x14ac:dyDescent="0.3">
      <c r="A572" s="6">
        <v>286</v>
      </c>
      <c r="B572" s="7">
        <v>8.6624999999999996</v>
      </c>
    </row>
    <row r="573" spans="1:2" x14ac:dyDescent="0.3">
      <c r="A573" s="8">
        <v>33</v>
      </c>
      <c r="B573" s="7">
        <v>8.6624999999999996</v>
      </c>
    </row>
    <row r="574" spans="1:2" x14ac:dyDescent="0.3">
      <c r="A574" s="6">
        <v>287</v>
      </c>
      <c r="B574" s="7">
        <v>9.5</v>
      </c>
    </row>
    <row r="575" spans="1:2" x14ac:dyDescent="0.3">
      <c r="A575" s="8">
        <v>30</v>
      </c>
      <c r="B575" s="7">
        <v>9.5</v>
      </c>
    </row>
    <row r="576" spans="1:2" x14ac:dyDescent="0.3">
      <c r="A576" s="6">
        <v>288</v>
      </c>
      <c r="B576" s="7">
        <v>7.8958000000000004</v>
      </c>
    </row>
    <row r="577" spans="1:2" x14ac:dyDescent="0.3">
      <c r="A577" s="8">
        <v>22</v>
      </c>
      <c r="B577" s="7">
        <v>7.8958000000000004</v>
      </c>
    </row>
    <row r="578" spans="1:2" x14ac:dyDescent="0.3">
      <c r="A578" s="6">
        <v>289</v>
      </c>
      <c r="B578" s="7">
        <v>13</v>
      </c>
    </row>
    <row r="579" spans="1:2" x14ac:dyDescent="0.3">
      <c r="A579" s="8">
        <v>42</v>
      </c>
      <c r="B579" s="7">
        <v>13</v>
      </c>
    </row>
    <row r="580" spans="1:2" x14ac:dyDescent="0.3">
      <c r="A580" s="6">
        <v>290</v>
      </c>
      <c r="B580" s="7">
        <v>7.75</v>
      </c>
    </row>
    <row r="581" spans="1:2" x14ac:dyDescent="0.3">
      <c r="A581" s="8">
        <v>22</v>
      </c>
      <c r="B581" s="7">
        <v>7.75</v>
      </c>
    </row>
    <row r="582" spans="1:2" x14ac:dyDescent="0.3">
      <c r="A582" s="6">
        <v>291</v>
      </c>
      <c r="B582" s="7">
        <v>78.849999999999994</v>
      </c>
    </row>
    <row r="583" spans="1:2" x14ac:dyDescent="0.3">
      <c r="A583" s="8">
        <v>26</v>
      </c>
      <c r="B583" s="7">
        <v>78.849999999999994</v>
      </c>
    </row>
    <row r="584" spans="1:2" x14ac:dyDescent="0.3">
      <c r="A584" s="6">
        <v>292</v>
      </c>
      <c r="B584" s="7">
        <v>91.0792</v>
      </c>
    </row>
    <row r="585" spans="1:2" x14ac:dyDescent="0.3">
      <c r="A585" s="8">
        <v>19</v>
      </c>
      <c r="B585" s="7">
        <v>91.0792</v>
      </c>
    </row>
    <row r="586" spans="1:2" x14ac:dyDescent="0.3">
      <c r="A586" s="6">
        <v>293</v>
      </c>
      <c r="B586" s="7">
        <v>12.875</v>
      </c>
    </row>
    <row r="587" spans="1:2" x14ac:dyDescent="0.3">
      <c r="A587" s="8">
        <v>36</v>
      </c>
      <c r="B587" s="7">
        <v>12.875</v>
      </c>
    </row>
    <row r="588" spans="1:2" x14ac:dyDescent="0.3">
      <c r="A588" s="6">
        <v>294</v>
      </c>
      <c r="B588" s="7">
        <v>8.85</v>
      </c>
    </row>
    <row r="589" spans="1:2" x14ac:dyDescent="0.3">
      <c r="A589" s="8">
        <v>24</v>
      </c>
      <c r="B589" s="7">
        <v>8.85</v>
      </c>
    </row>
    <row r="590" spans="1:2" x14ac:dyDescent="0.3">
      <c r="A590" s="6">
        <v>295</v>
      </c>
      <c r="B590" s="7">
        <v>7.8958000000000004</v>
      </c>
    </row>
    <row r="591" spans="1:2" x14ac:dyDescent="0.3">
      <c r="A591" s="8">
        <v>24</v>
      </c>
      <c r="B591" s="7">
        <v>7.8958000000000004</v>
      </c>
    </row>
    <row r="592" spans="1:2" x14ac:dyDescent="0.3">
      <c r="A592" s="6">
        <v>296</v>
      </c>
      <c r="B592" s="7">
        <v>27.720800000000001</v>
      </c>
    </row>
    <row r="593" spans="1:2" x14ac:dyDescent="0.3">
      <c r="A593" s="8" t="s">
        <v>1578</v>
      </c>
      <c r="B593" s="7">
        <v>27.720800000000001</v>
      </c>
    </row>
    <row r="594" spans="1:2" x14ac:dyDescent="0.3">
      <c r="A594" s="6">
        <v>297</v>
      </c>
      <c r="B594" s="7">
        <v>7.2291999999999996</v>
      </c>
    </row>
    <row r="595" spans="1:2" x14ac:dyDescent="0.3">
      <c r="A595" s="8">
        <v>23.5</v>
      </c>
      <c r="B595" s="7">
        <v>7.2291999999999996</v>
      </c>
    </row>
    <row r="596" spans="1:2" x14ac:dyDescent="0.3">
      <c r="A596" s="6">
        <v>298</v>
      </c>
      <c r="B596" s="7">
        <v>151.55000000000001</v>
      </c>
    </row>
    <row r="597" spans="1:2" x14ac:dyDescent="0.3">
      <c r="A597" s="8">
        <v>2</v>
      </c>
      <c r="B597" s="7">
        <v>151.55000000000001</v>
      </c>
    </row>
    <row r="598" spans="1:2" x14ac:dyDescent="0.3">
      <c r="A598" s="6">
        <v>299</v>
      </c>
      <c r="B598" s="7">
        <v>30.5</v>
      </c>
    </row>
    <row r="599" spans="1:2" x14ac:dyDescent="0.3">
      <c r="A599" s="8" t="s">
        <v>1578</v>
      </c>
      <c r="B599" s="7">
        <v>30.5</v>
      </c>
    </row>
    <row r="600" spans="1:2" x14ac:dyDescent="0.3">
      <c r="A600" s="6">
        <v>300</v>
      </c>
      <c r="B600" s="7">
        <v>247.52080000000001</v>
      </c>
    </row>
    <row r="601" spans="1:2" x14ac:dyDescent="0.3">
      <c r="A601" s="8">
        <v>50</v>
      </c>
      <c r="B601" s="7">
        <v>247.52080000000001</v>
      </c>
    </row>
    <row r="602" spans="1:2" x14ac:dyDescent="0.3">
      <c r="A602" s="6">
        <v>301</v>
      </c>
      <c r="B602" s="7">
        <v>7.75</v>
      </c>
    </row>
    <row r="603" spans="1:2" x14ac:dyDescent="0.3">
      <c r="A603" s="8" t="s">
        <v>1578</v>
      </c>
      <c r="B603" s="7">
        <v>7.75</v>
      </c>
    </row>
    <row r="604" spans="1:2" x14ac:dyDescent="0.3">
      <c r="A604" s="6">
        <v>302</v>
      </c>
      <c r="B604" s="7">
        <v>23.25</v>
      </c>
    </row>
    <row r="605" spans="1:2" x14ac:dyDescent="0.3">
      <c r="A605" s="8" t="s">
        <v>1578</v>
      </c>
      <c r="B605" s="7">
        <v>23.25</v>
      </c>
    </row>
    <row r="606" spans="1:2" x14ac:dyDescent="0.3">
      <c r="A606" s="6">
        <v>303</v>
      </c>
      <c r="B606" s="7">
        <v>0</v>
      </c>
    </row>
    <row r="607" spans="1:2" x14ac:dyDescent="0.3">
      <c r="A607" s="8">
        <v>19</v>
      </c>
      <c r="B607" s="7">
        <v>0</v>
      </c>
    </row>
    <row r="608" spans="1:2" x14ac:dyDescent="0.3">
      <c r="A608" s="6">
        <v>304</v>
      </c>
      <c r="B608" s="7">
        <v>12.35</v>
      </c>
    </row>
    <row r="609" spans="1:2" x14ac:dyDescent="0.3">
      <c r="A609" s="8" t="s">
        <v>1578</v>
      </c>
      <c r="B609" s="7">
        <v>12.35</v>
      </c>
    </row>
    <row r="610" spans="1:2" x14ac:dyDescent="0.3">
      <c r="A610" s="6">
        <v>305</v>
      </c>
      <c r="B610" s="7">
        <v>8.0500000000000007</v>
      </c>
    </row>
    <row r="611" spans="1:2" x14ac:dyDescent="0.3">
      <c r="A611" s="8" t="s">
        <v>1578</v>
      </c>
      <c r="B611" s="7">
        <v>8.0500000000000007</v>
      </c>
    </row>
    <row r="612" spans="1:2" x14ac:dyDescent="0.3">
      <c r="A612" s="6">
        <v>306</v>
      </c>
      <c r="B612" s="7">
        <v>151.55000000000001</v>
      </c>
    </row>
    <row r="613" spans="1:2" x14ac:dyDescent="0.3">
      <c r="A613" s="8">
        <v>0.92</v>
      </c>
      <c r="B613" s="7">
        <v>151.55000000000001</v>
      </c>
    </row>
    <row r="614" spans="1:2" x14ac:dyDescent="0.3">
      <c r="A614" s="6">
        <v>307</v>
      </c>
      <c r="B614" s="7">
        <v>110.88330000000001</v>
      </c>
    </row>
    <row r="615" spans="1:2" x14ac:dyDescent="0.3">
      <c r="A615" s="8" t="s">
        <v>1578</v>
      </c>
      <c r="B615" s="7">
        <v>110.88330000000001</v>
      </c>
    </row>
    <row r="616" spans="1:2" x14ac:dyDescent="0.3">
      <c r="A616" s="6">
        <v>308</v>
      </c>
      <c r="B616" s="7">
        <v>108.9</v>
      </c>
    </row>
    <row r="617" spans="1:2" x14ac:dyDescent="0.3">
      <c r="A617" s="8">
        <v>17</v>
      </c>
      <c r="B617" s="7">
        <v>108.9</v>
      </c>
    </row>
    <row r="618" spans="1:2" x14ac:dyDescent="0.3">
      <c r="A618" s="6">
        <v>309</v>
      </c>
      <c r="B618" s="7">
        <v>24</v>
      </c>
    </row>
    <row r="619" spans="1:2" x14ac:dyDescent="0.3">
      <c r="A619" s="8">
        <v>30</v>
      </c>
      <c r="B619" s="7">
        <v>24</v>
      </c>
    </row>
    <row r="620" spans="1:2" x14ac:dyDescent="0.3">
      <c r="A620" s="6">
        <v>310</v>
      </c>
      <c r="B620" s="7">
        <v>56.929200000000002</v>
      </c>
    </row>
    <row r="621" spans="1:2" x14ac:dyDescent="0.3">
      <c r="A621" s="8">
        <v>30</v>
      </c>
      <c r="B621" s="7">
        <v>56.929200000000002</v>
      </c>
    </row>
    <row r="622" spans="1:2" x14ac:dyDescent="0.3">
      <c r="A622" s="6">
        <v>311</v>
      </c>
      <c r="B622" s="7">
        <v>83.158299999999997</v>
      </c>
    </row>
    <row r="623" spans="1:2" x14ac:dyDescent="0.3">
      <c r="A623" s="8">
        <v>24</v>
      </c>
      <c r="B623" s="7">
        <v>83.158299999999997</v>
      </c>
    </row>
    <row r="624" spans="1:2" x14ac:dyDescent="0.3">
      <c r="A624" s="6">
        <v>312</v>
      </c>
      <c r="B624" s="7">
        <v>262.375</v>
      </c>
    </row>
    <row r="625" spans="1:2" x14ac:dyDescent="0.3">
      <c r="A625" s="8">
        <v>18</v>
      </c>
      <c r="B625" s="7">
        <v>262.375</v>
      </c>
    </row>
    <row r="626" spans="1:2" x14ac:dyDescent="0.3">
      <c r="A626" s="6">
        <v>313</v>
      </c>
      <c r="B626" s="7">
        <v>26</v>
      </c>
    </row>
    <row r="627" spans="1:2" x14ac:dyDescent="0.3">
      <c r="A627" s="8">
        <v>26</v>
      </c>
      <c r="B627" s="7">
        <v>26</v>
      </c>
    </row>
    <row r="628" spans="1:2" x14ac:dyDescent="0.3">
      <c r="A628" s="6">
        <v>314</v>
      </c>
      <c r="B628" s="7">
        <v>7.8958000000000004</v>
      </c>
    </row>
    <row r="629" spans="1:2" x14ac:dyDescent="0.3">
      <c r="A629" s="8">
        <v>28</v>
      </c>
      <c r="B629" s="7">
        <v>7.8958000000000004</v>
      </c>
    </row>
    <row r="630" spans="1:2" x14ac:dyDescent="0.3">
      <c r="A630" s="6">
        <v>315</v>
      </c>
      <c r="B630" s="7">
        <v>26.25</v>
      </c>
    </row>
    <row r="631" spans="1:2" x14ac:dyDescent="0.3">
      <c r="A631" s="8">
        <v>43</v>
      </c>
      <c r="B631" s="7">
        <v>26.25</v>
      </c>
    </row>
    <row r="632" spans="1:2" x14ac:dyDescent="0.3">
      <c r="A632" s="6">
        <v>316</v>
      </c>
      <c r="B632" s="7">
        <v>7.8541999999999996</v>
      </c>
    </row>
    <row r="633" spans="1:2" x14ac:dyDescent="0.3">
      <c r="A633" s="8">
        <v>26</v>
      </c>
      <c r="B633" s="7">
        <v>7.8541999999999996</v>
      </c>
    </row>
    <row r="634" spans="1:2" x14ac:dyDescent="0.3">
      <c r="A634" s="6">
        <v>317</v>
      </c>
      <c r="B634" s="7">
        <v>26</v>
      </c>
    </row>
    <row r="635" spans="1:2" x14ac:dyDescent="0.3">
      <c r="A635" s="8">
        <v>24</v>
      </c>
      <c r="B635" s="7">
        <v>26</v>
      </c>
    </row>
    <row r="636" spans="1:2" x14ac:dyDescent="0.3">
      <c r="A636" s="6">
        <v>318</v>
      </c>
      <c r="B636" s="7">
        <v>14</v>
      </c>
    </row>
    <row r="637" spans="1:2" x14ac:dyDescent="0.3">
      <c r="A637" s="8">
        <v>54</v>
      </c>
      <c r="B637" s="7">
        <v>14</v>
      </c>
    </row>
    <row r="638" spans="1:2" x14ac:dyDescent="0.3">
      <c r="A638" s="6">
        <v>319</v>
      </c>
      <c r="B638" s="7">
        <v>164.86670000000001</v>
      </c>
    </row>
    <row r="639" spans="1:2" x14ac:dyDescent="0.3">
      <c r="A639" s="8">
        <v>31</v>
      </c>
      <c r="B639" s="7">
        <v>164.86670000000001</v>
      </c>
    </row>
    <row r="640" spans="1:2" x14ac:dyDescent="0.3">
      <c r="A640" s="6">
        <v>320</v>
      </c>
      <c r="B640" s="7">
        <v>134.5</v>
      </c>
    </row>
    <row r="641" spans="1:2" x14ac:dyDescent="0.3">
      <c r="A641" s="8">
        <v>40</v>
      </c>
      <c r="B641" s="7">
        <v>134.5</v>
      </c>
    </row>
    <row r="642" spans="1:2" x14ac:dyDescent="0.3">
      <c r="A642" s="6">
        <v>321</v>
      </c>
      <c r="B642" s="7">
        <v>7.25</v>
      </c>
    </row>
    <row r="643" spans="1:2" x14ac:dyDescent="0.3">
      <c r="A643" s="8">
        <v>22</v>
      </c>
      <c r="B643" s="7">
        <v>7.25</v>
      </c>
    </row>
    <row r="644" spans="1:2" x14ac:dyDescent="0.3">
      <c r="A644" s="6">
        <v>322</v>
      </c>
      <c r="B644" s="7">
        <v>7.8958000000000004</v>
      </c>
    </row>
    <row r="645" spans="1:2" x14ac:dyDescent="0.3">
      <c r="A645" s="8">
        <v>27</v>
      </c>
      <c r="B645" s="7">
        <v>7.8958000000000004</v>
      </c>
    </row>
    <row r="646" spans="1:2" x14ac:dyDescent="0.3">
      <c r="A646" s="6">
        <v>323</v>
      </c>
      <c r="B646" s="7">
        <v>12.35</v>
      </c>
    </row>
    <row r="647" spans="1:2" x14ac:dyDescent="0.3">
      <c r="A647" s="8">
        <v>30</v>
      </c>
      <c r="B647" s="7">
        <v>12.35</v>
      </c>
    </row>
    <row r="648" spans="1:2" x14ac:dyDescent="0.3">
      <c r="A648" s="6">
        <v>324</v>
      </c>
      <c r="B648" s="7">
        <v>29</v>
      </c>
    </row>
    <row r="649" spans="1:2" x14ac:dyDescent="0.3">
      <c r="A649" s="8">
        <v>22</v>
      </c>
      <c r="B649" s="7">
        <v>29</v>
      </c>
    </row>
    <row r="650" spans="1:2" x14ac:dyDescent="0.3">
      <c r="A650" s="6">
        <v>325</v>
      </c>
      <c r="B650" s="7">
        <v>69.55</v>
      </c>
    </row>
    <row r="651" spans="1:2" x14ac:dyDescent="0.3">
      <c r="A651" s="8" t="s">
        <v>1578</v>
      </c>
      <c r="B651" s="7">
        <v>69.55</v>
      </c>
    </row>
    <row r="652" spans="1:2" x14ac:dyDescent="0.3">
      <c r="A652" s="6">
        <v>326</v>
      </c>
      <c r="B652" s="7">
        <v>135.63329999999999</v>
      </c>
    </row>
    <row r="653" spans="1:2" x14ac:dyDescent="0.3">
      <c r="A653" s="8">
        <v>36</v>
      </c>
      <c r="B653" s="7">
        <v>135.63329999999999</v>
      </c>
    </row>
    <row r="654" spans="1:2" x14ac:dyDescent="0.3">
      <c r="A654" s="6">
        <v>327</v>
      </c>
      <c r="B654" s="7">
        <v>6.2374999999999998</v>
      </c>
    </row>
    <row r="655" spans="1:2" x14ac:dyDescent="0.3">
      <c r="A655" s="8">
        <v>61</v>
      </c>
      <c r="B655" s="7">
        <v>6.2374999999999998</v>
      </c>
    </row>
    <row r="656" spans="1:2" x14ac:dyDescent="0.3">
      <c r="A656" s="6">
        <v>328</v>
      </c>
      <c r="B656" s="7">
        <v>13</v>
      </c>
    </row>
    <row r="657" spans="1:2" x14ac:dyDescent="0.3">
      <c r="A657" s="8">
        <v>36</v>
      </c>
      <c r="B657" s="7">
        <v>13</v>
      </c>
    </row>
    <row r="658" spans="1:2" x14ac:dyDescent="0.3">
      <c r="A658" s="6">
        <v>329</v>
      </c>
      <c r="B658" s="7">
        <v>20.524999999999999</v>
      </c>
    </row>
    <row r="659" spans="1:2" x14ac:dyDescent="0.3">
      <c r="A659" s="8">
        <v>31</v>
      </c>
      <c r="B659" s="7">
        <v>20.524999999999999</v>
      </c>
    </row>
    <row r="660" spans="1:2" x14ac:dyDescent="0.3">
      <c r="A660" s="6">
        <v>330</v>
      </c>
      <c r="B660" s="7">
        <v>57.979199999999999</v>
      </c>
    </row>
    <row r="661" spans="1:2" x14ac:dyDescent="0.3">
      <c r="A661" s="8">
        <v>16</v>
      </c>
      <c r="B661" s="7">
        <v>57.979199999999999</v>
      </c>
    </row>
    <row r="662" spans="1:2" x14ac:dyDescent="0.3">
      <c r="A662" s="6">
        <v>331</v>
      </c>
      <c r="B662" s="7">
        <v>23.25</v>
      </c>
    </row>
    <row r="663" spans="1:2" x14ac:dyDescent="0.3">
      <c r="A663" s="8" t="s">
        <v>1578</v>
      </c>
      <c r="B663" s="7">
        <v>23.25</v>
      </c>
    </row>
    <row r="664" spans="1:2" x14ac:dyDescent="0.3">
      <c r="A664" s="6">
        <v>332</v>
      </c>
      <c r="B664" s="7">
        <v>28.5</v>
      </c>
    </row>
    <row r="665" spans="1:2" x14ac:dyDescent="0.3">
      <c r="A665" s="8">
        <v>45.5</v>
      </c>
      <c r="B665" s="7">
        <v>28.5</v>
      </c>
    </row>
    <row r="666" spans="1:2" x14ac:dyDescent="0.3">
      <c r="A666" s="6">
        <v>333</v>
      </c>
      <c r="B666" s="7">
        <v>153.46250000000001</v>
      </c>
    </row>
    <row r="667" spans="1:2" x14ac:dyDescent="0.3">
      <c r="A667" s="8">
        <v>38</v>
      </c>
      <c r="B667" s="7">
        <v>153.46250000000001</v>
      </c>
    </row>
    <row r="668" spans="1:2" x14ac:dyDescent="0.3">
      <c r="A668" s="6">
        <v>334</v>
      </c>
      <c r="B668" s="7">
        <v>18</v>
      </c>
    </row>
    <row r="669" spans="1:2" x14ac:dyDescent="0.3">
      <c r="A669" s="8">
        <v>16</v>
      </c>
      <c r="B669" s="7">
        <v>18</v>
      </c>
    </row>
    <row r="670" spans="1:2" x14ac:dyDescent="0.3">
      <c r="A670" s="6">
        <v>335</v>
      </c>
      <c r="B670" s="7">
        <v>133.65</v>
      </c>
    </row>
    <row r="671" spans="1:2" x14ac:dyDescent="0.3">
      <c r="A671" s="8" t="s">
        <v>1578</v>
      </c>
      <c r="B671" s="7">
        <v>133.65</v>
      </c>
    </row>
    <row r="672" spans="1:2" x14ac:dyDescent="0.3">
      <c r="A672" s="6">
        <v>336</v>
      </c>
      <c r="B672" s="7">
        <v>7.8958000000000004</v>
      </c>
    </row>
    <row r="673" spans="1:2" x14ac:dyDescent="0.3">
      <c r="A673" s="8" t="s">
        <v>1578</v>
      </c>
      <c r="B673" s="7">
        <v>7.8958000000000004</v>
      </c>
    </row>
    <row r="674" spans="1:2" x14ac:dyDescent="0.3">
      <c r="A674" s="6">
        <v>337</v>
      </c>
      <c r="B674" s="7">
        <v>66.599999999999994</v>
      </c>
    </row>
    <row r="675" spans="1:2" x14ac:dyDescent="0.3">
      <c r="A675" s="8">
        <v>29</v>
      </c>
      <c r="B675" s="7">
        <v>66.599999999999994</v>
      </c>
    </row>
    <row r="676" spans="1:2" x14ac:dyDescent="0.3">
      <c r="A676" s="6">
        <v>338</v>
      </c>
      <c r="B676" s="7">
        <v>134.5</v>
      </c>
    </row>
    <row r="677" spans="1:2" x14ac:dyDescent="0.3">
      <c r="A677" s="8">
        <v>41</v>
      </c>
      <c r="B677" s="7">
        <v>134.5</v>
      </c>
    </row>
    <row r="678" spans="1:2" x14ac:dyDescent="0.3">
      <c r="A678" s="6">
        <v>339</v>
      </c>
      <c r="B678" s="7">
        <v>8.0500000000000007</v>
      </c>
    </row>
    <row r="679" spans="1:2" x14ac:dyDescent="0.3">
      <c r="A679" s="8">
        <v>45</v>
      </c>
      <c r="B679" s="7">
        <v>8.0500000000000007</v>
      </c>
    </row>
    <row r="680" spans="1:2" x14ac:dyDescent="0.3">
      <c r="A680" s="6">
        <v>340</v>
      </c>
      <c r="B680" s="7">
        <v>35.5</v>
      </c>
    </row>
    <row r="681" spans="1:2" x14ac:dyDescent="0.3">
      <c r="A681" s="8">
        <v>45</v>
      </c>
      <c r="B681" s="7">
        <v>35.5</v>
      </c>
    </row>
    <row r="682" spans="1:2" x14ac:dyDescent="0.3">
      <c r="A682" s="6">
        <v>341</v>
      </c>
      <c r="B682" s="7">
        <v>26</v>
      </c>
    </row>
    <row r="683" spans="1:2" x14ac:dyDescent="0.3">
      <c r="A683" s="8">
        <v>2</v>
      </c>
      <c r="B683" s="7">
        <v>26</v>
      </c>
    </row>
    <row r="684" spans="1:2" x14ac:dyDescent="0.3">
      <c r="A684" s="6">
        <v>342</v>
      </c>
      <c r="B684" s="7">
        <v>263</v>
      </c>
    </row>
    <row r="685" spans="1:2" x14ac:dyDescent="0.3">
      <c r="A685" s="8">
        <v>24</v>
      </c>
      <c r="B685" s="7">
        <v>263</v>
      </c>
    </row>
    <row r="686" spans="1:2" x14ac:dyDescent="0.3">
      <c r="A686" s="6">
        <v>343</v>
      </c>
      <c r="B686" s="7">
        <v>13</v>
      </c>
    </row>
    <row r="687" spans="1:2" x14ac:dyDescent="0.3">
      <c r="A687" s="8">
        <v>28</v>
      </c>
      <c r="B687" s="7">
        <v>13</v>
      </c>
    </row>
    <row r="688" spans="1:2" x14ac:dyDescent="0.3">
      <c r="A688" s="6">
        <v>344</v>
      </c>
      <c r="B688" s="7">
        <v>13</v>
      </c>
    </row>
    <row r="689" spans="1:2" x14ac:dyDescent="0.3">
      <c r="A689" s="8">
        <v>25</v>
      </c>
      <c r="B689" s="7">
        <v>13</v>
      </c>
    </row>
    <row r="690" spans="1:2" x14ac:dyDescent="0.3">
      <c r="A690" s="6">
        <v>345</v>
      </c>
      <c r="B690" s="7">
        <v>13</v>
      </c>
    </row>
    <row r="691" spans="1:2" x14ac:dyDescent="0.3">
      <c r="A691" s="8">
        <v>36</v>
      </c>
      <c r="B691" s="7">
        <v>13</v>
      </c>
    </row>
    <row r="692" spans="1:2" x14ac:dyDescent="0.3">
      <c r="A692" s="6">
        <v>346</v>
      </c>
      <c r="B692" s="7">
        <v>13</v>
      </c>
    </row>
    <row r="693" spans="1:2" x14ac:dyDescent="0.3">
      <c r="A693" s="8">
        <v>24</v>
      </c>
      <c r="B693" s="7">
        <v>13</v>
      </c>
    </row>
    <row r="694" spans="1:2" x14ac:dyDescent="0.3">
      <c r="A694" s="6">
        <v>347</v>
      </c>
      <c r="B694" s="7">
        <v>13</v>
      </c>
    </row>
    <row r="695" spans="1:2" x14ac:dyDescent="0.3">
      <c r="A695" s="8">
        <v>40</v>
      </c>
      <c r="B695" s="7">
        <v>13</v>
      </c>
    </row>
    <row r="696" spans="1:2" x14ac:dyDescent="0.3">
      <c r="A696" s="6">
        <v>348</v>
      </c>
      <c r="B696" s="7">
        <v>16.100000000000001</v>
      </c>
    </row>
    <row r="697" spans="1:2" x14ac:dyDescent="0.3">
      <c r="A697" s="8" t="s">
        <v>1578</v>
      </c>
      <c r="B697" s="7">
        <v>16.100000000000001</v>
      </c>
    </row>
    <row r="698" spans="1:2" x14ac:dyDescent="0.3">
      <c r="A698" s="6">
        <v>349</v>
      </c>
      <c r="B698" s="7">
        <v>15.9</v>
      </c>
    </row>
    <row r="699" spans="1:2" x14ac:dyDescent="0.3">
      <c r="A699" s="8">
        <v>3</v>
      </c>
      <c r="B699" s="7">
        <v>15.9</v>
      </c>
    </row>
    <row r="700" spans="1:2" x14ac:dyDescent="0.3">
      <c r="A700" s="6">
        <v>350</v>
      </c>
      <c r="B700" s="7">
        <v>8.6624999999999996</v>
      </c>
    </row>
    <row r="701" spans="1:2" x14ac:dyDescent="0.3">
      <c r="A701" s="8">
        <v>42</v>
      </c>
      <c r="B701" s="7">
        <v>8.6624999999999996</v>
      </c>
    </row>
    <row r="702" spans="1:2" x14ac:dyDescent="0.3">
      <c r="A702" s="6">
        <v>351</v>
      </c>
      <c r="B702" s="7">
        <v>9.2249999999999996</v>
      </c>
    </row>
    <row r="703" spans="1:2" x14ac:dyDescent="0.3">
      <c r="A703" s="8">
        <v>23</v>
      </c>
      <c r="B703" s="7">
        <v>9.2249999999999996</v>
      </c>
    </row>
    <row r="704" spans="1:2" x14ac:dyDescent="0.3">
      <c r="A704" s="6">
        <v>352</v>
      </c>
      <c r="B704" s="7">
        <v>35</v>
      </c>
    </row>
    <row r="705" spans="1:2" x14ac:dyDescent="0.3">
      <c r="A705" s="8" t="s">
        <v>1578</v>
      </c>
      <c r="B705" s="7">
        <v>35</v>
      </c>
    </row>
    <row r="706" spans="1:2" x14ac:dyDescent="0.3">
      <c r="A706" s="6">
        <v>353</v>
      </c>
      <c r="B706" s="7">
        <v>7.2291999999999996</v>
      </c>
    </row>
    <row r="707" spans="1:2" x14ac:dyDescent="0.3">
      <c r="A707" s="8">
        <v>15</v>
      </c>
      <c r="B707" s="7">
        <v>7.2291999999999996</v>
      </c>
    </row>
    <row r="708" spans="1:2" x14ac:dyDescent="0.3">
      <c r="A708" s="6">
        <v>354</v>
      </c>
      <c r="B708" s="7">
        <v>17.8</v>
      </c>
    </row>
    <row r="709" spans="1:2" x14ac:dyDescent="0.3">
      <c r="A709" s="8">
        <v>25</v>
      </c>
      <c r="B709" s="7">
        <v>17.8</v>
      </c>
    </row>
    <row r="710" spans="1:2" x14ac:dyDescent="0.3">
      <c r="A710" s="6">
        <v>355</v>
      </c>
      <c r="B710" s="7">
        <v>7.2249999999999996</v>
      </c>
    </row>
    <row r="711" spans="1:2" x14ac:dyDescent="0.3">
      <c r="A711" s="8" t="s">
        <v>1578</v>
      </c>
      <c r="B711" s="7">
        <v>7.2249999999999996</v>
      </c>
    </row>
    <row r="712" spans="1:2" x14ac:dyDescent="0.3">
      <c r="A712" s="6">
        <v>356</v>
      </c>
      <c r="B712" s="7">
        <v>9.5</v>
      </c>
    </row>
    <row r="713" spans="1:2" x14ac:dyDescent="0.3">
      <c r="A713" s="8">
        <v>28</v>
      </c>
      <c r="B713" s="7">
        <v>9.5</v>
      </c>
    </row>
    <row r="714" spans="1:2" x14ac:dyDescent="0.3">
      <c r="A714" s="6">
        <v>357</v>
      </c>
      <c r="B714" s="7">
        <v>55</v>
      </c>
    </row>
    <row r="715" spans="1:2" x14ac:dyDescent="0.3">
      <c r="A715" s="8">
        <v>22</v>
      </c>
      <c r="B715" s="7">
        <v>55</v>
      </c>
    </row>
    <row r="716" spans="1:2" x14ac:dyDescent="0.3">
      <c r="A716" s="6">
        <v>358</v>
      </c>
      <c r="B716" s="7">
        <v>13</v>
      </c>
    </row>
    <row r="717" spans="1:2" x14ac:dyDescent="0.3">
      <c r="A717" s="8">
        <v>38</v>
      </c>
      <c r="B717" s="7">
        <v>13</v>
      </c>
    </row>
    <row r="718" spans="1:2" x14ac:dyDescent="0.3">
      <c r="A718" s="6">
        <v>359</v>
      </c>
      <c r="B718" s="7">
        <v>7.8792</v>
      </c>
    </row>
    <row r="719" spans="1:2" x14ac:dyDescent="0.3">
      <c r="A719" s="8" t="s">
        <v>1578</v>
      </c>
      <c r="B719" s="7">
        <v>7.8792</v>
      </c>
    </row>
    <row r="720" spans="1:2" x14ac:dyDescent="0.3">
      <c r="A720" s="6">
        <v>360</v>
      </c>
      <c r="B720" s="7">
        <v>7.8792</v>
      </c>
    </row>
    <row r="721" spans="1:2" x14ac:dyDescent="0.3">
      <c r="A721" s="8" t="s">
        <v>1578</v>
      </c>
      <c r="B721" s="7">
        <v>7.8792</v>
      </c>
    </row>
    <row r="722" spans="1:2" x14ac:dyDescent="0.3">
      <c r="A722" s="6">
        <v>361</v>
      </c>
      <c r="B722" s="7">
        <v>27.9</v>
      </c>
    </row>
    <row r="723" spans="1:2" x14ac:dyDescent="0.3">
      <c r="A723" s="8">
        <v>40</v>
      </c>
      <c r="B723" s="7">
        <v>27.9</v>
      </c>
    </row>
    <row r="724" spans="1:2" x14ac:dyDescent="0.3">
      <c r="A724" s="6">
        <v>362</v>
      </c>
      <c r="B724" s="7">
        <v>27.720800000000001</v>
      </c>
    </row>
    <row r="725" spans="1:2" x14ac:dyDescent="0.3">
      <c r="A725" s="8">
        <v>29</v>
      </c>
      <c r="B725" s="7">
        <v>27.720800000000001</v>
      </c>
    </row>
    <row r="726" spans="1:2" x14ac:dyDescent="0.3">
      <c r="A726" s="6">
        <v>363</v>
      </c>
      <c r="B726" s="7">
        <v>14.4542</v>
      </c>
    </row>
    <row r="727" spans="1:2" x14ac:dyDescent="0.3">
      <c r="A727" s="8">
        <v>45</v>
      </c>
      <c r="B727" s="7">
        <v>14.4542</v>
      </c>
    </row>
    <row r="728" spans="1:2" x14ac:dyDescent="0.3">
      <c r="A728" s="6">
        <v>364</v>
      </c>
      <c r="B728" s="7">
        <v>7.05</v>
      </c>
    </row>
    <row r="729" spans="1:2" x14ac:dyDescent="0.3">
      <c r="A729" s="8">
        <v>35</v>
      </c>
      <c r="B729" s="7">
        <v>7.05</v>
      </c>
    </row>
    <row r="730" spans="1:2" x14ac:dyDescent="0.3">
      <c r="A730" s="6">
        <v>365</v>
      </c>
      <c r="B730" s="7">
        <v>15.5</v>
      </c>
    </row>
    <row r="731" spans="1:2" x14ac:dyDescent="0.3">
      <c r="A731" s="8" t="s">
        <v>1578</v>
      </c>
      <c r="B731" s="7">
        <v>15.5</v>
      </c>
    </row>
    <row r="732" spans="1:2" x14ac:dyDescent="0.3">
      <c r="A732" s="6">
        <v>366</v>
      </c>
      <c r="B732" s="7">
        <v>7.25</v>
      </c>
    </row>
    <row r="733" spans="1:2" x14ac:dyDescent="0.3">
      <c r="A733" s="8">
        <v>30</v>
      </c>
      <c r="B733" s="7">
        <v>7.25</v>
      </c>
    </row>
    <row r="734" spans="1:2" x14ac:dyDescent="0.3">
      <c r="A734" s="6">
        <v>367</v>
      </c>
      <c r="B734" s="7">
        <v>75.25</v>
      </c>
    </row>
    <row r="735" spans="1:2" x14ac:dyDescent="0.3">
      <c r="A735" s="8">
        <v>60</v>
      </c>
      <c r="B735" s="7">
        <v>75.25</v>
      </c>
    </row>
    <row r="736" spans="1:2" x14ac:dyDescent="0.3">
      <c r="A736" s="6">
        <v>368</v>
      </c>
      <c r="B736" s="7">
        <v>7.2291999999999996</v>
      </c>
    </row>
    <row r="737" spans="1:2" x14ac:dyDescent="0.3">
      <c r="A737" s="8" t="s">
        <v>1578</v>
      </c>
      <c r="B737" s="7">
        <v>7.2291999999999996</v>
      </c>
    </row>
    <row r="738" spans="1:2" x14ac:dyDescent="0.3">
      <c r="A738" s="6">
        <v>369</v>
      </c>
      <c r="B738" s="7">
        <v>7.75</v>
      </c>
    </row>
    <row r="739" spans="1:2" x14ac:dyDescent="0.3">
      <c r="A739" s="8" t="s">
        <v>1578</v>
      </c>
      <c r="B739" s="7">
        <v>7.75</v>
      </c>
    </row>
    <row r="740" spans="1:2" x14ac:dyDescent="0.3">
      <c r="A740" s="6">
        <v>370</v>
      </c>
      <c r="B740" s="7">
        <v>69.3</v>
      </c>
    </row>
    <row r="741" spans="1:2" x14ac:dyDescent="0.3">
      <c r="A741" s="8">
        <v>24</v>
      </c>
      <c r="B741" s="7">
        <v>69.3</v>
      </c>
    </row>
    <row r="742" spans="1:2" x14ac:dyDescent="0.3">
      <c r="A742" s="6">
        <v>371</v>
      </c>
      <c r="B742" s="7">
        <v>55.441699999999997</v>
      </c>
    </row>
    <row r="743" spans="1:2" x14ac:dyDescent="0.3">
      <c r="A743" s="8">
        <v>25</v>
      </c>
      <c r="B743" s="7">
        <v>55.441699999999997</v>
      </c>
    </row>
    <row r="744" spans="1:2" x14ac:dyDescent="0.3">
      <c r="A744" s="6">
        <v>372</v>
      </c>
      <c r="B744" s="7">
        <v>6.4958</v>
      </c>
    </row>
    <row r="745" spans="1:2" x14ac:dyDescent="0.3">
      <c r="A745" s="8">
        <v>18</v>
      </c>
      <c r="B745" s="7">
        <v>6.4958</v>
      </c>
    </row>
    <row r="746" spans="1:2" x14ac:dyDescent="0.3">
      <c r="A746" s="6">
        <v>373</v>
      </c>
      <c r="B746" s="7">
        <v>8.0500000000000007</v>
      </c>
    </row>
    <row r="747" spans="1:2" x14ac:dyDescent="0.3">
      <c r="A747" s="8">
        <v>19</v>
      </c>
      <c r="B747" s="7">
        <v>8.0500000000000007</v>
      </c>
    </row>
    <row r="748" spans="1:2" x14ac:dyDescent="0.3">
      <c r="A748" s="6">
        <v>374</v>
      </c>
      <c r="B748" s="7">
        <v>135.63329999999999</v>
      </c>
    </row>
    <row r="749" spans="1:2" x14ac:dyDescent="0.3">
      <c r="A749" s="8">
        <v>22</v>
      </c>
      <c r="B749" s="7">
        <v>135.63329999999999</v>
      </c>
    </row>
    <row r="750" spans="1:2" x14ac:dyDescent="0.3">
      <c r="A750" s="6">
        <v>375</v>
      </c>
      <c r="B750" s="7">
        <v>21.074999999999999</v>
      </c>
    </row>
    <row r="751" spans="1:2" x14ac:dyDescent="0.3">
      <c r="A751" s="8">
        <v>3</v>
      </c>
      <c r="B751" s="7">
        <v>21.074999999999999</v>
      </c>
    </row>
    <row r="752" spans="1:2" x14ac:dyDescent="0.3">
      <c r="A752" s="6">
        <v>376</v>
      </c>
      <c r="B752" s="7">
        <v>82.1708</v>
      </c>
    </row>
    <row r="753" spans="1:2" x14ac:dyDescent="0.3">
      <c r="A753" s="8" t="s">
        <v>1578</v>
      </c>
      <c r="B753" s="7">
        <v>82.1708</v>
      </c>
    </row>
    <row r="754" spans="1:2" x14ac:dyDescent="0.3">
      <c r="A754" s="6">
        <v>377</v>
      </c>
      <c r="B754" s="7">
        <v>7.25</v>
      </c>
    </row>
    <row r="755" spans="1:2" x14ac:dyDescent="0.3">
      <c r="A755" s="8">
        <v>22</v>
      </c>
      <c r="B755" s="7">
        <v>7.25</v>
      </c>
    </row>
    <row r="756" spans="1:2" x14ac:dyDescent="0.3">
      <c r="A756" s="6">
        <v>378</v>
      </c>
      <c r="B756" s="7">
        <v>211.5</v>
      </c>
    </row>
    <row r="757" spans="1:2" x14ac:dyDescent="0.3">
      <c r="A757" s="8">
        <v>27</v>
      </c>
      <c r="B757" s="7">
        <v>211.5</v>
      </c>
    </row>
    <row r="758" spans="1:2" x14ac:dyDescent="0.3">
      <c r="A758" s="6">
        <v>379</v>
      </c>
      <c r="B758" s="7">
        <v>4.0125000000000002</v>
      </c>
    </row>
    <row r="759" spans="1:2" x14ac:dyDescent="0.3">
      <c r="A759" s="8">
        <v>20</v>
      </c>
      <c r="B759" s="7">
        <v>4.0125000000000002</v>
      </c>
    </row>
    <row r="760" spans="1:2" x14ac:dyDescent="0.3">
      <c r="A760" s="6">
        <v>380</v>
      </c>
      <c r="B760" s="7">
        <v>7.7750000000000004</v>
      </c>
    </row>
    <row r="761" spans="1:2" x14ac:dyDescent="0.3">
      <c r="A761" s="8">
        <v>19</v>
      </c>
      <c r="B761" s="7">
        <v>7.7750000000000004</v>
      </c>
    </row>
    <row r="762" spans="1:2" x14ac:dyDescent="0.3">
      <c r="A762" s="6">
        <v>381</v>
      </c>
      <c r="B762" s="7">
        <v>227.52500000000001</v>
      </c>
    </row>
    <row r="763" spans="1:2" x14ac:dyDescent="0.3">
      <c r="A763" s="8">
        <v>42</v>
      </c>
      <c r="B763" s="7">
        <v>227.52500000000001</v>
      </c>
    </row>
    <row r="764" spans="1:2" x14ac:dyDescent="0.3">
      <c r="A764" s="6">
        <v>382</v>
      </c>
      <c r="B764" s="7">
        <v>15.7417</v>
      </c>
    </row>
    <row r="765" spans="1:2" x14ac:dyDescent="0.3">
      <c r="A765" s="8">
        <v>1</v>
      </c>
      <c r="B765" s="7">
        <v>15.7417</v>
      </c>
    </row>
    <row r="766" spans="1:2" x14ac:dyDescent="0.3">
      <c r="A766" s="6">
        <v>383</v>
      </c>
      <c r="B766" s="7">
        <v>7.9249999999999998</v>
      </c>
    </row>
    <row r="767" spans="1:2" x14ac:dyDescent="0.3">
      <c r="A767" s="8">
        <v>32</v>
      </c>
      <c r="B767" s="7">
        <v>7.9249999999999998</v>
      </c>
    </row>
    <row r="768" spans="1:2" x14ac:dyDescent="0.3">
      <c r="A768" s="6">
        <v>384</v>
      </c>
      <c r="B768" s="7">
        <v>52</v>
      </c>
    </row>
    <row r="769" spans="1:2" x14ac:dyDescent="0.3">
      <c r="A769" s="8">
        <v>35</v>
      </c>
      <c r="B769" s="7">
        <v>52</v>
      </c>
    </row>
    <row r="770" spans="1:2" x14ac:dyDescent="0.3">
      <c r="A770" s="6">
        <v>385</v>
      </c>
      <c r="B770" s="7">
        <v>7.8958000000000004</v>
      </c>
    </row>
    <row r="771" spans="1:2" x14ac:dyDescent="0.3">
      <c r="A771" s="8" t="s">
        <v>1578</v>
      </c>
      <c r="B771" s="7">
        <v>7.8958000000000004</v>
      </c>
    </row>
    <row r="772" spans="1:2" x14ac:dyDescent="0.3">
      <c r="A772" s="6">
        <v>386</v>
      </c>
      <c r="B772" s="7">
        <v>73.5</v>
      </c>
    </row>
    <row r="773" spans="1:2" x14ac:dyDescent="0.3">
      <c r="A773" s="8">
        <v>18</v>
      </c>
      <c r="B773" s="7">
        <v>73.5</v>
      </c>
    </row>
    <row r="774" spans="1:2" x14ac:dyDescent="0.3">
      <c r="A774" s="6">
        <v>387</v>
      </c>
      <c r="B774" s="7">
        <v>46.9</v>
      </c>
    </row>
    <row r="775" spans="1:2" x14ac:dyDescent="0.3">
      <c r="A775" s="8">
        <v>1</v>
      </c>
      <c r="B775" s="7">
        <v>46.9</v>
      </c>
    </row>
    <row r="776" spans="1:2" x14ac:dyDescent="0.3">
      <c r="A776" s="6">
        <v>388</v>
      </c>
      <c r="B776" s="7">
        <v>13</v>
      </c>
    </row>
    <row r="777" spans="1:2" x14ac:dyDescent="0.3">
      <c r="A777" s="8">
        <v>36</v>
      </c>
      <c r="B777" s="7">
        <v>13</v>
      </c>
    </row>
    <row r="778" spans="1:2" x14ac:dyDescent="0.3">
      <c r="A778" s="6">
        <v>389</v>
      </c>
      <c r="B778" s="7">
        <v>7.7291999999999996</v>
      </c>
    </row>
    <row r="779" spans="1:2" x14ac:dyDescent="0.3">
      <c r="A779" s="8" t="s">
        <v>1578</v>
      </c>
      <c r="B779" s="7">
        <v>7.7291999999999996</v>
      </c>
    </row>
    <row r="780" spans="1:2" x14ac:dyDescent="0.3">
      <c r="A780" s="6">
        <v>390</v>
      </c>
      <c r="B780" s="7">
        <v>12</v>
      </c>
    </row>
    <row r="781" spans="1:2" x14ac:dyDescent="0.3">
      <c r="A781" s="8">
        <v>17</v>
      </c>
      <c r="B781" s="7">
        <v>12</v>
      </c>
    </row>
    <row r="782" spans="1:2" x14ac:dyDescent="0.3">
      <c r="A782" s="6">
        <v>391</v>
      </c>
      <c r="B782" s="7">
        <v>120</v>
      </c>
    </row>
    <row r="783" spans="1:2" x14ac:dyDescent="0.3">
      <c r="A783" s="8">
        <v>36</v>
      </c>
      <c r="B783" s="7">
        <v>120</v>
      </c>
    </row>
    <row r="784" spans="1:2" x14ac:dyDescent="0.3">
      <c r="A784" s="6">
        <v>392</v>
      </c>
      <c r="B784" s="7">
        <v>7.7957999999999998</v>
      </c>
    </row>
    <row r="785" spans="1:2" x14ac:dyDescent="0.3">
      <c r="A785" s="8">
        <v>21</v>
      </c>
      <c r="B785" s="7">
        <v>7.7957999999999998</v>
      </c>
    </row>
    <row r="786" spans="1:2" x14ac:dyDescent="0.3">
      <c r="A786" s="6">
        <v>393</v>
      </c>
      <c r="B786" s="7">
        <v>7.9249999999999998</v>
      </c>
    </row>
    <row r="787" spans="1:2" x14ac:dyDescent="0.3">
      <c r="A787" s="8">
        <v>28</v>
      </c>
      <c r="B787" s="7">
        <v>7.9249999999999998</v>
      </c>
    </row>
    <row r="788" spans="1:2" x14ac:dyDescent="0.3">
      <c r="A788" s="6">
        <v>394</v>
      </c>
      <c r="B788" s="7">
        <v>113.27500000000001</v>
      </c>
    </row>
    <row r="789" spans="1:2" x14ac:dyDescent="0.3">
      <c r="A789" s="8">
        <v>23</v>
      </c>
      <c r="B789" s="7">
        <v>113.27500000000001</v>
      </c>
    </row>
    <row r="790" spans="1:2" x14ac:dyDescent="0.3">
      <c r="A790" s="6">
        <v>395</v>
      </c>
      <c r="B790" s="7">
        <v>16.7</v>
      </c>
    </row>
    <row r="791" spans="1:2" x14ac:dyDescent="0.3">
      <c r="A791" s="8">
        <v>24</v>
      </c>
      <c r="B791" s="7">
        <v>16.7</v>
      </c>
    </row>
    <row r="792" spans="1:2" x14ac:dyDescent="0.3">
      <c r="A792" s="6">
        <v>396</v>
      </c>
      <c r="B792" s="7">
        <v>7.7957999999999998</v>
      </c>
    </row>
    <row r="793" spans="1:2" x14ac:dyDescent="0.3">
      <c r="A793" s="8">
        <v>22</v>
      </c>
      <c r="B793" s="7">
        <v>7.7957999999999998</v>
      </c>
    </row>
    <row r="794" spans="1:2" x14ac:dyDescent="0.3">
      <c r="A794" s="6">
        <v>397</v>
      </c>
      <c r="B794" s="7">
        <v>7.8541999999999996</v>
      </c>
    </row>
    <row r="795" spans="1:2" x14ac:dyDescent="0.3">
      <c r="A795" s="8">
        <v>31</v>
      </c>
      <c r="B795" s="7">
        <v>7.8541999999999996</v>
      </c>
    </row>
    <row r="796" spans="1:2" x14ac:dyDescent="0.3">
      <c r="A796" s="6">
        <v>398</v>
      </c>
      <c r="B796" s="7">
        <v>26</v>
      </c>
    </row>
    <row r="797" spans="1:2" x14ac:dyDescent="0.3">
      <c r="A797" s="8">
        <v>46</v>
      </c>
      <c r="B797" s="7">
        <v>26</v>
      </c>
    </row>
    <row r="798" spans="1:2" x14ac:dyDescent="0.3">
      <c r="A798" s="6">
        <v>399</v>
      </c>
      <c r="B798" s="7">
        <v>10.5</v>
      </c>
    </row>
    <row r="799" spans="1:2" x14ac:dyDescent="0.3">
      <c r="A799" s="8">
        <v>23</v>
      </c>
      <c r="B799" s="7">
        <v>10.5</v>
      </c>
    </row>
    <row r="800" spans="1:2" x14ac:dyDescent="0.3">
      <c r="A800" s="6">
        <v>400</v>
      </c>
      <c r="B800" s="7">
        <v>12.65</v>
      </c>
    </row>
    <row r="801" spans="1:2" x14ac:dyDescent="0.3">
      <c r="A801" s="8">
        <v>28</v>
      </c>
      <c r="B801" s="7">
        <v>12.65</v>
      </c>
    </row>
    <row r="802" spans="1:2" x14ac:dyDescent="0.3">
      <c r="A802" s="6">
        <v>401</v>
      </c>
      <c r="B802" s="7">
        <v>7.9249999999999998</v>
      </c>
    </row>
    <row r="803" spans="1:2" x14ac:dyDescent="0.3">
      <c r="A803" s="8">
        <v>39</v>
      </c>
      <c r="B803" s="7">
        <v>7.9249999999999998</v>
      </c>
    </row>
    <row r="804" spans="1:2" x14ac:dyDescent="0.3">
      <c r="A804" s="6">
        <v>402</v>
      </c>
      <c r="B804" s="7">
        <v>8.0500000000000007</v>
      </c>
    </row>
    <row r="805" spans="1:2" x14ac:dyDescent="0.3">
      <c r="A805" s="8">
        <v>26</v>
      </c>
      <c r="B805" s="7">
        <v>8.0500000000000007</v>
      </c>
    </row>
    <row r="806" spans="1:2" x14ac:dyDescent="0.3">
      <c r="A806" s="6">
        <v>403</v>
      </c>
      <c r="B806" s="7">
        <v>9.8249999999999993</v>
      </c>
    </row>
    <row r="807" spans="1:2" x14ac:dyDescent="0.3">
      <c r="A807" s="8">
        <v>21</v>
      </c>
      <c r="B807" s="7">
        <v>9.8249999999999993</v>
      </c>
    </row>
    <row r="808" spans="1:2" x14ac:dyDescent="0.3">
      <c r="A808" s="6">
        <v>404</v>
      </c>
      <c r="B808" s="7">
        <v>15.85</v>
      </c>
    </row>
    <row r="809" spans="1:2" x14ac:dyDescent="0.3">
      <c r="A809" s="8">
        <v>28</v>
      </c>
      <c r="B809" s="7">
        <v>15.85</v>
      </c>
    </row>
    <row r="810" spans="1:2" x14ac:dyDescent="0.3">
      <c r="A810" s="6">
        <v>405</v>
      </c>
      <c r="B810" s="7">
        <v>8.6624999999999996</v>
      </c>
    </row>
    <row r="811" spans="1:2" x14ac:dyDescent="0.3">
      <c r="A811" s="8">
        <v>20</v>
      </c>
      <c r="B811" s="7">
        <v>8.6624999999999996</v>
      </c>
    </row>
    <row r="812" spans="1:2" x14ac:dyDescent="0.3">
      <c r="A812" s="6">
        <v>406</v>
      </c>
      <c r="B812" s="7">
        <v>21</v>
      </c>
    </row>
    <row r="813" spans="1:2" x14ac:dyDescent="0.3">
      <c r="A813" s="8">
        <v>34</v>
      </c>
      <c r="B813" s="7">
        <v>21</v>
      </c>
    </row>
    <row r="814" spans="1:2" x14ac:dyDescent="0.3">
      <c r="A814" s="6">
        <v>407</v>
      </c>
      <c r="B814" s="7">
        <v>7.75</v>
      </c>
    </row>
    <row r="815" spans="1:2" x14ac:dyDescent="0.3">
      <c r="A815" s="8">
        <v>51</v>
      </c>
      <c r="B815" s="7">
        <v>7.75</v>
      </c>
    </row>
    <row r="816" spans="1:2" x14ac:dyDescent="0.3">
      <c r="A816" s="6">
        <v>408</v>
      </c>
      <c r="B816" s="7">
        <v>18.75</v>
      </c>
    </row>
    <row r="817" spans="1:2" x14ac:dyDescent="0.3">
      <c r="A817" s="8">
        <v>3</v>
      </c>
      <c r="B817" s="7">
        <v>18.75</v>
      </c>
    </row>
    <row r="818" spans="1:2" x14ac:dyDescent="0.3">
      <c r="A818" s="6">
        <v>409</v>
      </c>
      <c r="B818" s="7">
        <v>7.7750000000000004</v>
      </c>
    </row>
    <row r="819" spans="1:2" x14ac:dyDescent="0.3">
      <c r="A819" s="8">
        <v>21</v>
      </c>
      <c r="B819" s="7">
        <v>7.7750000000000004</v>
      </c>
    </row>
    <row r="820" spans="1:2" x14ac:dyDescent="0.3">
      <c r="A820" s="6">
        <v>410</v>
      </c>
      <c r="B820" s="7">
        <v>25.466699999999999</v>
      </c>
    </row>
    <row r="821" spans="1:2" x14ac:dyDescent="0.3">
      <c r="A821" s="8" t="s">
        <v>1578</v>
      </c>
      <c r="B821" s="7">
        <v>25.466699999999999</v>
      </c>
    </row>
    <row r="822" spans="1:2" x14ac:dyDescent="0.3">
      <c r="A822" s="6">
        <v>411</v>
      </c>
      <c r="B822" s="7">
        <v>7.8958000000000004</v>
      </c>
    </row>
    <row r="823" spans="1:2" x14ac:dyDescent="0.3">
      <c r="A823" s="8" t="s">
        <v>1578</v>
      </c>
      <c r="B823" s="7">
        <v>7.8958000000000004</v>
      </c>
    </row>
    <row r="824" spans="1:2" x14ac:dyDescent="0.3">
      <c r="A824" s="6">
        <v>412</v>
      </c>
      <c r="B824" s="7">
        <v>6.8582999999999998</v>
      </c>
    </row>
    <row r="825" spans="1:2" x14ac:dyDescent="0.3">
      <c r="A825" s="8" t="s">
        <v>1578</v>
      </c>
      <c r="B825" s="7">
        <v>6.8582999999999998</v>
      </c>
    </row>
    <row r="826" spans="1:2" x14ac:dyDescent="0.3">
      <c r="A826" s="6">
        <v>413</v>
      </c>
      <c r="B826" s="7">
        <v>90</v>
      </c>
    </row>
    <row r="827" spans="1:2" x14ac:dyDescent="0.3">
      <c r="A827" s="8">
        <v>33</v>
      </c>
      <c r="B827" s="7">
        <v>90</v>
      </c>
    </row>
    <row r="828" spans="1:2" x14ac:dyDescent="0.3">
      <c r="A828" s="6">
        <v>414</v>
      </c>
      <c r="B828" s="7">
        <v>0</v>
      </c>
    </row>
    <row r="829" spans="1:2" x14ac:dyDescent="0.3">
      <c r="A829" s="8" t="s">
        <v>1578</v>
      </c>
      <c r="B829" s="7">
        <v>0</v>
      </c>
    </row>
    <row r="830" spans="1:2" x14ac:dyDescent="0.3">
      <c r="A830" s="6">
        <v>415</v>
      </c>
      <c r="B830" s="7">
        <v>7.9249999999999998</v>
      </c>
    </row>
    <row r="831" spans="1:2" x14ac:dyDescent="0.3">
      <c r="A831" s="8">
        <v>44</v>
      </c>
      <c r="B831" s="7">
        <v>7.9249999999999998</v>
      </c>
    </row>
    <row r="832" spans="1:2" x14ac:dyDescent="0.3">
      <c r="A832" s="6">
        <v>416</v>
      </c>
      <c r="B832" s="7">
        <v>8.0500000000000007</v>
      </c>
    </row>
    <row r="833" spans="1:2" x14ac:dyDescent="0.3">
      <c r="A833" s="8" t="s">
        <v>1578</v>
      </c>
      <c r="B833" s="7">
        <v>8.0500000000000007</v>
      </c>
    </row>
    <row r="834" spans="1:2" x14ac:dyDescent="0.3">
      <c r="A834" s="6">
        <v>417</v>
      </c>
      <c r="B834" s="7">
        <v>32.5</v>
      </c>
    </row>
    <row r="835" spans="1:2" x14ac:dyDescent="0.3">
      <c r="A835" s="8">
        <v>34</v>
      </c>
      <c r="B835" s="7">
        <v>32.5</v>
      </c>
    </row>
    <row r="836" spans="1:2" x14ac:dyDescent="0.3">
      <c r="A836" s="6">
        <v>418</v>
      </c>
      <c r="B836" s="7">
        <v>13</v>
      </c>
    </row>
    <row r="837" spans="1:2" x14ac:dyDescent="0.3">
      <c r="A837" s="8">
        <v>18</v>
      </c>
      <c r="B837" s="7">
        <v>13</v>
      </c>
    </row>
    <row r="838" spans="1:2" x14ac:dyDescent="0.3">
      <c r="A838" s="6">
        <v>419</v>
      </c>
      <c r="B838" s="7">
        <v>13</v>
      </c>
    </row>
    <row r="839" spans="1:2" x14ac:dyDescent="0.3">
      <c r="A839" s="8">
        <v>30</v>
      </c>
      <c r="B839" s="7">
        <v>13</v>
      </c>
    </row>
    <row r="840" spans="1:2" x14ac:dyDescent="0.3">
      <c r="A840" s="6">
        <v>420</v>
      </c>
      <c r="B840" s="7">
        <v>24.15</v>
      </c>
    </row>
    <row r="841" spans="1:2" x14ac:dyDescent="0.3">
      <c r="A841" s="8">
        <v>10</v>
      </c>
      <c r="B841" s="7">
        <v>24.15</v>
      </c>
    </row>
    <row r="842" spans="1:2" x14ac:dyDescent="0.3">
      <c r="A842" s="6">
        <v>421</v>
      </c>
      <c r="B842" s="7">
        <v>7.8958000000000004</v>
      </c>
    </row>
    <row r="843" spans="1:2" x14ac:dyDescent="0.3">
      <c r="A843" s="8" t="s">
        <v>1578</v>
      </c>
      <c r="B843" s="7">
        <v>7.8958000000000004</v>
      </c>
    </row>
    <row r="844" spans="1:2" x14ac:dyDescent="0.3">
      <c r="A844" s="6">
        <v>422</v>
      </c>
      <c r="B844" s="7">
        <v>7.7332999999999998</v>
      </c>
    </row>
    <row r="845" spans="1:2" x14ac:dyDescent="0.3">
      <c r="A845" s="8">
        <v>21</v>
      </c>
      <c r="B845" s="7">
        <v>7.7332999999999998</v>
      </c>
    </row>
    <row r="846" spans="1:2" x14ac:dyDescent="0.3">
      <c r="A846" s="6">
        <v>423</v>
      </c>
      <c r="B846" s="7">
        <v>7.875</v>
      </c>
    </row>
    <row r="847" spans="1:2" x14ac:dyDescent="0.3">
      <c r="A847" s="8">
        <v>29</v>
      </c>
      <c r="B847" s="7">
        <v>7.875</v>
      </c>
    </row>
    <row r="848" spans="1:2" x14ac:dyDescent="0.3">
      <c r="A848" s="6">
        <v>424</v>
      </c>
      <c r="B848" s="7">
        <v>14.4</v>
      </c>
    </row>
    <row r="849" spans="1:2" x14ac:dyDescent="0.3">
      <c r="A849" s="8">
        <v>28</v>
      </c>
      <c r="B849" s="7">
        <v>14.4</v>
      </c>
    </row>
    <row r="850" spans="1:2" x14ac:dyDescent="0.3">
      <c r="A850" s="6">
        <v>425</v>
      </c>
      <c r="B850" s="7">
        <v>20.212499999999999</v>
      </c>
    </row>
    <row r="851" spans="1:2" x14ac:dyDescent="0.3">
      <c r="A851" s="8">
        <v>18</v>
      </c>
      <c r="B851" s="7">
        <v>20.212499999999999</v>
      </c>
    </row>
    <row r="852" spans="1:2" x14ac:dyDescent="0.3">
      <c r="A852" s="6">
        <v>426</v>
      </c>
      <c r="B852" s="7">
        <v>7.25</v>
      </c>
    </row>
    <row r="853" spans="1:2" x14ac:dyDescent="0.3">
      <c r="A853" s="8" t="s">
        <v>1578</v>
      </c>
      <c r="B853" s="7">
        <v>7.25</v>
      </c>
    </row>
    <row r="854" spans="1:2" x14ac:dyDescent="0.3">
      <c r="A854" s="6">
        <v>427</v>
      </c>
      <c r="B854" s="7">
        <v>26</v>
      </c>
    </row>
    <row r="855" spans="1:2" x14ac:dyDescent="0.3">
      <c r="A855" s="8">
        <v>28</v>
      </c>
      <c r="B855" s="7">
        <v>26</v>
      </c>
    </row>
    <row r="856" spans="1:2" x14ac:dyDescent="0.3">
      <c r="A856" s="6">
        <v>428</v>
      </c>
      <c r="B856" s="7">
        <v>26</v>
      </c>
    </row>
    <row r="857" spans="1:2" x14ac:dyDescent="0.3">
      <c r="A857" s="8">
        <v>19</v>
      </c>
      <c r="B857" s="7">
        <v>26</v>
      </c>
    </row>
    <row r="858" spans="1:2" x14ac:dyDescent="0.3">
      <c r="A858" s="6">
        <v>429</v>
      </c>
      <c r="B858" s="7">
        <v>7.75</v>
      </c>
    </row>
    <row r="859" spans="1:2" x14ac:dyDescent="0.3">
      <c r="A859" s="8" t="s">
        <v>1578</v>
      </c>
      <c r="B859" s="7">
        <v>7.75</v>
      </c>
    </row>
    <row r="860" spans="1:2" x14ac:dyDescent="0.3">
      <c r="A860" s="6">
        <v>430</v>
      </c>
      <c r="B860" s="7">
        <v>8.0500000000000007</v>
      </c>
    </row>
    <row r="861" spans="1:2" x14ac:dyDescent="0.3">
      <c r="A861" s="8">
        <v>32</v>
      </c>
      <c r="B861" s="7">
        <v>8.0500000000000007</v>
      </c>
    </row>
    <row r="862" spans="1:2" x14ac:dyDescent="0.3">
      <c r="A862" s="6">
        <v>431</v>
      </c>
      <c r="B862" s="7">
        <v>26.55</v>
      </c>
    </row>
    <row r="863" spans="1:2" x14ac:dyDescent="0.3">
      <c r="A863" s="8">
        <v>28</v>
      </c>
      <c r="B863" s="7">
        <v>26.55</v>
      </c>
    </row>
    <row r="864" spans="1:2" x14ac:dyDescent="0.3">
      <c r="A864" s="6">
        <v>432</v>
      </c>
      <c r="B864" s="7">
        <v>16.100000000000001</v>
      </c>
    </row>
    <row r="865" spans="1:2" x14ac:dyDescent="0.3">
      <c r="A865" s="8" t="s">
        <v>1578</v>
      </c>
      <c r="B865" s="7">
        <v>16.100000000000001</v>
      </c>
    </row>
    <row r="866" spans="1:2" x14ac:dyDescent="0.3">
      <c r="A866" s="6">
        <v>433</v>
      </c>
      <c r="B866" s="7">
        <v>26</v>
      </c>
    </row>
    <row r="867" spans="1:2" x14ac:dyDescent="0.3">
      <c r="A867" s="8">
        <v>42</v>
      </c>
      <c r="B867" s="7">
        <v>26</v>
      </c>
    </row>
    <row r="868" spans="1:2" x14ac:dyDescent="0.3">
      <c r="A868" s="6">
        <v>434</v>
      </c>
      <c r="B868" s="7">
        <v>7.125</v>
      </c>
    </row>
    <row r="869" spans="1:2" x14ac:dyDescent="0.3">
      <c r="A869" s="8">
        <v>17</v>
      </c>
      <c r="B869" s="7">
        <v>7.125</v>
      </c>
    </row>
    <row r="870" spans="1:2" x14ac:dyDescent="0.3">
      <c r="A870" s="6">
        <v>435</v>
      </c>
      <c r="B870" s="7">
        <v>55.9</v>
      </c>
    </row>
    <row r="871" spans="1:2" x14ac:dyDescent="0.3">
      <c r="A871" s="8">
        <v>50</v>
      </c>
      <c r="B871" s="7">
        <v>55.9</v>
      </c>
    </row>
    <row r="872" spans="1:2" x14ac:dyDescent="0.3">
      <c r="A872" s="6">
        <v>436</v>
      </c>
      <c r="B872" s="7">
        <v>120</v>
      </c>
    </row>
    <row r="873" spans="1:2" x14ac:dyDescent="0.3">
      <c r="A873" s="8">
        <v>14</v>
      </c>
      <c r="B873" s="7">
        <v>120</v>
      </c>
    </row>
    <row r="874" spans="1:2" x14ac:dyDescent="0.3">
      <c r="A874" s="6">
        <v>437</v>
      </c>
      <c r="B874" s="7">
        <v>34.375</v>
      </c>
    </row>
    <row r="875" spans="1:2" x14ac:dyDescent="0.3">
      <c r="A875" s="8">
        <v>21</v>
      </c>
      <c r="B875" s="7">
        <v>34.375</v>
      </c>
    </row>
    <row r="876" spans="1:2" x14ac:dyDescent="0.3">
      <c r="A876" s="6">
        <v>438</v>
      </c>
      <c r="B876" s="7">
        <v>18.75</v>
      </c>
    </row>
    <row r="877" spans="1:2" x14ac:dyDescent="0.3">
      <c r="A877" s="8">
        <v>24</v>
      </c>
      <c r="B877" s="7">
        <v>18.75</v>
      </c>
    </row>
    <row r="878" spans="1:2" x14ac:dyDescent="0.3">
      <c r="A878" s="6">
        <v>439</v>
      </c>
      <c r="B878" s="7">
        <v>263</v>
      </c>
    </row>
    <row r="879" spans="1:2" x14ac:dyDescent="0.3">
      <c r="A879" s="8">
        <v>64</v>
      </c>
      <c r="B879" s="7">
        <v>263</v>
      </c>
    </row>
    <row r="880" spans="1:2" x14ac:dyDescent="0.3">
      <c r="A880" s="6">
        <v>440</v>
      </c>
      <c r="B880" s="7">
        <v>10.5</v>
      </c>
    </row>
    <row r="881" spans="1:2" x14ac:dyDescent="0.3">
      <c r="A881" s="8">
        <v>31</v>
      </c>
      <c r="B881" s="7">
        <v>10.5</v>
      </c>
    </row>
    <row r="882" spans="1:2" x14ac:dyDescent="0.3">
      <c r="A882" s="6">
        <v>441</v>
      </c>
      <c r="B882" s="7">
        <v>26.25</v>
      </c>
    </row>
    <row r="883" spans="1:2" x14ac:dyDescent="0.3">
      <c r="A883" s="8">
        <v>45</v>
      </c>
      <c r="B883" s="7">
        <v>26.25</v>
      </c>
    </row>
    <row r="884" spans="1:2" x14ac:dyDescent="0.3">
      <c r="A884" s="6">
        <v>442</v>
      </c>
      <c r="B884" s="7">
        <v>9.5</v>
      </c>
    </row>
    <row r="885" spans="1:2" x14ac:dyDescent="0.3">
      <c r="A885" s="8">
        <v>20</v>
      </c>
      <c r="B885" s="7">
        <v>9.5</v>
      </c>
    </row>
    <row r="886" spans="1:2" x14ac:dyDescent="0.3">
      <c r="A886" s="6">
        <v>443</v>
      </c>
      <c r="B886" s="7">
        <v>7.7750000000000004</v>
      </c>
    </row>
    <row r="887" spans="1:2" x14ac:dyDescent="0.3">
      <c r="A887" s="8">
        <v>25</v>
      </c>
      <c r="B887" s="7">
        <v>7.7750000000000004</v>
      </c>
    </row>
    <row r="888" spans="1:2" x14ac:dyDescent="0.3">
      <c r="A888" s="6">
        <v>444</v>
      </c>
      <c r="B888" s="7">
        <v>13</v>
      </c>
    </row>
    <row r="889" spans="1:2" x14ac:dyDescent="0.3">
      <c r="A889" s="8">
        <v>28</v>
      </c>
      <c r="B889" s="7">
        <v>13</v>
      </c>
    </row>
    <row r="890" spans="1:2" x14ac:dyDescent="0.3">
      <c r="A890" s="6">
        <v>445</v>
      </c>
      <c r="B890" s="7">
        <v>8.1125000000000007</v>
      </c>
    </row>
    <row r="891" spans="1:2" x14ac:dyDescent="0.3">
      <c r="A891" s="8" t="s">
        <v>1578</v>
      </c>
      <c r="B891" s="7">
        <v>8.1125000000000007</v>
      </c>
    </row>
    <row r="892" spans="1:2" x14ac:dyDescent="0.3">
      <c r="A892" s="6">
        <v>446</v>
      </c>
      <c r="B892" s="7">
        <v>81.8583</v>
      </c>
    </row>
    <row r="893" spans="1:2" x14ac:dyDescent="0.3">
      <c r="A893" s="8">
        <v>4</v>
      </c>
      <c r="B893" s="7">
        <v>81.8583</v>
      </c>
    </row>
    <row r="894" spans="1:2" x14ac:dyDescent="0.3">
      <c r="A894" s="6">
        <v>447</v>
      </c>
      <c r="B894" s="7">
        <v>19.5</v>
      </c>
    </row>
    <row r="895" spans="1:2" x14ac:dyDescent="0.3">
      <c r="A895" s="8">
        <v>13</v>
      </c>
      <c r="B895" s="7">
        <v>19.5</v>
      </c>
    </row>
    <row r="896" spans="1:2" x14ac:dyDescent="0.3">
      <c r="A896" s="6">
        <v>448</v>
      </c>
      <c r="B896" s="7">
        <v>26.55</v>
      </c>
    </row>
    <row r="897" spans="1:2" x14ac:dyDescent="0.3">
      <c r="A897" s="8">
        <v>34</v>
      </c>
      <c r="B897" s="7">
        <v>26.55</v>
      </c>
    </row>
    <row r="898" spans="1:2" x14ac:dyDescent="0.3">
      <c r="A898" s="6">
        <v>449</v>
      </c>
      <c r="B898" s="7">
        <v>19.258299999999998</v>
      </c>
    </row>
    <row r="899" spans="1:2" x14ac:dyDescent="0.3">
      <c r="A899" s="8">
        <v>5</v>
      </c>
      <c r="B899" s="7">
        <v>19.258299999999998</v>
      </c>
    </row>
    <row r="900" spans="1:2" x14ac:dyDescent="0.3">
      <c r="A900" s="6">
        <v>450</v>
      </c>
      <c r="B900" s="7">
        <v>30.5</v>
      </c>
    </row>
    <row r="901" spans="1:2" x14ac:dyDescent="0.3">
      <c r="A901" s="8">
        <v>52</v>
      </c>
      <c r="B901" s="7">
        <v>30.5</v>
      </c>
    </row>
    <row r="902" spans="1:2" x14ac:dyDescent="0.3">
      <c r="A902" s="6">
        <v>451</v>
      </c>
      <c r="B902" s="7">
        <v>27.75</v>
      </c>
    </row>
    <row r="903" spans="1:2" x14ac:dyDescent="0.3">
      <c r="A903" s="8">
        <v>36</v>
      </c>
      <c r="B903" s="7">
        <v>27.75</v>
      </c>
    </row>
    <row r="904" spans="1:2" x14ac:dyDescent="0.3">
      <c r="A904" s="6">
        <v>452</v>
      </c>
      <c r="B904" s="7">
        <v>19.966699999999999</v>
      </c>
    </row>
    <row r="905" spans="1:2" x14ac:dyDescent="0.3">
      <c r="A905" s="8" t="s">
        <v>1578</v>
      </c>
      <c r="B905" s="7">
        <v>19.966699999999999</v>
      </c>
    </row>
    <row r="906" spans="1:2" x14ac:dyDescent="0.3">
      <c r="A906" s="6">
        <v>453</v>
      </c>
      <c r="B906" s="7">
        <v>27.75</v>
      </c>
    </row>
    <row r="907" spans="1:2" x14ac:dyDescent="0.3">
      <c r="A907" s="8">
        <v>30</v>
      </c>
      <c r="B907" s="7">
        <v>27.75</v>
      </c>
    </row>
    <row r="908" spans="1:2" x14ac:dyDescent="0.3">
      <c r="A908" s="6">
        <v>454</v>
      </c>
      <c r="B908" s="7">
        <v>89.104200000000006</v>
      </c>
    </row>
    <row r="909" spans="1:2" x14ac:dyDescent="0.3">
      <c r="A909" s="8">
        <v>49</v>
      </c>
      <c r="B909" s="7">
        <v>89.104200000000006</v>
      </c>
    </row>
    <row r="910" spans="1:2" x14ac:dyDescent="0.3">
      <c r="A910" s="6">
        <v>455</v>
      </c>
      <c r="B910" s="7">
        <v>8.0500000000000007</v>
      </c>
    </row>
    <row r="911" spans="1:2" x14ac:dyDescent="0.3">
      <c r="A911" s="8" t="s">
        <v>1578</v>
      </c>
      <c r="B911" s="7">
        <v>8.0500000000000007</v>
      </c>
    </row>
    <row r="912" spans="1:2" x14ac:dyDescent="0.3">
      <c r="A912" s="6">
        <v>456</v>
      </c>
      <c r="B912" s="7">
        <v>7.8958000000000004</v>
      </c>
    </row>
    <row r="913" spans="1:2" x14ac:dyDescent="0.3">
      <c r="A913" s="8">
        <v>29</v>
      </c>
      <c r="B913" s="7">
        <v>7.8958000000000004</v>
      </c>
    </row>
    <row r="914" spans="1:2" x14ac:dyDescent="0.3">
      <c r="A914" s="6">
        <v>457</v>
      </c>
      <c r="B914" s="7">
        <v>26.55</v>
      </c>
    </row>
    <row r="915" spans="1:2" x14ac:dyDescent="0.3">
      <c r="A915" s="8">
        <v>65</v>
      </c>
      <c r="B915" s="7">
        <v>26.55</v>
      </c>
    </row>
    <row r="916" spans="1:2" x14ac:dyDescent="0.3">
      <c r="A916" s="6">
        <v>458</v>
      </c>
      <c r="B916" s="7">
        <v>51.862499999999997</v>
      </c>
    </row>
    <row r="917" spans="1:2" x14ac:dyDescent="0.3">
      <c r="A917" s="8" t="s">
        <v>1578</v>
      </c>
      <c r="B917" s="7">
        <v>51.862499999999997</v>
      </c>
    </row>
    <row r="918" spans="1:2" x14ac:dyDescent="0.3">
      <c r="A918" s="6">
        <v>459</v>
      </c>
      <c r="B918" s="7">
        <v>10.5</v>
      </c>
    </row>
    <row r="919" spans="1:2" x14ac:dyDescent="0.3">
      <c r="A919" s="8">
        <v>50</v>
      </c>
      <c r="B919" s="7">
        <v>10.5</v>
      </c>
    </row>
    <row r="920" spans="1:2" x14ac:dyDescent="0.3">
      <c r="A920" s="6">
        <v>460</v>
      </c>
      <c r="B920" s="7">
        <v>7.75</v>
      </c>
    </row>
    <row r="921" spans="1:2" x14ac:dyDescent="0.3">
      <c r="A921" s="8" t="s">
        <v>1578</v>
      </c>
      <c r="B921" s="7">
        <v>7.75</v>
      </c>
    </row>
    <row r="922" spans="1:2" x14ac:dyDescent="0.3">
      <c r="A922" s="6">
        <v>461</v>
      </c>
      <c r="B922" s="7">
        <v>26.55</v>
      </c>
    </row>
    <row r="923" spans="1:2" x14ac:dyDescent="0.3">
      <c r="A923" s="8">
        <v>48</v>
      </c>
      <c r="B923" s="7">
        <v>26.55</v>
      </c>
    </row>
    <row r="924" spans="1:2" x14ac:dyDescent="0.3">
      <c r="A924" s="6">
        <v>462</v>
      </c>
      <c r="B924" s="7">
        <v>8.0500000000000007</v>
      </c>
    </row>
    <row r="925" spans="1:2" x14ac:dyDescent="0.3">
      <c r="A925" s="8">
        <v>34</v>
      </c>
      <c r="B925" s="7">
        <v>8.0500000000000007</v>
      </c>
    </row>
    <row r="926" spans="1:2" x14ac:dyDescent="0.3">
      <c r="A926" s="6">
        <v>463</v>
      </c>
      <c r="B926" s="7">
        <v>38.5</v>
      </c>
    </row>
    <row r="927" spans="1:2" x14ac:dyDescent="0.3">
      <c r="A927" s="8">
        <v>47</v>
      </c>
      <c r="B927" s="7">
        <v>38.5</v>
      </c>
    </row>
    <row r="928" spans="1:2" x14ac:dyDescent="0.3">
      <c r="A928" s="6">
        <v>464</v>
      </c>
      <c r="B928" s="7">
        <v>13</v>
      </c>
    </row>
    <row r="929" spans="1:2" x14ac:dyDescent="0.3">
      <c r="A929" s="8">
        <v>48</v>
      </c>
      <c r="B929" s="7">
        <v>13</v>
      </c>
    </row>
    <row r="930" spans="1:2" x14ac:dyDescent="0.3">
      <c r="A930" s="6">
        <v>465</v>
      </c>
      <c r="B930" s="7">
        <v>8.0500000000000007</v>
      </c>
    </row>
    <row r="931" spans="1:2" x14ac:dyDescent="0.3">
      <c r="A931" s="8" t="s">
        <v>1578</v>
      </c>
      <c r="B931" s="7">
        <v>8.0500000000000007</v>
      </c>
    </row>
    <row r="932" spans="1:2" x14ac:dyDescent="0.3">
      <c r="A932" s="6">
        <v>466</v>
      </c>
      <c r="B932" s="7">
        <v>7.05</v>
      </c>
    </row>
    <row r="933" spans="1:2" x14ac:dyDescent="0.3">
      <c r="A933" s="8">
        <v>38</v>
      </c>
      <c r="B933" s="7">
        <v>7.05</v>
      </c>
    </row>
    <row r="934" spans="1:2" x14ac:dyDescent="0.3">
      <c r="A934" s="6">
        <v>467</v>
      </c>
      <c r="B934" s="7">
        <v>0</v>
      </c>
    </row>
    <row r="935" spans="1:2" x14ac:dyDescent="0.3">
      <c r="A935" s="8" t="s">
        <v>1578</v>
      </c>
      <c r="B935" s="7">
        <v>0</v>
      </c>
    </row>
    <row r="936" spans="1:2" x14ac:dyDescent="0.3">
      <c r="A936" s="6">
        <v>468</v>
      </c>
      <c r="B936" s="7">
        <v>26.55</v>
      </c>
    </row>
    <row r="937" spans="1:2" x14ac:dyDescent="0.3">
      <c r="A937" s="8">
        <v>56</v>
      </c>
      <c r="B937" s="7">
        <v>26.55</v>
      </c>
    </row>
    <row r="938" spans="1:2" x14ac:dyDescent="0.3">
      <c r="A938" s="6">
        <v>469</v>
      </c>
      <c r="B938" s="7">
        <v>7.7249999999999996</v>
      </c>
    </row>
    <row r="939" spans="1:2" x14ac:dyDescent="0.3">
      <c r="A939" s="8" t="s">
        <v>1578</v>
      </c>
      <c r="B939" s="7">
        <v>7.7249999999999996</v>
      </c>
    </row>
    <row r="940" spans="1:2" x14ac:dyDescent="0.3">
      <c r="A940" s="6">
        <v>470</v>
      </c>
      <c r="B940" s="7">
        <v>19.258299999999998</v>
      </c>
    </row>
    <row r="941" spans="1:2" x14ac:dyDescent="0.3">
      <c r="A941" s="8">
        <v>0.75</v>
      </c>
      <c r="B941" s="7">
        <v>19.258299999999998</v>
      </c>
    </row>
    <row r="942" spans="1:2" x14ac:dyDescent="0.3">
      <c r="A942" s="6">
        <v>471</v>
      </c>
      <c r="B942" s="7">
        <v>7.25</v>
      </c>
    </row>
    <row r="943" spans="1:2" x14ac:dyDescent="0.3">
      <c r="A943" s="8" t="s">
        <v>1578</v>
      </c>
      <c r="B943" s="7">
        <v>7.25</v>
      </c>
    </row>
    <row r="944" spans="1:2" x14ac:dyDescent="0.3">
      <c r="A944" s="6">
        <v>472</v>
      </c>
      <c r="B944" s="7">
        <v>8.6624999999999996</v>
      </c>
    </row>
    <row r="945" spans="1:2" x14ac:dyDescent="0.3">
      <c r="A945" s="8">
        <v>38</v>
      </c>
      <c r="B945" s="7">
        <v>8.6624999999999996</v>
      </c>
    </row>
    <row r="946" spans="1:2" x14ac:dyDescent="0.3">
      <c r="A946" s="6">
        <v>473</v>
      </c>
      <c r="B946" s="7">
        <v>27.75</v>
      </c>
    </row>
    <row r="947" spans="1:2" x14ac:dyDescent="0.3">
      <c r="A947" s="8">
        <v>33</v>
      </c>
      <c r="B947" s="7">
        <v>27.75</v>
      </c>
    </row>
    <row r="948" spans="1:2" x14ac:dyDescent="0.3">
      <c r="A948" s="6">
        <v>474</v>
      </c>
      <c r="B948" s="7">
        <v>13.791700000000001</v>
      </c>
    </row>
    <row r="949" spans="1:2" x14ac:dyDescent="0.3">
      <c r="A949" s="8">
        <v>23</v>
      </c>
      <c r="B949" s="7">
        <v>13.791700000000001</v>
      </c>
    </row>
    <row r="950" spans="1:2" x14ac:dyDescent="0.3">
      <c r="A950" s="6">
        <v>475</v>
      </c>
      <c r="B950" s="7">
        <v>9.8375000000000004</v>
      </c>
    </row>
    <row r="951" spans="1:2" x14ac:dyDescent="0.3">
      <c r="A951" s="8">
        <v>22</v>
      </c>
      <c r="B951" s="7">
        <v>9.8375000000000004</v>
      </c>
    </row>
    <row r="952" spans="1:2" x14ac:dyDescent="0.3">
      <c r="A952" s="6">
        <v>476</v>
      </c>
      <c r="B952" s="7">
        <v>52</v>
      </c>
    </row>
    <row r="953" spans="1:2" x14ac:dyDescent="0.3">
      <c r="A953" s="8" t="s">
        <v>1578</v>
      </c>
      <c r="B953" s="7">
        <v>52</v>
      </c>
    </row>
    <row r="954" spans="1:2" x14ac:dyDescent="0.3">
      <c r="A954" s="6">
        <v>477</v>
      </c>
      <c r="B954" s="7">
        <v>21</v>
      </c>
    </row>
    <row r="955" spans="1:2" x14ac:dyDescent="0.3">
      <c r="A955" s="8">
        <v>34</v>
      </c>
      <c r="B955" s="7">
        <v>21</v>
      </c>
    </row>
    <row r="956" spans="1:2" x14ac:dyDescent="0.3">
      <c r="A956" s="6">
        <v>478</v>
      </c>
      <c r="B956" s="7">
        <v>7.0457999999999998</v>
      </c>
    </row>
    <row r="957" spans="1:2" x14ac:dyDescent="0.3">
      <c r="A957" s="8">
        <v>29</v>
      </c>
      <c r="B957" s="7">
        <v>7.0457999999999998</v>
      </c>
    </row>
    <row r="958" spans="1:2" x14ac:dyDescent="0.3">
      <c r="A958" s="6">
        <v>479</v>
      </c>
      <c r="B958" s="7">
        <v>7.5208000000000004</v>
      </c>
    </row>
    <row r="959" spans="1:2" x14ac:dyDescent="0.3">
      <c r="A959" s="8">
        <v>22</v>
      </c>
      <c r="B959" s="7">
        <v>7.5208000000000004</v>
      </c>
    </row>
    <row r="960" spans="1:2" x14ac:dyDescent="0.3">
      <c r="A960" s="6">
        <v>480</v>
      </c>
      <c r="B960" s="7">
        <v>12.2875</v>
      </c>
    </row>
    <row r="961" spans="1:2" x14ac:dyDescent="0.3">
      <c r="A961" s="8">
        <v>2</v>
      </c>
      <c r="B961" s="7">
        <v>12.2875</v>
      </c>
    </row>
    <row r="962" spans="1:2" x14ac:dyDescent="0.3">
      <c r="A962" s="6">
        <v>481</v>
      </c>
      <c r="B962" s="7">
        <v>46.9</v>
      </c>
    </row>
    <row r="963" spans="1:2" x14ac:dyDescent="0.3">
      <c r="A963" s="8">
        <v>9</v>
      </c>
      <c r="B963" s="7">
        <v>46.9</v>
      </c>
    </row>
    <row r="964" spans="1:2" x14ac:dyDescent="0.3">
      <c r="A964" s="6">
        <v>482</v>
      </c>
      <c r="B964" s="7">
        <v>0</v>
      </c>
    </row>
    <row r="965" spans="1:2" x14ac:dyDescent="0.3">
      <c r="A965" s="8" t="s">
        <v>1578</v>
      </c>
      <c r="B965" s="7">
        <v>0</v>
      </c>
    </row>
    <row r="966" spans="1:2" x14ac:dyDescent="0.3">
      <c r="A966" s="6">
        <v>483</v>
      </c>
      <c r="B966" s="7">
        <v>8.0500000000000007</v>
      </c>
    </row>
    <row r="967" spans="1:2" x14ac:dyDescent="0.3">
      <c r="A967" s="8">
        <v>50</v>
      </c>
      <c r="B967" s="7">
        <v>8.0500000000000007</v>
      </c>
    </row>
    <row r="968" spans="1:2" x14ac:dyDescent="0.3">
      <c r="A968" s="6">
        <v>484</v>
      </c>
      <c r="B968" s="7">
        <v>9.5875000000000004</v>
      </c>
    </row>
    <row r="969" spans="1:2" x14ac:dyDescent="0.3">
      <c r="A969" s="8">
        <v>63</v>
      </c>
      <c r="B969" s="7">
        <v>9.5875000000000004</v>
      </c>
    </row>
    <row r="970" spans="1:2" x14ac:dyDescent="0.3">
      <c r="A970" s="6">
        <v>485</v>
      </c>
      <c r="B970" s="7">
        <v>91.0792</v>
      </c>
    </row>
    <row r="971" spans="1:2" x14ac:dyDescent="0.3">
      <c r="A971" s="8">
        <v>25</v>
      </c>
      <c r="B971" s="7">
        <v>91.0792</v>
      </c>
    </row>
    <row r="972" spans="1:2" x14ac:dyDescent="0.3">
      <c r="A972" s="6">
        <v>486</v>
      </c>
      <c r="B972" s="7">
        <v>25.466699999999999</v>
      </c>
    </row>
    <row r="973" spans="1:2" x14ac:dyDescent="0.3">
      <c r="A973" s="8" t="s">
        <v>1578</v>
      </c>
      <c r="B973" s="7">
        <v>25.466699999999999</v>
      </c>
    </row>
    <row r="974" spans="1:2" x14ac:dyDescent="0.3">
      <c r="A974" s="6">
        <v>487</v>
      </c>
      <c r="B974" s="7">
        <v>90</v>
      </c>
    </row>
    <row r="975" spans="1:2" x14ac:dyDescent="0.3">
      <c r="A975" s="8">
        <v>35</v>
      </c>
      <c r="B975" s="7">
        <v>90</v>
      </c>
    </row>
    <row r="976" spans="1:2" x14ac:dyDescent="0.3">
      <c r="A976" s="6">
        <v>488</v>
      </c>
      <c r="B976" s="7">
        <v>29.7</v>
      </c>
    </row>
    <row r="977" spans="1:2" x14ac:dyDescent="0.3">
      <c r="A977" s="8">
        <v>58</v>
      </c>
      <c r="B977" s="7">
        <v>29.7</v>
      </c>
    </row>
    <row r="978" spans="1:2" x14ac:dyDescent="0.3">
      <c r="A978" s="6">
        <v>489</v>
      </c>
      <c r="B978" s="7">
        <v>8.0500000000000007</v>
      </c>
    </row>
    <row r="979" spans="1:2" x14ac:dyDescent="0.3">
      <c r="A979" s="8">
        <v>30</v>
      </c>
      <c r="B979" s="7">
        <v>8.0500000000000007</v>
      </c>
    </row>
    <row r="980" spans="1:2" x14ac:dyDescent="0.3">
      <c r="A980" s="6">
        <v>490</v>
      </c>
      <c r="B980" s="7">
        <v>15.9</v>
      </c>
    </row>
    <row r="981" spans="1:2" x14ac:dyDescent="0.3">
      <c r="A981" s="8">
        <v>9</v>
      </c>
      <c r="B981" s="7">
        <v>15.9</v>
      </c>
    </row>
    <row r="982" spans="1:2" x14ac:dyDescent="0.3">
      <c r="A982" s="6">
        <v>491</v>
      </c>
      <c r="B982" s="7">
        <v>19.966699999999999</v>
      </c>
    </row>
    <row r="983" spans="1:2" x14ac:dyDescent="0.3">
      <c r="A983" s="8" t="s">
        <v>1578</v>
      </c>
      <c r="B983" s="7">
        <v>19.966699999999999</v>
      </c>
    </row>
    <row r="984" spans="1:2" x14ac:dyDescent="0.3">
      <c r="A984" s="6">
        <v>492</v>
      </c>
      <c r="B984" s="7">
        <v>7.25</v>
      </c>
    </row>
    <row r="985" spans="1:2" x14ac:dyDescent="0.3">
      <c r="A985" s="8">
        <v>21</v>
      </c>
      <c r="B985" s="7">
        <v>7.25</v>
      </c>
    </row>
    <row r="986" spans="1:2" x14ac:dyDescent="0.3">
      <c r="A986" s="6">
        <v>493</v>
      </c>
      <c r="B986" s="7">
        <v>30.5</v>
      </c>
    </row>
    <row r="987" spans="1:2" x14ac:dyDescent="0.3">
      <c r="A987" s="8">
        <v>55</v>
      </c>
      <c r="B987" s="7">
        <v>30.5</v>
      </c>
    </row>
    <row r="988" spans="1:2" x14ac:dyDescent="0.3">
      <c r="A988" s="6">
        <v>494</v>
      </c>
      <c r="B988" s="7">
        <v>49.504199999999997</v>
      </c>
    </row>
    <row r="989" spans="1:2" x14ac:dyDescent="0.3">
      <c r="A989" s="8">
        <v>71</v>
      </c>
      <c r="B989" s="7">
        <v>49.504199999999997</v>
      </c>
    </row>
    <row r="990" spans="1:2" x14ac:dyDescent="0.3">
      <c r="A990" s="6">
        <v>495</v>
      </c>
      <c r="B990" s="7">
        <v>8.0500000000000007</v>
      </c>
    </row>
    <row r="991" spans="1:2" x14ac:dyDescent="0.3">
      <c r="A991" s="8">
        <v>21</v>
      </c>
      <c r="B991" s="7">
        <v>8.0500000000000007</v>
      </c>
    </row>
    <row r="992" spans="1:2" x14ac:dyDescent="0.3">
      <c r="A992" s="6">
        <v>496</v>
      </c>
      <c r="B992" s="7">
        <v>14.458299999999999</v>
      </c>
    </row>
    <row r="993" spans="1:2" x14ac:dyDescent="0.3">
      <c r="A993" s="8" t="s">
        <v>1578</v>
      </c>
      <c r="B993" s="7">
        <v>14.458299999999999</v>
      </c>
    </row>
    <row r="994" spans="1:2" x14ac:dyDescent="0.3">
      <c r="A994" s="6">
        <v>497</v>
      </c>
      <c r="B994" s="7">
        <v>78.2667</v>
      </c>
    </row>
    <row r="995" spans="1:2" x14ac:dyDescent="0.3">
      <c r="A995" s="8">
        <v>54</v>
      </c>
      <c r="B995" s="7">
        <v>78.2667</v>
      </c>
    </row>
    <row r="996" spans="1:2" x14ac:dyDescent="0.3">
      <c r="A996" s="6">
        <v>498</v>
      </c>
      <c r="B996" s="7">
        <v>15.1</v>
      </c>
    </row>
    <row r="997" spans="1:2" x14ac:dyDescent="0.3">
      <c r="A997" s="8" t="s">
        <v>1578</v>
      </c>
      <c r="B997" s="7">
        <v>15.1</v>
      </c>
    </row>
    <row r="998" spans="1:2" x14ac:dyDescent="0.3">
      <c r="A998" s="6">
        <v>499</v>
      </c>
      <c r="B998" s="7">
        <v>151.55000000000001</v>
      </c>
    </row>
    <row r="999" spans="1:2" x14ac:dyDescent="0.3">
      <c r="A999" s="8">
        <v>25</v>
      </c>
      <c r="B999" s="7">
        <v>151.55000000000001</v>
      </c>
    </row>
    <row r="1000" spans="1:2" x14ac:dyDescent="0.3">
      <c r="A1000" s="6">
        <v>500</v>
      </c>
      <c r="B1000" s="7">
        <v>7.7957999999999998</v>
      </c>
    </row>
    <row r="1001" spans="1:2" x14ac:dyDescent="0.3">
      <c r="A1001" s="8">
        <v>24</v>
      </c>
      <c r="B1001" s="7">
        <v>7.7957999999999998</v>
      </c>
    </row>
    <row r="1002" spans="1:2" x14ac:dyDescent="0.3">
      <c r="A1002" s="6">
        <v>501</v>
      </c>
      <c r="B1002" s="7">
        <v>8.6624999999999996</v>
      </c>
    </row>
    <row r="1003" spans="1:2" x14ac:dyDescent="0.3">
      <c r="A1003" s="8">
        <v>17</v>
      </c>
      <c r="B1003" s="7">
        <v>8.6624999999999996</v>
      </c>
    </row>
    <row r="1004" spans="1:2" x14ac:dyDescent="0.3">
      <c r="A1004" s="6">
        <v>502</v>
      </c>
      <c r="B1004" s="7">
        <v>7.75</v>
      </c>
    </row>
    <row r="1005" spans="1:2" x14ac:dyDescent="0.3">
      <c r="A1005" s="8">
        <v>21</v>
      </c>
      <c r="B1005" s="7">
        <v>7.75</v>
      </c>
    </row>
    <row r="1006" spans="1:2" x14ac:dyDescent="0.3">
      <c r="A1006" s="6">
        <v>503</v>
      </c>
      <c r="B1006" s="7">
        <v>7.6292</v>
      </c>
    </row>
    <row r="1007" spans="1:2" x14ac:dyDescent="0.3">
      <c r="A1007" s="8" t="s">
        <v>1578</v>
      </c>
      <c r="B1007" s="7">
        <v>7.6292</v>
      </c>
    </row>
    <row r="1008" spans="1:2" x14ac:dyDescent="0.3">
      <c r="A1008" s="6">
        <v>504</v>
      </c>
      <c r="B1008" s="7">
        <v>9.5875000000000004</v>
      </c>
    </row>
    <row r="1009" spans="1:2" x14ac:dyDescent="0.3">
      <c r="A1009" s="8">
        <v>37</v>
      </c>
      <c r="B1009" s="7">
        <v>9.5875000000000004</v>
      </c>
    </row>
    <row r="1010" spans="1:2" x14ac:dyDescent="0.3">
      <c r="A1010" s="6">
        <v>505</v>
      </c>
      <c r="B1010" s="7">
        <v>86.5</v>
      </c>
    </row>
    <row r="1011" spans="1:2" x14ac:dyDescent="0.3">
      <c r="A1011" s="8">
        <v>16</v>
      </c>
      <c r="B1011" s="7">
        <v>86.5</v>
      </c>
    </row>
    <row r="1012" spans="1:2" x14ac:dyDescent="0.3">
      <c r="A1012" s="6">
        <v>506</v>
      </c>
      <c r="B1012" s="7">
        <v>108.9</v>
      </c>
    </row>
    <row r="1013" spans="1:2" x14ac:dyDescent="0.3">
      <c r="A1013" s="8">
        <v>18</v>
      </c>
      <c r="B1013" s="7">
        <v>108.9</v>
      </c>
    </row>
    <row r="1014" spans="1:2" x14ac:dyDescent="0.3">
      <c r="A1014" s="6">
        <v>507</v>
      </c>
      <c r="B1014" s="7">
        <v>26</v>
      </c>
    </row>
    <row r="1015" spans="1:2" x14ac:dyDescent="0.3">
      <c r="A1015" s="8">
        <v>33</v>
      </c>
      <c r="B1015" s="7">
        <v>26</v>
      </c>
    </row>
    <row r="1016" spans="1:2" x14ac:dyDescent="0.3">
      <c r="A1016" s="6">
        <v>508</v>
      </c>
      <c r="B1016" s="7">
        <v>26.55</v>
      </c>
    </row>
    <row r="1017" spans="1:2" x14ac:dyDescent="0.3">
      <c r="A1017" s="8" t="s">
        <v>1578</v>
      </c>
      <c r="B1017" s="7">
        <v>26.55</v>
      </c>
    </row>
    <row r="1018" spans="1:2" x14ac:dyDescent="0.3">
      <c r="A1018" s="6">
        <v>509</v>
      </c>
      <c r="B1018" s="7">
        <v>22.524999999999999</v>
      </c>
    </row>
    <row r="1019" spans="1:2" x14ac:dyDescent="0.3">
      <c r="A1019" s="8">
        <v>28</v>
      </c>
      <c r="B1019" s="7">
        <v>22.524999999999999</v>
      </c>
    </row>
    <row r="1020" spans="1:2" x14ac:dyDescent="0.3">
      <c r="A1020" s="6">
        <v>510</v>
      </c>
      <c r="B1020" s="7">
        <v>56.495800000000003</v>
      </c>
    </row>
    <row r="1021" spans="1:2" x14ac:dyDescent="0.3">
      <c r="A1021" s="8">
        <v>26</v>
      </c>
      <c r="B1021" s="7">
        <v>56.495800000000003</v>
      </c>
    </row>
    <row r="1022" spans="1:2" x14ac:dyDescent="0.3">
      <c r="A1022" s="6">
        <v>511</v>
      </c>
      <c r="B1022" s="7">
        <v>7.75</v>
      </c>
    </row>
    <row r="1023" spans="1:2" x14ac:dyDescent="0.3">
      <c r="A1023" s="8">
        <v>29</v>
      </c>
      <c r="B1023" s="7">
        <v>7.75</v>
      </c>
    </row>
    <row r="1024" spans="1:2" x14ac:dyDescent="0.3">
      <c r="A1024" s="6">
        <v>512</v>
      </c>
      <c r="B1024" s="7">
        <v>8.0500000000000007</v>
      </c>
    </row>
    <row r="1025" spans="1:2" x14ac:dyDescent="0.3">
      <c r="A1025" s="8" t="s">
        <v>1578</v>
      </c>
      <c r="B1025" s="7">
        <v>8.0500000000000007</v>
      </c>
    </row>
    <row r="1026" spans="1:2" x14ac:dyDescent="0.3">
      <c r="A1026" s="6">
        <v>513</v>
      </c>
      <c r="B1026" s="7">
        <v>26.287500000000001</v>
      </c>
    </row>
    <row r="1027" spans="1:2" x14ac:dyDescent="0.3">
      <c r="A1027" s="8">
        <v>36</v>
      </c>
      <c r="B1027" s="7">
        <v>26.287500000000001</v>
      </c>
    </row>
    <row r="1028" spans="1:2" x14ac:dyDescent="0.3">
      <c r="A1028" s="6">
        <v>514</v>
      </c>
      <c r="B1028" s="7">
        <v>59.4</v>
      </c>
    </row>
    <row r="1029" spans="1:2" x14ac:dyDescent="0.3">
      <c r="A1029" s="8">
        <v>54</v>
      </c>
      <c r="B1029" s="7">
        <v>59.4</v>
      </c>
    </row>
    <row r="1030" spans="1:2" x14ac:dyDescent="0.3">
      <c r="A1030" s="6">
        <v>515</v>
      </c>
      <c r="B1030" s="7">
        <v>7.4958</v>
      </c>
    </row>
    <row r="1031" spans="1:2" x14ac:dyDescent="0.3">
      <c r="A1031" s="8">
        <v>24</v>
      </c>
      <c r="B1031" s="7">
        <v>7.4958</v>
      </c>
    </row>
    <row r="1032" spans="1:2" x14ac:dyDescent="0.3">
      <c r="A1032" s="6">
        <v>516</v>
      </c>
      <c r="B1032" s="7">
        <v>34.020800000000001</v>
      </c>
    </row>
    <row r="1033" spans="1:2" x14ac:dyDescent="0.3">
      <c r="A1033" s="8">
        <v>47</v>
      </c>
      <c r="B1033" s="7">
        <v>34.020800000000001</v>
      </c>
    </row>
    <row r="1034" spans="1:2" x14ac:dyDescent="0.3">
      <c r="A1034" s="6">
        <v>517</v>
      </c>
      <c r="B1034" s="7">
        <v>10.5</v>
      </c>
    </row>
    <row r="1035" spans="1:2" x14ac:dyDescent="0.3">
      <c r="A1035" s="8">
        <v>34</v>
      </c>
      <c r="B1035" s="7">
        <v>10.5</v>
      </c>
    </row>
    <row r="1036" spans="1:2" x14ac:dyDescent="0.3">
      <c r="A1036" s="6">
        <v>518</v>
      </c>
      <c r="B1036" s="7">
        <v>24.15</v>
      </c>
    </row>
    <row r="1037" spans="1:2" x14ac:dyDescent="0.3">
      <c r="A1037" s="8" t="s">
        <v>1578</v>
      </c>
      <c r="B1037" s="7">
        <v>24.15</v>
      </c>
    </row>
    <row r="1038" spans="1:2" x14ac:dyDescent="0.3">
      <c r="A1038" s="6">
        <v>519</v>
      </c>
      <c r="B1038" s="7">
        <v>26</v>
      </c>
    </row>
    <row r="1039" spans="1:2" x14ac:dyDescent="0.3">
      <c r="A1039" s="8">
        <v>36</v>
      </c>
      <c r="B1039" s="7">
        <v>26</v>
      </c>
    </row>
    <row r="1040" spans="1:2" x14ac:dyDescent="0.3">
      <c r="A1040" s="6">
        <v>520</v>
      </c>
      <c r="B1040" s="7">
        <v>7.8958000000000004</v>
      </c>
    </row>
    <row r="1041" spans="1:2" x14ac:dyDescent="0.3">
      <c r="A1041" s="8">
        <v>32</v>
      </c>
      <c r="B1041" s="7">
        <v>7.8958000000000004</v>
      </c>
    </row>
    <row r="1042" spans="1:2" x14ac:dyDescent="0.3">
      <c r="A1042" s="6">
        <v>521</v>
      </c>
      <c r="B1042" s="7">
        <v>93.5</v>
      </c>
    </row>
    <row r="1043" spans="1:2" x14ac:dyDescent="0.3">
      <c r="A1043" s="8">
        <v>30</v>
      </c>
      <c r="B1043" s="7">
        <v>93.5</v>
      </c>
    </row>
    <row r="1044" spans="1:2" x14ac:dyDescent="0.3">
      <c r="A1044" s="6">
        <v>522</v>
      </c>
      <c r="B1044" s="7">
        <v>7.8958000000000004</v>
      </c>
    </row>
    <row r="1045" spans="1:2" x14ac:dyDescent="0.3">
      <c r="A1045" s="8">
        <v>22</v>
      </c>
      <c r="B1045" s="7">
        <v>7.8958000000000004</v>
      </c>
    </row>
    <row r="1046" spans="1:2" x14ac:dyDescent="0.3">
      <c r="A1046" s="6">
        <v>523</v>
      </c>
      <c r="B1046" s="7">
        <v>7.2249999999999996</v>
      </c>
    </row>
    <row r="1047" spans="1:2" x14ac:dyDescent="0.3">
      <c r="A1047" s="8" t="s">
        <v>1578</v>
      </c>
      <c r="B1047" s="7">
        <v>7.2249999999999996</v>
      </c>
    </row>
    <row r="1048" spans="1:2" x14ac:dyDescent="0.3">
      <c r="A1048" s="6">
        <v>524</v>
      </c>
      <c r="B1048" s="7">
        <v>57.979199999999999</v>
      </c>
    </row>
    <row r="1049" spans="1:2" x14ac:dyDescent="0.3">
      <c r="A1049" s="8">
        <v>44</v>
      </c>
      <c r="B1049" s="7">
        <v>57.979199999999999</v>
      </c>
    </row>
    <row r="1050" spans="1:2" x14ac:dyDescent="0.3">
      <c r="A1050" s="6">
        <v>525</v>
      </c>
      <c r="B1050" s="7">
        <v>7.2291999999999996</v>
      </c>
    </row>
    <row r="1051" spans="1:2" x14ac:dyDescent="0.3">
      <c r="A1051" s="8" t="s">
        <v>1578</v>
      </c>
      <c r="B1051" s="7">
        <v>7.2291999999999996</v>
      </c>
    </row>
    <row r="1052" spans="1:2" x14ac:dyDescent="0.3">
      <c r="A1052" s="6">
        <v>526</v>
      </c>
      <c r="B1052" s="7">
        <v>7.75</v>
      </c>
    </row>
    <row r="1053" spans="1:2" x14ac:dyDescent="0.3">
      <c r="A1053" s="8">
        <v>40.5</v>
      </c>
      <c r="B1053" s="7">
        <v>7.75</v>
      </c>
    </row>
    <row r="1054" spans="1:2" x14ac:dyDescent="0.3">
      <c r="A1054" s="6">
        <v>527</v>
      </c>
      <c r="B1054" s="7">
        <v>10.5</v>
      </c>
    </row>
    <row r="1055" spans="1:2" x14ac:dyDescent="0.3">
      <c r="A1055" s="8">
        <v>50</v>
      </c>
      <c r="B1055" s="7">
        <v>10.5</v>
      </c>
    </row>
    <row r="1056" spans="1:2" x14ac:dyDescent="0.3">
      <c r="A1056" s="6">
        <v>528</v>
      </c>
      <c r="B1056" s="7">
        <v>221.7792</v>
      </c>
    </row>
    <row r="1057" spans="1:2" x14ac:dyDescent="0.3">
      <c r="A1057" s="8" t="s">
        <v>1578</v>
      </c>
      <c r="B1057" s="7">
        <v>221.7792</v>
      </c>
    </row>
    <row r="1058" spans="1:2" x14ac:dyDescent="0.3">
      <c r="A1058" s="6">
        <v>529</v>
      </c>
      <c r="B1058" s="7">
        <v>7.9249999999999998</v>
      </c>
    </row>
    <row r="1059" spans="1:2" x14ac:dyDescent="0.3">
      <c r="A1059" s="8">
        <v>39</v>
      </c>
      <c r="B1059" s="7">
        <v>7.9249999999999998</v>
      </c>
    </row>
    <row r="1060" spans="1:2" x14ac:dyDescent="0.3">
      <c r="A1060" s="6">
        <v>530</v>
      </c>
      <c r="B1060" s="7">
        <v>11.5</v>
      </c>
    </row>
    <row r="1061" spans="1:2" x14ac:dyDescent="0.3">
      <c r="A1061" s="8">
        <v>23</v>
      </c>
      <c r="B1061" s="7">
        <v>11.5</v>
      </c>
    </row>
    <row r="1062" spans="1:2" x14ac:dyDescent="0.3">
      <c r="A1062" s="6">
        <v>531</v>
      </c>
      <c r="B1062" s="7">
        <v>26</v>
      </c>
    </row>
    <row r="1063" spans="1:2" x14ac:dyDescent="0.3">
      <c r="A1063" s="8">
        <v>2</v>
      </c>
      <c r="B1063" s="7">
        <v>26</v>
      </c>
    </row>
    <row r="1064" spans="1:2" x14ac:dyDescent="0.3">
      <c r="A1064" s="6">
        <v>532</v>
      </c>
      <c r="B1064" s="7">
        <v>7.2291999999999996</v>
      </c>
    </row>
    <row r="1065" spans="1:2" x14ac:dyDescent="0.3">
      <c r="A1065" s="8" t="s">
        <v>1578</v>
      </c>
      <c r="B1065" s="7">
        <v>7.2291999999999996</v>
      </c>
    </row>
    <row r="1066" spans="1:2" x14ac:dyDescent="0.3">
      <c r="A1066" s="6">
        <v>533</v>
      </c>
      <c r="B1066" s="7">
        <v>7.2291999999999996</v>
      </c>
    </row>
    <row r="1067" spans="1:2" x14ac:dyDescent="0.3">
      <c r="A1067" s="8">
        <v>17</v>
      </c>
      <c r="B1067" s="7">
        <v>7.2291999999999996</v>
      </c>
    </row>
    <row r="1068" spans="1:2" x14ac:dyDescent="0.3">
      <c r="A1068" s="6">
        <v>534</v>
      </c>
      <c r="B1068" s="7">
        <v>22.3583</v>
      </c>
    </row>
    <row r="1069" spans="1:2" x14ac:dyDescent="0.3">
      <c r="A1069" s="8" t="s">
        <v>1578</v>
      </c>
      <c r="B1069" s="7">
        <v>22.3583</v>
      </c>
    </row>
    <row r="1070" spans="1:2" x14ac:dyDescent="0.3">
      <c r="A1070" s="6">
        <v>535</v>
      </c>
      <c r="B1070" s="7">
        <v>8.6624999999999996</v>
      </c>
    </row>
    <row r="1071" spans="1:2" x14ac:dyDescent="0.3">
      <c r="A1071" s="8">
        <v>30</v>
      </c>
      <c r="B1071" s="7">
        <v>8.6624999999999996</v>
      </c>
    </row>
    <row r="1072" spans="1:2" x14ac:dyDescent="0.3">
      <c r="A1072" s="6">
        <v>536</v>
      </c>
      <c r="B1072" s="7">
        <v>26.25</v>
      </c>
    </row>
    <row r="1073" spans="1:2" x14ac:dyDescent="0.3">
      <c r="A1073" s="8">
        <v>7</v>
      </c>
      <c r="B1073" s="7">
        <v>26.25</v>
      </c>
    </row>
    <row r="1074" spans="1:2" x14ac:dyDescent="0.3">
      <c r="A1074" s="6">
        <v>537</v>
      </c>
      <c r="B1074" s="7">
        <v>26.55</v>
      </c>
    </row>
    <row r="1075" spans="1:2" x14ac:dyDescent="0.3">
      <c r="A1075" s="8">
        <v>45</v>
      </c>
      <c r="B1075" s="7">
        <v>26.55</v>
      </c>
    </row>
    <row r="1076" spans="1:2" x14ac:dyDescent="0.3">
      <c r="A1076" s="6">
        <v>538</v>
      </c>
      <c r="B1076" s="7">
        <v>106.425</v>
      </c>
    </row>
    <row r="1077" spans="1:2" x14ac:dyDescent="0.3">
      <c r="A1077" s="8">
        <v>30</v>
      </c>
      <c r="B1077" s="7">
        <v>106.425</v>
      </c>
    </row>
    <row r="1078" spans="1:2" x14ac:dyDescent="0.3">
      <c r="A1078" s="6">
        <v>539</v>
      </c>
      <c r="B1078" s="7">
        <v>14.5</v>
      </c>
    </row>
    <row r="1079" spans="1:2" x14ac:dyDescent="0.3">
      <c r="A1079" s="8" t="s">
        <v>1578</v>
      </c>
      <c r="B1079" s="7">
        <v>14.5</v>
      </c>
    </row>
    <row r="1080" spans="1:2" x14ac:dyDescent="0.3">
      <c r="A1080" s="6">
        <v>540</v>
      </c>
      <c r="B1080" s="7">
        <v>49.5</v>
      </c>
    </row>
    <row r="1081" spans="1:2" x14ac:dyDescent="0.3">
      <c r="A1081" s="8">
        <v>22</v>
      </c>
      <c r="B1081" s="7">
        <v>49.5</v>
      </c>
    </row>
    <row r="1082" spans="1:2" x14ac:dyDescent="0.3">
      <c r="A1082" s="6">
        <v>541</v>
      </c>
      <c r="B1082" s="7">
        <v>71</v>
      </c>
    </row>
    <row r="1083" spans="1:2" x14ac:dyDescent="0.3">
      <c r="A1083" s="8">
        <v>36</v>
      </c>
      <c r="B1083" s="7">
        <v>71</v>
      </c>
    </row>
    <row r="1084" spans="1:2" x14ac:dyDescent="0.3">
      <c r="A1084" s="6">
        <v>542</v>
      </c>
      <c r="B1084" s="7">
        <v>31.274999999999999</v>
      </c>
    </row>
    <row r="1085" spans="1:2" x14ac:dyDescent="0.3">
      <c r="A1085" s="8">
        <v>9</v>
      </c>
      <c r="B1085" s="7">
        <v>31.274999999999999</v>
      </c>
    </row>
    <row r="1086" spans="1:2" x14ac:dyDescent="0.3">
      <c r="A1086" s="6">
        <v>543</v>
      </c>
      <c r="B1086" s="7">
        <v>31.274999999999999</v>
      </c>
    </row>
    <row r="1087" spans="1:2" x14ac:dyDescent="0.3">
      <c r="A1087" s="8">
        <v>11</v>
      </c>
      <c r="B1087" s="7">
        <v>31.274999999999999</v>
      </c>
    </row>
    <row r="1088" spans="1:2" x14ac:dyDescent="0.3">
      <c r="A1088" s="6">
        <v>544</v>
      </c>
      <c r="B1088" s="7">
        <v>26</v>
      </c>
    </row>
    <row r="1089" spans="1:2" x14ac:dyDescent="0.3">
      <c r="A1089" s="8">
        <v>32</v>
      </c>
      <c r="B1089" s="7">
        <v>26</v>
      </c>
    </row>
    <row r="1090" spans="1:2" x14ac:dyDescent="0.3">
      <c r="A1090" s="6">
        <v>545</v>
      </c>
      <c r="B1090" s="7">
        <v>106.425</v>
      </c>
    </row>
    <row r="1091" spans="1:2" x14ac:dyDescent="0.3">
      <c r="A1091" s="8">
        <v>50</v>
      </c>
      <c r="B1091" s="7">
        <v>106.425</v>
      </c>
    </row>
    <row r="1092" spans="1:2" x14ac:dyDescent="0.3">
      <c r="A1092" s="6">
        <v>546</v>
      </c>
      <c r="B1092" s="7">
        <v>26</v>
      </c>
    </row>
    <row r="1093" spans="1:2" x14ac:dyDescent="0.3">
      <c r="A1093" s="8">
        <v>64</v>
      </c>
      <c r="B1093" s="7">
        <v>26</v>
      </c>
    </row>
    <row r="1094" spans="1:2" x14ac:dyDescent="0.3">
      <c r="A1094" s="6">
        <v>547</v>
      </c>
      <c r="B1094" s="7">
        <v>26</v>
      </c>
    </row>
    <row r="1095" spans="1:2" x14ac:dyDescent="0.3">
      <c r="A1095" s="8">
        <v>19</v>
      </c>
      <c r="B1095" s="7">
        <v>26</v>
      </c>
    </row>
    <row r="1096" spans="1:2" x14ac:dyDescent="0.3">
      <c r="A1096" s="6">
        <v>548</v>
      </c>
      <c r="B1096" s="7">
        <v>13.862500000000001</v>
      </c>
    </row>
    <row r="1097" spans="1:2" x14ac:dyDescent="0.3">
      <c r="A1097" s="8" t="s">
        <v>1578</v>
      </c>
      <c r="B1097" s="7">
        <v>13.862500000000001</v>
      </c>
    </row>
    <row r="1098" spans="1:2" x14ac:dyDescent="0.3">
      <c r="A1098" s="6">
        <v>549</v>
      </c>
      <c r="B1098" s="7">
        <v>20.524999999999999</v>
      </c>
    </row>
    <row r="1099" spans="1:2" x14ac:dyDescent="0.3">
      <c r="A1099" s="8">
        <v>33</v>
      </c>
      <c r="B1099" s="7">
        <v>20.524999999999999</v>
      </c>
    </row>
    <row r="1100" spans="1:2" x14ac:dyDescent="0.3">
      <c r="A1100" s="6">
        <v>550</v>
      </c>
      <c r="B1100" s="7">
        <v>36.75</v>
      </c>
    </row>
    <row r="1101" spans="1:2" x14ac:dyDescent="0.3">
      <c r="A1101" s="8">
        <v>8</v>
      </c>
      <c r="B1101" s="7">
        <v>36.75</v>
      </c>
    </row>
    <row r="1102" spans="1:2" x14ac:dyDescent="0.3">
      <c r="A1102" s="6">
        <v>551</v>
      </c>
      <c r="B1102" s="7">
        <v>110.88330000000001</v>
      </c>
    </row>
    <row r="1103" spans="1:2" x14ac:dyDescent="0.3">
      <c r="A1103" s="8">
        <v>17</v>
      </c>
      <c r="B1103" s="7">
        <v>110.88330000000001</v>
      </c>
    </row>
    <row r="1104" spans="1:2" x14ac:dyDescent="0.3">
      <c r="A1104" s="6">
        <v>552</v>
      </c>
      <c r="B1104" s="7">
        <v>26</v>
      </c>
    </row>
    <row r="1105" spans="1:2" x14ac:dyDescent="0.3">
      <c r="A1105" s="8">
        <v>27</v>
      </c>
      <c r="B1105" s="7">
        <v>26</v>
      </c>
    </row>
    <row r="1106" spans="1:2" x14ac:dyDescent="0.3">
      <c r="A1106" s="6">
        <v>553</v>
      </c>
      <c r="B1106" s="7">
        <v>7.8292000000000002</v>
      </c>
    </row>
    <row r="1107" spans="1:2" x14ac:dyDescent="0.3">
      <c r="A1107" s="8" t="s">
        <v>1578</v>
      </c>
      <c r="B1107" s="7">
        <v>7.8292000000000002</v>
      </c>
    </row>
    <row r="1108" spans="1:2" x14ac:dyDescent="0.3">
      <c r="A1108" s="6">
        <v>554</v>
      </c>
      <c r="B1108" s="7">
        <v>7.2249999999999996</v>
      </c>
    </row>
    <row r="1109" spans="1:2" x14ac:dyDescent="0.3">
      <c r="A1109" s="8">
        <v>22</v>
      </c>
      <c r="B1109" s="7">
        <v>7.2249999999999996</v>
      </c>
    </row>
    <row r="1110" spans="1:2" x14ac:dyDescent="0.3">
      <c r="A1110" s="6">
        <v>555</v>
      </c>
      <c r="B1110" s="7">
        <v>7.7750000000000004</v>
      </c>
    </row>
    <row r="1111" spans="1:2" x14ac:dyDescent="0.3">
      <c r="A1111" s="8">
        <v>22</v>
      </c>
      <c r="B1111" s="7">
        <v>7.7750000000000004</v>
      </c>
    </row>
    <row r="1112" spans="1:2" x14ac:dyDescent="0.3">
      <c r="A1112" s="6">
        <v>556</v>
      </c>
      <c r="B1112" s="7">
        <v>26.55</v>
      </c>
    </row>
    <row r="1113" spans="1:2" x14ac:dyDescent="0.3">
      <c r="A1113" s="8">
        <v>62</v>
      </c>
      <c r="B1113" s="7">
        <v>26.55</v>
      </c>
    </row>
    <row r="1114" spans="1:2" x14ac:dyDescent="0.3">
      <c r="A1114" s="6">
        <v>557</v>
      </c>
      <c r="B1114" s="7">
        <v>39.6</v>
      </c>
    </row>
    <row r="1115" spans="1:2" x14ac:dyDescent="0.3">
      <c r="A1115" s="8">
        <v>48</v>
      </c>
      <c r="B1115" s="7">
        <v>39.6</v>
      </c>
    </row>
    <row r="1116" spans="1:2" x14ac:dyDescent="0.3">
      <c r="A1116" s="6">
        <v>558</v>
      </c>
      <c r="B1116" s="7">
        <v>227.52500000000001</v>
      </c>
    </row>
    <row r="1117" spans="1:2" x14ac:dyDescent="0.3">
      <c r="A1117" s="8" t="s">
        <v>1578</v>
      </c>
      <c r="B1117" s="7">
        <v>227.52500000000001</v>
      </c>
    </row>
    <row r="1118" spans="1:2" x14ac:dyDescent="0.3">
      <c r="A1118" s="6">
        <v>559</v>
      </c>
      <c r="B1118" s="7">
        <v>79.650000000000006</v>
      </c>
    </row>
    <row r="1119" spans="1:2" x14ac:dyDescent="0.3">
      <c r="A1119" s="8">
        <v>39</v>
      </c>
      <c r="B1119" s="7">
        <v>79.650000000000006</v>
      </c>
    </row>
    <row r="1120" spans="1:2" x14ac:dyDescent="0.3">
      <c r="A1120" s="6">
        <v>560</v>
      </c>
      <c r="B1120" s="7">
        <v>17.399999999999999</v>
      </c>
    </row>
    <row r="1121" spans="1:2" x14ac:dyDescent="0.3">
      <c r="A1121" s="8">
        <v>36</v>
      </c>
      <c r="B1121" s="7">
        <v>17.399999999999999</v>
      </c>
    </row>
    <row r="1122" spans="1:2" x14ac:dyDescent="0.3">
      <c r="A1122" s="6">
        <v>561</v>
      </c>
      <c r="B1122" s="7">
        <v>7.75</v>
      </c>
    </row>
    <row r="1123" spans="1:2" x14ac:dyDescent="0.3">
      <c r="A1123" s="8" t="s">
        <v>1578</v>
      </c>
      <c r="B1123" s="7">
        <v>7.75</v>
      </c>
    </row>
    <row r="1124" spans="1:2" x14ac:dyDescent="0.3">
      <c r="A1124" s="6">
        <v>562</v>
      </c>
      <c r="B1124" s="7">
        <v>7.8958000000000004</v>
      </c>
    </row>
    <row r="1125" spans="1:2" x14ac:dyDescent="0.3">
      <c r="A1125" s="8">
        <v>40</v>
      </c>
      <c r="B1125" s="7">
        <v>7.8958000000000004</v>
      </c>
    </row>
    <row r="1126" spans="1:2" x14ac:dyDescent="0.3">
      <c r="A1126" s="6">
        <v>563</v>
      </c>
      <c r="B1126" s="7">
        <v>13.5</v>
      </c>
    </row>
    <row r="1127" spans="1:2" x14ac:dyDescent="0.3">
      <c r="A1127" s="8">
        <v>28</v>
      </c>
      <c r="B1127" s="7">
        <v>13.5</v>
      </c>
    </row>
    <row r="1128" spans="1:2" x14ac:dyDescent="0.3">
      <c r="A1128" s="6">
        <v>564</v>
      </c>
      <c r="B1128" s="7">
        <v>8.0500000000000007</v>
      </c>
    </row>
    <row r="1129" spans="1:2" x14ac:dyDescent="0.3">
      <c r="A1129" s="8" t="s">
        <v>1578</v>
      </c>
      <c r="B1129" s="7">
        <v>8.0500000000000007</v>
      </c>
    </row>
    <row r="1130" spans="1:2" x14ac:dyDescent="0.3">
      <c r="A1130" s="6">
        <v>565</v>
      </c>
      <c r="B1130" s="7">
        <v>8.0500000000000007</v>
      </c>
    </row>
    <row r="1131" spans="1:2" x14ac:dyDescent="0.3">
      <c r="A1131" s="8" t="s">
        <v>1578</v>
      </c>
      <c r="B1131" s="7">
        <v>8.0500000000000007</v>
      </c>
    </row>
    <row r="1132" spans="1:2" x14ac:dyDescent="0.3">
      <c r="A1132" s="6">
        <v>566</v>
      </c>
      <c r="B1132" s="7">
        <v>24.15</v>
      </c>
    </row>
    <row r="1133" spans="1:2" x14ac:dyDescent="0.3">
      <c r="A1133" s="8">
        <v>24</v>
      </c>
      <c r="B1133" s="7">
        <v>24.15</v>
      </c>
    </row>
    <row r="1134" spans="1:2" x14ac:dyDescent="0.3">
      <c r="A1134" s="6">
        <v>567</v>
      </c>
      <c r="B1134" s="7">
        <v>7.8958000000000004</v>
      </c>
    </row>
    <row r="1135" spans="1:2" x14ac:dyDescent="0.3">
      <c r="A1135" s="8">
        <v>19</v>
      </c>
      <c r="B1135" s="7">
        <v>7.8958000000000004</v>
      </c>
    </row>
    <row r="1136" spans="1:2" x14ac:dyDescent="0.3">
      <c r="A1136" s="6">
        <v>568</v>
      </c>
      <c r="B1136" s="7">
        <v>21.074999999999999</v>
      </c>
    </row>
    <row r="1137" spans="1:2" x14ac:dyDescent="0.3">
      <c r="A1137" s="8">
        <v>29</v>
      </c>
      <c r="B1137" s="7">
        <v>21.074999999999999</v>
      </c>
    </row>
    <row r="1138" spans="1:2" x14ac:dyDescent="0.3">
      <c r="A1138" s="6">
        <v>569</v>
      </c>
      <c r="B1138" s="7">
        <v>7.2291999999999996</v>
      </c>
    </row>
    <row r="1139" spans="1:2" x14ac:dyDescent="0.3">
      <c r="A1139" s="8" t="s">
        <v>1578</v>
      </c>
      <c r="B1139" s="7">
        <v>7.2291999999999996</v>
      </c>
    </row>
    <row r="1140" spans="1:2" x14ac:dyDescent="0.3">
      <c r="A1140" s="6">
        <v>570</v>
      </c>
      <c r="B1140" s="7">
        <v>7.8541999999999996</v>
      </c>
    </row>
    <row r="1141" spans="1:2" x14ac:dyDescent="0.3">
      <c r="A1141" s="8">
        <v>32</v>
      </c>
      <c r="B1141" s="7">
        <v>7.8541999999999996</v>
      </c>
    </row>
    <row r="1142" spans="1:2" x14ac:dyDescent="0.3">
      <c r="A1142" s="6">
        <v>571</v>
      </c>
      <c r="B1142" s="7">
        <v>10.5</v>
      </c>
    </row>
    <row r="1143" spans="1:2" x14ac:dyDescent="0.3">
      <c r="A1143" s="8">
        <v>62</v>
      </c>
      <c r="B1143" s="7">
        <v>10.5</v>
      </c>
    </row>
    <row r="1144" spans="1:2" x14ac:dyDescent="0.3">
      <c r="A1144" s="6">
        <v>572</v>
      </c>
      <c r="B1144" s="7">
        <v>51.479199999999999</v>
      </c>
    </row>
    <row r="1145" spans="1:2" x14ac:dyDescent="0.3">
      <c r="A1145" s="8">
        <v>53</v>
      </c>
      <c r="B1145" s="7">
        <v>51.479199999999999</v>
      </c>
    </row>
    <row r="1146" spans="1:2" x14ac:dyDescent="0.3">
      <c r="A1146" s="6">
        <v>573</v>
      </c>
      <c r="B1146" s="7">
        <v>26.387499999999999</v>
      </c>
    </row>
    <row r="1147" spans="1:2" x14ac:dyDescent="0.3">
      <c r="A1147" s="8">
        <v>36</v>
      </c>
      <c r="B1147" s="7">
        <v>26.387499999999999</v>
      </c>
    </row>
    <row r="1148" spans="1:2" x14ac:dyDescent="0.3">
      <c r="A1148" s="6">
        <v>574</v>
      </c>
      <c r="B1148" s="7">
        <v>7.75</v>
      </c>
    </row>
    <row r="1149" spans="1:2" x14ac:dyDescent="0.3">
      <c r="A1149" s="8" t="s">
        <v>1578</v>
      </c>
      <c r="B1149" s="7">
        <v>7.75</v>
      </c>
    </row>
    <row r="1150" spans="1:2" x14ac:dyDescent="0.3">
      <c r="A1150" s="6">
        <v>575</v>
      </c>
      <c r="B1150" s="7">
        <v>8.0500000000000007</v>
      </c>
    </row>
    <row r="1151" spans="1:2" x14ac:dyDescent="0.3">
      <c r="A1151" s="8">
        <v>16</v>
      </c>
      <c r="B1151" s="7">
        <v>8.0500000000000007</v>
      </c>
    </row>
    <row r="1152" spans="1:2" x14ac:dyDescent="0.3">
      <c r="A1152" s="6">
        <v>576</v>
      </c>
      <c r="B1152" s="7">
        <v>14.5</v>
      </c>
    </row>
    <row r="1153" spans="1:2" x14ac:dyDescent="0.3">
      <c r="A1153" s="8">
        <v>19</v>
      </c>
      <c r="B1153" s="7">
        <v>14.5</v>
      </c>
    </row>
    <row r="1154" spans="1:2" x14ac:dyDescent="0.3">
      <c r="A1154" s="6">
        <v>577</v>
      </c>
      <c r="B1154" s="7">
        <v>13</v>
      </c>
    </row>
    <row r="1155" spans="1:2" x14ac:dyDescent="0.3">
      <c r="A1155" s="8">
        <v>34</v>
      </c>
      <c r="B1155" s="7">
        <v>13</v>
      </c>
    </row>
    <row r="1156" spans="1:2" x14ac:dyDescent="0.3">
      <c r="A1156" s="6">
        <v>578</v>
      </c>
      <c r="B1156" s="7">
        <v>55.9</v>
      </c>
    </row>
    <row r="1157" spans="1:2" x14ac:dyDescent="0.3">
      <c r="A1157" s="8">
        <v>39</v>
      </c>
      <c r="B1157" s="7">
        <v>55.9</v>
      </c>
    </row>
    <row r="1158" spans="1:2" x14ac:dyDescent="0.3">
      <c r="A1158" s="6">
        <v>579</v>
      </c>
      <c r="B1158" s="7">
        <v>14.458299999999999</v>
      </c>
    </row>
    <row r="1159" spans="1:2" x14ac:dyDescent="0.3">
      <c r="A1159" s="8" t="s">
        <v>1578</v>
      </c>
      <c r="B1159" s="7">
        <v>14.458299999999999</v>
      </c>
    </row>
    <row r="1160" spans="1:2" x14ac:dyDescent="0.3">
      <c r="A1160" s="6">
        <v>580</v>
      </c>
      <c r="B1160" s="7">
        <v>7.9249999999999998</v>
      </c>
    </row>
    <row r="1161" spans="1:2" x14ac:dyDescent="0.3">
      <c r="A1161" s="8">
        <v>32</v>
      </c>
      <c r="B1161" s="7">
        <v>7.9249999999999998</v>
      </c>
    </row>
    <row r="1162" spans="1:2" x14ac:dyDescent="0.3">
      <c r="A1162" s="6">
        <v>581</v>
      </c>
      <c r="B1162" s="7">
        <v>30</v>
      </c>
    </row>
    <row r="1163" spans="1:2" x14ac:dyDescent="0.3">
      <c r="A1163" s="8">
        <v>25</v>
      </c>
      <c r="B1163" s="7">
        <v>30</v>
      </c>
    </row>
    <row r="1164" spans="1:2" x14ac:dyDescent="0.3">
      <c r="A1164" s="6">
        <v>582</v>
      </c>
      <c r="B1164" s="7">
        <v>110.88330000000001</v>
      </c>
    </row>
    <row r="1165" spans="1:2" x14ac:dyDescent="0.3">
      <c r="A1165" s="8">
        <v>39</v>
      </c>
      <c r="B1165" s="7">
        <v>110.88330000000001</v>
      </c>
    </row>
    <row r="1166" spans="1:2" x14ac:dyDescent="0.3">
      <c r="A1166" s="6">
        <v>583</v>
      </c>
      <c r="B1166" s="7">
        <v>26</v>
      </c>
    </row>
    <row r="1167" spans="1:2" x14ac:dyDescent="0.3">
      <c r="A1167" s="8">
        <v>54</v>
      </c>
      <c r="B1167" s="7">
        <v>26</v>
      </c>
    </row>
    <row r="1168" spans="1:2" x14ac:dyDescent="0.3">
      <c r="A1168" s="6">
        <v>584</v>
      </c>
      <c r="B1168" s="7">
        <v>40.125</v>
      </c>
    </row>
    <row r="1169" spans="1:2" x14ac:dyDescent="0.3">
      <c r="A1169" s="8">
        <v>36</v>
      </c>
      <c r="B1169" s="7">
        <v>40.125</v>
      </c>
    </row>
    <row r="1170" spans="1:2" x14ac:dyDescent="0.3">
      <c r="A1170" s="6">
        <v>585</v>
      </c>
      <c r="B1170" s="7">
        <v>8.7125000000000004</v>
      </c>
    </row>
    <row r="1171" spans="1:2" x14ac:dyDescent="0.3">
      <c r="A1171" s="8" t="s">
        <v>1578</v>
      </c>
      <c r="B1171" s="7">
        <v>8.7125000000000004</v>
      </c>
    </row>
    <row r="1172" spans="1:2" x14ac:dyDescent="0.3">
      <c r="A1172" s="6">
        <v>586</v>
      </c>
      <c r="B1172" s="7">
        <v>79.650000000000006</v>
      </c>
    </row>
    <row r="1173" spans="1:2" x14ac:dyDescent="0.3">
      <c r="A1173" s="8">
        <v>18</v>
      </c>
      <c r="B1173" s="7">
        <v>79.650000000000006</v>
      </c>
    </row>
    <row r="1174" spans="1:2" x14ac:dyDescent="0.3">
      <c r="A1174" s="6">
        <v>587</v>
      </c>
      <c r="B1174" s="7">
        <v>15</v>
      </c>
    </row>
    <row r="1175" spans="1:2" x14ac:dyDescent="0.3">
      <c r="A1175" s="8">
        <v>47</v>
      </c>
      <c r="B1175" s="7">
        <v>15</v>
      </c>
    </row>
    <row r="1176" spans="1:2" x14ac:dyDescent="0.3">
      <c r="A1176" s="6">
        <v>588</v>
      </c>
      <c r="B1176" s="7">
        <v>79.2</v>
      </c>
    </row>
    <row r="1177" spans="1:2" x14ac:dyDescent="0.3">
      <c r="A1177" s="8">
        <v>60</v>
      </c>
      <c r="B1177" s="7">
        <v>79.2</v>
      </c>
    </row>
    <row r="1178" spans="1:2" x14ac:dyDescent="0.3">
      <c r="A1178" s="6">
        <v>589</v>
      </c>
      <c r="B1178" s="7">
        <v>8.0500000000000007</v>
      </c>
    </row>
    <row r="1179" spans="1:2" x14ac:dyDescent="0.3">
      <c r="A1179" s="8">
        <v>22</v>
      </c>
      <c r="B1179" s="7">
        <v>8.0500000000000007</v>
      </c>
    </row>
    <row r="1180" spans="1:2" x14ac:dyDescent="0.3">
      <c r="A1180" s="6">
        <v>590</v>
      </c>
      <c r="B1180" s="7">
        <v>8.0500000000000007</v>
      </c>
    </row>
    <row r="1181" spans="1:2" x14ac:dyDescent="0.3">
      <c r="A1181" s="8" t="s">
        <v>1578</v>
      </c>
      <c r="B1181" s="7">
        <v>8.0500000000000007</v>
      </c>
    </row>
    <row r="1182" spans="1:2" x14ac:dyDescent="0.3">
      <c r="A1182" s="6">
        <v>591</v>
      </c>
      <c r="B1182" s="7">
        <v>7.125</v>
      </c>
    </row>
    <row r="1183" spans="1:2" x14ac:dyDescent="0.3">
      <c r="A1183" s="8">
        <v>35</v>
      </c>
      <c r="B1183" s="7">
        <v>7.125</v>
      </c>
    </row>
    <row r="1184" spans="1:2" x14ac:dyDescent="0.3">
      <c r="A1184" s="6">
        <v>592</v>
      </c>
      <c r="B1184" s="7">
        <v>78.2667</v>
      </c>
    </row>
    <row r="1185" spans="1:2" x14ac:dyDescent="0.3">
      <c r="A1185" s="8">
        <v>52</v>
      </c>
      <c r="B1185" s="7">
        <v>78.2667</v>
      </c>
    </row>
    <row r="1186" spans="1:2" x14ac:dyDescent="0.3">
      <c r="A1186" s="6">
        <v>593</v>
      </c>
      <c r="B1186" s="7">
        <v>7.25</v>
      </c>
    </row>
    <row r="1187" spans="1:2" x14ac:dyDescent="0.3">
      <c r="A1187" s="8">
        <v>47</v>
      </c>
      <c r="B1187" s="7">
        <v>7.25</v>
      </c>
    </row>
    <row r="1188" spans="1:2" x14ac:dyDescent="0.3">
      <c r="A1188" s="6">
        <v>594</v>
      </c>
      <c r="B1188" s="7">
        <v>7.75</v>
      </c>
    </row>
    <row r="1189" spans="1:2" x14ac:dyDescent="0.3">
      <c r="A1189" s="8" t="s">
        <v>1578</v>
      </c>
      <c r="B1189" s="7">
        <v>7.75</v>
      </c>
    </row>
    <row r="1190" spans="1:2" x14ac:dyDescent="0.3">
      <c r="A1190" s="6">
        <v>595</v>
      </c>
      <c r="B1190" s="7">
        <v>26</v>
      </c>
    </row>
    <row r="1191" spans="1:2" x14ac:dyDescent="0.3">
      <c r="A1191" s="8">
        <v>37</v>
      </c>
      <c r="B1191" s="7">
        <v>26</v>
      </c>
    </row>
    <row r="1192" spans="1:2" x14ac:dyDescent="0.3">
      <c r="A1192" s="6">
        <v>596</v>
      </c>
      <c r="B1192" s="7">
        <v>24.15</v>
      </c>
    </row>
    <row r="1193" spans="1:2" x14ac:dyDescent="0.3">
      <c r="A1193" s="8">
        <v>36</v>
      </c>
      <c r="B1193" s="7">
        <v>24.15</v>
      </c>
    </row>
    <row r="1194" spans="1:2" x14ac:dyDescent="0.3">
      <c r="A1194" s="6">
        <v>597</v>
      </c>
      <c r="B1194" s="7">
        <v>33</v>
      </c>
    </row>
    <row r="1195" spans="1:2" x14ac:dyDescent="0.3">
      <c r="A1195" s="8" t="s">
        <v>1578</v>
      </c>
      <c r="B1195" s="7">
        <v>33</v>
      </c>
    </row>
    <row r="1196" spans="1:2" x14ac:dyDescent="0.3">
      <c r="A1196" s="6">
        <v>598</v>
      </c>
      <c r="B1196" s="7">
        <v>0</v>
      </c>
    </row>
    <row r="1197" spans="1:2" x14ac:dyDescent="0.3">
      <c r="A1197" s="8">
        <v>49</v>
      </c>
      <c r="B1197" s="7">
        <v>0</v>
      </c>
    </row>
    <row r="1198" spans="1:2" x14ac:dyDescent="0.3">
      <c r="A1198" s="6">
        <v>599</v>
      </c>
      <c r="B1198" s="7">
        <v>7.2249999999999996</v>
      </c>
    </row>
    <row r="1199" spans="1:2" x14ac:dyDescent="0.3">
      <c r="A1199" s="8" t="s">
        <v>1578</v>
      </c>
      <c r="B1199" s="7">
        <v>7.2249999999999996</v>
      </c>
    </row>
    <row r="1200" spans="1:2" x14ac:dyDescent="0.3">
      <c r="A1200" s="6">
        <v>600</v>
      </c>
      <c r="B1200" s="7">
        <v>56.929200000000002</v>
      </c>
    </row>
    <row r="1201" spans="1:2" x14ac:dyDescent="0.3">
      <c r="A1201" s="8">
        <v>49</v>
      </c>
      <c r="B1201" s="7">
        <v>56.929200000000002</v>
      </c>
    </row>
    <row r="1202" spans="1:2" x14ac:dyDescent="0.3">
      <c r="A1202" s="6">
        <v>601</v>
      </c>
      <c r="B1202" s="7">
        <v>27</v>
      </c>
    </row>
    <row r="1203" spans="1:2" x14ac:dyDescent="0.3">
      <c r="A1203" s="8">
        <v>24</v>
      </c>
      <c r="B1203" s="7">
        <v>27</v>
      </c>
    </row>
    <row r="1204" spans="1:2" x14ac:dyDescent="0.3">
      <c r="A1204" s="6">
        <v>602</v>
      </c>
      <c r="B1204" s="7">
        <v>7.8958000000000004</v>
      </c>
    </row>
    <row r="1205" spans="1:2" x14ac:dyDescent="0.3">
      <c r="A1205" s="8" t="s">
        <v>1578</v>
      </c>
      <c r="B1205" s="7">
        <v>7.8958000000000004</v>
      </c>
    </row>
    <row r="1206" spans="1:2" x14ac:dyDescent="0.3">
      <c r="A1206" s="6">
        <v>603</v>
      </c>
      <c r="B1206" s="7">
        <v>42.4</v>
      </c>
    </row>
    <row r="1207" spans="1:2" x14ac:dyDescent="0.3">
      <c r="A1207" s="8" t="s">
        <v>1578</v>
      </c>
      <c r="B1207" s="7">
        <v>42.4</v>
      </c>
    </row>
    <row r="1208" spans="1:2" x14ac:dyDescent="0.3">
      <c r="A1208" s="6">
        <v>604</v>
      </c>
      <c r="B1208" s="7">
        <v>8.0500000000000007</v>
      </c>
    </row>
    <row r="1209" spans="1:2" x14ac:dyDescent="0.3">
      <c r="A1209" s="8">
        <v>44</v>
      </c>
      <c r="B1209" s="7">
        <v>8.0500000000000007</v>
      </c>
    </row>
    <row r="1210" spans="1:2" x14ac:dyDescent="0.3">
      <c r="A1210" s="6">
        <v>605</v>
      </c>
      <c r="B1210" s="7">
        <v>26.55</v>
      </c>
    </row>
    <row r="1211" spans="1:2" x14ac:dyDescent="0.3">
      <c r="A1211" s="8">
        <v>35</v>
      </c>
      <c r="B1211" s="7">
        <v>26.55</v>
      </c>
    </row>
    <row r="1212" spans="1:2" x14ac:dyDescent="0.3">
      <c r="A1212" s="6">
        <v>606</v>
      </c>
      <c r="B1212" s="7">
        <v>15.55</v>
      </c>
    </row>
    <row r="1213" spans="1:2" x14ac:dyDescent="0.3">
      <c r="A1213" s="8">
        <v>36</v>
      </c>
      <c r="B1213" s="7">
        <v>15.55</v>
      </c>
    </row>
    <row r="1214" spans="1:2" x14ac:dyDescent="0.3">
      <c r="A1214" s="6">
        <v>607</v>
      </c>
      <c r="B1214" s="7">
        <v>7.8958000000000004</v>
      </c>
    </row>
    <row r="1215" spans="1:2" x14ac:dyDescent="0.3">
      <c r="A1215" s="8">
        <v>30</v>
      </c>
      <c r="B1215" s="7">
        <v>7.8958000000000004</v>
      </c>
    </row>
    <row r="1216" spans="1:2" x14ac:dyDescent="0.3">
      <c r="A1216" s="6">
        <v>608</v>
      </c>
      <c r="B1216" s="7">
        <v>30.5</v>
      </c>
    </row>
    <row r="1217" spans="1:2" x14ac:dyDescent="0.3">
      <c r="A1217" s="8">
        <v>27</v>
      </c>
      <c r="B1217" s="7">
        <v>30.5</v>
      </c>
    </row>
    <row r="1218" spans="1:2" x14ac:dyDescent="0.3">
      <c r="A1218" s="6">
        <v>609</v>
      </c>
      <c r="B1218" s="7">
        <v>41.5792</v>
      </c>
    </row>
    <row r="1219" spans="1:2" x14ac:dyDescent="0.3">
      <c r="A1219" s="8">
        <v>22</v>
      </c>
      <c r="B1219" s="7">
        <v>41.5792</v>
      </c>
    </row>
    <row r="1220" spans="1:2" x14ac:dyDescent="0.3">
      <c r="A1220" s="6">
        <v>610</v>
      </c>
      <c r="B1220" s="7">
        <v>153.46250000000001</v>
      </c>
    </row>
    <row r="1221" spans="1:2" x14ac:dyDescent="0.3">
      <c r="A1221" s="8">
        <v>40</v>
      </c>
      <c r="B1221" s="7">
        <v>153.46250000000001</v>
      </c>
    </row>
    <row r="1222" spans="1:2" x14ac:dyDescent="0.3">
      <c r="A1222" s="6">
        <v>611</v>
      </c>
      <c r="B1222" s="7">
        <v>31.274999999999999</v>
      </c>
    </row>
    <row r="1223" spans="1:2" x14ac:dyDescent="0.3">
      <c r="A1223" s="8">
        <v>39</v>
      </c>
      <c r="B1223" s="7">
        <v>31.274999999999999</v>
      </c>
    </row>
    <row r="1224" spans="1:2" x14ac:dyDescent="0.3">
      <c r="A1224" s="6">
        <v>612</v>
      </c>
      <c r="B1224" s="7">
        <v>7.05</v>
      </c>
    </row>
    <row r="1225" spans="1:2" x14ac:dyDescent="0.3">
      <c r="A1225" s="8" t="s">
        <v>1578</v>
      </c>
      <c r="B1225" s="7">
        <v>7.05</v>
      </c>
    </row>
    <row r="1226" spans="1:2" x14ac:dyDescent="0.3">
      <c r="A1226" s="6">
        <v>613</v>
      </c>
      <c r="B1226" s="7">
        <v>15.5</v>
      </c>
    </row>
    <row r="1227" spans="1:2" x14ac:dyDescent="0.3">
      <c r="A1227" s="8" t="s">
        <v>1578</v>
      </c>
      <c r="B1227" s="7">
        <v>15.5</v>
      </c>
    </row>
    <row r="1228" spans="1:2" x14ac:dyDescent="0.3">
      <c r="A1228" s="6">
        <v>614</v>
      </c>
      <c r="B1228" s="7">
        <v>7.75</v>
      </c>
    </row>
    <row r="1229" spans="1:2" x14ac:dyDescent="0.3">
      <c r="A1229" s="8" t="s">
        <v>1578</v>
      </c>
      <c r="B1229" s="7">
        <v>7.75</v>
      </c>
    </row>
    <row r="1230" spans="1:2" x14ac:dyDescent="0.3">
      <c r="A1230" s="6">
        <v>615</v>
      </c>
      <c r="B1230" s="7">
        <v>8.0500000000000007</v>
      </c>
    </row>
    <row r="1231" spans="1:2" x14ac:dyDescent="0.3">
      <c r="A1231" s="8">
        <v>35</v>
      </c>
      <c r="B1231" s="7">
        <v>8.0500000000000007</v>
      </c>
    </row>
    <row r="1232" spans="1:2" x14ac:dyDescent="0.3">
      <c r="A1232" s="6">
        <v>616</v>
      </c>
      <c r="B1232" s="7">
        <v>65</v>
      </c>
    </row>
    <row r="1233" spans="1:2" x14ac:dyDescent="0.3">
      <c r="A1233" s="8">
        <v>24</v>
      </c>
      <c r="B1233" s="7">
        <v>65</v>
      </c>
    </row>
    <row r="1234" spans="1:2" x14ac:dyDescent="0.3">
      <c r="A1234" s="6">
        <v>617</v>
      </c>
      <c r="B1234" s="7">
        <v>14.4</v>
      </c>
    </row>
    <row r="1235" spans="1:2" x14ac:dyDescent="0.3">
      <c r="A1235" s="8">
        <v>34</v>
      </c>
      <c r="B1235" s="7">
        <v>14.4</v>
      </c>
    </row>
    <row r="1236" spans="1:2" x14ac:dyDescent="0.3">
      <c r="A1236" s="6">
        <v>618</v>
      </c>
      <c r="B1236" s="7">
        <v>16.100000000000001</v>
      </c>
    </row>
    <row r="1237" spans="1:2" x14ac:dyDescent="0.3">
      <c r="A1237" s="8">
        <v>26</v>
      </c>
      <c r="B1237" s="7">
        <v>16.100000000000001</v>
      </c>
    </row>
    <row r="1238" spans="1:2" x14ac:dyDescent="0.3">
      <c r="A1238" s="6">
        <v>619</v>
      </c>
      <c r="B1238" s="7">
        <v>39</v>
      </c>
    </row>
    <row r="1239" spans="1:2" x14ac:dyDescent="0.3">
      <c r="A1239" s="8">
        <v>4</v>
      </c>
      <c r="B1239" s="7">
        <v>39</v>
      </c>
    </row>
    <row r="1240" spans="1:2" x14ac:dyDescent="0.3">
      <c r="A1240" s="6">
        <v>620</v>
      </c>
      <c r="B1240" s="7">
        <v>10.5</v>
      </c>
    </row>
    <row r="1241" spans="1:2" x14ac:dyDescent="0.3">
      <c r="A1241" s="8">
        <v>26</v>
      </c>
      <c r="B1241" s="7">
        <v>10.5</v>
      </c>
    </row>
    <row r="1242" spans="1:2" x14ac:dyDescent="0.3">
      <c r="A1242" s="6">
        <v>621</v>
      </c>
      <c r="B1242" s="7">
        <v>14.4542</v>
      </c>
    </row>
    <row r="1243" spans="1:2" x14ac:dyDescent="0.3">
      <c r="A1243" s="8">
        <v>27</v>
      </c>
      <c r="B1243" s="7">
        <v>14.4542</v>
      </c>
    </row>
    <row r="1244" spans="1:2" x14ac:dyDescent="0.3">
      <c r="A1244" s="6">
        <v>622</v>
      </c>
      <c r="B1244" s="7">
        <v>52.554200000000002</v>
      </c>
    </row>
    <row r="1245" spans="1:2" x14ac:dyDescent="0.3">
      <c r="A1245" s="8">
        <v>42</v>
      </c>
      <c r="B1245" s="7">
        <v>52.554200000000002</v>
      </c>
    </row>
    <row r="1246" spans="1:2" x14ac:dyDescent="0.3">
      <c r="A1246" s="6">
        <v>623</v>
      </c>
      <c r="B1246" s="7">
        <v>15.7417</v>
      </c>
    </row>
    <row r="1247" spans="1:2" x14ac:dyDescent="0.3">
      <c r="A1247" s="8">
        <v>20</v>
      </c>
      <c r="B1247" s="7">
        <v>15.7417</v>
      </c>
    </row>
    <row r="1248" spans="1:2" x14ac:dyDescent="0.3">
      <c r="A1248" s="6">
        <v>624</v>
      </c>
      <c r="B1248" s="7">
        <v>7.8541999999999996</v>
      </c>
    </row>
    <row r="1249" spans="1:2" x14ac:dyDescent="0.3">
      <c r="A1249" s="8">
        <v>21</v>
      </c>
      <c r="B1249" s="7">
        <v>7.8541999999999996</v>
      </c>
    </row>
    <row r="1250" spans="1:2" x14ac:dyDescent="0.3">
      <c r="A1250" s="6">
        <v>625</v>
      </c>
      <c r="B1250" s="7">
        <v>16.100000000000001</v>
      </c>
    </row>
    <row r="1251" spans="1:2" x14ac:dyDescent="0.3">
      <c r="A1251" s="8">
        <v>21</v>
      </c>
      <c r="B1251" s="7">
        <v>16.100000000000001</v>
      </c>
    </row>
    <row r="1252" spans="1:2" x14ac:dyDescent="0.3">
      <c r="A1252" s="6">
        <v>626</v>
      </c>
      <c r="B1252" s="7">
        <v>32.320799999999998</v>
      </c>
    </row>
    <row r="1253" spans="1:2" x14ac:dyDescent="0.3">
      <c r="A1253" s="8">
        <v>61</v>
      </c>
      <c r="B1253" s="7">
        <v>32.320799999999998</v>
      </c>
    </row>
    <row r="1254" spans="1:2" x14ac:dyDescent="0.3">
      <c r="A1254" s="6">
        <v>627</v>
      </c>
      <c r="B1254" s="7">
        <v>12.35</v>
      </c>
    </row>
    <row r="1255" spans="1:2" x14ac:dyDescent="0.3">
      <c r="A1255" s="8">
        <v>57</v>
      </c>
      <c r="B1255" s="7">
        <v>12.35</v>
      </c>
    </row>
    <row r="1256" spans="1:2" x14ac:dyDescent="0.3">
      <c r="A1256" s="6">
        <v>628</v>
      </c>
      <c r="B1256" s="7">
        <v>77.958299999999994</v>
      </c>
    </row>
    <row r="1257" spans="1:2" x14ac:dyDescent="0.3">
      <c r="A1257" s="8">
        <v>21</v>
      </c>
      <c r="B1257" s="7">
        <v>77.958299999999994</v>
      </c>
    </row>
    <row r="1258" spans="1:2" x14ac:dyDescent="0.3">
      <c r="A1258" s="6">
        <v>629</v>
      </c>
      <c r="B1258" s="7">
        <v>7.8958000000000004</v>
      </c>
    </row>
    <row r="1259" spans="1:2" x14ac:dyDescent="0.3">
      <c r="A1259" s="8">
        <v>26</v>
      </c>
      <c r="B1259" s="7">
        <v>7.8958000000000004</v>
      </c>
    </row>
    <row r="1260" spans="1:2" x14ac:dyDescent="0.3">
      <c r="A1260" s="6">
        <v>630</v>
      </c>
      <c r="B1260" s="7">
        <v>7.7332999999999998</v>
      </c>
    </row>
    <row r="1261" spans="1:2" x14ac:dyDescent="0.3">
      <c r="A1261" s="8" t="s">
        <v>1578</v>
      </c>
      <c r="B1261" s="7">
        <v>7.7332999999999998</v>
      </c>
    </row>
    <row r="1262" spans="1:2" x14ac:dyDescent="0.3">
      <c r="A1262" s="6">
        <v>631</v>
      </c>
      <c r="B1262" s="7">
        <v>30</v>
      </c>
    </row>
    <row r="1263" spans="1:2" x14ac:dyDescent="0.3">
      <c r="A1263" s="8">
        <v>80</v>
      </c>
      <c r="B1263" s="7">
        <v>30</v>
      </c>
    </row>
    <row r="1264" spans="1:2" x14ac:dyDescent="0.3">
      <c r="A1264" s="6">
        <v>632</v>
      </c>
      <c r="B1264" s="7">
        <v>7.0541999999999998</v>
      </c>
    </row>
    <row r="1265" spans="1:2" x14ac:dyDescent="0.3">
      <c r="A1265" s="8">
        <v>51</v>
      </c>
      <c r="B1265" s="7">
        <v>7.0541999999999998</v>
      </c>
    </row>
    <row r="1266" spans="1:2" x14ac:dyDescent="0.3">
      <c r="A1266" s="6">
        <v>633</v>
      </c>
      <c r="B1266" s="7">
        <v>30.5</v>
      </c>
    </row>
    <row r="1267" spans="1:2" x14ac:dyDescent="0.3">
      <c r="A1267" s="8">
        <v>32</v>
      </c>
      <c r="B1267" s="7">
        <v>30.5</v>
      </c>
    </row>
    <row r="1268" spans="1:2" x14ac:dyDescent="0.3">
      <c r="A1268" s="6">
        <v>634</v>
      </c>
      <c r="B1268" s="7">
        <v>0</v>
      </c>
    </row>
    <row r="1269" spans="1:2" x14ac:dyDescent="0.3">
      <c r="A1269" s="8" t="s">
        <v>1578</v>
      </c>
      <c r="B1269" s="7">
        <v>0</v>
      </c>
    </row>
    <row r="1270" spans="1:2" x14ac:dyDescent="0.3">
      <c r="A1270" s="6">
        <v>635</v>
      </c>
      <c r="B1270" s="7">
        <v>27.9</v>
      </c>
    </row>
    <row r="1271" spans="1:2" x14ac:dyDescent="0.3">
      <c r="A1271" s="8">
        <v>9</v>
      </c>
      <c r="B1271" s="7">
        <v>27.9</v>
      </c>
    </row>
    <row r="1272" spans="1:2" x14ac:dyDescent="0.3">
      <c r="A1272" s="6">
        <v>636</v>
      </c>
      <c r="B1272" s="7">
        <v>13</v>
      </c>
    </row>
    <row r="1273" spans="1:2" x14ac:dyDescent="0.3">
      <c r="A1273" s="8">
        <v>28</v>
      </c>
      <c r="B1273" s="7">
        <v>13</v>
      </c>
    </row>
    <row r="1274" spans="1:2" x14ac:dyDescent="0.3">
      <c r="A1274" s="6">
        <v>637</v>
      </c>
      <c r="B1274" s="7">
        <v>7.9249999999999998</v>
      </c>
    </row>
    <row r="1275" spans="1:2" x14ac:dyDescent="0.3">
      <c r="A1275" s="8">
        <v>32</v>
      </c>
      <c r="B1275" s="7">
        <v>7.9249999999999998</v>
      </c>
    </row>
    <row r="1276" spans="1:2" x14ac:dyDescent="0.3">
      <c r="A1276" s="6">
        <v>638</v>
      </c>
      <c r="B1276" s="7">
        <v>26.25</v>
      </c>
    </row>
    <row r="1277" spans="1:2" x14ac:dyDescent="0.3">
      <c r="A1277" s="8">
        <v>31</v>
      </c>
      <c r="B1277" s="7">
        <v>26.25</v>
      </c>
    </row>
    <row r="1278" spans="1:2" x14ac:dyDescent="0.3">
      <c r="A1278" s="6">
        <v>639</v>
      </c>
      <c r="B1278" s="7">
        <v>39.6875</v>
      </c>
    </row>
    <row r="1279" spans="1:2" x14ac:dyDescent="0.3">
      <c r="A1279" s="8">
        <v>41</v>
      </c>
      <c r="B1279" s="7">
        <v>39.6875</v>
      </c>
    </row>
    <row r="1280" spans="1:2" x14ac:dyDescent="0.3">
      <c r="A1280" s="6">
        <v>640</v>
      </c>
      <c r="B1280" s="7">
        <v>16.100000000000001</v>
      </c>
    </row>
    <row r="1281" spans="1:2" x14ac:dyDescent="0.3">
      <c r="A1281" s="8" t="s">
        <v>1578</v>
      </c>
      <c r="B1281" s="7">
        <v>16.100000000000001</v>
      </c>
    </row>
    <row r="1282" spans="1:2" x14ac:dyDescent="0.3">
      <c r="A1282" s="6">
        <v>641</v>
      </c>
      <c r="B1282" s="7">
        <v>7.8541999999999996</v>
      </c>
    </row>
    <row r="1283" spans="1:2" x14ac:dyDescent="0.3">
      <c r="A1283" s="8">
        <v>20</v>
      </c>
      <c r="B1283" s="7">
        <v>7.8541999999999996</v>
      </c>
    </row>
    <row r="1284" spans="1:2" x14ac:dyDescent="0.3">
      <c r="A1284" s="6">
        <v>642</v>
      </c>
      <c r="B1284" s="7">
        <v>69.3</v>
      </c>
    </row>
    <row r="1285" spans="1:2" x14ac:dyDescent="0.3">
      <c r="A1285" s="8">
        <v>24</v>
      </c>
      <c r="B1285" s="7">
        <v>69.3</v>
      </c>
    </row>
    <row r="1286" spans="1:2" x14ac:dyDescent="0.3">
      <c r="A1286" s="6">
        <v>643</v>
      </c>
      <c r="B1286" s="7">
        <v>27.9</v>
      </c>
    </row>
    <row r="1287" spans="1:2" x14ac:dyDescent="0.3">
      <c r="A1287" s="8">
        <v>2</v>
      </c>
      <c r="B1287" s="7">
        <v>27.9</v>
      </c>
    </row>
    <row r="1288" spans="1:2" x14ac:dyDescent="0.3">
      <c r="A1288" s="6">
        <v>644</v>
      </c>
      <c r="B1288" s="7">
        <v>56.495800000000003</v>
      </c>
    </row>
    <row r="1289" spans="1:2" x14ac:dyDescent="0.3">
      <c r="A1289" s="8" t="s">
        <v>1578</v>
      </c>
      <c r="B1289" s="7">
        <v>56.495800000000003</v>
      </c>
    </row>
    <row r="1290" spans="1:2" x14ac:dyDescent="0.3">
      <c r="A1290" s="6">
        <v>645</v>
      </c>
      <c r="B1290" s="7">
        <v>19.258299999999998</v>
      </c>
    </row>
    <row r="1291" spans="1:2" x14ac:dyDescent="0.3">
      <c r="A1291" s="8">
        <v>0.75</v>
      </c>
      <c r="B1291" s="7">
        <v>19.258299999999998</v>
      </c>
    </row>
    <row r="1292" spans="1:2" x14ac:dyDescent="0.3">
      <c r="A1292" s="6">
        <v>646</v>
      </c>
      <c r="B1292" s="7">
        <v>76.729200000000006</v>
      </c>
    </row>
    <row r="1293" spans="1:2" x14ac:dyDescent="0.3">
      <c r="A1293" s="8">
        <v>48</v>
      </c>
      <c r="B1293" s="7">
        <v>76.729200000000006</v>
      </c>
    </row>
    <row r="1294" spans="1:2" x14ac:dyDescent="0.3">
      <c r="A1294" s="6">
        <v>647</v>
      </c>
      <c r="B1294" s="7">
        <v>7.8958000000000004</v>
      </c>
    </row>
    <row r="1295" spans="1:2" x14ac:dyDescent="0.3">
      <c r="A1295" s="8">
        <v>19</v>
      </c>
      <c r="B1295" s="7">
        <v>7.8958000000000004</v>
      </c>
    </row>
    <row r="1296" spans="1:2" x14ac:dyDescent="0.3">
      <c r="A1296" s="6">
        <v>648</v>
      </c>
      <c r="B1296" s="7">
        <v>35.5</v>
      </c>
    </row>
    <row r="1297" spans="1:2" x14ac:dyDescent="0.3">
      <c r="A1297" s="8">
        <v>56</v>
      </c>
      <c r="B1297" s="7">
        <v>35.5</v>
      </c>
    </row>
    <row r="1298" spans="1:2" x14ac:dyDescent="0.3">
      <c r="A1298" s="6">
        <v>649</v>
      </c>
      <c r="B1298" s="7">
        <v>7.55</v>
      </c>
    </row>
    <row r="1299" spans="1:2" x14ac:dyDescent="0.3">
      <c r="A1299" s="8" t="s">
        <v>1578</v>
      </c>
      <c r="B1299" s="7">
        <v>7.55</v>
      </c>
    </row>
    <row r="1300" spans="1:2" x14ac:dyDescent="0.3">
      <c r="A1300" s="6">
        <v>650</v>
      </c>
      <c r="B1300" s="7">
        <v>7.55</v>
      </c>
    </row>
    <row r="1301" spans="1:2" x14ac:dyDescent="0.3">
      <c r="A1301" s="8">
        <v>23</v>
      </c>
      <c r="B1301" s="7">
        <v>7.55</v>
      </c>
    </row>
    <row r="1302" spans="1:2" x14ac:dyDescent="0.3">
      <c r="A1302" s="6">
        <v>651</v>
      </c>
      <c r="B1302" s="7">
        <v>7.8958000000000004</v>
      </c>
    </row>
    <row r="1303" spans="1:2" x14ac:dyDescent="0.3">
      <c r="A1303" s="8" t="s">
        <v>1578</v>
      </c>
      <c r="B1303" s="7">
        <v>7.8958000000000004</v>
      </c>
    </row>
    <row r="1304" spans="1:2" x14ac:dyDescent="0.3">
      <c r="A1304" s="6">
        <v>652</v>
      </c>
      <c r="B1304" s="7">
        <v>23</v>
      </c>
    </row>
    <row r="1305" spans="1:2" x14ac:dyDescent="0.3">
      <c r="A1305" s="8">
        <v>18</v>
      </c>
      <c r="B1305" s="7">
        <v>23</v>
      </c>
    </row>
    <row r="1306" spans="1:2" x14ac:dyDescent="0.3">
      <c r="A1306" s="6">
        <v>653</v>
      </c>
      <c r="B1306" s="7">
        <v>8.4332999999999991</v>
      </c>
    </row>
    <row r="1307" spans="1:2" x14ac:dyDescent="0.3">
      <c r="A1307" s="8">
        <v>21</v>
      </c>
      <c r="B1307" s="7">
        <v>8.4332999999999991</v>
      </c>
    </row>
    <row r="1308" spans="1:2" x14ac:dyDescent="0.3">
      <c r="A1308" s="6">
        <v>654</v>
      </c>
      <c r="B1308" s="7">
        <v>7.8292000000000002</v>
      </c>
    </row>
    <row r="1309" spans="1:2" x14ac:dyDescent="0.3">
      <c r="A1309" s="8" t="s">
        <v>1578</v>
      </c>
      <c r="B1309" s="7">
        <v>7.8292000000000002</v>
      </c>
    </row>
    <row r="1310" spans="1:2" x14ac:dyDescent="0.3">
      <c r="A1310" s="6">
        <v>655</v>
      </c>
      <c r="B1310" s="7">
        <v>6.75</v>
      </c>
    </row>
    <row r="1311" spans="1:2" x14ac:dyDescent="0.3">
      <c r="A1311" s="8">
        <v>18</v>
      </c>
      <c r="B1311" s="7">
        <v>6.75</v>
      </c>
    </row>
    <row r="1312" spans="1:2" x14ac:dyDescent="0.3">
      <c r="A1312" s="6">
        <v>656</v>
      </c>
      <c r="B1312" s="7">
        <v>73.5</v>
      </c>
    </row>
    <row r="1313" spans="1:2" x14ac:dyDescent="0.3">
      <c r="A1313" s="8">
        <v>24</v>
      </c>
      <c r="B1313" s="7">
        <v>73.5</v>
      </c>
    </row>
    <row r="1314" spans="1:2" x14ac:dyDescent="0.3">
      <c r="A1314" s="6">
        <v>657</v>
      </c>
      <c r="B1314" s="7">
        <v>7.8958000000000004</v>
      </c>
    </row>
    <row r="1315" spans="1:2" x14ac:dyDescent="0.3">
      <c r="A1315" s="8" t="s">
        <v>1578</v>
      </c>
      <c r="B1315" s="7">
        <v>7.8958000000000004</v>
      </c>
    </row>
    <row r="1316" spans="1:2" x14ac:dyDescent="0.3">
      <c r="A1316" s="6">
        <v>658</v>
      </c>
      <c r="B1316" s="7">
        <v>15.5</v>
      </c>
    </row>
    <row r="1317" spans="1:2" x14ac:dyDescent="0.3">
      <c r="A1317" s="8">
        <v>32</v>
      </c>
      <c r="B1317" s="7">
        <v>15.5</v>
      </c>
    </row>
    <row r="1318" spans="1:2" x14ac:dyDescent="0.3">
      <c r="A1318" s="6">
        <v>659</v>
      </c>
      <c r="B1318" s="7">
        <v>13</v>
      </c>
    </row>
    <row r="1319" spans="1:2" x14ac:dyDescent="0.3">
      <c r="A1319" s="8">
        <v>23</v>
      </c>
      <c r="B1319" s="7">
        <v>13</v>
      </c>
    </row>
    <row r="1320" spans="1:2" x14ac:dyDescent="0.3">
      <c r="A1320" s="6">
        <v>660</v>
      </c>
      <c r="B1320" s="7">
        <v>113.27500000000001</v>
      </c>
    </row>
    <row r="1321" spans="1:2" x14ac:dyDescent="0.3">
      <c r="A1321" s="8">
        <v>58</v>
      </c>
      <c r="B1321" s="7">
        <v>113.27500000000001</v>
      </c>
    </row>
    <row r="1322" spans="1:2" x14ac:dyDescent="0.3">
      <c r="A1322" s="6">
        <v>661</v>
      </c>
      <c r="B1322" s="7">
        <v>133.65</v>
      </c>
    </row>
    <row r="1323" spans="1:2" x14ac:dyDescent="0.3">
      <c r="A1323" s="8">
        <v>50</v>
      </c>
      <c r="B1323" s="7">
        <v>133.65</v>
      </c>
    </row>
    <row r="1324" spans="1:2" x14ac:dyDescent="0.3">
      <c r="A1324" s="6">
        <v>662</v>
      </c>
      <c r="B1324" s="7">
        <v>7.2249999999999996</v>
      </c>
    </row>
    <row r="1325" spans="1:2" x14ac:dyDescent="0.3">
      <c r="A1325" s="8">
        <v>40</v>
      </c>
      <c r="B1325" s="7">
        <v>7.2249999999999996</v>
      </c>
    </row>
    <row r="1326" spans="1:2" x14ac:dyDescent="0.3">
      <c r="A1326" s="6">
        <v>663</v>
      </c>
      <c r="B1326" s="7">
        <v>25.587499999999999</v>
      </c>
    </row>
    <row r="1327" spans="1:2" x14ac:dyDescent="0.3">
      <c r="A1327" s="8">
        <v>47</v>
      </c>
      <c r="B1327" s="7">
        <v>25.587499999999999</v>
      </c>
    </row>
    <row r="1328" spans="1:2" x14ac:dyDescent="0.3">
      <c r="A1328" s="6">
        <v>664</v>
      </c>
      <c r="B1328" s="7">
        <v>7.4958</v>
      </c>
    </row>
    <row r="1329" spans="1:2" x14ac:dyDescent="0.3">
      <c r="A1329" s="8">
        <v>36</v>
      </c>
      <c r="B1329" s="7">
        <v>7.4958</v>
      </c>
    </row>
    <row r="1330" spans="1:2" x14ac:dyDescent="0.3">
      <c r="A1330" s="6">
        <v>665</v>
      </c>
      <c r="B1330" s="7">
        <v>7.9249999999999998</v>
      </c>
    </row>
    <row r="1331" spans="1:2" x14ac:dyDescent="0.3">
      <c r="A1331" s="8">
        <v>20</v>
      </c>
      <c r="B1331" s="7">
        <v>7.9249999999999998</v>
      </c>
    </row>
    <row r="1332" spans="1:2" x14ac:dyDescent="0.3">
      <c r="A1332" s="6">
        <v>666</v>
      </c>
      <c r="B1332" s="7">
        <v>73.5</v>
      </c>
    </row>
    <row r="1333" spans="1:2" x14ac:dyDescent="0.3">
      <c r="A1333" s="8">
        <v>32</v>
      </c>
      <c r="B1333" s="7">
        <v>73.5</v>
      </c>
    </row>
    <row r="1334" spans="1:2" x14ac:dyDescent="0.3">
      <c r="A1334" s="6">
        <v>667</v>
      </c>
      <c r="B1334" s="7">
        <v>13</v>
      </c>
    </row>
    <row r="1335" spans="1:2" x14ac:dyDescent="0.3">
      <c r="A1335" s="8">
        <v>25</v>
      </c>
      <c r="B1335" s="7">
        <v>13</v>
      </c>
    </row>
    <row r="1336" spans="1:2" x14ac:dyDescent="0.3">
      <c r="A1336" s="6">
        <v>668</v>
      </c>
      <c r="B1336" s="7">
        <v>7.7750000000000004</v>
      </c>
    </row>
    <row r="1337" spans="1:2" x14ac:dyDescent="0.3">
      <c r="A1337" s="8" t="s">
        <v>1578</v>
      </c>
      <c r="B1337" s="7">
        <v>7.7750000000000004</v>
      </c>
    </row>
    <row r="1338" spans="1:2" x14ac:dyDescent="0.3">
      <c r="A1338" s="6">
        <v>669</v>
      </c>
      <c r="B1338" s="7">
        <v>8.0500000000000007</v>
      </c>
    </row>
    <row r="1339" spans="1:2" x14ac:dyDescent="0.3">
      <c r="A1339" s="8">
        <v>43</v>
      </c>
      <c r="B1339" s="7">
        <v>8.0500000000000007</v>
      </c>
    </row>
    <row r="1340" spans="1:2" x14ac:dyDescent="0.3">
      <c r="A1340" s="6">
        <v>670</v>
      </c>
      <c r="B1340" s="7">
        <v>52</v>
      </c>
    </row>
    <row r="1341" spans="1:2" x14ac:dyDescent="0.3">
      <c r="A1341" s="8" t="s">
        <v>1578</v>
      </c>
      <c r="B1341" s="7">
        <v>52</v>
      </c>
    </row>
    <row r="1342" spans="1:2" x14ac:dyDescent="0.3">
      <c r="A1342" s="6">
        <v>671</v>
      </c>
      <c r="B1342" s="7">
        <v>39</v>
      </c>
    </row>
    <row r="1343" spans="1:2" x14ac:dyDescent="0.3">
      <c r="A1343" s="8">
        <v>40</v>
      </c>
      <c r="B1343" s="7">
        <v>39</v>
      </c>
    </row>
    <row r="1344" spans="1:2" x14ac:dyDescent="0.3">
      <c r="A1344" s="6">
        <v>672</v>
      </c>
      <c r="B1344" s="7">
        <v>52</v>
      </c>
    </row>
    <row r="1345" spans="1:2" x14ac:dyDescent="0.3">
      <c r="A1345" s="8">
        <v>31</v>
      </c>
      <c r="B1345" s="7">
        <v>52</v>
      </c>
    </row>
    <row r="1346" spans="1:2" x14ac:dyDescent="0.3">
      <c r="A1346" s="6">
        <v>673</v>
      </c>
      <c r="B1346" s="7">
        <v>10.5</v>
      </c>
    </row>
    <row r="1347" spans="1:2" x14ac:dyDescent="0.3">
      <c r="A1347" s="8">
        <v>70</v>
      </c>
      <c r="B1347" s="7">
        <v>10.5</v>
      </c>
    </row>
    <row r="1348" spans="1:2" x14ac:dyDescent="0.3">
      <c r="A1348" s="6">
        <v>674</v>
      </c>
      <c r="B1348" s="7">
        <v>13</v>
      </c>
    </row>
    <row r="1349" spans="1:2" x14ac:dyDescent="0.3">
      <c r="A1349" s="8">
        <v>31</v>
      </c>
      <c r="B1349" s="7">
        <v>13</v>
      </c>
    </row>
    <row r="1350" spans="1:2" x14ac:dyDescent="0.3">
      <c r="A1350" s="6">
        <v>675</v>
      </c>
      <c r="B1350" s="7">
        <v>0</v>
      </c>
    </row>
    <row r="1351" spans="1:2" x14ac:dyDescent="0.3">
      <c r="A1351" s="8" t="s">
        <v>1578</v>
      </c>
      <c r="B1351" s="7">
        <v>0</v>
      </c>
    </row>
    <row r="1352" spans="1:2" x14ac:dyDescent="0.3">
      <c r="A1352" s="6">
        <v>676</v>
      </c>
      <c r="B1352" s="7">
        <v>7.7750000000000004</v>
      </c>
    </row>
    <row r="1353" spans="1:2" x14ac:dyDescent="0.3">
      <c r="A1353" s="8">
        <v>18</v>
      </c>
      <c r="B1353" s="7">
        <v>7.7750000000000004</v>
      </c>
    </row>
    <row r="1354" spans="1:2" x14ac:dyDescent="0.3">
      <c r="A1354" s="6">
        <v>677</v>
      </c>
      <c r="B1354" s="7">
        <v>8.0500000000000007</v>
      </c>
    </row>
    <row r="1355" spans="1:2" x14ac:dyDescent="0.3">
      <c r="A1355" s="8">
        <v>24.5</v>
      </c>
      <c r="B1355" s="7">
        <v>8.0500000000000007</v>
      </c>
    </row>
    <row r="1356" spans="1:2" x14ac:dyDescent="0.3">
      <c r="A1356" s="6">
        <v>678</v>
      </c>
      <c r="B1356" s="7">
        <v>9.8416999999999994</v>
      </c>
    </row>
    <row r="1357" spans="1:2" x14ac:dyDescent="0.3">
      <c r="A1357" s="8">
        <v>18</v>
      </c>
      <c r="B1357" s="7">
        <v>9.8416999999999994</v>
      </c>
    </row>
    <row r="1358" spans="1:2" x14ac:dyDescent="0.3">
      <c r="A1358" s="6">
        <v>679</v>
      </c>
      <c r="B1358" s="7">
        <v>46.9</v>
      </c>
    </row>
    <row r="1359" spans="1:2" x14ac:dyDescent="0.3">
      <c r="A1359" s="8">
        <v>43</v>
      </c>
      <c r="B1359" s="7">
        <v>46.9</v>
      </c>
    </row>
    <row r="1360" spans="1:2" x14ac:dyDescent="0.3">
      <c r="A1360" s="6">
        <v>680</v>
      </c>
      <c r="B1360" s="7">
        <v>512.32920000000001</v>
      </c>
    </row>
    <row r="1361" spans="1:2" x14ac:dyDescent="0.3">
      <c r="A1361" s="8">
        <v>36</v>
      </c>
      <c r="B1361" s="7">
        <v>512.32920000000001</v>
      </c>
    </row>
    <row r="1362" spans="1:2" x14ac:dyDescent="0.3">
      <c r="A1362" s="6">
        <v>681</v>
      </c>
      <c r="B1362" s="7">
        <v>8.1374999999999993</v>
      </c>
    </row>
    <row r="1363" spans="1:2" x14ac:dyDescent="0.3">
      <c r="A1363" s="8" t="s">
        <v>1578</v>
      </c>
      <c r="B1363" s="7">
        <v>8.1374999999999993</v>
      </c>
    </row>
    <row r="1364" spans="1:2" x14ac:dyDescent="0.3">
      <c r="A1364" s="6">
        <v>682</v>
      </c>
      <c r="B1364" s="7">
        <v>76.729200000000006</v>
      </c>
    </row>
    <row r="1365" spans="1:2" x14ac:dyDescent="0.3">
      <c r="A1365" s="8">
        <v>27</v>
      </c>
      <c r="B1365" s="7">
        <v>76.729200000000006</v>
      </c>
    </row>
    <row r="1366" spans="1:2" x14ac:dyDescent="0.3">
      <c r="A1366" s="6">
        <v>683</v>
      </c>
      <c r="B1366" s="7">
        <v>9.2249999999999996</v>
      </c>
    </row>
    <row r="1367" spans="1:2" x14ac:dyDescent="0.3">
      <c r="A1367" s="8">
        <v>20</v>
      </c>
      <c r="B1367" s="7">
        <v>9.2249999999999996</v>
      </c>
    </row>
    <row r="1368" spans="1:2" x14ac:dyDescent="0.3">
      <c r="A1368" s="6">
        <v>684</v>
      </c>
      <c r="B1368" s="7">
        <v>46.9</v>
      </c>
    </row>
    <row r="1369" spans="1:2" x14ac:dyDescent="0.3">
      <c r="A1369" s="8">
        <v>14</v>
      </c>
      <c r="B1369" s="7">
        <v>46.9</v>
      </c>
    </row>
    <row r="1370" spans="1:2" x14ac:dyDescent="0.3">
      <c r="A1370" s="6">
        <v>685</v>
      </c>
      <c r="B1370" s="7">
        <v>39</v>
      </c>
    </row>
    <row r="1371" spans="1:2" x14ac:dyDescent="0.3">
      <c r="A1371" s="8">
        <v>60</v>
      </c>
      <c r="B1371" s="7">
        <v>39</v>
      </c>
    </row>
    <row r="1372" spans="1:2" x14ac:dyDescent="0.3">
      <c r="A1372" s="6">
        <v>686</v>
      </c>
      <c r="B1372" s="7">
        <v>41.5792</v>
      </c>
    </row>
    <row r="1373" spans="1:2" x14ac:dyDescent="0.3">
      <c r="A1373" s="8">
        <v>25</v>
      </c>
      <c r="B1373" s="7">
        <v>41.5792</v>
      </c>
    </row>
    <row r="1374" spans="1:2" x14ac:dyDescent="0.3">
      <c r="A1374" s="6">
        <v>687</v>
      </c>
      <c r="B1374" s="7">
        <v>39.6875</v>
      </c>
    </row>
    <row r="1375" spans="1:2" x14ac:dyDescent="0.3">
      <c r="A1375" s="8">
        <v>14</v>
      </c>
      <c r="B1375" s="7">
        <v>39.6875</v>
      </c>
    </row>
    <row r="1376" spans="1:2" x14ac:dyDescent="0.3">
      <c r="A1376" s="6">
        <v>688</v>
      </c>
      <c r="B1376" s="7">
        <v>10.1708</v>
      </c>
    </row>
    <row r="1377" spans="1:2" x14ac:dyDescent="0.3">
      <c r="A1377" s="8">
        <v>19</v>
      </c>
      <c r="B1377" s="7">
        <v>10.1708</v>
      </c>
    </row>
    <row r="1378" spans="1:2" x14ac:dyDescent="0.3">
      <c r="A1378" s="6">
        <v>689</v>
      </c>
      <c r="B1378" s="7">
        <v>7.7957999999999998</v>
      </c>
    </row>
    <row r="1379" spans="1:2" x14ac:dyDescent="0.3">
      <c r="A1379" s="8">
        <v>18</v>
      </c>
      <c r="B1379" s="7">
        <v>7.7957999999999998</v>
      </c>
    </row>
    <row r="1380" spans="1:2" x14ac:dyDescent="0.3">
      <c r="A1380" s="6">
        <v>690</v>
      </c>
      <c r="B1380" s="7">
        <v>211.33750000000001</v>
      </c>
    </row>
    <row r="1381" spans="1:2" x14ac:dyDescent="0.3">
      <c r="A1381" s="8">
        <v>15</v>
      </c>
      <c r="B1381" s="7">
        <v>211.33750000000001</v>
      </c>
    </row>
    <row r="1382" spans="1:2" x14ac:dyDescent="0.3">
      <c r="A1382" s="6">
        <v>691</v>
      </c>
      <c r="B1382" s="7">
        <v>57</v>
      </c>
    </row>
    <row r="1383" spans="1:2" x14ac:dyDescent="0.3">
      <c r="A1383" s="8">
        <v>31</v>
      </c>
      <c r="B1383" s="7">
        <v>57</v>
      </c>
    </row>
    <row r="1384" spans="1:2" x14ac:dyDescent="0.3">
      <c r="A1384" s="6">
        <v>692</v>
      </c>
      <c r="B1384" s="7">
        <v>13.416700000000001</v>
      </c>
    </row>
    <row r="1385" spans="1:2" x14ac:dyDescent="0.3">
      <c r="A1385" s="8">
        <v>4</v>
      </c>
      <c r="B1385" s="7">
        <v>13.416700000000001</v>
      </c>
    </row>
    <row r="1386" spans="1:2" x14ac:dyDescent="0.3">
      <c r="A1386" s="6">
        <v>693</v>
      </c>
      <c r="B1386" s="7">
        <v>56.495800000000003</v>
      </c>
    </row>
    <row r="1387" spans="1:2" x14ac:dyDescent="0.3">
      <c r="A1387" s="8" t="s">
        <v>1578</v>
      </c>
      <c r="B1387" s="7">
        <v>56.495800000000003</v>
      </c>
    </row>
    <row r="1388" spans="1:2" x14ac:dyDescent="0.3">
      <c r="A1388" s="6">
        <v>694</v>
      </c>
      <c r="B1388" s="7">
        <v>7.2249999999999996</v>
      </c>
    </row>
    <row r="1389" spans="1:2" x14ac:dyDescent="0.3">
      <c r="A1389" s="8">
        <v>25</v>
      </c>
      <c r="B1389" s="7">
        <v>7.2249999999999996</v>
      </c>
    </row>
    <row r="1390" spans="1:2" x14ac:dyDescent="0.3">
      <c r="A1390" s="6">
        <v>695</v>
      </c>
      <c r="B1390" s="7">
        <v>26.55</v>
      </c>
    </row>
    <row r="1391" spans="1:2" x14ac:dyDescent="0.3">
      <c r="A1391" s="8">
        <v>60</v>
      </c>
      <c r="B1391" s="7">
        <v>26.55</v>
      </c>
    </row>
    <row r="1392" spans="1:2" x14ac:dyDescent="0.3">
      <c r="A1392" s="6">
        <v>696</v>
      </c>
      <c r="B1392" s="7">
        <v>13.5</v>
      </c>
    </row>
    <row r="1393" spans="1:2" x14ac:dyDescent="0.3">
      <c r="A1393" s="8">
        <v>52</v>
      </c>
      <c r="B1393" s="7">
        <v>13.5</v>
      </c>
    </row>
    <row r="1394" spans="1:2" x14ac:dyDescent="0.3">
      <c r="A1394" s="6">
        <v>697</v>
      </c>
      <c r="B1394" s="7">
        <v>8.0500000000000007</v>
      </c>
    </row>
    <row r="1395" spans="1:2" x14ac:dyDescent="0.3">
      <c r="A1395" s="8">
        <v>44</v>
      </c>
      <c r="B1395" s="7">
        <v>8.0500000000000007</v>
      </c>
    </row>
    <row r="1396" spans="1:2" x14ac:dyDescent="0.3">
      <c r="A1396" s="6">
        <v>698</v>
      </c>
      <c r="B1396" s="7">
        <v>7.7332999999999998</v>
      </c>
    </row>
    <row r="1397" spans="1:2" x14ac:dyDescent="0.3">
      <c r="A1397" s="8" t="s">
        <v>1578</v>
      </c>
      <c r="B1397" s="7">
        <v>7.7332999999999998</v>
      </c>
    </row>
    <row r="1398" spans="1:2" x14ac:dyDescent="0.3">
      <c r="A1398" s="6">
        <v>699</v>
      </c>
      <c r="B1398" s="7">
        <v>110.88330000000001</v>
      </c>
    </row>
    <row r="1399" spans="1:2" x14ac:dyDescent="0.3">
      <c r="A1399" s="8">
        <v>49</v>
      </c>
      <c r="B1399" s="7">
        <v>110.88330000000001</v>
      </c>
    </row>
    <row r="1400" spans="1:2" x14ac:dyDescent="0.3">
      <c r="A1400" s="6">
        <v>700</v>
      </c>
      <c r="B1400" s="7">
        <v>7.65</v>
      </c>
    </row>
    <row r="1401" spans="1:2" x14ac:dyDescent="0.3">
      <c r="A1401" s="8">
        <v>42</v>
      </c>
      <c r="B1401" s="7">
        <v>7.65</v>
      </c>
    </row>
    <row r="1402" spans="1:2" x14ac:dyDescent="0.3">
      <c r="A1402" s="6">
        <v>701</v>
      </c>
      <c r="B1402" s="7">
        <v>227.52500000000001</v>
      </c>
    </row>
    <row r="1403" spans="1:2" x14ac:dyDescent="0.3">
      <c r="A1403" s="8">
        <v>18</v>
      </c>
      <c r="B1403" s="7">
        <v>227.52500000000001</v>
      </c>
    </row>
    <row r="1404" spans="1:2" x14ac:dyDescent="0.3">
      <c r="A1404" s="6">
        <v>702</v>
      </c>
      <c r="B1404" s="7">
        <v>26.287500000000001</v>
      </c>
    </row>
    <row r="1405" spans="1:2" x14ac:dyDescent="0.3">
      <c r="A1405" s="8">
        <v>35</v>
      </c>
      <c r="B1405" s="7">
        <v>26.287500000000001</v>
      </c>
    </row>
    <row r="1406" spans="1:2" x14ac:dyDescent="0.3">
      <c r="A1406" s="6">
        <v>703</v>
      </c>
      <c r="B1406" s="7">
        <v>14.4542</v>
      </c>
    </row>
    <row r="1407" spans="1:2" x14ac:dyDescent="0.3">
      <c r="A1407" s="8">
        <v>18</v>
      </c>
      <c r="B1407" s="7">
        <v>14.4542</v>
      </c>
    </row>
    <row r="1408" spans="1:2" x14ac:dyDescent="0.3">
      <c r="A1408" s="6">
        <v>704</v>
      </c>
      <c r="B1408" s="7">
        <v>7.7416999999999998</v>
      </c>
    </row>
    <row r="1409" spans="1:2" x14ac:dyDescent="0.3">
      <c r="A1409" s="8">
        <v>25</v>
      </c>
      <c r="B1409" s="7">
        <v>7.7416999999999998</v>
      </c>
    </row>
    <row r="1410" spans="1:2" x14ac:dyDescent="0.3">
      <c r="A1410" s="6">
        <v>705</v>
      </c>
      <c r="B1410" s="7">
        <v>7.8541999999999996</v>
      </c>
    </row>
    <row r="1411" spans="1:2" x14ac:dyDescent="0.3">
      <c r="A1411" s="8">
        <v>26</v>
      </c>
      <c r="B1411" s="7">
        <v>7.8541999999999996</v>
      </c>
    </row>
    <row r="1412" spans="1:2" x14ac:dyDescent="0.3">
      <c r="A1412" s="6">
        <v>706</v>
      </c>
      <c r="B1412" s="7">
        <v>26</v>
      </c>
    </row>
    <row r="1413" spans="1:2" x14ac:dyDescent="0.3">
      <c r="A1413" s="8">
        <v>39</v>
      </c>
      <c r="B1413" s="7">
        <v>26</v>
      </c>
    </row>
    <row r="1414" spans="1:2" x14ac:dyDescent="0.3">
      <c r="A1414" s="6">
        <v>707</v>
      </c>
      <c r="B1414" s="7">
        <v>13.5</v>
      </c>
    </row>
    <row r="1415" spans="1:2" x14ac:dyDescent="0.3">
      <c r="A1415" s="8">
        <v>45</v>
      </c>
      <c r="B1415" s="7">
        <v>13.5</v>
      </c>
    </row>
    <row r="1416" spans="1:2" x14ac:dyDescent="0.3">
      <c r="A1416" s="6">
        <v>708</v>
      </c>
      <c r="B1416" s="7">
        <v>26.287500000000001</v>
      </c>
    </row>
    <row r="1417" spans="1:2" x14ac:dyDescent="0.3">
      <c r="A1417" s="8">
        <v>42</v>
      </c>
      <c r="B1417" s="7">
        <v>26.287500000000001</v>
      </c>
    </row>
    <row r="1418" spans="1:2" x14ac:dyDescent="0.3">
      <c r="A1418" s="6">
        <v>709</v>
      </c>
      <c r="B1418" s="7">
        <v>151.55000000000001</v>
      </c>
    </row>
    <row r="1419" spans="1:2" x14ac:dyDescent="0.3">
      <c r="A1419" s="8">
        <v>22</v>
      </c>
      <c r="B1419" s="7">
        <v>151.55000000000001</v>
      </c>
    </row>
    <row r="1420" spans="1:2" x14ac:dyDescent="0.3">
      <c r="A1420" s="6">
        <v>710</v>
      </c>
      <c r="B1420" s="7">
        <v>15.245799999999999</v>
      </c>
    </row>
    <row r="1421" spans="1:2" x14ac:dyDescent="0.3">
      <c r="A1421" s="8" t="s">
        <v>1578</v>
      </c>
      <c r="B1421" s="7">
        <v>15.245799999999999</v>
      </c>
    </row>
    <row r="1422" spans="1:2" x14ac:dyDescent="0.3">
      <c r="A1422" s="6">
        <v>711</v>
      </c>
      <c r="B1422" s="7">
        <v>49.504199999999997</v>
      </c>
    </row>
    <row r="1423" spans="1:2" x14ac:dyDescent="0.3">
      <c r="A1423" s="8">
        <v>24</v>
      </c>
      <c r="B1423" s="7">
        <v>49.504199999999997</v>
      </c>
    </row>
    <row r="1424" spans="1:2" x14ac:dyDescent="0.3">
      <c r="A1424" s="6">
        <v>712</v>
      </c>
      <c r="B1424" s="7">
        <v>26.55</v>
      </c>
    </row>
    <row r="1425" spans="1:2" x14ac:dyDescent="0.3">
      <c r="A1425" s="8" t="s">
        <v>1578</v>
      </c>
      <c r="B1425" s="7">
        <v>26.55</v>
      </c>
    </row>
    <row r="1426" spans="1:2" x14ac:dyDescent="0.3">
      <c r="A1426" s="6">
        <v>713</v>
      </c>
      <c r="B1426" s="7">
        <v>52</v>
      </c>
    </row>
    <row r="1427" spans="1:2" x14ac:dyDescent="0.3">
      <c r="A1427" s="8">
        <v>48</v>
      </c>
      <c r="B1427" s="7">
        <v>52</v>
      </c>
    </row>
    <row r="1428" spans="1:2" x14ac:dyDescent="0.3">
      <c r="A1428" s="6">
        <v>714</v>
      </c>
      <c r="B1428" s="7">
        <v>9.4832999999999998</v>
      </c>
    </row>
    <row r="1429" spans="1:2" x14ac:dyDescent="0.3">
      <c r="A1429" s="8">
        <v>29</v>
      </c>
      <c r="B1429" s="7">
        <v>9.4832999999999998</v>
      </c>
    </row>
    <row r="1430" spans="1:2" x14ac:dyDescent="0.3">
      <c r="A1430" s="6">
        <v>715</v>
      </c>
      <c r="B1430" s="7">
        <v>13</v>
      </c>
    </row>
    <row r="1431" spans="1:2" x14ac:dyDescent="0.3">
      <c r="A1431" s="8">
        <v>52</v>
      </c>
      <c r="B1431" s="7">
        <v>13</v>
      </c>
    </row>
    <row r="1432" spans="1:2" x14ac:dyDescent="0.3">
      <c r="A1432" s="6">
        <v>716</v>
      </c>
      <c r="B1432" s="7">
        <v>7.65</v>
      </c>
    </row>
    <row r="1433" spans="1:2" x14ac:dyDescent="0.3">
      <c r="A1433" s="8">
        <v>19</v>
      </c>
      <c r="B1433" s="7">
        <v>7.65</v>
      </c>
    </row>
    <row r="1434" spans="1:2" x14ac:dyDescent="0.3">
      <c r="A1434" s="6">
        <v>717</v>
      </c>
      <c r="B1434" s="7">
        <v>227.52500000000001</v>
      </c>
    </row>
    <row r="1435" spans="1:2" x14ac:dyDescent="0.3">
      <c r="A1435" s="8">
        <v>38</v>
      </c>
      <c r="B1435" s="7">
        <v>227.52500000000001</v>
      </c>
    </row>
    <row r="1436" spans="1:2" x14ac:dyDescent="0.3">
      <c r="A1436" s="6">
        <v>718</v>
      </c>
      <c r="B1436" s="7">
        <v>10.5</v>
      </c>
    </row>
    <row r="1437" spans="1:2" x14ac:dyDescent="0.3">
      <c r="A1437" s="8">
        <v>27</v>
      </c>
      <c r="B1437" s="7">
        <v>10.5</v>
      </c>
    </row>
    <row r="1438" spans="1:2" x14ac:dyDescent="0.3">
      <c r="A1438" s="6">
        <v>719</v>
      </c>
      <c r="B1438" s="7">
        <v>15.5</v>
      </c>
    </row>
    <row r="1439" spans="1:2" x14ac:dyDescent="0.3">
      <c r="A1439" s="8" t="s">
        <v>1578</v>
      </c>
      <c r="B1439" s="7">
        <v>15.5</v>
      </c>
    </row>
    <row r="1440" spans="1:2" x14ac:dyDescent="0.3">
      <c r="A1440" s="6">
        <v>720</v>
      </c>
      <c r="B1440" s="7">
        <v>7.7750000000000004</v>
      </c>
    </row>
    <row r="1441" spans="1:2" x14ac:dyDescent="0.3">
      <c r="A1441" s="8">
        <v>33</v>
      </c>
      <c r="B1441" s="7">
        <v>7.7750000000000004</v>
      </c>
    </row>
    <row r="1442" spans="1:2" x14ac:dyDescent="0.3">
      <c r="A1442" s="6">
        <v>721</v>
      </c>
      <c r="B1442" s="7">
        <v>33</v>
      </c>
    </row>
    <row r="1443" spans="1:2" x14ac:dyDescent="0.3">
      <c r="A1443" s="8">
        <v>6</v>
      </c>
      <c r="B1443" s="7">
        <v>33</v>
      </c>
    </row>
    <row r="1444" spans="1:2" x14ac:dyDescent="0.3">
      <c r="A1444" s="6">
        <v>722</v>
      </c>
      <c r="B1444" s="7">
        <v>7.0541999999999998</v>
      </c>
    </row>
    <row r="1445" spans="1:2" x14ac:dyDescent="0.3">
      <c r="A1445" s="8">
        <v>17</v>
      </c>
      <c r="B1445" s="7">
        <v>7.0541999999999998</v>
      </c>
    </row>
    <row r="1446" spans="1:2" x14ac:dyDescent="0.3">
      <c r="A1446" s="6">
        <v>723</v>
      </c>
      <c r="B1446" s="7">
        <v>13</v>
      </c>
    </row>
    <row r="1447" spans="1:2" x14ac:dyDescent="0.3">
      <c r="A1447" s="8">
        <v>34</v>
      </c>
      <c r="B1447" s="7">
        <v>13</v>
      </c>
    </row>
    <row r="1448" spans="1:2" x14ac:dyDescent="0.3">
      <c r="A1448" s="6">
        <v>724</v>
      </c>
      <c r="B1448" s="7">
        <v>13</v>
      </c>
    </row>
    <row r="1449" spans="1:2" x14ac:dyDescent="0.3">
      <c r="A1449" s="8">
        <v>50</v>
      </c>
      <c r="B1449" s="7">
        <v>13</v>
      </c>
    </row>
    <row r="1450" spans="1:2" x14ac:dyDescent="0.3">
      <c r="A1450" s="6">
        <v>725</v>
      </c>
      <c r="B1450" s="7">
        <v>53.1</v>
      </c>
    </row>
    <row r="1451" spans="1:2" x14ac:dyDescent="0.3">
      <c r="A1451" s="8">
        <v>27</v>
      </c>
      <c r="B1451" s="7">
        <v>53.1</v>
      </c>
    </row>
    <row r="1452" spans="1:2" x14ac:dyDescent="0.3">
      <c r="A1452" s="6">
        <v>726</v>
      </c>
      <c r="B1452" s="7">
        <v>8.6624999999999996</v>
      </c>
    </row>
    <row r="1453" spans="1:2" x14ac:dyDescent="0.3">
      <c r="A1453" s="8">
        <v>20</v>
      </c>
      <c r="B1453" s="7">
        <v>8.6624999999999996</v>
      </c>
    </row>
    <row r="1454" spans="1:2" x14ac:dyDescent="0.3">
      <c r="A1454" s="6">
        <v>727</v>
      </c>
      <c r="B1454" s="7">
        <v>21</v>
      </c>
    </row>
    <row r="1455" spans="1:2" x14ac:dyDescent="0.3">
      <c r="A1455" s="8">
        <v>30</v>
      </c>
      <c r="B1455" s="7">
        <v>21</v>
      </c>
    </row>
    <row r="1456" spans="1:2" x14ac:dyDescent="0.3">
      <c r="A1456" s="6">
        <v>728</v>
      </c>
      <c r="B1456" s="7">
        <v>7.7374999999999998</v>
      </c>
    </row>
    <row r="1457" spans="1:2" x14ac:dyDescent="0.3">
      <c r="A1457" s="8" t="s">
        <v>1578</v>
      </c>
      <c r="B1457" s="7">
        <v>7.7374999999999998</v>
      </c>
    </row>
    <row r="1458" spans="1:2" x14ac:dyDescent="0.3">
      <c r="A1458" s="6">
        <v>729</v>
      </c>
      <c r="B1458" s="7">
        <v>26</v>
      </c>
    </row>
    <row r="1459" spans="1:2" x14ac:dyDescent="0.3">
      <c r="A1459" s="8">
        <v>25</v>
      </c>
      <c r="B1459" s="7">
        <v>26</v>
      </c>
    </row>
    <row r="1460" spans="1:2" x14ac:dyDescent="0.3">
      <c r="A1460" s="6">
        <v>730</v>
      </c>
      <c r="B1460" s="7">
        <v>7.9249999999999998</v>
      </c>
    </row>
    <row r="1461" spans="1:2" x14ac:dyDescent="0.3">
      <c r="A1461" s="8">
        <v>25</v>
      </c>
      <c r="B1461" s="7">
        <v>7.9249999999999998</v>
      </c>
    </row>
    <row r="1462" spans="1:2" x14ac:dyDescent="0.3">
      <c r="A1462" s="6">
        <v>731</v>
      </c>
      <c r="B1462" s="7">
        <v>211.33750000000001</v>
      </c>
    </row>
    <row r="1463" spans="1:2" x14ac:dyDescent="0.3">
      <c r="A1463" s="8">
        <v>29</v>
      </c>
      <c r="B1463" s="7">
        <v>211.33750000000001</v>
      </c>
    </row>
    <row r="1464" spans="1:2" x14ac:dyDescent="0.3">
      <c r="A1464" s="6">
        <v>732</v>
      </c>
      <c r="B1464" s="7">
        <v>18.787500000000001</v>
      </c>
    </row>
    <row r="1465" spans="1:2" x14ac:dyDescent="0.3">
      <c r="A1465" s="8">
        <v>11</v>
      </c>
      <c r="B1465" s="7">
        <v>18.787500000000001</v>
      </c>
    </row>
    <row r="1466" spans="1:2" x14ac:dyDescent="0.3">
      <c r="A1466" s="6">
        <v>733</v>
      </c>
      <c r="B1466" s="7">
        <v>0</v>
      </c>
    </row>
    <row r="1467" spans="1:2" x14ac:dyDescent="0.3">
      <c r="A1467" s="8" t="s">
        <v>1578</v>
      </c>
      <c r="B1467" s="7">
        <v>0</v>
      </c>
    </row>
    <row r="1468" spans="1:2" x14ac:dyDescent="0.3">
      <c r="A1468" s="6">
        <v>734</v>
      </c>
      <c r="B1468" s="7">
        <v>13</v>
      </c>
    </row>
    <row r="1469" spans="1:2" x14ac:dyDescent="0.3">
      <c r="A1469" s="8">
        <v>23</v>
      </c>
      <c r="B1469" s="7">
        <v>13</v>
      </c>
    </row>
    <row r="1470" spans="1:2" x14ac:dyDescent="0.3">
      <c r="A1470" s="6">
        <v>735</v>
      </c>
      <c r="B1470" s="7">
        <v>13</v>
      </c>
    </row>
    <row r="1471" spans="1:2" x14ac:dyDescent="0.3">
      <c r="A1471" s="8">
        <v>23</v>
      </c>
      <c r="B1471" s="7">
        <v>13</v>
      </c>
    </row>
    <row r="1472" spans="1:2" x14ac:dyDescent="0.3">
      <c r="A1472" s="6">
        <v>736</v>
      </c>
      <c r="B1472" s="7">
        <v>16.100000000000001</v>
      </c>
    </row>
    <row r="1473" spans="1:2" x14ac:dyDescent="0.3">
      <c r="A1473" s="8">
        <v>28.5</v>
      </c>
      <c r="B1473" s="7">
        <v>16.100000000000001</v>
      </c>
    </row>
    <row r="1474" spans="1:2" x14ac:dyDescent="0.3">
      <c r="A1474" s="6">
        <v>737</v>
      </c>
      <c r="B1474" s="7">
        <v>34.375</v>
      </c>
    </row>
    <row r="1475" spans="1:2" x14ac:dyDescent="0.3">
      <c r="A1475" s="8">
        <v>48</v>
      </c>
      <c r="B1475" s="7">
        <v>34.375</v>
      </c>
    </row>
    <row r="1476" spans="1:2" x14ac:dyDescent="0.3">
      <c r="A1476" s="6">
        <v>738</v>
      </c>
      <c r="B1476" s="7">
        <v>512.32920000000001</v>
      </c>
    </row>
    <row r="1477" spans="1:2" x14ac:dyDescent="0.3">
      <c r="A1477" s="8">
        <v>35</v>
      </c>
      <c r="B1477" s="7">
        <v>512.32920000000001</v>
      </c>
    </row>
    <row r="1478" spans="1:2" x14ac:dyDescent="0.3">
      <c r="A1478" s="6">
        <v>739</v>
      </c>
      <c r="B1478" s="7">
        <v>7.8958000000000004</v>
      </c>
    </row>
    <row r="1479" spans="1:2" x14ac:dyDescent="0.3">
      <c r="A1479" s="8" t="s">
        <v>1578</v>
      </c>
      <c r="B1479" s="7">
        <v>7.8958000000000004</v>
      </c>
    </row>
    <row r="1480" spans="1:2" x14ac:dyDescent="0.3">
      <c r="A1480" s="6">
        <v>740</v>
      </c>
      <c r="B1480" s="7">
        <v>7.8958000000000004</v>
      </c>
    </row>
    <row r="1481" spans="1:2" x14ac:dyDescent="0.3">
      <c r="A1481" s="8" t="s">
        <v>1578</v>
      </c>
      <c r="B1481" s="7">
        <v>7.8958000000000004</v>
      </c>
    </row>
    <row r="1482" spans="1:2" x14ac:dyDescent="0.3">
      <c r="A1482" s="6">
        <v>741</v>
      </c>
      <c r="B1482" s="7">
        <v>30</v>
      </c>
    </row>
    <row r="1483" spans="1:2" x14ac:dyDescent="0.3">
      <c r="A1483" s="8" t="s">
        <v>1578</v>
      </c>
      <c r="B1483" s="7">
        <v>30</v>
      </c>
    </row>
    <row r="1484" spans="1:2" x14ac:dyDescent="0.3">
      <c r="A1484" s="6">
        <v>742</v>
      </c>
      <c r="B1484" s="7">
        <v>78.849999999999994</v>
      </c>
    </row>
    <row r="1485" spans="1:2" x14ac:dyDescent="0.3">
      <c r="A1485" s="8">
        <v>36</v>
      </c>
      <c r="B1485" s="7">
        <v>78.849999999999994</v>
      </c>
    </row>
    <row r="1486" spans="1:2" x14ac:dyDescent="0.3">
      <c r="A1486" s="6">
        <v>743</v>
      </c>
      <c r="B1486" s="7">
        <v>262.375</v>
      </c>
    </row>
    <row r="1487" spans="1:2" x14ac:dyDescent="0.3">
      <c r="A1487" s="8">
        <v>21</v>
      </c>
      <c r="B1487" s="7">
        <v>262.375</v>
      </c>
    </row>
    <row r="1488" spans="1:2" x14ac:dyDescent="0.3">
      <c r="A1488" s="6">
        <v>744</v>
      </c>
      <c r="B1488" s="7">
        <v>16.100000000000001</v>
      </c>
    </row>
    <row r="1489" spans="1:2" x14ac:dyDescent="0.3">
      <c r="A1489" s="8">
        <v>24</v>
      </c>
      <c r="B1489" s="7">
        <v>16.100000000000001</v>
      </c>
    </row>
    <row r="1490" spans="1:2" x14ac:dyDescent="0.3">
      <c r="A1490" s="6">
        <v>745</v>
      </c>
      <c r="B1490" s="7">
        <v>7.9249999999999998</v>
      </c>
    </row>
    <row r="1491" spans="1:2" x14ac:dyDescent="0.3">
      <c r="A1491" s="8">
        <v>31</v>
      </c>
      <c r="B1491" s="7">
        <v>7.9249999999999998</v>
      </c>
    </row>
    <row r="1492" spans="1:2" x14ac:dyDescent="0.3">
      <c r="A1492" s="6">
        <v>746</v>
      </c>
      <c r="B1492" s="7">
        <v>71</v>
      </c>
    </row>
    <row r="1493" spans="1:2" x14ac:dyDescent="0.3">
      <c r="A1493" s="8">
        <v>70</v>
      </c>
      <c r="B1493" s="7">
        <v>71</v>
      </c>
    </row>
    <row r="1494" spans="1:2" x14ac:dyDescent="0.3">
      <c r="A1494" s="6">
        <v>747</v>
      </c>
      <c r="B1494" s="7">
        <v>20.25</v>
      </c>
    </row>
    <row r="1495" spans="1:2" x14ac:dyDescent="0.3">
      <c r="A1495" s="8">
        <v>16</v>
      </c>
      <c r="B1495" s="7">
        <v>20.25</v>
      </c>
    </row>
    <row r="1496" spans="1:2" x14ac:dyDescent="0.3">
      <c r="A1496" s="6">
        <v>748</v>
      </c>
      <c r="B1496" s="7">
        <v>13</v>
      </c>
    </row>
    <row r="1497" spans="1:2" x14ac:dyDescent="0.3">
      <c r="A1497" s="8">
        <v>30</v>
      </c>
      <c r="B1497" s="7">
        <v>13</v>
      </c>
    </row>
    <row r="1498" spans="1:2" x14ac:dyDescent="0.3">
      <c r="A1498" s="6">
        <v>749</v>
      </c>
      <c r="B1498" s="7">
        <v>53.1</v>
      </c>
    </row>
    <row r="1499" spans="1:2" x14ac:dyDescent="0.3">
      <c r="A1499" s="8">
        <v>19</v>
      </c>
      <c r="B1499" s="7">
        <v>53.1</v>
      </c>
    </row>
    <row r="1500" spans="1:2" x14ac:dyDescent="0.3">
      <c r="A1500" s="6">
        <v>750</v>
      </c>
      <c r="B1500" s="7">
        <v>7.75</v>
      </c>
    </row>
    <row r="1501" spans="1:2" x14ac:dyDescent="0.3">
      <c r="A1501" s="8">
        <v>31</v>
      </c>
      <c r="B1501" s="7">
        <v>7.75</v>
      </c>
    </row>
    <row r="1502" spans="1:2" x14ac:dyDescent="0.3">
      <c r="A1502" s="6">
        <v>751</v>
      </c>
      <c r="B1502" s="7">
        <v>23</v>
      </c>
    </row>
    <row r="1503" spans="1:2" x14ac:dyDescent="0.3">
      <c r="A1503" s="8">
        <v>4</v>
      </c>
      <c r="B1503" s="7">
        <v>23</v>
      </c>
    </row>
    <row r="1504" spans="1:2" x14ac:dyDescent="0.3">
      <c r="A1504" s="6">
        <v>752</v>
      </c>
      <c r="B1504" s="7">
        <v>12.475</v>
      </c>
    </row>
    <row r="1505" spans="1:2" x14ac:dyDescent="0.3">
      <c r="A1505" s="8">
        <v>6</v>
      </c>
      <c r="B1505" s="7">
        <v>12.475</v>
      </c>
    </row>
    <row r="1506" spans="1:2" x14ac:dyDescent="0.3">
      <c r="A1506" s="6">
        <v>753</v>
      </c>
      <c r="B1506" s="7">
        <v>9.5</v>
      </c>
    </row>
    <row r="1507" spans="1:2" x14ac:dyDescent="0.3">
      <c r="A1507" s="8">
        <v>33</v>
      </c>
      <c r="B1507" s="7">
        <v>9.5</v>
      </c>
    </row>
    <row r="1508" spans="1:2" x14ac:dyDescent="0.3">
      <c r="A1508" s="6">
        <v>754</v>
      </c>
      <c r="B1508" s="7">
        <v>7.8958000000000004</v>
      </c>
    </row>
    <row r="1509" spans="1:2" x14ac:dyDescent="0.3">
      <c r="A1509" s="8">
        <v>23</v>
      </c>
      <c r="B1509" s="7">
        <v>7.8958000000000004</v>
      </c>
    </row>
    <row r="1510" spans="1:2" x14ac:dyDescent="0.3">
      <c r="A1510" s="6">
        <v>755</v>
      </c>
      <c r="B1510" s="7">
        <v>65</v>
      </c>
    </row>
    <row r="1511" spans="1:2" x14ac:dyDescent="0.3">
      <c r="A1511" s="8">
        <v>48</v>
      </c>
      <c r="B1511" s="7">
        <v>65</v>
      </c>
    </row>
    <row r="1512" spans="1:2" x14ac:dyDescent="0.3">
      <c r="A1512" s="6">
        <v>756</v>
      </c>
      <c r="B1512" s="7">
        <v>14.5</v>
      </c>
    </row>
    <row r="1513" spans="1:2" x14ac:dyDescent="0.3">
      <c r="A1513" s="8">
        <v>0.67</v>
      </c>
      <c r="B1513" s="7">
        <v>14.5</v>
      </c>
    </row>
    <row r="1514" spans="1:2" x14ac:dyDescent="0.3">
      <c r="A1514" s="6">
        <v>757</v>
      </c>
      <c r="B1514" s="7">
        <v>7.7957999999999998</v>
      </c>
    </row>
    <row r="1515" spans="1:2" x14ac:dyDescent="0.3">
      <c r="A1515" s="8">
        <v>28</v>
      </c>
      <c r="B1515" s="7">
        <v>7.7957999999999998</v>
      </c>
    </row>
    <row r="1516" spans="1:2" x14ac:dyDescent="0.3">
      <c r="A1516" s="6">
        <v>758</v>
      </c>
      <c r="B1516" s="7">
        <v>11.5</v>
      </c>
    </row>
    <row r="1517" spans="1:2" x14ac:dyDescent="0.3">
      <c r="A1517" s="8">
        <v>18</v>
      </c>
      <c r="B1517" s="7">
        <v>11.5</v>
      </c>
    </row>
    <row r="1518" spans="1:2" x14ac:dyDescent="0.3">
      <c r="A1518" s="6">
        <v>759</v>
      </c>
      <c r="B1518" s="7">
        <v>8.0500000000000007</v>
      </c>
    </row>
    <row r="1519" spans="1:2" x14ac:dyDescent="0.3">
      <c r="A1519" s="8">
        <v>34</v>
      </c>
      <c r="B1519" s="7">
        <v>8.0500000000000007</v>
      </c>
    </row>
    <row r="1520" spans="1:2" x14ac:dyDescent="0.3">
      <c r="A1520" s="6">
        <v>760</v>
      </c>
      <c r="B1520" s="7">
        <v>86.5</v>
      </c>
    </row>
    <row r="1521" spans="1:2" x14ac:dyDescent="0.3">
      <c r="A1521" s="8">
        <v>33</v>
      </c>
      <c r="B1521" s="7">
        <v>86.5</v>
      </c>
    </row>
    <row r="1522" spans="1:2" x14ac:dyDescent="0.3">
      <c r="A1522" s="6">
        <v>761</v>
      </c>
      <c r="B1522" s="7">
        <v>14.5</v>
      </c>
    </row>
    <row r="1523" spans="1:2" x14ac:dyDescent="0.3">
      <c r="A1523" s="8" t="s">
        <v>1578</v>
      </c>
      <c r="B1523" s="7">
        <v>14.5</v>
      </c>
    </row>
    <row r="1524" spans="1:2" x14ac:dyDescent="0.3">
      <c r="A1524" s="6">
        <v>762</v>
      </c>
      <c r="B1524" s="7">
        <v>7.125</v>
      </c>
    </row>
    <row r="1525" spans="1:2" x14ac:dyDescent="0.3">
      <c r="A1525" s="8">
        <v>41</v>
      </c>
      <c r="B1525" s="7">
        <v>7.125</v>
      </c>
    </row>
    <row r="1526" spans="1:2" x14ac:dyDescent="0.3">
      <c r="A1526" s="6">
        <v>763</v>
      </c>
      <c r="B1526" s="7">
        <v>7.2291999999999996</v>
      </c>
    </row>
    <row r="1527" spans="1:2" x14ac:dyDescent="0.3">
      <c r="A1527" s="8">
        <v>20</v>
      </c>
      <c r="B1527" s="7">
        <v>7.2291999999999996</v>
      </c>
    </row>
    <row r="1528" spans="1:2" x14ac:dyDescent="0.3">
      <c r="A1528" s="6">
        <v>764</v>
      </c>
      <c r="B1528" s="7">
        <v>120</v>
      </c>
    </row>
    <row r="1529" spans="1:2" x14ac:dyDescent="0.3">
      <c r="A1529" s="8">
        <v>36</v>
      </c>
      <c r="B1529" s="7">
        <v>120</v>
      </c>
    </row>
    <row r="1530" spans="1:2" x14ac:dyDescent="0.3">
      <c r="A1530" s="6">
        <v>765</v>
      </c>
      <c r="B1530" s="7">
        <v>7.7750000000000004</v>
      </c>
    </row>
    <row r="1531" spans="1:2" x14ac:dyDescent="0.3">
      <c r="A1531" s="8">
        <v>16</v>
      </c>
      <c r="B1531" s="7">
        <v>7.7750000000000004</v>
      </c>
    </row>
    <row r="1532" spans="1:2" x14ac:dyDescent="0.3">
      <c r="A1532" s="6">
        <v>766</v>
      </c>
      <c r="B1532" s="7">
        <v>77.958299999999994</v>
      </c>
    </row>
    <row r="1533" spans="1:2" x14ac:dyDescent="0.3">
      <c r="A1533" s="8">
        <v>51</v>
      </c>
      <c r="B1533" s="7">
        <v>77.958299999999994</v>
      </c>
    </row>
    <row r="1534" spans="1:2" x14ac:dyDescent="0.3">
      <c r="A1534" s="6">
        <v>767</v>
      </c>
      <c r="B1534" s="7">
        <v>39.6</v>
      </c>
    </row>
    <row r="1535" spans="1:2" x14ac:dyDescent="0.3">
      <c r="A1535" s="8" t="s">
        <v>1578</v>
      </c>
      <c r="B1535" s="7">
        <v>39.6</v>
      </c>
    </row>
    <row r="1536" spans="1:2" x14ac:dyDescent="0.3">
      <c r="A1536" s="6">
        <v>768</v>
      </c>
      <c r="B1536" s="7">
        <v>7.75</v>
      </c>
    </row>
    <row r="1537" spans="1:2" x14ac:dyDescent="0.3">
      <c r="A1537" s="8">
        <v>30.5</v>
      </c>
      <c r="B1537" s="7">
        <v>7.75</v>
      </c>
    </row>
    <row r="1538" spans="1:2" x14ac:dyDescent="0.3">
      <c r="A1538" s="6">
        <v>769</v>
      </c>
      <c r="B1538" s="7">
        <v>24.15</v>
      </c>
    </row>
    <row r="1539" spans="1:2" x14ac:dyDescent="0.3">
      <c r="A1539" s="8" t="s">
        <v>1578</v>
      </c>
      <c r="B1539" s="7">
        <v>24.15</v>
      </c>
    </row>
    <row r="1540" spans="1:2" x14ac:dyDescent="0.3">
      <c r="A1540" s="6">
        <v>770</v>
      </c>
      <c r="B1540" s="7">
        <v>8.3625000000000007</v>
      </c>
    </row>
    <row r="1541" spans="1:2" x14ac:dyDescent="0.3">
      <c r="A1541" s="8">
        <v>32</v>
      </c>
      <c r="B1541" s="7">
        <v>8.3625000000000007</v>
      </c>
    </row>
    <row r="1542" spans="1:2" x14ac:dyDescent="0.3">
      <c r="A1542" s="6">
        <v>771</v>
      </c>
      <c r="B1542" s="7">
        <v>9.5</v>
      </c>
    </row>
    <row r="1543" spans="1:2" x14ac:dyDescent="0.3">
      <c r="A1543" s="8">
        <v>24</v>
      </c>
      <c r="B1543" s="7">
        <v>9.5</v>
      </c>
    </row>
    <row r="1544" spans="1:2" x14ac:dyDescent="0.3">
      <c r="A1544" s="6">
        <v>772</v>
      </c>
      <c r="B1544" s="7">
        <v>7.8541999999999996</v>
      </c>
    </row>
    <row r="1545" spans="1:2" x14ac:dyDescent="0.3">
      <c r="A1545" s="8">
        <v>48</v>
      </c>
      <c r="B1545" s="7">
        <v>7.8541999999999996</v>
      </c>
    </row>
    <row r="1546" spans="1:2" x14ac:dyDescent="0.3">
      <c r="A1546" s="6">
        <v>773</v>
      </c>
      <c r="B1546" s="7">
        <v>10.5</v>
      </c>
    </row>
    <row r="1547" spans="1:2" x14ac:dyDescent="0.3">
      <c r="A1547" s="8">
        <v>57</v>
      </c>
      <c r="B1547" s="7">
        <v>10.5</v>
      </c>
    </row>
    <row r="1548" spans="1:2" x14ac:dyDescent="0.3">
      <c r="A1548" s="6">
        <v>774</v>
      </c>
      <c r="B1548" s="7">
        <v>7.2249999999999996</v>
      </c>
    </row>
    <row r="1549" spans="1:2" x14ac:dyDescent="0.3">
      <c r="A1549" s="8" t="s">
        <v>1578</v>
      </c>
      <c r="B1549" s="7">
        <v>7.2249999999999996</v>
      </c>
    </row>
    <row r="1550" spans="1:2" x14ac:dyDescent="0.3">
      <c r="A1550" s="6">
        <v>775</v>
      </c>
      <c r="B1550" s="7">
        <v>23</v>
      </c>
    </row>
    <row r="1551" spans="1:2" x14ac:dyDescent="0.3">
      <c r="A1551" s="8">
        <v>54</v>
      </c>
      <c r="B1551" s="7">
        <v>23</v>
      </c>
    </row>
    <row r="1552" spans="1:2" x14ac:dyDescent="0.3">
      <c r="A1552" s="6">
        <v>776</v>
      </c>
      <c r="B1552" s="7">
        <v>7.75</v>
      </c>
    </row>
    <row r="1553" spans="1:2" x14ac:dyDescent="0.3">
      <c r="A1553" s="8">
        <v>18</v>
      </c>
      <c r="B1553" s="7">
        <v>7.75</v>
      </c>
    </row>
    <row r="1554" spans="1:2" x14ac:dyDescent="0.3">
      <c r="A1554" s="6">
        <v>777</v>
      </c>
      <c r="B1554" s="7">
        <v>7.75</v>
      </c>
    </row>
    <row r="1555" spans="1:2" x14ac:dyDescent="0.3">
      <c r="A1555" s="8" t="s">
        <v>1578</v>
      </c>
      <c r="B1555" s="7">
        <v>7.75</v>
      </c>
    </row>
    <row r="1556" spans="1:2" x14ac:dyDescent="0.3">
      <c r="A1556" s="6">
        <v>778</v>
      </c>
      <c r="B1556" s="7">
        <v>12.475</v>
      </c>
    </row>
    <row r="1557" spans="1:2" x14ac:dyDescent="0.3">
      <c r="A1557" s="8">
        <v>5</v>
      </c>
      <c r="B1557" s="7">
        <v>12.475</v>
      </c>
    </row>
    <row r="1558" spans="1:2" x14ac:dyDescent="0.3">
      <c r="A1558" s="6">
        <v>779</v>
      </c>
      <c r="B1558" s="7">
        <v>7.7374999999999998</v>
      </c>
    </row>
    <row r="1559" spans="1:2" x14ac:dyDescent="0.3">
      <c r="A1559" s="8" t="s">
        <v>1578</v>
      </c>
      <c r="B1559" s="7">
        <v>7.7374999999999998</v>
      </c>
    </row>
    <row r="1560" spans="1:2" x14ac:dyDescent="0.3">
      <c r="A1560" s="6">
        <v>780</v>
      </c>
      <c r="B1560" s="7">
        <v>211.33750000000001</v>
      </c>
    </row>
    <row r="1561" spans="1:2" x14ac:dyDescent="0.3">
      <c r="A1561" s="8">
        <v>43</v>
      </c>
      <c r="B1561" s="7">
        <v>211.33750000000001</v>
      </c>
    </row>
    <row r="1562" spans="1:2" x14ac:dyDescent="0.3">
      <c r="A1562" s="6">
        <v>781</v>
      </c>
      <c r="B1562" s="7">
        <v>7.2291999999999996</v>
      </c>
    </row>
    <row r="1563" spans="1:2" x14ac:dyDescent="0.3">
      <c r="A1563" s="8">
        <v>13</v>
      </c>
      <c r="B1563" s="7">
        <v>7.2291999999999996</v>
      </c>
    </row>
    <row r="1564" spans="1:2" x14ac:dyDescent="0.3">
      <c r="A1564" s="6">
        <v>782</v>
      </c>
      <c r="B1564" s="7">
        <v>57</v>
      </c>
    </row>
    <row r="1565" spans="1:2" x14ac:dyDescent="0.3">
      <c r="A1565" s="8">
        <v>17</v>
      </c>
      <c r="B1565" s="7">
        <v>57</v>
      </c>
    </row>
    <row r="1566" spans="1:2" x14ac:dyDescent="0.3">
      <c r="A1566" s="6">
        <v>783</v>
      </c>
      <c r="B1566" s="7">
        <v>30</v>
      </c>
    </row>
    <row r="1567" spans="1:2" x14ac:dyDescent="0.3">
      <c r="A1567" s="8">
        <v>29</v>
      </c>
      <c r="B1567" s="7">
        <v>30</v>
      </c>
    </row>
    <row r="1568" spans="1:2" x14ac:dyDescent="0.3">
      <c r="A1568" s="6">
        <v>784</v>
      </c>
      <c r="B1568" s="7">
        <v>23.45</v>
      </c>
    </row>
    <row r="1569" spans="1:2" x14ac:dyDescent="0.3">
      <c r="A1569" s="8" t="s">
        <v>1578</v>
      </c>
      <c r="B1569" s="7">
        <v>23.45</v>
      </c>
    </row>
    <row r="1570" spans="1:2" x14ac:dyDescent="0.3">
      <c r="A1570" s="6">
        <v>785</v>
      </c>
      <c r="B1570" s="7">
        <v>7.05</v>
      </c>
    </row>
    <row r="1571" spans="1:2" x14ac:dyDescent="0.3">
      <c r="A1571" s="8">
        <v>25</v>
      </c>
      <c r="B1571" s="7">
        <v>7.05</v>
      </c>
    </row>
    <row r="1572" spans="1:2" x14ac:dyDescent="0.3">
      <c r="A1572" s="6">
        <v>786</v>
      </c>
      <c r="B1572" s="7">
        <v>7.25</v>
      </c>
    </row>
    <row r="1573" spans="1:2" x14ac:dyDescent="0.3">
      <c r="A1573" s="8">
        <v>25</v>
      </c>
      <c r="B1573" s="7">
        <v>7.25</v>
      </c>
    </row>
    <row r="1574" spans="1:2" x14ac:dyDescent="0.3">
      <c r="A1574" s="6">
        <v>787</v>
      </c>
      <c r="B1574" s="7">
        <v>7.4958</v>
      </c>
    </row>
    <row r="1575" spans="1:2" x14ac:dyDescent="0.3">
      <c r="A1575" s="8">
        <v>18</v>
      </c>
      <c r="B1575" s="7">
        <v>7.4958</v>
      </c>
    </row>
    <row r="1576" spans="1:2" x14ac:dyDescent="0.3">
      <c r="A1576" s="6">
        <v>788</v>
      </c>
      <c r="B1576" s="7">
        <v>29.125</v>
      </c>
    </row>
    <row r="1577" spans="1:2" x14ac:dyDescent="0.3">
      <c r="A1577" s="8">
        <v>8</v>
      </c>
      <c r="B1577" s="7">
        <v>29.125</v>
      </c>
    </row>
    <row r="1578" spans="1:2" x14ac:dyDescent="0.3">
      <c r="A1578" s="6">
        <v>789</v>
      </c>
      <c r="B1578" s="7">
        <v>20.574999999999999</v>
      </c>
    </row>
    <row r="1579" spans="1:2" x14ac:dyDescent="0.3">
      <c r="A1579" s="8">
        <v>1</v>
      </c>
      <c r="B1579" s="7">
        <v>20.574999999999999</v>
      </c>
    </row>
    <row r="1580" spans="1:2" x14ac:dyDescent="0.3">
      <c r="A1580" s="6">
        <v>790</v>
      </c>
      <c r="B1580" s="7">
        <v>79.2</v>
      </c>
    </row>
    <row r="1581" spans="1:2" x14ac:dyDescent="0.3">
      <c r="A1581" s="8">
        <v>46</v>
      </c>
      <c r="B1581" s="7">
        <v>79.2</v>
      </c>
    </row>
    <row r="1582" spans="1:2" x14ac:dyDescent="0.3">
      <c r="A1582" s="6">
        <v>791</v>
      </c>
      <c r="B1582" s="7">
        <v>7.75</v>
      </c>
    </row>
    <row r="1583" spans="1:2" x14ac:dyDescent="0.3">
      <c r="A1583" s="8" t="s">
        <v>1578</v>
      </c>
      <c r="B1583" s="7">
        <v>7.75</v>
      </c>
    </row>
    <row r="1584" spans="1:2" x14ac:dyDescent="0.3">
      <c r="A1584" s="6">
        <v>792</v>
      </c>
      <c r="B1584" s="7">
        <v>26</v>
      </c>
    </row>
    <row r="1585" spans="1:2" x14ac:dyDescent="0.3">
      <c r="A1585" s="8">
        <v>16</v>
      </c>
      <c r="B1585" s="7">
        <v>26</v>
      </c>
    </row>
    <row r="1586" spans="1:2" x14ac:dyDescent="0.3">
      <c r="A1586" s="6">
        <v>793</v>
      </c>
      <c r="B1586" s="7">
        <v>69.55</v>
      </c>
    </row>
    <row r="1587" spans="1:2" x14ac:dyDescent="0.3">
      <c r="A1587" s="8" t="s">
        <v>1578</v>
      </c>
      <c r="B1587" s="7">
        <v>69.55</v>
      </c>
    </row>
    <row r="1588" spans="1:2" x14ac:dyDescent="0.3">
      <c r="A1588" s="6">
        <v>794</v>
      </c>
      <c r="B1588" s="7">
        <v>30.695799999999998</v>
      </c>
    </row>
    <row r="1589" spans="1:2" x14ac:dyDescent="0.3">
      <c r="A1589" s="8" t="s">
        <v>1578</v>
      </c>
      <c r="B1589" s="7">
        <v>30.695799999999998</v>
      </c>
    </row>
    <row r="1590" spans="1:2" x14ac:dyDescent="0.3">
      <c r="A1590" s="6">
        <v>795</v>
      </c>
      <c r="B1590" s="7">
        <v>7.8958000000000004</v>
      </c>
    </row>
    <row r="1591" spans="1:2" x14ac:dyDescent="0.3">
      <c r="A1591" s="8">
        <v>25</v>
      </c>
      <c r="B1591" s="7">
        <v>7.8958000000000004</v>
      </c>
    </row>
    <row r="1592" spans="1:2" x14ac:dyDescent="0.3">
      <c r="A1592" s="6">
        <v>796</v>
      </c>
      <c r="B1592" s="7">
        <v>13</v>
      </c>
    </row>
    <row r="1593" spans="1:2" x14ac:dyDescent="0.3">
      <c r="A1593" s="8">
        <v>39</v>
      </c>
      <c r="B1593" s="7">
        <v>13</v>
      </c>
    </row>
    <row r="1594" spans="1:2" x14ac:dyDescent="0.3">
      <c r="A1594" s="6">
        <v>797</v>
      </c>
      <c r="B1594" s="7">
        <v>25.929200000000002</v>
      </c>
    </row>
    <row r="1595" spans="1:2" x14ac:dyDescent="0.3">
      <c r="A1595" s="8">
        <v>49</v>
      </c>
      <c r="B1595" s="7">
        <v>25.929200000000002</v>
      </c>
    </row>
    <row r="1596" spans="1:2" x14ac:dyDescent="0.3">
      <c r="A1596" s="6">
        <v>798</v>
      </c>
      <c r="B1596" s="7">
        <v>8.6832999999999991</v>
      </c>
    </row>
    <row r="1597" spans="1:2" x14ac:dyDescent="0.3">
      <c r="A1597" s="8">
        <v>31</v>
      </c>
      <c r="B1597" s="7">
        <v>8.6832999999999991</v>
      </c>
    </row>
    <row r="1598" spans="1:2" x14ac:dyDescent="0.3">
      <c r="A1598" s="6">
        <v>799</v>
      </c>
      <c r="B1598" s="7">
        <v>7.2291999999999996</v>
      </c>
    </row>
    <row r="1599" spans="1:2" x14ac:dyDescent="0.3">
      <c r="A1599" s="8">
        <v>30</v>
      </c>
      <c r="B1599" s="7">
        <v>7.2291999999999996</v>
      </c>
    </row>
    <row r="1600" spans="1:2" x14ac:dyDescent="0.3">
      <c r="A1600" s="6">
        <v>800</v>
      </c>
      <c r="B1600" s="7">
        <v>24.15</v>
      </c>
    </row>
    <row r="1601" spans="1:2" x14ac:dyDescent="0.3">
      <c r="A1601" s="8">
        <v>30</v>
      </c>
      <c r="B1601" s="7">
        <v>24.15</v>
      </c>
    </row>
    <row r="1602" spans="1:2" x14ac:dyDescent="0.3">
      <c r="A1602" s="6">
        <v>801</v>
      </c>
      <c r="B1602" s="7">
        <v>13</v>
      </c>
    </row>
    <row r="1603" spans="1:2" x14ac:dyDescent="0.3">
      <c r="A1603" s="8">
        <v>34</v>
      </c>
      <c r="B1603" s="7">
        <v>13</v>
      </c>
    </row>
    <row r="1604" spans="1:2" x14ac:dyDescent="0.3">
      <c r="A1604" s="6">
        <v>802</v>
      </c>
      <c r="B1604" s="7">
        <v>26.25</v>
      </c>
    </row>
    <row r="1605" spans="1:2" x14ac:dyDescent="0.3">
      <c r="A1605" s="8">
        <v>31</v>
      </c>
      <c r="B1605" s="7">
        <v>26.25</v>
      </c>
    </row>
    <row r="1606" spans="1:2" x14ac:dyDescent="0.3">
      <c r="A1606" s="6">
        <v>803</v>
      </c>
      <c r="B1606" s="7">
        <v>120</v>
      </c>
    </row>
    <row r="1607" spans="1:2" x14ac:dyDescent="0.3">
      <c r="A1607" s="8">
        <v>11</v>
      </c>
      <c r="B1607" s="7">
        <v>120</v>
      </c>
    </row>
    <row r="1608" spans="1:2" x14ac:dyDescent="0.3">
      <c r="A1608" s="6">
        <v>804</v>
      </c>
      <c r="B1608" s="7">
        <v>8.5167000000000002</v>
      </c>
    </row>
    <row r="1609" spans="1:2" x14ac:dyDescent="0.3">
      <c r="A1609" s="8">
        <v>0.42</v>
      </c>
      <c r="B1609" s="7">
        <v>8.5167000000000002</v>
      </c>
    </row>
    <row r="1610" spans="1:2" x14ac:dyDescent="0.3">
      <c r="A1610" s="6">
        <v>805</v>
      </c>
      <c r="B1610" s="7">
        <v>6.9749999999999996</v>
      </c>
    </row>
    <row r="1611" spans="1:2" x14ac:dyDescent="0.3">
      <c r="A1611" s="8">
        <v>27</v>
      </c>
      <c r="B1611" s="7">
        <v>6.9749999999999996</v>
      </c>
    </row>
    <row r="1612" spans="1:2" x14ac:dyDescent="0.3">
      <c r="A1612" s="6">
        <v>806</v>
      </c>
      <c r="B1612" s="7">
        <v>7.7750000000000004</v>
      </c>
    </row>
    <row r="1613" spans="1:2" x14ac:dyDescent="0.3">
      <c r="A1613" s="8">
        <v>31</v>
      </c>
      <c r="B1613" s="7">
        <v>7.7750000000000004</v>
      </c>
    </row>
    <row r="1614" spans="1:2" x14ac:dyDescent="0.3">
      <c r="A1614" s="6">
        <v>807</v>
      </c>
      <c r="B1614" s="7">
        <v>0</v>
      </c>
    </row>
    <row r="1615" spans="1:2" x14ac:dyDescent="0.3">
      <c r="A1615" s="8">
        <v>39</v>
      </c>
      <c r="B1615" s="7">
        <v>0</v>
      </c>
    </row>
    <row r="1616" spans="1:2" x14ac:dyDescent="0.3">
      <c r="A1616" s="6">
        <v>808</v>
      </c>
      <c r="B1616" s="7">
        <v>7.7750000000000004</v>
      </c>
    </row>
    <row r="1617" spans="1:2" x14ac:dyDescent="0.3">
      <c r="A1617" s="8">
        <v>18</v>
      </c>
      <c r="B1617" s="7">
        <v>7.7750000000000004</v>
      </c>
    </row>
    <row r="1618" spans="1:2" x14ac:dyDescent="0.3">
      <c r="A1618" s="6">
        <v>809</v>
      </c>
      <c r="B1618" s="7">
        <v>13</v>
      </c>
    </row>
    <row r="1619" spans="1:2" x14ac:dyDescent="0.3">
      <c r="A1619" s="8">
        <v>39</v>
      </c>
      <c r="B1619" s="7">
        <v>13</v>
      </c>
    </row>
    <row r="1620" spans="1:2" x14ac:dyDescent="0.3">
      <c r="A1620" s="6">
        <v>810</v>
      </c>
      <c r="B1620" s="7">
        <v>53.1</v>
      </c>
    </row>
    <row r="1621" spans="1:2" x14ac:dyDescent="0.3">
      <c r="A1621" s="8">
        <v>33</v>
      </c>
      <c r="B1621" s="7">
        <v>53.1</v>
      </c>
    </row>
    <row r="1622" spans="1:2" x14ac:dyDescent="0.3">
      <c r="A1622" s="6">
        <v>811</v>
      </c>
      <c r="B1622" s="7">
        <v>7.8875000000000002</v>
      </c>
    </row>
    <row r="1623" spans="1:2" x14ac:dyDescent="0.3">
      <c r="A1623" s="8">
        <v>26</v>
      </c>
      <c r="B1623" s="7">
        <v>7.8875000000000002</v>
      </c>
    </row>
    <row r="1624" spans="1:2" x14ac:dyDescent="0.3">
      <c r="A1624" s="6">
        <v>812</v>
      </c>
      <c r="B1624" s="7">
        <v>24.15</v>
      </c>
    </row>
    <row r="1625" spans="1:2" x14ac:dyDescent="0.3">
      <c r="A1625" s="8">
        <v>39</v>
      </c>
      <c r="B1625" s="7">
        <v>24.15</v>
      </c>
    </row>
    <row r="1626" spans="1:2" x14ac:dyDescent="0.3">
      <c r="A1626" s="6">
        <v>813</v>
      </c>
      <c r="B1626" s="7">
        <v>10.5</v>
      </c>
    </row>
    <row r="1627" spans="1:2" x14ac:dyDescent="0.3">
      <c r="A1627" s="8">
        <v>35</v>
      </c>
      <c r="B1627" s="7">
        <v>10.5</v>
      </c>
    </row>
    <row r="1628" spans="1:2" x14ac:dyDescent="0.3">
      <c r="A1628" s="6">
        <v>814</v>
      </c>
      <c r="B1628" s="7">
        <v>31.274999999999999</v>
      </c>
    </row>
    <row r="1629" spans="1:2" x14ac:dyDescent="0.3">
      <c r="A1629" s="8">
        <v>6</v>
      </c>
      <c r="B1629" s="7">
        <v>31.274999999999999</v>
      </c>
    </row>
    <row r="1630" spans="1:2" x14ac:dyDescent="0.3">
      <c r="A1630" s="6">
        <v>815</v>
      </c>
      <c r="B1630" s="7">
        <v>8.0500000000000007</v>
      </c>
    </row>
    <row r="1631" spans="1:2" x14ac:dyDescent="0.3">
      <c r="A1631" s="8">
        <v>30.5</v>
      </c>
      <c r="B1631" s="7">
        <v>8.0500000000000007</v>
      </c>
    </row>
    <row r="1632" spans="1:2" x14ac:dyDescent="0.3">
      <c r="A1632" s="6">
        <v>816</v>
      </c>
      <c r="B1632" s="7">
        <v>0</v>
      </c>
    </row>
    <row r="1633" spans="1:2" x14ac:dyDescent="0.3">
      <c r="A1633" s="8" t="s">
        <v>1578</v>
      </c>
      <c r="B1633" s="7">
        <v>0</v>
      </c>
    </row>
    <row r="1634" spans="1:2" x14ac:dyDescent="0.3">
      <c r="A1634" s="6">
        <v>817</v>
      </c>
      <c r="B1634" s="7">
        <v>7.9249999999999998</v>
      </c>
    </row>
    <row r="1635" spans="1:2" x14ac:dyDescent="0.3">
      <c r="A1635" s="8">
        <v>23</v>
      </c>
      <c r="B1635" s="7">
        <v>7.9249999999999998</v>
      </c>
    </row>
    <row r="1636" spans="1:2" x14ac:dyDescent="0.3">
      <c r="A1636" s="6">
        <v>818</v>
      </c>
      <c r="B1636" s="7">
        <v>37.004199999999997</v>
      </c>
    </row>
    <row r="1637" spans="1:2" x14ac:dyDescent="0.3">
      <c r="A1637" s="8">
        <v>31</v>
      </c>
      <c r="B1637" s="7">
        <v>37.004199999999997</v>
      </c>
    </row>
    <row r="1638" spans="1:2" x14ac:dyDescent="0.3">
      <c r="A1638" s="6">
        <v>819</v>
      </c>
      <c r="B1638" s="7">
        <v>6.45</v>
      </c>
    </row>
    <row r="1639" spans="1:2" x14ac:dyDescent="0.3">
      <c r="A1639" s="8">
        <v>43</v>
      </c>
      <c r="B1639" s="7">
        <v>6.45</v>
      </c>
    </row>
    <row r="1640" spans="1:2" x14ac:dyDescent="0.3">
      <c r="A1640" s="6">
        <v>820</v>
      </c>
      <c r="B1640" s="7">
        <v>27.9</v>
      </c>
    </row>
    <row r="1641" spans="1:2" x14ac:dyDescent="0.3">
      <c r="A1641" s="8">
        <v>10</v>
      </c>
      <c r="B1641" s="7">
        <v>27.9</v>
      </c>
    </row>
    <row r="1642" spans="1:2" x14ac:dyDescent="0.3">
      <c r="A1642" s="6">
        <v>821</v>
      </c>
      <c r="B1642" s="7">
        <v>93.5</v>
      </c>
    </row>
    <row r="1643" spans="1:2" x14ac:dyDescent="0.3">
      <c r="A1643" s="8">
        <v>52</v>
      </c>
      <c r="B1643" s="7">
        <v>93.5</v>
      </c>
    </row>
    <row r="1644" spans="1:2" x14ac:dyDescent="0.3">
      <c r="A1644" s="6">
        <v>822</v>
      </c>
      <c r="B1644" s="7">
        <v>8.6624999999999996</v>
      </c>
    </row>
    <row r="1645" spans="1:2" x14ac:dyDescent="0.3">
      <c r="A1645" s="8">
        <v>27</v>
      </c>
      <c r="B1645" s="7">
        <v>8.6624999999999996</v>
      </c>
    </row>
    <row r="1646" spans="1:2" x14ac:dyDescent="0.3">
      <c r="A1646" s="6">
        <v>823</v>
      </c>
      <c r="B1646" s="7">
        <v>0</v>
      </c>
    </row>
    <row r="1647" spans="1:2" x14ac:dyDescent="0.3">
      <c r="A1647" s="8">
        <v>38</v>
      </c>
      <c r="B1647" s="7">
        <v>0</v>
      </c>
    </row>
    <row r="1648" spans="1:2" x14ac:dyDescent="0.3">
      <c r="A1648" s="6">
        <v>824</v>
      </c>
      <c r="B1648" s="7">
        <v>12.475</v>
      </c>
    </row>
    <row r="1649" spans="1:2" x14ac:dyDescent="0.3">
      <c r="A1649" s="8">
        <v>27</v>
      </c>
      <c r="B1649" s="7">
        <v>12.475</v>
      </c>
    </row>
    <row r="1650" spans="1:2" x14ac:dyDescent="0.3">
      <c r="A1650" s="6">
        <v>825</v>
      </c>
      <c r="B1650" s="7">
        <v>39.6875</v>
      </c>
    </row>
    <row r="1651" spans="1:2" x14ac:dyDescent="0.3">
      <c r="A1651" s="8">
        <v>2</v>
      </c>
      <c r="B1651" s="7">
        <v>39.6875</v>
      </c>
    </row>
    <row r="1652" spans="1:2" x14ac:dyDescent="0.3">
      <c r="A1652" s="6">
        <v>826</v>
      </c>
      <c r="B1652" s="7">
        <v>6.95</v>
      </c>
    </row>
    <row r="1653" spans="1:2" x14ac:dyDescent="0.3">
      <c r="A1653" s="8" t="s">
        <v>1578</v>
      </c>
      <c r="B1653" s="7">
        <v>6.95</v>
      </c>
    </row>
    <row r="1654" spans="1:2" x14ac:dyDescent="0.3">
      <c r="A1654" s="6">
        <v>827</v>
      </c>
      <c r="B1654" s="7">
        <v>56.495800000000003</v>
      </c>
    </row>
    <row r="1655" spans="1:2" x14ac:dyDescent="0.3">
      <c r="A1655" s="8" t="s">
        <v>1578</v>
      </c>
      <c r="B1655" s="7">
        <v>56.495800000000003</v>
      </c>
    </row>
    <row r="1656" spans="1:2" x14ac:dyDescent="0.3">
      <c r="A1656" s="6">
        <v>828</v>
      </c>
      <c r="B1656" s="7">
        <v>37.004199999999997</v>
      </c>
    </row>
    <row r="1657" spans="1:2" x14ac:dyDescent="0.3">
      <c r="A1657" s="8">
        <v>1</v>
      </c>
      <c r="B1657" s="7">
        <v>37.004199999999997</v>
      </c>
    </row>
    <row r="1658" spans="1:2" x14ac:dyDescent="0.3">
      <c r="A1658" s="6">
        <v>829</v>
      </c>
      <c r="B1658" s="7">
        <v>7.75</v>
      </c>
    </row>
    <row r="1659" spans="1:2" x14ac:dyDescent="0.3">
      <c r="A1659" s="8" t="s">
        <v>1578</v>
      </c>
      <c r="B1659" s="7">
        <v>7.75</v>
      </c>
    </row>
    <row r="1660" spans="1:2" x14ac:dyDescent="0.3">
      <c r="A1660" s="6">
        <v>830</v>
      </c>
      <c r="B1660" s="7">
        <v>80</v>
      </c>
    </row>
    <row r="1661" spans="1:2" x14ac:dyDescent="0.3">
      <c r="A1661" s="8">
        <v>62</v>
      </c>
      <c r="B1661" s="7">
        <v>80</v>
      </c>
    </row>
    <row r="1662" spans="1:2" x14ac:dyDescent="0.3">
      <c r="A1662" s="6">
        <v>831</v>
      </c>
      <c r="B1662" s="7">
        <v>14.4542</v>
      </c>
    </row>
    <row r="1663" spans="1:2" x14ac:dyDescent="0.3">
      <c r="A1663" s="8">
        <v>15</v>
      </c>
      <c r="B1663" s="7">
        <v>14.4542</v>
      </c>
    </row>
    <row r="1664" spans="1:2" x14ac:dyDescent="0.3">
      <c r="A1664" s="6">
        <v>832</v>
      </c>
      <c r="B1664" s="7">
        <v>18.75</v>
      </c>
    </row>
    <row r="1665" spans="1:2" x14ac:dyDescent="0.3">
      <c r="A1665" s="8">
        <v>0.83</v>
      </c>
      <c r="B1665" s="7">
        <v>18.75</v>
      </c>
    </row>
    <row r="1666" spans="1:2" x14ac:dyDescent="0.3">
      <c r="A1666" s="6">
        <v>833</v>
      </c>
      <c r="B1666" s="7">
        <v>7.2291999999999996</v>
      </c>
    </row>
    <row r="1667" spans="1:2" x14ac:dyDescent="0.3">
      <c r="A1667" s="8" t="s">
        <v>1578</v>
      </c>
      <c r="B1667" s="7">
        <v>7.2291999999999996</v>
      </c>
    </row>
    <row r="1668" spans="1:2" x14ac:dyDescent="0.3">
      <c r="A1668" s="6">
        <v>834</v>
      </c>
      <c r="B1668" s="7">
        <v>7.8541999999999996</v>
      </c>
    </row>
    <row r="1669" spans="1:2" x14ac:dyDescent="0.3">
      <c r="A1669" s="8">
        <v>23</v>
      </c>
      <c r="B1669" s="7">
        <v>7.8541999999999996</v>
      </c>
    </row>
    <row r="1670" spans="1:2" x14ac:dyDescent="0.3">
      <c r="A1670" s="6">
        <v>835</v>
      </c>
      <c r="B1670" s="7">
        <v>8.3000000000000007</v>
      </c>
    </row>
    <row r="1671" spans="1:2" x14ac:dyDescent="0.3">
      <c r="A1671" s="8">
        <v>18</v>
      </c>
      <c r="B1671" s="7">
        <v>8.3000000000000007</v>
      </c>
    </row>
    <row r="1672" spans="1:2" x14ac:dyDescent="0.3">
      <c r="A1672" s="6">
        <v>836</v>
      </c>
      <c r="B1672" s="7">
        <v>83.158299999999997</v>
      </c>
    </row>
    <row r="1673" spans="1:2" x14ac:dyDescent="0.3">
      <c r="A1673" s="8">
        <v>39</v>
      </c>
      <c r="B1673" s="7">
        <v>83.158299999999997</v>
      </c>
    </row>
    <row r="1674" spans="1:2" x14ac:dyDescent="0.3">
      <c r="A1674" s="6">
        <v>837</v>
      </c>
      <c r="B1674" s="7">
        <v>8.6624999999999996</v>
      </c>
    </row>
    <row r="1675" spans="1:2" x14ac:dyDescent="0.3">
      <c r="A1675" s="8">
        <v>21</v>
      </c>
      <c r="B1675" s="7">
        <v>8.6624999999999996</v>
      </c>
    </row>
    <row r="1676" spans="1:2" x14ac:dyDescent="0.3">
      <c r="A1676" s="6">
        <v>838</v>
      </c>
      <c r="B1676" s="7">
        <v>8.0500000000000007</v>
      </c>
    </row>
    <row r="1677" spans="1:2" x14ac:dyDescent="0.3">
      <c r="A1677" s="8" t="s">
        <v>1578</v>
      </c>
      <c r="B1677" s="7">
        <v>8.0500000000000007</v>
      </c>
    </row>
    <row r="1678" spans="1:2" x14ac:dyDescent="0.3">
      <c r="A1678" s="6">
        <v>839</v>
      </c>
      <c r="B1678" s="7">
        <v>56.495800000000003</v>
      </c>
    </row>
    <row r="1679" spans="1:2" x14ac:dyDescent="0.3">
      <c r="A1679" s="8">
        <v>32</v>
      </c>
      <c r="B1679" s="7">
        <v>56.495800000000003</v>
      </c>
    </row>
    <row r="1680" spans="1:2" x14ac:dyDescent="0.3">
      <c r="A1680" s="6">
        <v>840</v>
      </c>
      <c r="B1680" s="7">
        <v>29.7</v>
      </c>
    </row>
    <row r="1681" spans="1:2" x14ac:dyDescent="0.3">
      <c r="A1681" s="8" t="s">
        <v>1578</v>
      </c>
      <c r="B1681" s="7">
        <v>29.7</v>
      </c>
    </row>
    <row r="1682" spans="1:2" x14ac:dyDescent="0.3">
      <c r="A1682" s="6">
        <v>841</v>
      </c>
      <c r="B1682" s="7">
        <v>7.9249999999999998</v>
      </c>
    </row>
    <row r="1683" spans="1:2" x14ac:dyDescent="0.3">
      <c r="A1683" s="8">
        <v>20</v>
      </c>
      <c r="B1683" s="7">
        <v>7.9249999999999998</v>
      </c>
    </row>
    <row r="1684" spans="1:2" x14ac:dyDescent="0.3">
      <c r="A1684" s="6">
        <v>842</v>
      </c>
      <c r="B1684" s="7">
        <v>10.5</v>
      </c>
    </row>
    <row r="1685" spans="1:2" x14ac:dyDescent="0.3">
      <c r="A1685" s="8">
        <v>16</v>
      </c>
      <c r="B1685" s="7">
        <v>10.5</v>
      </c>
    </row>
    <row r="1686" spans="1:2" x14ac:dyDescent="0.3">
      <c r="A1686" s="6">
        <v>843</v>
      </c>
      <c r="B1686" s="7">
        <v>31</v>
      </c>
    </row>
    <row r="1687" spans="1:2" x14ac:dyDescent="0.3">
      <c r="A1687" s="8">
        <v>30</v>
      </c>
      <c r="B1687" s="7">
        <v>31</v>
      </c>
    </row>
    <row r="1688" spans="1:2" x14ac:dyDescent="0.3">
      <c r="A1688" s="6">
        <v>844</v>
      </c>
      <c r="B1688" s="7">
        <v>6.4375</v>
      </c>
    </row>
    <row r="1689" spans="1:2" x14ac:dyDescent="0.3">
      <c r="A1689" s="8">
        <v>34.5</v>
      </c>
      <c r="B1689" s="7">
        <v>6.4375</v>
      </c>
    </row>
    <row r="1690" spans="1:2" x14ac:dyDescent="0.3">
      <c r="A1690" s="6">
        <v>845</v>
      </c>
      <c r="B1690" s="7">
        <v>8.6624999999999996</v>
      </c>
    </row>
    <row r="1691" spans="1:2" x14ac:dyDescent="0.3">
      <c r="A1691" s="8">
        <v>17</v>
      </c>
      <c r="B1691" s="7">
        <v>8.6624999999999996</v>
      </c>
    </row>
    <row r="1692" spans="1:2" x14ac:dyDescent="0.3">
      <c r="A1692" s="6">
        <v>846</v>
      </c>
      <c r="B1692" s="7">
        <v>7.55</v>
      </c>
    </row>
    <row r="1693" spans="1:2" x14ac:dyDescent="0.3">
      <c r="A1693" s="8">
        <v>42</v>
      </c>
      <c r="B1693" s="7">
        <v>7.55</v>
      </c>
    </row>
    <row r="1694" spans="1:2" x14ac:dyDescent="0.3">
      <c r="A1694" s="6">
        <v>847</v>
      </c>
      <c r="B1694" s="7">
        <v>69.55</v>
      </c>
    </row>
    <row r="1695" spans="1:2" x14ac:dyDescent="0.3">
      <c r="A1695" s="8" t="s">
        <v>1578</v>
      </c>
      <c r="B1695" s="7">
        <v>69.55</v>
      </c>
    </row>
    <row r="1696" spans="1:2" x14ac:dyDescent="0.3">
      <c r="A1696" s="6">
        <v>848</v>
      </c>
      <c r="B1696" s="7">
        <v>7.8958000000000004</v>
      </c>
    </row>
    <row r="1697" spans="1:2" x14ac:dyDescent="0.3">
      <c r="A1697" s="8">
        <v>35</v>
      </c>
      <c r="B1697" s="7">
        <v>7.8958000000000004</v>
      </c>
    </row>
    <row r="1698" spans="1:2" x14ac:dyDescent="0.3">
      <c r="A1698" s="6">
        <v>849</v>
      </c>
      <c r="B1698" s="7">
        <v>33</v>
      </c>
    </row>
    <row r="1699" spans="1:2" x14ac:dyDescent="0.3">
      <c r="A1699" s="8">
        <v>28</v>
      </c>
      <c r="B1699" s="7">
        <v>33</v>
      </c>
    </row>
    <row r="1700" spans="1:2" x14ac:dyDescent="0.3">
      <c r="A1700" s="6">
        <v>850</v>
      </c>
      <c r="B1700" s="7">
        <v>89.104200000000006</v>
      </c>
    </row>
    <row r="1701" spans="1:2" x14ac:dyDescent="0.3">
      <c r="A1701" s="8" t="s">
        <v>1578</v>
      </c>
      <c r="B1701" s="7">
        <v>89.104200000000006</v>
      </c>
    </row>
    <row r="1702" spans="1:2" x14ac:dyDescent="0.3">
      <c r="A1702" s="6">
        <v>851</v>
      </c>
      <c r="B1702" s="7">
        <v>31.274999999999999</v>
      </c>
    </row>
    <row r="1703" spans="1:2" x14ac:dyDescent="0.3">
      <c r="A1703" s="8">
        <v>4</v>
      </c>
      <c r="B1703" s="7">
        <v>31.274999999999999</v>
      </c>
    </row>
    <row r="1704" spans="1:2" x14ac:dyDescent="0.3">
      <c r="A1704" s="6">
        <v>852</v>
      </c>
      <c r="B1704" s="7">
        <v>7.7750000000000004</v>
      </c>
    </row>
    <row r="1705" spans="1:2" x14ac:dyDescent="0.3">
      <c r="A1705" s="8">
        <v>74</v>
      </c>
      <c r="B1705" s="7">
        <v>7.7750000000000004</v>
      </c>
    </row>
    <row r="1706" spans="1:2" x14ac:dyDescent="0.3">
      <c r="A1706" s="6">
        <v>853</v>
      </c>
      <c r="B1706" s="7">
        <v>15.245799999999999</v>
      </c>
    </row>
    <row r="1707" spans="1:2" x14ac:dyDescent="0.3">
      <c r="A1707" s="8">
        <v>9</v>
      </c>
      <c r="B1707" s="7">
        <v>15.245799999999999</v>
      </c>
    </row>
    <row r="1708" spans="1:2" x14ac:dyDescent="0.3">
      <c r="A1708" s="6">
        <v>854</v>
      </c>
      <c r="B1708" s="7">
        <v>39.4</v>
      </c>
    </row>
    <row r="1709" spans="1:2" x14ac:dyDescent="0.3">
      <c r="A1709" s="8">
        <v>16</v>
      </c>
      <c r="B1709" s="7">
        <v>39.4</v>
      </c>
    </row>
    <row r="1710" spans="1:2" x14ac:dyDescent="0.3">
      <c r="A1710" s="6">
        <v>855</v>
      </c>
      <c r="B1710" s="7">
        <v>26</v>
      </c>
    </row>
    <row r="1711" spans="1:2" x14ac:dyDescent="0.3">
      <c r="A1711" s="8">
        <v>44</v>
      </c>
      <c r="B1711" s="7">
        <v>26</v>
      </c>
    </row>
    <row r="1712" spans="1:2" x14ac:dyDescent="0.3">
      <c r="A1712" s="6">
        <v>856</v>
      </c>
      <c r="B1712" s="7">
        <v>9.35</v>
      </c>
    </row>
    <row r="1713" spans="1:2" x14ac:dyDescent="0.3">
      <c r="A1713" s="8">
        <v>18</v>
      </c>
      <c r="B1713" s="7">
        <v>9.35</v>
      </c>
    </row>
    <row r="1714" spans="1:2" x14ac:dyDescent="0.3">
      <c r="A1714" s="6">
        <v>857</v>
      </c>
      <c r="B1714" s="7">
        <v>164.86670000000001</v>
      </c>
    </row>
    <row r="1715" spans="1:2" x14ac:dyDescent="0.3">
      <c r="A1715" s="8">
        <v>45</v>
      </c>
      <c r="B1715" s="7">
        <v>164.86670000000001</v>
      </c>
    </row>
    <row r="1716" spans="1:2" x14ac:dyDescent="0.3">
      <c r="A1716" s="6">
        <v>858</v>
      </c>
      <c r="B1716" s="7">
        <v>26.55</v>
      </c>
    </row>
    <row r="1717" spans="1:2" x14ac:dyDescent="0.3">
      <c r="A1717" s="8">
        <v>51</v>
      </c>
      <c r="B1717" s="7">
        <v>26.55</v>
      </c>
    </row>
    <row r="1718" spans="1:2" x14ac:dyDescent="0.3">
      <c r="A1718" s="6">
        <v>859</v>
      </c>
      <c r="B1718" s="7">
        <v>19.258299999999998</v>
      </c>
    </row>
    <row r="1719" spans="1:2" x14ac:dyDescent="0.3">
      <c r="A1719" s="8">
        <v>24</v>
      </c>
      <c r="B1719" s="7">
        <v>19.258299999999998</v>
      </c>
    </row>
    <row r="1720" spans="1:2" x14ac:dyDescent="0.3">
      <c r="A1720" s="6">
        <v>860</v>
      </c>
      <c r="B1720" s="7">
        <v>7.2291999999999996</v>
      </c>
    </row>
    <row r="1721" spans="1:2" x14ac:dyDescent="0.3">
      <c r="A1721" s="8" t="s">
        <v>1578</v>
      </c>
      <c r="B1721" s="7">
        <v>7.2291999999999996</v>
      </c>
    </row>
    <row r="1722" spans="1:2" x14ac:dyDescent="0.3">
      <c r="A1722" s="6">
        <v>861</v>
      </c>
      <c r="B1722" s="7">
        <v>14.1083</v>
      </c>
    </row>
    <row r="1723" spans="1:2" x14ac:dyDescent="0.3">
      <c r="A1723" s="8">
        <v>41</v>
      </c>
      <c r="B1723" s="7">
        <v>14.1083</v>
      </c>
    </row>
    <row r="1724" spans="1:2" x14ac:dyDescent="0.3">
      <c r="A1724" s="6">
        <v>862</v>
      </c>
      <c r="B1724" s="7">
        <v>11.5</v>
      </c>
    </row>
    <row r="1725" spans="1:2" x14ac:dyDescent="0.3">
      <c r="A1725" s="8">
        <v>21</v>
      </c>
      <c r="B1725" s="7">
        <v>11.5</v>
      </c>
    </row>
    <row r="1726" spans="1:2" x14ac:dyDescent="0.3">
      <c r="A1726" s="6">
        <v>863</v>
      </c>
      <c r="B1726" s="7">
        <v>25.929200000000002</v>
      </c>
    </row>
    <row r="1727" spans="1:2" x14ac:dyDescent="0.3">
      <c r="A1727" s="8">
        <v>48</v>
      </c>
      <c r="B1727" s="7">
        <v>25.929200000000002</v>
      </c>
    </row>
    <row r="1728" spans="1:2" x14ac:dyDescent="0.3">
      <c r="A1728" s="6">
        <v>864</v>
      </c>
      <c r="B1728" s="7">
        <v>69.55</v>
      </c>
    </row>
    <row r="1729" spans="1:2" x14ac:dyDescent="0.3">
      <c r="A1729" s="8" t="s">
        <v>1578</v>
      </c>
      <c r="B1729" s="7">
        <v>69.55</v>
      </c>
    </row>
    <row r="1730" spans="1:2" x14ac:dyDescent="0.3">
      <c r="A1730" s="6">
        <v>865</v>
      </c>
      <c r="B1730" s="7">
        <v>13</v>
      </c>
    </row>
    <row r="1731" spans="1:2" x14ac:dyDescent="0.3">
      <c r="A1731" s="8">
        <v>24</v>
      </c>
      <c r="B1731" s="7">
        <v>13</v>
      </c>
    </row>
    <row r="1732" spans="1:2" x14ac:dyDescent="0.3">
      <c r="A1732" s="6">
        <v>866</v>
      </c>
      <c r="B1732" s="7">
        <v>13</v>
      </c>
    </row>
    <row r="1733" spans="1:2" x14ac:dyDescent="0.3">
      <c r="A1733" s="8">
        <v>42</v>
      </c>
      <c r="B1733" s="7">
        <v>13</v>
      </c>
    </row>
    <row r="1734" spans="1:2" x14ac:dyDescent="0.3">
      <c r="A1734" s="6">
        <v>867</v>
      </c>
      <c r="B1734" s="7">
        <v>13.8583</v>
      </c>
    </row>
    <row r="1735" spans="1:2" x14ac:dyDescent="0.3">
      <c r="A1735" s="8">
        <v>27</v>
      </c>
      <c r="B1735" s="7">
        <v>13.8583</v>
      </c>
    </row>
    <row r="1736" spans="1:2" x14ac:dyDescent="0.3">
      <c r="A1736" s="6">
        <v>868</v>
      </c>
      <c r="B1736" s="7">
        <v>50.495800000000003</v>
      </c>
    </row>
    <row r="1737" spans="1:2" x14ac:dyDescent="0.3">
      <c r="A1737" s="8">
        <v>31</v>
      </c>
      <c r="B1737" s="7">
        <v>50.495800000000003</v>
      </c>
    </row>
    <row r="1738" spans="1:2" x14ac:dyDescent="0.3">
      <c r="A1738" s="6">
        <v>869</v>
      </c>
      <c r="B1738" s="7">
        <v>9.5</v>
      </c>
    </row>
    <row r="1739" spans="1:2" x14ac:dyDescent="0.3">
      <c r="A1739" s="8" t="s">
        <v>1578</v>
      </c>
      <c r="B1739" s="7">
        <v>9.5</v>
      </c>
    </row>
    <row r="1740" spans="1:2" x14ac:dyDescent="0.3">
      <c r="A1740" s="6">
        <v>870</v>
      </c>
      <c r="B1740" s="7">
        <v>11.1333</v>
      </c>
    </row>
    <row r="1741" spans="1:2" x14ac:dyDescent="0.3">
      <c r="A1741" s="8">
        <v>4</v>
      </c>
      <c r="B1741" s="7">
        <v>11.1333</v>
      </c>
    </row>
    <row r="1742" spans="1:2" x14ac:dyDescent="0.3">
      <c r="A1742" s="6">
        <v>871</v>
      </c>
      <c r="B1742" s="7">
        <v>7.8958000000000004</v>
      </c>
    </row>
    <row r="1743" spans="1:2" x14ac:dyDescent="0.3">
      <c r="A1743" s="8">
        <v>26</v>
      </c>
      <c r="B1743" s="7">
        <v>7.8958000000000004</v>
      </c>
    </row>
    <row r="1744" spans="1:2" x14ac:dyDescent="0.3">
      <c r="A1744" s="6">
        <v>872</v>
      </c>
      <c r="B1744" s="7">
        <v>52.554200000000002</v>
      </c>
    </row>
    <row r="1745" spans="1:2" x14ac:dyDescent="0.3">
      <c r="A1745" s="8">
        <v>47</v>
      </c>
      <c r="B1745" s="7">
        <v>52.554200000000002</v>
      </c>
    </row>
    <row r="1746" spans="1:2" x14ac:dyDescent="0.3">
      <c r="A1746" s="6">
        <v>873</v>
      </c>
      <c r="B1746" s="7">
        <v>5</v>
      </c>
    </row>
    <row r="1747" spans="1:2" x14ac:dyDescent="0.3">
      <c r="A1747" s="8">
        <v>33</v>
      </c>
      <c r="B1747" s="7">
        <v>5</v>
      </c>
    </row>
    <row r="1748" spans="1:2" x14ac:dyDescent="0.3">
      <c r="A1748" s="6">
        <v>874</v>
      </c>
      <c r="B1748" s="7">
        <v>9</v>
      </c>
    </row>
    <row r="1749" spans="1:2" x14ac:dyDescent="0.3">
      <c r="A1749" s="8">
        <v>47</v>
      </c>
      <c r="B1749" s="7">
        <v>9</v>
      </c>
    </row>
    <row r="1750" spans="1:2" x14ac:dyDescent="0.3">
      <c r="A1750" s="6">
        <v>875</v>
      </c>
      <c r="B1750" s="7">
        <v>24</v>
      </c>
    </row>
    <row r="1751" spans="1:2" x14ac:dyDescent="0.3">
      <c r="A1751" s="8">
        <v>28</v>
      </c>
      <c r="B1751" s="7">
        <v>24</v>
      </c>
    </row>
    <row r="1752" spans="1:2" x14ac:dyDescent="0.3">
      <c r="A1752" s="6">
        <v>876</v>
      </c>
      <c r="B1752" s="7">
        <v>7.2249999999999996</v>
      </c>
    </row>
    <row r="1753" spans="1:2" x14ac:dyDescent="0.3">
      <c r="A1753" s="8">
        <v>15</v>
      </c>
      <c r="B1753" s="7">
        <v>7.2249999999999996</v>
      </c>
    </row>
    <row r="1754" spans="1:2" x14ac:dyDescent="0.3">
      <c r="A1754" s="6">
        <v>877</v>
      </c>
      <c r="B1754" s="7">
        <v>9.8458000000000006</v>
      </c>
    </row>
    <row r="1755" spans="1:2" x14ac:dyDescent="0.3">
      <c r="A1755" s="8">
        <v>20</v>
      </c>
      <c r="B1755" s="7">
        <v>9.8458000000000006</v>
      </c>
    </row>
    <row r="1756" spans="1:2" x14ac:dyDescent="0.3">
      <c r="A1756" s="6">
        <v>878</v>
      </c>
      <c r="B1756" s="7">
        <v>7.8958000000000004</v>
      </c>
    </row>
    <row r="1757" spans="1:2" x14ac:dyDescent="0.3">
      <c r="A1757" s="8">
        <v>19</v>
      </c>
      <c r="B1757" s="7">
        <v>7.8958000000000004</v>
      </c>
    </row>
    <row r="1758" spans="1:2" x14ac:dyDescent="0.3">
      <c r="A1758" s="6">
        <v>879</v>
      </c>
      <c r="B1758" s="7">
        <v>7.8958000000000004</v>
      </c>
    </row>
    <row r="1759" spans="1:2" x14ac:dyDescent="0.3">
      <c r="A1759" s="8" t="s">
        <v>1578</v>
      </c>
      <c r="B1759" s="7">
        <v>7.8958000000000004</v>
      </c>
    </row>
    <row r="1760" spans="1:2" x14ac:dyDescent="0.3">
      <c r="A1760" s="6">
        <v>880</v>
      </c>
      <c r="B1760" s="7">
        <v>83.158299999999997</v>
      </c>
    </row>
    <row r="1761" spans="1:2" x14ac:dyDescent="0.3">
      <c r="A1761" s="8">
        <v>56</v>
      </c>
      <c r="B1761" s="7">
        <v>83.158299999999997</v>
      </c>
    </row>
    <row r="1762" spans="1:2" x14ac:dyDescent="0.3">
      <c r="A1762" s="6">
        <v>881</v>
      </c>
      <c r="B1762" s="7">
        <v>26</v>
      </c>
    </row>
    <row r="1763" spans="1:2" x14ac:dyDescent="0.3">
      <c r="A1763" s="8">
        <v>25</v>
      </c>
      <c r="B1763" s="7">
        <v>26</v>
      </c>
    </row>
    <row r="1764" spans="1:2" x14ac:dyDescent="0.3">
      <c r="A1764" s="6">
        <v>882</v>
      </c>
      <c r="B1764" s="7">
        <v>7.8958000000000004</v>
      </c>
    </row>
    <row r="1765" spans="1:2" x14ac:dyDescent="0.3">
      <c r="A1765" s="8">
        <v>33</v>
      </c>
      <c r="B1765" s="7">
        <v>7.8958000000000004</v>
      </c>
    </row>
    <row r="1766" spans="1:2" x14ac:dyDescent="0.3">
      <c r="A1766" s="6">
        <v>883</v>
      </c>
      <c r="B1766" s="7">
        <v>10.5167</v>
      </c>
    </row>
    <row r="1767" spans="1:2" x14ac:dyDescent="0.3">
      <c r="A1767" s="8">
        <v>22</v>
      </c>
      <c r="B1767" s="7">
        <v>10.5167</v>
      </c>
    </row>
    <row r="1768" spans="1:2" x14ac:dyDescent="0.3">
      <c r="A1768" s="6">
        <v>884</v>
      </c>
      <c r="B1768" s="7">
        <v>10.5</v>
      </c>
    </row>
    <row r="1769" spans="1:2" x14ac:dyDescent="0.3">
      <c r="A1769" s="8">
        <v>28</v>
      </c>
      <c r="B1769" s="7">
        <v>10.5</v>
      </c>
    </row>
    <row r="1770" spans="1:2" x14ac:dyDescent="0.3">
      <c r="A1770" s="6">
        <v>885</v>
      </c>
      <c r="B1770" s="7">
        <v>7.05</v>
      </c>
    </row>
    <row r="1771" spans="1:2" x14ac:dyDescent="0.3">
      <c r="A1771" s="8">
        <v>25</v>
      </c>
      <c r="B1771" s="7">
        <v>7.05</v>
      </c>
    </row>
    <row r="1772" spans="1:2" x14ac:dyDescent="0.3">
      <c r="A1772" s="6">
        <v>886</v>
      </c>
      <c r="B1772" s="7">
        <v>29.125</v>
      </c>
    </row>
    <row r="1773" spans="1:2" x14ac:dyDescent="0.3">
      <c r="A1773" s="8">
        <v>39</v>
      </c>
      <c r="B1773" s="7">
        <v>29.125</v>
      </c>
    </row>
    <row r="1774" spans="1:2" x14ac:dyDescent="0.3">
      <c r="A1774" s="6">
        <v>887</v>
      </c>
      <c r="B1774" s="7">
        <v>13</v>
      </c>
    </row>
    <row r="1775" spans="1:2" x14ac:dyDescent="0.3">
      <c r="A1775" s="8">
        <v>27</v>
      </c>
      <c r="B1775" s="7">
        <v>13</v>
      </c>
    </row>
    <row r="1776" spans="1:2" x14ac:dyDescent="0.3">
      <c r="A1776" s="6">
        <v>888</v>
      </c>
      <c r="B1776" s="7">
        <v>30</v>
      </c>
    </row>
    <row r="1777" spans="1:2" x14ac:dyDescent="0.3">
      <c r="A1777" s="8">
        <v>19</v>
      </c>
      <c r="B1777" s="7">
        <v>30</v>
      </c>
    </row>
    <row r="1778" spans="1:2" x14ac:dyDescent="0.3">
      <c r="A1778" s="6">
        <v>889</v>
      </c>
      <c r="B1778" s="7">
        <v>23.45</v>
      </c>
    </row>
    <row r="1779" spans="1:2" x14ac:dyDescent="0.3">
      <c r="A1779" s="8" t="s">
        <v>1578</v>
      </c>
      <c r="B1779" s="7">
        <v>23.45</v>
      </c>
    </row>
    <row r="1780" spans="1:2" x14ac:dyDescent="0.3">
      <c r="A1780" s="6">
        <v>890</v>
      </c>
      <c r="B1780" s="7">
        <v>30</v>
      </c>
    </row>
    <row r="1781" spans="1:2" x14ac:dyDescent="0.3">
      <c r="A1781" s="8">
        <v>26</v>
      </c>
      <c r="B1781" s="7">
        <v>30</v>
      </c>
    </row>
    <row r="1782" spans="1:2" x14ac:dyDescent="0.3">
      <c r="A1782" s="6">
        <v>891</v>
      </c>
      <c r="B1782" s="7">
        <v>7.75</v>
      </c>
    </row>
    <row r="1783" spans="1:2" x14ac:dyDescent="0.3">
      <c r="A1783" s="8">
        <v>32</v>
      </c>
      <c r="B1783" s="7">
        <v>7.75</v>
      </c>
    </row>
    <row r="1784" spans="1:2" x14ac:dyDescent="0.3">
      <c r="A1784" s="6" t="s">
        <v>1576</v>
      </c>
      <c r="B1784" s="7">
        <v>512.32920000000001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F94FA-BFED-44FE-B5A4-5F347AB246F5}">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DC347-479A-4A8B-A0DA-94ECF69CDB8C}">
  <dimension ref="A1:D4"/>
  <sheetViews>
    <sheetView workbookViewId="0">
      <selection activeCell="D11" sqref="D11"/>
    </sheetView>
  </sheetViews>
  <sheetFormatPr defaultRowHeight="14.4" x14ac:dyDescent="0.3"/>
  <sheetData>
    <row r="1" spans="1:4" x14ac:dyDescent="0.3">
      <c r="A1" s="11"/>
      <c r="B1" s="11" t="s">
        <v>1299</v>
      </c>
      <c r="C1" s="11" t="s">
        <v>1300</v>
      </c>
      <c r="D1" s="11" t="s">
        <v>1301</v>
      </c>
    </row>
    <row r="2" spans="1:4" x14ac:dyDescent="0.3">
      <c r="A2" s="9" t="s">
        <v>1299</v>
      </c>
      <c r="B2" s="9">
        <v>1</v>
      </c>
      <c r="C2" s="9"/>
      <c r="D2" s="9"/>
    </row>
    <row r="3" spans="1:4" x14ac:dyDescent="0.3">
      <c r="A3" s="9" t="s">
        <v>1300</v>
      </c>
      <c r="B3" s="9">
        <v>3.6688212358492796E-2</v>
      </c>
      <c r="C3" s="9">
        <v>1</v>
      </c>
      <c r="D3" s="9"/>
    </row>
    <row r="4" spans="1:4" ht="15" thickBot="1" x14ac:dyDescent="0.35">
      <c r="A4" s="10" t="s">
        <v>1301</v>
      </c>
      <c r="B4" s="10">
        <v>-0.60031386982567114</v>
      </c>
      <c r="C4" s="10">
        <v>0.494764211391725</v>
      </c>
      <c r="D4" s="10">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94"/>
  <sheetViews>
    <sheetView tabSelected="1" topLeftCell="M1" zoomScale="92" workbookViewId="0">
      <selection activeCell="Q9" sqref="Q9"/>
    </sheetView>
  </sheetViews>
  <sheetFormatPr defaultRowHeight="14.4" x14ac:dyDescent="0.3"/>
  <cols>
    <col min="1" max="1" width="13.77734375" bestFit="1" customWidth="1"/>
    <col min="2" max="2" width="13.6640625" bestFit="1" customWidth="1"/>
    <col min="3" max="3" width="8.21875" bestFit="1" customWidth="1"/>
    <col min="4" max="4" width="10" customWidth="1"/>
    <col min="5" max="6" width="10.21875" customWidth="1"/>
    <col min="7" max="7" width="10.6640625" bestFit="1" customWidth="1"/>
    <col min="8" max="8" width="13.44140625" customWidth="1"/>
    <col min="9" max="9" width="16.6640625" bestFit="1" customWidth="1"/>
    <col min="10" max="10" width="17.21875" customWidth="1"/>
    <col min="11" max="11" width="9.77734375" customWidth="1"/>
    <col min="12" max="12" width="12.77734375" customWidth="1"/>
    <col min="13" max="13" width="14.88671875" customWidth="1"/>
    <col min="14" max="14" width="11.44140625" customWidth="1"/>
    <col min="15" max="15" width="12.5546875" customWidth="1"/>
    <col min="16" max="16" width="14.77734375" customWidth="1"/>
    <col min="17" max="17" width="23.109375" customWidth="1"/>
    <col min="18" max="18" width="11.21875" customWidth="1"/>
    <col min="19" max="19" width="7.88671875" customWidth="1"/>
    <col min="20" max="20" width="11.21875" customWidth="1"/>
    <col min="21" max="21" width="9.33203125" customWidth="1"/>
    <col min="22" max="22" width="10.88671875" customWidth="1"/>
    <col min="23" max="23" width="14.77734375" customWidth="1"/>
    <col min="24" max="24" width="13.77734375" customWidth="1"/>
    <col min="25" max="25" width="8.21875" customWidth="1"/>
    <col min="26" max="26" width="8.109375" bestFit="1" customWidth="1"/>
    <col min="28" max="28" width="60.109375" customWidth="1"/>
    <col min="29" max="36" width="10.5546875" customWidth="1"/>
  </cols>
  <sheetData>
    <row r="1" spans="1:29" x14ac:dyDescent="0.3">
      <c r="A1" t="s">
        <v>1287</v>
      </c>
      <c r="B1" t="s">
        <v>1288</v>
      </c>
      <c r="C1" t="s">
        <v>1289</v>
      </c>
      <c r="D1" t="s">
        <v>1290</v>
      </c>
      <c r="E1" t="s">
        <v>1291</v>
      </c>
      <c r="F1" t="s">
        <v>1292</v>
      </c>
      <c r="G1" t="s">
        <v>1293</v>
      </c>
      <c r="H1" t="s">
        <v>1294</v>
      </c>
      <c r="I1" t="s">
        <v>1295</v>
      </c>
      <c r="J1" t="s">
        <v>1296</v>
      </c>
      <c r="K1" t="s">
        <v>1297</v>
      </c>
      <c r="L1" t="s">
        <v>1298</v>
      </c>
      <c r="M1" t="s">
        <v>1299</v>
      </c>
      <c r="N1" t="s">
        <v>1300</v>
      </c>
      <c r="O1" t="s">
        <v>1301</v>
      </c>
      <c r="P1" t="s">
        <v>1302</v>
      </c>
      <c r="Q1" t="s">
        <v>1303</v>
      </c>
      <c r="R1" t="s">
        <v>1304</v>
      </c>
      <c r="S1" t="s">
        <v>1305</v>
      </c>
      <c r="T1" t="s">
        <v>1306</v>
      </c>
      <c r="U1" t="s">
        <v>1307</v>
      </c>
      <c r="V1" t="s">
        <v>1308</v>
      </c>
      <c r="W1" t="s">
        <v>1309</v>
      </c>
      <c r="X1" t="s">
        <v>1310</v>
      </c>
      <c r="Y1" t="s">
        <v>1311</v>
      </c>
      <c r="Z1" t="s">
        <v>1312</v>
      </c>
      <c r="AA1" s="4" t="s">
        <v>1451</v>
      </c>
      <c r="AB1" t="s">
        <v>1572</v>
      </c>
    </row>
    <row r="2" spans="1:29" x14ac:dyDescent="0.3">
      <c r="A2" t="s">
        <v>1313</v>
      </c>
      <c r="B2" t="s">
        <v>1314</v>
      </c>
      <c r="C2" t="s">
        <v>1315</v>
      </c>
      <c r="D2">
        <v>14.7</v>
      </c>
      <c r="E2">
        <v>16.600000000000001</v>
      </c>
      <c r="F2">
        <v>18.600000000000001</v>
      </c>
      <c r="G2">
        <v>15</v>
      </c>
      <c r="H2">
        <v>20</v>
      </c>
      <c r="I2" t="s">
        <v>1316</v>
      </c>
      <c r="J2" t="s">
        <v>1317</v>
      </c>
      <c r="K2">
        <v>6</v>
      </c>
      <c r="L2">
        <v>4.3</v>
      </c>
      <c r="M2">
        <v>165</v>
      </c>
      <c r="N2">
        <v>4000</v>
      </c>
      <c r="O2">
        <v>1790</v>
      </c>
      <c r="P2" t="s">
        <v>1318</v>
      </c>
      <c r="Q2">
        <v>27</v>
      </c>
      <c r="R2">
        <v>8</v>
      </c>
      <c r="S2">
        <v>194</v>
      </c>
      <c r="T2">
        <v>111</v>
      </c>
      <c r="U2">
        <v>78</v>
      </c>
      <c r="V2">
        <v>42</v>
      </c>
      <c r="W2">
        <v>33.5</v>
      </c>
      <c r="X2" t="s">
        <v>1319</v>
      </c>
      <c r="Y2">
        <v>4025</v>
      </c>
      <c r="Z2" t="s">
        <v>1320</v>
      </c>
      <c r="AA2" s="4" t="str">
        <f>IF(Table1[[#This Row],[MPG.city]]&gt;35,"High",IF(Table1[[#This Row],[MPG.city]]&lt;25,"Low","Medium"))</f>
        <v>Low</v>
      </c>
      <c r="AB2" s="2" t="s">
        <v>1574</v>
      </c>
    </row>
    <row r="3" spans="1:29" x14ac:dyDescent="0.3">
      <c r="A3" t="s">
        <v>1321</v>
      </c>
      <c r="B3" t="s">
        <v>1322</v>
      </c>
      <c r="C3" t="s">
        <v>1315</v>
      </c>
      <c r="D3">
        <v>14.5</v>
      </c>
      <c r="E3">
        <v>19.899999999999999</v>
      </c>
      <c r="F3">
        <v>25.3</v>
      </c>
      <c r="G3">
        <v>15</v>
      </c>
      <c r="H3">
        <v>20</v>
      </c>
      <c r="I3" t="s">
        <v>1323</v>
      </c>
      <c r="J3" t="s">
        <v>1317</v>
      </c>
      <c r="K3">
        <v>6</v>
      </c>
      <c r="L3">
        <v>3</v>
      </c>
      <c r="M3">
        <v>145</v>
      </c>
      <c r="N3">
        <v>4800</v>
      </c>
      <c r="O3">
        <v>2080</v>
      </c>
      <c r="P3" t="s">
        <v>1324</v>
      </c>
      <c r="Q3">
        <v>21</v>
      </c>
      <c r="R3">
        <v>7</v>
      </c>
      <c r="S3">
        <v>176</v>
      </c>
      <c r="T3">
        <v>119</v>
      </c>
      <c r="U3">
        <v>72</v>
      </c>
      <c r="V3">
        <v>45</v>
      </c>
      <c r="W3">
        <v>30</v>
      </c>
      <c r="X3" t="s">
        <v>1319</v>
      </c>
      <c r="Y3">
        <v>3735</v>
      </c>
      <c r="Z3" t="s">
        <v>1320</v>
      </c>
      <c r="AA3" s="4" t="str">
        <f>IF(Table1[[#This Row],[MPG.city]]&gt;35,"High",IF(Table1[[#This Row],[MPG.city]]&lt;25,"Low","Medium"))</f>
        <v>Low</v>
      </c>
      <c r="AB3" t="s">
        <v>1573</v>
      </c>
      <c r="AC3">
        <f>COUNTIF(Table1[[#All],[Column1]],"High")</f>
        <v>3</v>
      </c>
    </row>
    <row r="4" spans="1:29" x14ac:dyDescent="0.3">
      <c r="A4" t="s">
        <v>1325</v>
      </c>
      <c r="B4" t="s">
        <v>1326</v>
      </c>
      <c r="C4" t="s">
        <v>1315</v>
      </c>
      <c r="D4">
        <v>13.6</v>
      </c>
      <c r="E4">
        <v>19</v>
      </c>
      <c r="F4">
        <v>24.4</v>
      </c>
      <c r="G4">
        <v>17</v>
      </c>
      <c r="H4">
        <v>21</v>
      </c>
      <c r="I4" t="s">
        <v>1323</v>
      </c>
      <c r="J4" t="s">
        <v>1317</v>
      </c>
      <c r="K4">
        <v>6</v>
      </c>
      <c r="L4">
        <v>3</v>
      </c>
      <c r="M4">
        <v>142</v>
      </c>
      <c r="N4">
        <v>5000</v>
      </c>
      <c r="O4">
        <v>1970</v>
      </c>
      <c r="P4" t="s">
        <v>1318</v>
      </c>
      <c r="Q4">
        <v>20</v>
      </c>
      <c r="R4">
        <v>7</v>
      </c>
      <c r="S4">
        <v>175</v>
      </c>
      <c r="T4">
        <v>112</v>
      </c>
      <c r="U4">
        <v>72</v>
      </c>
      <c r="V4">
        <v>42</v>
      </c>
      <c r="W4">
        <v>26.5</v>
      </c>
      <c r="X4" t="s">
        <v>1319</v>
      </c>
      <c r="Y4">
        <v>3705</v>
      </c>
      <c r="Z4" t="s">
        <v>1320</v>
      </c>
      <c r="AA4" s="4" t="str">
        <f>IF(Table1[[#This Row],[MPG.city]]&gt;35,"High",IF(Table1[[#This Row],[MPG.city]]&lt;25,"Low","Medium"))</f>
        <v>Low</v>
      </c>
    </row>
    <row r="5" spans="1:29" x14ac:dyDescent="0.3">
      <c r="A5" t="s">
        <v>1327</v>
      </c>
      <c r="B5" t="s">
        <v>1328</v>
      </c>
      <c r="C5" t="s">
        <v>1315</v>
      </c>
      <c r="D5">
        <v>16.600000000000001</v>
      </c>
      <c r="E5">
        <v>19.7</v>
      </c>
      <c r="F5">
        <v>22.7</v>
      </c>
      <c r="G5">
        <v>17</v>
      </c>
      <c r="H5">
        <v>21</v>
      </c>
      <c r="I5" t="s">
        <v>1316</v>
      </c>
      <c r="J5" t="s">
        <v>1329</v>
      </c>
      <c r="K5">
        <v>5</v>
      </c>
      <c r="L5">
        <v>2.5</v>
      </c>
      <c r="M5">
        <v>109</v>
      </c>
      <c r="N5">
        <v>4500</v>
      </c>
      <c r="O5">
        <v>2915</v>
      </c>
      <c r="P5" t="s">
        <v>1324</v>
      </c>
      <c r="Q5">
        <v>21.1</v>
      </c>
      <c r="R5">
        <v>7</v>
      </c>
      <c r="S5">
        <v>187</v>
      </c>
      <c r="T5">
        <v>115</v>
      </c>
      <c r="U5">
        <v>72</v>
      </c>
      <c r="V5">
        <v>38</v>
      </c>
      <c r="W5">
        <v>34</v>
      </c>
      <c r="X5" t="s">
        <v>1319</v>
      </c>
      <c r="Y5">
        <v>3960</v>
      </c>
      <c r="Z5" t="s">
        <v>1330</v>
      </c>
      <c r="AA5" s="4" t="str">
        <f>IF(Table1[[#This Row],[MPG.city]]&gt;35,"High",IF(Table1[[#This Row],[MPG.city]]&lt;25,"Low","Medium"))</f>
        <v>Low</v>
      </c>
    </row>
    <row r="6" spans="1:29" x14ac:dyDescent="0.3">
      <c r="A6" t="s">
        <v>1331</v>
      </c>
      <c r="B6" t="s">
        <v>1332</v>
      </c>
      <c r="C6" t="s">
        <v>1333</v>
      </c>
      <c r="D6">
        <v>45.4</v>
      </c>
      <c r="E6">
        <v>47.9</v>
      </c>
      <c r="F6">
        <v>50.4</v>
      </c>
      <c r="G6">
        <v>17</v>
      </c>
      <c r="H6">
        <v>22</v>
      </c>
      <c r="I6" t="s">
        <v>1323</v>
      </c>
      <c r="J6" t="s">
        <v>1334</v>
      </c>
      <c r="K6">
        <v>8</v>
      </c>
      <c r="L6">
        <v>4.5</v>
      </c>
      <c r="M6">
        <v>278</v>
      </c>
      <c r="N6">
        <v>6000</v>
      </c>
      <c r="O6">
        <v>1955</v>
      </c>
      <c r="P6" t="s">
        <v>1318</v>
      </c>
      <c r="Q6">
        <v>22.5</v>
      </c>
      <c r="R6">
        <v>5</v>
      </c>
      <c r="S6">
        <v>200</v>
      </c>
      <c r="T6">
        <v>113</v>
      </c>
      <c r="U6">
        <v>72</v>
      </c>
      <c r="V6">
        <v>42</v>
      </c>
      <c r="W6">
        <v>29</v>
      </c>
      <c r="X6">
        <v>15</v>
      </c>
      <c r="Y6">
        <v>4000</v>
      </c>
      <c r="Z6" t="s">
        <v>1330</v>
      </c>
      <c r="AA6" s="4" t="str">
        <f>IF(Table1[[#This Row],[MPG.city]]&gt;35,"High",IF(Table1[[#This Row],[MPG.city]]&lt;25,"Low","Medium"))</f>
        <v>Low</v>
      </c>
    </row>
    <row r="7" spans="1:29" x14ac:dyDescent="0.3">
      <c r="A7" t="s">
        <v>1335</v>
      </c>
      <c r="B7" t="s">
        <v>1336</v>
      </c>
      <c r="C7" t="s">
        <v>1315</v>
      </c>
      <c r="D7">
        <v>18.899999999999999</v>
      </c>
      <c r="E7">
        <v>22.7</v>
      </c>
      <c r="F7">
        <v>26.6</v>
      </c>
      <c r="G7">
        <v>18</v>
      </c>
      <c r="H7">
        <v>22</v>
      </c>
      <c r="I7" t="s">
        <v>1323</v>
      </c>
      <c r="J7" t="s">
        <v>1317</v>
      </c>
      <c r="K7">
        <v>4</v>
      </c>
      <c r="L7">
        <v>2.4</v>
      </c>
      <c r="M7">
        <v>138</v>
      </c>
      <c r="N7">
        <v>5000</v>
      </c>
      <c r="O7">
        <v>2515</v>
      </c>
      <c r="P7" t="s">
        <v>1324</v>
      </c>
      <c r="Q7">
        <v>19.8</v>
      </c>
      <c r="R7">
        <v>7</v>
      </c>
      <c r="S7">
        <v>187</v>
      </c>
      <c r="T7">
        <v>113</v>
      </c>
      <c r="U7">
        <v>71</v>
      </c>
      <c r="V7">
        <v>41</v>
      </c>
      <c r="W7">
        <v>35</v>
      </c>
      <c r="X7" t="s">
        <v>1319</v>
      </c>
      <c r="Y7">
        <v>3785</v>
      </c>
      <c r="Z7" t="s">
        <v>1330</v>
      </c>
      <c r="AA7" s="4" t="str">
        <f>IF(Table1[[#This Row],[MPG.city]]&gt;35,"High",IF(Table1[[#This Row],[MPG.city]]&lt;25,"Low","Medium"))</f>
        <v>Low</v>
      </c>
    </row>
    <row r="8" spans="1:29" x14ac:dyDescent="0.3">
      <c r="A8" t="s">
        <v>1313</v>
      </c>
      <c r="B8" t="s">
        <v>1337</v>
      </c>
      <c r="C8" t="s">
        <v>1315</v>
      </c>
      <c r="D8">
        <v>14.7</v>
      </c>
      <c r="E8">
        <v>16.3</v>
      </c>
      <c r="F8">
        <v>18</v>
      </c>
      <c r="G8">
        <v>18</v>
      </c>
      <c r="H8">
        <v>23</v>
      </c>
      <c r="I8" t="s">
        <v>1316</v>
      </c>
      <c r="J8" t="s">
        <v>1329</v>
      </c>
      <c r="K8">
        <v>6</v>
      </c>
      <c r="L8">
        <v>3.8</v>
      </c>
      <c r="M8">
        <v>170</v>
      </c>
      <c r="N8">
        <v>4800</v>
      </c>
      <c r="O8">
        <v>1690</v>
      </c>
      <c r="P8" t="s">
        <v>1318</v>
      </c>
      <c r="Q8">
        <v>20</v>
      </c>
      <c r="R8">
        <v>7</v>
      </c>
      <c r="S8">
        <v>178</v>
      </c>
      <c r="T8">
        <v>110</v>
      </c>
      <c r="U8">
        <v>74</v>
      </c>
      <c r="V8">
        <v>44</v>
      </c>
      <c r="W8">
        <v>30.5</v>
      </c>
      <c r="X8" t="s">
        <v>1319</v>
      </c>
      <c r="Y8">
        <v>3715</v>
      </c>
      <c r="Z8" t="s">
        <v>1320</v>
      </c>
      <c r="AA8" s="4" t="str">
        <f>IF(Table1[[#This Row],[MPG.city]]&gt;35,"High",IF(Table1[[#This Row],[MPG.city]]&lt;25,"Low","Medium"))</f>
        <v>Low</v>
      </c>
    </row>
    <row r="9" spans="1:29" x14ac:dyDescent="0.3">
      <c r="A9" t="s">
        <v>1338</v>
      </c>
      <c r="B9" t="s">
        <v>1339</v>
      </c>
      <c r="C9" t="s">
        <v>1333</v>
      </c>
      <c r="D9">
        <v>34.700000000000003</v>
      </c>
      <c r="E9">
        <v>35.200000000000003</v>
      </c>
      <c r="F9">
        <v>35.6</v>
      </c>
      <c r="G9">
        <v>18</v>
      </c>
      <c r="H9">
        <v>23</v>
      </c>
      <c r="I9" t="s">
        <v>1340</v>
      </c>
      <c r="J9" t="s">
        <v>1334</v>
      </c>
      <c r="K9">
        <v>6</v>
      </c>
      <c r="L9">
        <v>3</v>
      </c>
      <c r="M9">
        <v>225</v>
      </c>
      <c r="N9">
        <v>6000</v>
      </c>
      <c r="O9">
        <v>2510</v>
      </c>
      <c r="P9" t="s">
        <v>1324</v>
      </c>
      <c r="Q9">
        <v>20.6</v>
      </c>
      <c r="R9">
        <v>4</v>
      </c>
      <c r="S9">
        <v>191</v>
      </c>
      <c r="T9">
        <v>106</v>
      </c>
      <c r="U9">
        <v>71</v>
      </c>
      <c r="V9">
        <v>39</v>
      </c>
      <c r="W9">
        <v>25</v>
      </c>
      <c r="X9">
        <v>9</v>
      </c>
      <c r="Y9">
        <v>3515</v>
      </c>
      <c r="Z9" t="s">
        <v>1330</v>
      </c>
      <c r="AA9" s="4" t="str">
        <f>IF(Table1[[#This Row],[MPG.city]]&gt;35,"High",IF(Table1[[#This Row],[MPG.city]]&lt;25,"Low","Medium"))</f>
        <v>Low</v>
      </c>
    </row>
    <row r="10" spans="1:29" x14ac:dyDescent="0.3">
      <c r="A10" t="s">
        <v>1341</v>
      </c>
      <c r="B10" t="s">
        <v>1342</v>
      </c>
      <c r="C10" t="s">
        <v>1315</v>
      </c>
      <c r="D10">
        <v>16.7</v>
      </c>
      <c r="E10">
        <v>19.100000000000001</v>
      </c>
      <c r="F10">
        <v>21.5</v>
      </c>
      <c r="G10">
        <v>17</v>
      </c>
      <c r="H10">
        <v>23</v>
      </c>
      <c r="I10" t="s">
        <v>1316</v>
      </c>
      <c r="J10" t="s">
        <v>1329</v>
      </c>
      <c r="K10">
        <v>6</v>
      </c>
      <c r="L10">
        <v>3</v>
      </c>
      <c r="M10">
        <v>151</v>
      </c>
      <c r="N10">
        <v>4800</v>
      </c>
      <c r="O10">
        <v>2065</v>
      </c>
      <c r="P10" t="s">
        <v>1318</v>
      </c>
      <c r="Q10">
        <v>20</v>
      </c>
      <c r="R10">
        <v>7</v>
      </c>
      <c r="S10">
        <v>190</v>
      </c>
      <c r="T10">
        <v>112</v>
      </c>
      <c r="U10">
        <v>74</v>
      </c>
      <c r="V10">
        <v>41</v>
      </c>
      <c r="W10">
        <v>27</v>
      </c>
      <c r="X10" t="s">
        <v>1319</v>
      </c>
      <c r="Y10">
        <v>4100</v>
      </c>
      <c r="Z10" t="s">
        <v>1330</v>
      </c>
      <c r="AA10" s="4" t="str">
        <f>IF(Table1[[#This Row],[MPG.city]]&gt;35,"High",IF(Table1[[#This Row],[MPG.city]]&lt;25,"Low","Medium"))</f>
        <v>Low</v>
      </c>
    </row>
    <row r="11" spans="1:29" x14ac:dyDescent="0.3">
      <c r="A11" t="s">
        <v>1343</v>
      </c>
      <c r="B11" t="s">
        <v>1344</v>
      </c>
      <c r="C11" t="s">
        <v>1315</v>
      </c>
      <c r="D11">
        <v>19.5</v>
      </c>
      <c r="E11">
        <v>19.5</v>
      </c>
      <c r="F11">
        <v>19.5</v>
      </c>
      <c r="G11">
        <v>18</v>
      </c>
      <c r="H11">
        <v>23</v>
      </c>
      <c r="I11" t="s">
        <v>1316</v>
      </c>
      <c r="J11" t="s">
        <v>1329</v>
      </c>
      <c r="K11">
        <v>6</v>
      </c>
      <c r="L11">
        <v>3.8</v>
      </c>
      <c r="M11">
        <v>170</v>
      </c>
      <c r="N11">
        <v>4800</v>
      </c>
      <c r="O11">
        <v>1690</v>
      </c>
      <c r="P11" t="s">
        <v>1318</v>
      </c>
      <c r="Q11">
        <v>20</v>
      </c>
      <c r="R11">
        <v>7</v>
      </c>
      <c r="S11">
        <v>194</v>
      </c>
      <c r="T11">
        <v>110</v>
      </c>
      <c r="U11">
        <v>74</v>
      </c>
      <c r="V11">
        <v>44</v>
      </c>
      <c r="W11">
        <v>30.5</v>
      </c>
      <c r="X11" t="s">
        <v>1319</v>
      </c>
      <c r="Y11">
        <v>3715</v>
      </c>
      <c r="Z11" t="s">
        <v>1320</v>
      </c>
      <c r="AA11" s="4" t="str">
        <f>IF(Table1[[#This Row],[MPG.city]]&gt;35,"High",IF(Table1[[#This Row],[MPG.city]]&lt;25,"Low","Medium"))</f>
        <v>Low</v>
      </c>
      <c r="AB11" t="s">
        <v>1473</v>
      </c>
    </row>
    <row r="12" spans="1:29" x14ac:dyDescent="0.3">
      <c r="A12" t="s">
        <v>1325</v>
      </c>
      <c r="B12" t="s">
        <v>1345</v>
      </c>
      <c r="C12" t="s">
        <v>1346</v>
      </c>
      <c r="D12">
        <v>18.5</v>
      </c>
      <c r="E12">
        <v>25.8</v>
      </c>
      <c r="F12">
        <v>33.1</v>
      </c>
      <c r="G12">
        <v>18</v>
      </c>
      <c r="H12">
        <v>24</v>
      </c>
      <c r="I12" t="s">
        <v>1323</v>
      </c>
      <c r="J12" t="s">
        <v>1317</v>
      </c>
      <c r="K12">
        <v>6</v>
      </c>
      <c r="L12">
        <v>3</v>
      </c>
      <c r="M12">
        <v>300</v>
      </c>
      <c r="N12">
        <v>6000</v>
      </c>
      <c r="O12">
        <v>2120</v>
      </c>
      <c r="P12" t="s">
        <v>1324</v>
      </c>
      <c r="Q12">
        <v>19.8</v>
      </c>
      <c r="R12">
        <v>4</v>
      </c>
      <c r="S12">
        <v>180</v>
      </c>
      <c r="T12">
        <v>97</v>
      </c>
      <c r="U12">
        <v>72</v>
      </c>
      <c r="V12">
        <v>40</v>
      </c>
      <c r="W12">
        <v>20</v>
      </c>
      <c r="X12">
        <v>11</v>
      </c>
      <c r="Y12">
        <v>3805</v>
      </c>
      <c r="Z12" t="s">
        <v>1320</v>
      </c>
      <c r="AA12" s="4" t="str">
        <f>IF(Table1[[#This Row],[MPG.city]]&gt;35,"High",IF(Table1[[#This Row],[MPG.city]]&lt;25,"Low","Medium"))</f>
        <v>Low</v>
      </c>
    </row>
    <row r="13" spans="1:29" x14ac:dyDescent="0.3">
      <c r="A13" t="s">
        <v>1338</v>
      </c>
      <c r="B13" t="s">
        <v>1347</v>
      </c>
      <c r="C13" t="s">
        <v>1333</v>
      </c>
      <c r="D13">
        <v>27.5</v>
      </c>
      <c r="E13">
        <v>28</v>
      </c>
      <c r="F13">
        <v>28.4</v>
      </c>
      <c r="G13">
        <v>18</v>
      </c>
      <c r="H13">
        <v>24</v>
      </c>
      <c r="I13" t="s">
        <v>1323</v>
      </c>
      <c r="J13" t="s">
        <v>1329</v>
      </c>
      <c r="K13">
        <v>6</v>
      </c>
      <c r="L13">
        <v>3</v>
      </c>
      <c r="M13">
        <v>185</v>
      </c>
      <c r="N13">
        <v>5200</v>
      </c>
      <c r="O13">
        <v>2325</v>
      </c>
      <c r="P13" t="s">
        <v>1324</v>
      </c>
      <c r="Q13">
        <v>18.5</v>
      </c>
      <c r="R13">
        <v>5</v>
      </c>
      <c r="S13">
        <v>188</v>
      </c>
      <c r="T13">
        <v>103</v>
      </c>
      <c r="U13">
        <v>70</v>
      </c>
      <c r="V13">
        <v>40</v>
      </c>
      <c r="W13">
        <v>27.5</v>
      </c>
      <c r="X13">
        <v>14</v>
      </c>
      <c r="Y13">
        <v>3510</v>
      </c>
      <c r="Z13" t="s">
        <v>1330</v>
      </c>
      <c r="AA13" s="4" t="str">
        <f>IF(Table1[[#This Row],[MPG.city]]&gt;35,"High",IF(Table1[[#This Row],[MPG.city]]&lt;25,"Low","Medium"))</f>
        <v>Low</v>
      </c>
    </row>
    <row r="14" spans="1:29" x14ac:dyDescent="0.3">
      <c r="A14" t="s">
        <v>1348</v>
      </c>
      <c r="B14" t="s">
        <v>1349</v>
      </c>
      <c r="C14" t="s">
        <v>1315</v>
      </c>
      <c r="D14">
        <v>16.600000000000001</v>
      </c>
      <c r="E14">
        <v>19.100000000000001</v>
      </c>
      <c r="F14">
        <v>21.7</v>
      </c>
      <c r="G14">
        <v>18</v>
      </c>
      <c r="H14">
        <v>24</v>
      </c>
      <c r="I14" t="s">
        <v>1316</v>
      </c>
      <c r="J14" t="s">
        <v>1317</v>
      </c>
      <c r="K14">
        <v>6</v>
      </c>
      <c r="L14">
        <v>3</v>
      </c>
      <c r="M14">
        <v>155</v>
      </c>
      <c r="N14">
        <v>5000</v>
      </c>
      <c r="O14">
        <v>2240</v>
      </c>
      <c r="P14" t="s">
        <v>1318</v>
      </c>
      <c r="Q14">
        <v>19.600000000000001</v>
      </c>
      <c r="R14">
        <v>7</v>
      </c>
      <c r="S14">
        <v>190</v>
      </c>
      <c r="T14">
        <v>110</v>
      </c>
      <c r="U14">
        <v>72</v>
      </c>
      <c r="V14">
        <v>39</v>
      </c>
      <c r="W14">
        <v>27.5</v>
      </c>
      <c r="X14" t="s">
        <v>1319</v>
      </c>
      <c r="Y14">
        <v>3735</v>
      </c>
      <c r="Z14" t="s">
        <v>1330</v>
      </c>
      <c r="AA14" s="4" t="str">
        <f>IF(Table1[[#This Row],[MPG.city]]&gt;35,"High",IF(Table1[[#This Row],[MPG.city]]&lt;25,"Low","Medium"))</f>
        <v>Low</v>
      </c>
    </row>
    <row r="15" spans="1:29" x14ac:dyDescent="0.3">
      <c r="A15" t="s">
        <v>1350</v>
      </c>
      <c r="B15" t="s">
        <v>1351</v>
      </c>
      <c r="C15" t="s">
        <v>1333</v>
      </c>
      <c r="D15">
        <v>22.4</v>
      </c>
      <c r="E15">
        <v>26.1</v>
      </c>
      <c r="F15">
        <v>29.9</v>
      </c>
      <c r="G15">
        <v>18</v>
      </c>
      <c r="H15">
        <v>24</v>
      </c>
      <c r="I15" t="s">
        <v>1323</v>
      </c>
      <c r="J15" t="s">
        <v>1329</v>
      </c>
      <c r="K15">
        <v>6</v>
      </c>
      <c r="L15">
        <v>3</v>
      </c>
      <c r="M15">
        <v>202</v>
      </c>
      <c r="N15">
        <v>6000</v>
      </c>
      <c r="O15">
        <v>2210</v>
      </c>
      <c r="P15" t="s">
        <v>1318</v>
      </c>
      <c r="Q15">
        <v>19</v>
      </c>
      <c r="R15">
        <v>5</v>
      </c>
      <c r="S15">
        <v>190</v>
      </c>
      <c r="T15">
        <v>107</v>
      </c>
      <c r="U15">
        <v>70</v>
      </c>
      <c r="V15">
        <v>43</v>
      </c>
      <c r="W15">
        <v>27.5</v>
      </c>
      <c r="X15">
        <v>14</v>
      </c>
      <c r="Y15">
        <v>3730</v>
      </c>
      <c r="Z15" t="s">
        <v>1330</v>
      </c>
      <c r="AA15" s="4" t="str">
        <f>IF(Table1[[#This Row],[MPG.city]]&gt;35,"High",IF(Table1[[#This Row],[MPG.city]]&lt;25,"Low","Medium"))</f>
        <v>Low</v>
      </c>
    </row>
    <row r="16" spans="1:29" x14ac:dyDescent="0.3">
      <c r="A16" t="s">
        <v>1352</v>
      </c>
      <c r="B16" t="s">
        <v>1353</v>
      </c>
      <c r="C16" t="s">
        <v>1333</v>
      </c>
      <c r="D16">
        <v>29.2</v>
      </c>
      <c r="E16">
        <v>33.9</v>
      </c>
      <c r="F16">
        <v>38.700000000000003</v>
      </c>
      <c r="G16">
        <v>18</v>
      </c>
      <c r="H16">
        <v>25</v>
      </c>
      <c r="I16" t="s">
        <v>1340</v>
      </c>
      <c r="J16" t="s">
        <v>1329</v>
      </c>
      <c r="K16">
        <v>6</v>
      </c>
      <c r="L16">
        <v>3.2</v>
      </c>
      <c r="M16">
        <v>200</v>
      </c>
      <c r="N16">
        <v>5500</v>
      </c>
      <c r="O16">
        <v>2335</v>
      </c>
      <c r="P16" t="s">
        <v>1324</v>
      </c>
      <c r="Q16">
        <v>18</v>
      </c>
      <c r="R16">
        <v>5</v>
      </c>
      <c r="S16">
        <v>195</v>
      </c>
      <c r="T16">
        <v>115</v>
      </c>
      <c r="U16">
        <v>71</v>
      </c>
      <c r="V16">
        <v>38</v>
      </c>
      <c r="W16">
        <v>30</v>
      </c>
      <c r="X16">
        <v>15</v>
      </c>
      <c r="Y16">
        <v>3560</v>
      </c>
      <c r="Z16" t="s">
        <v>1330</v>
      </c>
      <c r="AA16" s="4" t="str">
        <f>IF(Table1[[#This Row],[MPG.city]]&gt;35,"High",IF(Table1[[#This Row],[MPG.city]]&lt;25,"Low","Medium"))</f>
        <v>Low</v>
      </c>
    </row>
    <row r="17" spans="1:33" x14ac:dyDescent="0.3">
      <c r="A17" t="s">
        <v>1354</v>
      </c>
      <c r="B17" t="s">
        <v>1355</v>
      </c>
      <c r="C17" t="s">
        <v>1356</v>
      </c>
      <c r="D17">
        <v>22.6</v>
      </c>
      <c r="E17">
        <v>23.7</v>
      </c>
      <c r="F17">
        <v>24.9</v>
      </c>
      <c r="G17">
        <v>16</v>
      </c>
      <c r="H17">
        <v>25</v>
      </c>
      <c r="I17" t="s">
        <v>1323</v>
      </c>
      <c r="J17" t="s">
        <v>1334</v>
      </c>
      <c r="K17">
        <v>6</v>
      </c>
      <c r="L17">
        <v>5.7</v>
      </c>
      <c r="M17">
        <v>180</v>
      </c>
      <c r="N17">
        <v>4000</v>
      </c>
      <c r="O17">
        <v>1320</v>
      </c>
      <c r="P17" t="s">
        <v>1318</v>
      </c>
      <c r="Q17">
        <v>23</v>
      </c>
      <c r="R17">
        <v>6</v>
      </c>
      <c r="S17">
        <v>216</v>
      </c>
      <c r="T17">
        <v>116</v>
      </c>
      <c r="U17">
        <v>78</v>
      </c>
      <c r="V17">
        <v>45</v>
      </c>
      <c r="W17">
        <v>30.5</v>
      </c>
      <c r="X17">
        <v>21</v>
      </c>
      <c r="Y17">
        <v>4105</v>
      </c>
      <c r="Z17" t="s">
        <v>1320</v>
      </c>
      <c r="AA17" s="4" t="str">
        <f>IF(Table1[[#This Row],[MPG.city]]&gt;35,"High",IF(Table1[[#This Row],[MPG.city]]&lt;25,"Low","Medium"))</f>
        <v>Low</v>
      </c>
    </row>
    <row r="18" spans="1:33" x14ac:dyDescent="0.3">
      <c r="A18" t="s">
        <v>1357</v>
      </c>
      <c r="B18" t="s">
        <v>1358</v>
      </c>
      <c r="C18" t="s">
        <v>1356</v>
      </c>
      <c r="D18">
        <v>33</v>
      </c>
      <c r="E18">
        <v>34.700000000000003</v>
      </c>
      <c r="F18">
        <v>36.299999999999997</v>
      </c>
      <c r="G18">
        <v>16</v>
      </c>
      <c r="H18">
        <v>25</v>
      </c>
      <c r="I18" t="s">
        <v>1323</v>
      </c>
      <c r="J18" t="s">
        <v>1329</v>
      </c>
      <c r="K18">
        <v>8</v>
      </c>
      <c r="L18">
        <v>4.9000000000000004</v>
      </c>
      <c r="M18">
        <v>200</v>
      </c>
      <c r="N18">
        <v>4100</v>
      </c>
      <c r="O18">
        <v>1510</v>
      </c>
      <c r="P18" t="s">
        <v>1318</v>
      </c>
      <c r="Q18">
        <v>18</v>
      </c>
      <c r="R18">
        <v>6</v>
      </c>
      <c r="S18">
        <v>206</v>
      </c>
      <c r="T18">
        <v>114</v>
      </c>
      <c r="U18">
        <v>73</v>
      </c>
      <c r="V18">
        <v>43</v>
      </c>
      <c r="W18">
        <v>35</v>
      </c>
      <c r="X18">
        <v>18</v>
      </c>
      <c r="Y18">
        <v>3620</v>
      </c>
      <c r="Z18" t="s">
        <v>1320</v>
      </c>
      <c r="AA18" s="4" t="str">
        <f>IF(Table1[[#This Row],[MPG.city]]&gt;35,"High",IF(Table1[[#This Row],[MPG.city]]&lt;25,"Low","Medium"))</f>
        <v>Low</v>
      </c>
    </row>
    <row r="19" spans="1:33" x14ac:dyDescent="0.3">
      <c r="A19" t="s">
        <v>1357</v>
      </c>
      <c r="B19" t="s">
        <v>1359</v>
      </c>
      <c r="C19" t="s">
        <v>1333</v>
      </c>
      <c r="D19">
        <v>37.5</v>
      </c>
      <c r="E19">
        <v>40.1</v>
      </c>
      <c r="F19">
        <v>42.7</v>
      </c>
      <c r="G19">
        <v>16</v>
      </c>
      <c r="H19">
        <v>25</v>
      </c>
      <c r="I19" t="s">
        <v>1340</v>
      </c>
      <c r="J19" t="s">
        <v>1329</v>
      </c>
      <c r="K19">
        <v>8</v>
      </c>
      <c r="L19">
        <v>4.5999999999999996</v>
      </c>
      <c r="M19">
        <v>295</v>
      </c>
      <c r="N19">
        <v>6000</v>
      </c>
      <c r="O19">
        <v>1985</v>
      </c>
      <c r="P19" t="s">
        <v>1318</v>
      </c>
      <c r="Q19">
        <v>20</v>
      </c>
      <c r="R19">
        <v>5</v>
      </c>
      <c r="S19">
        <v>204</v>
      </c>
      <c r="T19">
        <v>111</v>
      </c>
      <c r="U19">
        <v>74</v>
      </c>
      <c r="V19">
        <v>44</v>
      </c>
      <c r="W19">
        <v>31</v>
      </c>
      <c r="X19">
        <v>14</v>
      </c>
      <c r="Y19">
        <v>3935</v>
      </c>
      <c r="Z19" t="s">
        <v>1320</v>
      </c>
      <c r="AA19" s="4" t="str">
        <f>IF(Table1[[#This Row],[MPG.city]]&gt;35,"High",IF(Table1[[#This Row],[MPG.city]]&lt;25,"Low","Medium"))</f>
        <v>Low</v>
      </c>
      <c r="AB19" t="s">
        <v>1451</v>
      </c>
      <c r="AC19" t="s">
        <v>1452</v>
      </c>
      <c r="AD19" t="s">
        <v>1453</v>
      </c>
      <c r="AE19" t="s">
        <v>1454</v>
      </c>
      <c r="AF19" t="s">
        <v>1455</v>
      </c>
      <c r="AG19" t="s">
        <v>1456</v>
      </c>
    </row>
    <row r="20" spans="1:33" x14ac:dyDescent="0.3">
      <c r="A20" t="s">
        <v>1313</v>
      </c>
      <c r="B20" t="s">
        <v>1360</v>
      </c>
      <c r="C20" t="s">
        <v>1346</v>
      </c>
      <c r="D20">
        <v>34.6</v>
      </c>
      <c r="E20">
        <v>38</v>
      </c>
      <c r="F20">
        <v>41.5</v>
      </c>
      <c r="G20">
        <v>17</v>
      </c>
      <c r="H20">
        <v>25</v>
      </c>
      <c r="I20" t="s">
        <v>1323</v>
      </c>
      <c r="J20" t="s">
        <v>1334</v>
      </c>
      <c r="K20">
        <v>8</v>
      </c>
      <c r="L20">
        <v>5.7</v>
      </c>
      <c r="M20">
        <v>300</v>
      </c>
      <c r="N20">
        <v>5000</v>
      </c>
      <c r="O20">
        <v>1450</v>
      </c>
      <c r="P20" t="s">
        <v>1324</v>
      </c>
      <c r="Q20">
        <v>20</v>
      </c>
      <c r="R20">
        <v>2</v>
      </c>
      <c r="S20">
        <v>179</v>
      </c>
      <c r="T20">
        <v>96</v>
      </c>
      <c r="U20">
        <v>74</v>
      </c>
      <c r="V20">
        <v>43</v>
      </c>
      <c r="W20" t="s">
        <v>1319</v>
      </c>
      <c r="X20" t="s">
        <v>1319</v>
      </c>
      <c r="Y20">
        <v>3380</v>
      </c>
      <c r="Z20" t="s">
        <v>1320</v>
      </c>
      <c r="AA20" s="4" t="str">
        <f>IF(Table1[[#This Row],[MPG.city]]&gt;35,"High",IF(Table1[[#This Row],[MPG.city]]&lt;25,"Low","Medium"))</f>
        <v>Low</v>
      </c>
      <c r="AC20" t="s">
        <v>1449</v>
      </c>
      <c r="AE20" t="s">
        <v>1450</v>
      </c>
    </row>
    <row r="21" spans="1:33" x14ac:dyDescent="0.3">
      <c r="A21" t="s">
        <v>1348</v>
      </c>
      <c r="B21" t="s">
        <v>1361</v>
      </c>
      <c r="C21" t="s">
        <v>1346</v>
      </c>
      <c r="D21">
        <v>32.5</v>
      </c>
      <c r="E21">
        <v>32.5</v>
      </c>
      <c r="F21">
        <v>32.5</v>
      </c>
      <c r="G21">
        <v>17</v>
      </c>
      <c r="H21">
        <v>25</v>
      </c>
      <c r="I21" t="s">
        <v>1323</v>
      </c>
      <c r="J21" t="s">
        <v>1334</v>
      </c>
      <c r="K21" t="s">
        <v>1362</v>
      </c>
      <c r="L21">
        <v>1.3</v>
      </c>
      <c r="M21">
        <v>255</v>
      </c>
      <c r="N21">
        <v>6500</v>
      </c>
      <c r="O21">
        <v>2325</v>
      </c>
      <c r="P21" t="s">
        <v>1324</v>
      </c>
      <c r="Q21">
        <v>20</v>
      </c>
      <c r="R21">
        <v>2</v>
      </c>
      <c r="S21">
        <v>169</v>
      </c>
      <c r="T21">
        <v>96</v>
      </c>
      <c r="U21">
        <v>69</v>
      </c>
      <c r="V21">
        <v>37</v>
      </c>
      <c r="W21" t="s">
        <v>1319</v>
      </c>
      <c r="X21" t="s">
        <v>1319</v>
      </c>
      <c r="Y21">
        <v>2895</v>
      </c>
      <c r="Z21" t="s">
        <v>1330</v>
      </c>
      <c r="AA21" s="4" t="str">
        <f>IF(Table1[[#This Row],[MPG.city]]&gt;35,"High",IF(Table1[[#This Row],[MPG.city]]&lt;25,"Low","Medium"))</f>
        <v>Low</v>
      </c>
      <c r="AB21">
        <f>SUMIFS(Table1[[#All],[Price]],Table1[[#All],[Type]],"Van",Table1[[#All],[AirBags]],"Driver only")</f>
        <v>61.599999999999994</v>
      </c>
      <c r="AC21">
        <f t="shared" ref="AC21:AC27" si="0">ROUND(AB21,0)</f>
        <v>62</v>
      </c>
      <c r="AE21">
        <f>ROUND(AB21,2)</f>
        <v>61.6</v>
      </c>
    </row>
    <row r="22" spans="1:33" x14ac:dyDescent="0.3">
      <c r="A22" t="s">
        <v>1363</v>
      </c>
      <c r="B22" t="s">
        <v>1364</v>
      </c>
      <c r="C22" t="s">
        <v>1333</v>
      </c>
      <c r="D22">
        <v>43.8</v>
      </c>
      <c r="E22">
        <v>61.9</v>
      </c>
      <c r="F22">
        <v>80</v>
      </c>
      <c r="G22">
        <v>19</v>
      </c>
      <c r="H22">
        <v>25</v>
      </c>
      <c r="I22" t="s">
        <v>1340</v>
      </c>
      <c r="J22" t="s">
        <v>1334</v>
      </c>
      <c r="K22">
        <v>6</v>
      </c>
      <c r="L22">
        <v>3.2</v>
      </c>
      <c r="M22">
        <v>217</v>
      </c>
      <c r="N22">
        <v>5500</v>
      </c>
      <c r="O22">
        <v>2220</v>
      </c>
      <c r="P22" t="s">
        <v>1318</v>
      </c>
      <c r="Q22">
        <v>18.5</v>
      </c>
      <c r="R22">
        <v>5</v>
      </c>
      <c r="S22">
        <v>187</v>
      </c>
      <c r="T22">
        <v>110</v>
      </c>
      <c r="U22">
        <v>69</v>
      </c>
      <c r="V22">
        <v>37</v>
      </c>
      <c r="W22">
        <v>27</v>
      </c>
      <c r="X22">
        <v>15</v>
      </c>
      <c r="Y22">
        <v>3525</v>
      </c>
      <c r="Z22" t="s">
        <v>1330</v>
      </c>
      <c r="AA22" s="4" t="str">
        <f>IF(Table1[[#This Row],[MPG.city]]&gt;35,"High",IF(Table1[[#This Row],[MPG.city]]&lt;25,"Low","Medium"))</f>
        <v>Low</v>
      </c>
      <c r="AB22">
        <v>175.58099999999999</v>
      </c>
      <c r="AC22">
        <f t="shared" si="0"/>
        <v>176</v>
      </c>
      <c r="AE22">
        <f>ROUND(AB22,2)</f>
        <v>175.58</v>
      </c>
    </row>
    <row r="23" spans="1:33" x14ac:dyDescent="0.3">
      <c r="A23" t="s">
        <v>1327</v>
      </c>
      <c r="B23" t="s">
        <v>1365</v>
      </c>
      <c r="C23" t="s">
        <v>1346</v>
      </c>
      <c r="D23">
        <v>22.9</v>
      </c>
      <c r="E23">
        <v>23.3</v>
      </c>
      <c r="F23">
        <v>23.7</v>
      </c>
      <c r="G23">
        <v>18</v>
      </c>
      <c r="H23">
        <v>25</v>
      </c>
      <c r="I23" t="s">
        <v>1316</v>
      </c>
      <c r="J23" t="s">
        <v>1329</v>
      </c>
      <c r="K23">
        <v>6</v>
      </c>
      <c r="L23">
        <v>2.8</v>
      </c>
      <c r="M23">
        <v>178</v>
      </c>
      <c r="N23">
        <v>5800</v>
      </c>
      <c r="O23">
        <v>2385</v>
      </c>
      <c r="P23" t="s">
        <v>1324</v>
      </c>
      <c r="Q23">
        <v>18.5</v>
      </c>
      <c r="R23">
        <v>4</v>
      </c>
      <c r="S23">
        <v>159</v>
      </c>
      <c r="T23">
        <v>97</v>
      </c>
      <c r="U23">
        <v>66</v>
      </c>
      <c r="V23">
        <v>36</v>
      </c>
      <c r="W23">
        <v>26</v>
      </c>
      <c r="X23">
        <v>15</v>
      </c>
      <c r="Y23">
        <v>2810</v>
      </c>
      <c r="Z23" t="s">
        <v>1330</v>
      </c>
      <c r="AA23" s="4" t="str">
        <f>IF(Table1[[#This Row],[MPG.city]]&gt;35,"High",IF(Table1[[#This Row],[MPG.city]]&lt;25,"Low","Medium"))</f>
        <v>Low</v>
      </c>
      <c r="AB23">
        <v>18.354500000000002</v>
      </c>
      <c r="AC23">
        <f t="shared" si="0"/>
        <v>18</v>
      </c>
      <c r="AE23">
        <f>ROUND(AB23,2)</f>
        <v>18.350000000000001</v>
      </c>
    </row>
    <row r="24" spans="1:33" x14ac:dyDescent="0.3">
      <c r="A24" t="s">
        <v>1366</v>
      </c>
      <c r="B24">
        <v>90</v>
      </c>
      <c r="C24" t="s">
        <v>1367</v>
      </c>
      <c r="D24">
        <v>25.9</v>
      </c>
      <c r="E24">
        <v>29.1</v>
      </c>
      <c r="F24">
        <v>32.299999999999997</v>
      </c>
      <c r="G24">
        <v>20</v>
      </c>
      <c r="H24">
        <v>26</v>
      </c>
      <c r="I24" t="s">
        <v>1323</v>
      </c>
      <c r="J24" t="s">
        <v>1329</v>
      </c>
      <c r="K24">
        <v>6</v>
      </c>
      <c r="L24">
        <v>2.8</v>
      </c>
      <c r="M24">
        <v>172</v>
      </c>
      <c r="N24">
        <v>5500</v>
      </c>
      <c r="O24">
        <v>2280</v>
      </c>
      <c r="P24" t="s">
        <v>1324</v>
      </c>
      <c r="Q24">
        <v>16.899999999999999</v>
      </c>
      <c r="R24">
        <v>5</v>
      </c>
      <c r="S24">
        <v>180</v>
      </c>
      <c r="T24">
        <v>102</v>
      </c>
      <c r="U24">
        <v>67</v>
      </c>
      <c r="V24">
        <v>37</v>
      </c>
      <c r="W24">
        <v>28</v>
      </c>
      <c r="X24">
        <v>14</v>
      </c>
      <c r="Y24">
        <v>3375</v>
      </c>
      <c r="Z24" t="s">
        <v>1330</v>
      </c>
      <c r="AA24" s="4" t="str">
        <f>IF(Table1[[#This Row],[MPG.city]]&gt;35,"High",IF(Table1[[#This Row],[MPG.city]]&lt;25,"Low","Medium"))</f>
        <v>Low</v>
      </c>
      <c r="AB24">
        <v>35.714300000000001</v>
      </c>
      <c r="AC24">
        <f t="shared" si="0"/>
        <v>36</v>
      </c>
    </row>
    <row r="25" spans="1:33" x14ac:dyDescent="0.3">
      <c r="A25" t="s">
        <v>1366</v>
      </c>
      <c r="B25">
        <v>100</v>
      </c>
      <c r="C25" t="s">
        <v>1333</v>
      </c>
      <c r="D25">
        <v>30.8</v>
      </c>
      <c r="E25">
        <v>37.700000000000003</v>
      </c>
      <c r="F25">
        <v>44.6</v>
      </c>
      <c r="G25">
        <v>19</v>
      </c>
      <c r="H25">
        <v>26</v>
      </c>
      <c r="I25" t="s">
        <v>1340</v>
      </c>
      <c r="J25" t="s">
        <v>1329</v>
      </c>
      <c r="K25">
        <v>6</v>
      </c>
      <c r="L25">
        <v>2.8</v>
      </c>
      <c r="M25">
        <v>172</v>
      </c>
      <c r="N25">
        <v>5500</v>
      </c>
      <c r="O25">
        <v>2535</v>
      </c>
      <c r="P25" t="s">
        <v>1324</v>
      </c>
      <c r="Q25">
        <v>21.1</v>
      </c>
      <c r="R25">
        <v>6</v>
      </c>
      <c r="S25">
        <v>193</v>
      </c>
      <c r="T25">
        <v>106</v>
      </c>
      <c r="U25">
        <v>70</v>
      </c>
      <c r="V25">
        <v>37</v>
      </c>
      <c r="W25">
        <v>31</v>
      </c>
      <c r="X25">
        <v>17</v>
      </c>
      <c r="Y25">
        <v>3405</v>
      </c>
      <c r="Z25" t="s">
        <v>1330</v>
      </c>
      <c r="AA25" s="4" t="str">
        <f>IF(Table1[[#This Row],[MPG.city]]&gt;35,"High",IF(Table1[[#This Row],[MPG.city]]&lt;25,"Low","Medium"))</f>
        <v>Low</v>
      </c>
      <c r="AB25">
        <v>193.417</v>
      </c>
      <c r="AC25">
        <f t="shared" si="0"/>
        <v>193</v>
      </c>
    </row>
    <row r="26" spans="1:33" x14ac:dyDescent="0.3">
      <c r="A26" t="s">
        <v>1313</v>
      </c>
      <c r="B26" t="s">
        <v>1368</v>
      </c>
      <c r="C26" t="s">
        <v>1356</v>
      </c>
      <c r="D26">
        <v>18</v>
      </c>
      <c r="E26">
        <v>18.8</v>
      </c>
      <c r="F26">
        <v>19.600000000000001</v>
      </c>
      <c r="G26">
        <v>17</v>
      </c>
      <c r="H26">
        <v>26</v>
      </c>
      <c r="I26" t="s">
        <v>1323</v>
      </c>
      <c r="J26" t="s">
        <v>1334</v>
      </c>
      <c r="K26">
        <v>8</v>
      </c>
      <c r="L26">
        <v>5</v>
      </c>
      <c r="M26">
        <v>170</v>
      </c>
      <c r="N26">
        <v>4200</v>
      </c>
      <c r="O26">
        <v>1350</v>
      </c>
      <c r="P26" t="s">
        <v>1318</v>
      </c>
      <c r="Q26">
        <v>23</v>
      </c>
      <c r="R26">
        <v>6</v>
      </c>
      <c r="S26">
        <v>214</v>
      </c>
      <c r="T26">
        <v>116</v>
      </c>
      <c r="U26">
        <v>77</v>
      </c>
      <c r="V26">
        <v>42</v>
      </c>
      <c r="W26">
        <v>29.5</v>
      </c>
      <c r="X26">
        <v>20</v>
      </c>
      <c r="Y26">
        <v>3910</v>
      </c>
      <c r="Z26" t="s">
        <v>1320</v>
      </c>
      <c r="AA26" s="4" t="str">
        <f>IF(Table1[[#This Row],[MPG.city]]&gt;35,"High",IF(Table1[[#This Row],[MPG.city]]&lt;25,"Low","Medium"))</f>
        <v>Low</v>
      </c>
      <c r="AB26">
        <v>18.899999999999999</v>
      </c>
      <c r="AC26">
        <f t="shared" si="0"/>
        <v>19</v>
      </c>
    </row>
    <row r="27" spans="1:33" x14ac:dyDescent="0.3">
      <c r="A27" t="s">
        <v>1369</v>
      </c>
      <c r="B27" t="s">
        <v>1370</v>
      </c>
      <c r="C27" t="s">
        <v>1356</v>
      </c>
      <c r="D27">
        <v>29.5</v>
      </c>
      <c r="E27">
        <v>29.5</v>
      </c>
      <c r="F27">
        <v>29.5</v>
      </c>
      <c r="G27">
        <v>20</v>
      </c>
      <c r="H27">
        <v>26</v>
      </c>
      <c r="I27" t="s">
        <v>1323</v>
      </c>
      <c r="J27" t="s">
        <v>1329</v>
      </c>
      <c r="K27">
        <v>6</v>
      </c>
      <c r="L27">
        <v>3.3</v>
      </c>
      <c r="M27">
        <v>147</v>
      </c>
      <c r="N27">
        <v>4800</v>
      </c>
      <c r="O27">
        <v>1785</v>
      </c>
      <c r="P27" t="s">
        <v>1318</v>
      </c>
      <c r="Q27">
        <v>16</v>
      </c>
      <c r="R27">
        <v>6</v>
      </c>
      <c r="S27">
        <v>203</v>
      </c>
      <c r="T27">
        <v>110</v>
      </c>
      <c r="U27">
        <v>69</v>
      </c>
      <c r="V27">
        <v>44</v>
      </c>
      <c r="W27">
        <v>36</v>
      </c>
      <c r="X27">
        <v>17</v>
      </c>
      <c r="Y27">
        <v>3570</v>
      </c>
      <c r="Z27" t="s">
        <v>1320</v>
      </c>
      <c r="AA27" s="4" t="str">
        <f>IF(Table1[[#This Row],[MPG.city]]&gt;35,"High",IF(Table1[[#This Row],[MPG.city]]&lt;25,"Low","Medium"))</f>
        <v>Low</v>
      </c>
      <c r="AB27">
        <v>22</v>
      </c>
      <c r="AC27">
        <f t="shared" si="0"/>
        <v>22</v>
      </c>
    </row>
    <row r="28" spans="1:33" x14ac:dyDescent="0.3">
      <c r="A28" t="s">
        <v>1321</v>
      </c>
      <c r="B28" t="s">
        <v>1371</v>
      </c>
      <c r="C28" t="s">
        <v>1356</v>
      </c>
      <c r="D28">
        <v>20.100000000000001</v>
      </c>
      <c r="E28">
        <v>20.9</v>
      </c>
      <c r="F28">
        <v>21.7</v>
      </c>
      <c r="G28">
        <v>18</v>
      </c>
      <c r="H28">
        <v>26</v>
      </c>
      <c r="I28" t="s">
        <v>1323</v>
      </c>
      <c r="J28" t="s">
        <v>1334</v>
      </c>
      <c r="K28">
        <v>8</v>
      </c>
      <c r="L28">
        <v>4.5999999999999996</v>
      </c>
      <c r="M28">
        <v>190</v>
      </c>
      <c r="N28">
        <v>4200</v>
      </c>
      <c r="O28">
        <v>1415</v>
      </c>
      <c r="P28" t="s">
        <v>1318</v>
      </c>
      <c r="Q28">
        <v>20</v>
      </c>
      <c r="R28">
        <v>6</v>
      </c>
      <c r="S28">
        <v>212</v>
      </c>
      <c r="T28">
        <v>114</v>
      </c>
      <c r="U28">
        <v>78</v>
      </c>
      <c r="V28">
        <v>43</v>
      </c>
      <c r="W28">
        <v>30</v>
      </c>
      <c r="X28">
        <v>21</v>
      </c>
      <c r="Y28">
        <v>3950</v>
      </c>
      <c r="Z28" t="s">
        <v>1320</v>
      </c>
      <c r="AA28" s="4" t="str">
        <f>IF(Table1[[#This Row],[MPG.city]]&gt;35,"High",IF(Table1[[#This Row],[MPG.city]]&lt;25,"Low","Medium"))</f>
        <v>Low</v>
      </c>
    </row>
    <row r="29" spans="1:33" x14ac:dyDescent="0.3">
      <c r="A29" t="s">
        <v>1372</v>
      </c>
      <c r="B29" t="s">
        <v>1373</v>
      </c>
      <c r="C29" t="s">
        <v>1333</v>
      </c>
      <c r="D29">
        <v>33.299999999999997</v>
      </c>
      <c r="E29">
        <v>34.299999999999997</v>
      </c>
      <c r="F29">
        <v>35.299999999999997</v>
      </c>
      <c r="G29">
        <v>17</v>
      </c>
      <c r="H29">
        <v>26</v>
      </c>
      <c r="I29" t="s">
        <v>1340</v>
      </c>
      <c r="J29" t="s">
        <v>1329</v>
      </c>
      <c r="K29">
        <v>6</v>
      </c>
      <c r="L29">
        <v>3.8</v>
      </c>
      <c r="M29">
        <v>160</v>
      </c>
      <c r="N29">
        <v>4400</v>
      </c>
      <c r="O29">
        <v>1835</v>
      </c>
      <c r="P29" t="s">
        <v>1318</v>
      </c>
      <c r="Q29">
        <v>18.399999999999999</v>
      </c>
      <c r="R29">
        <v>6</v>
      </c>
      <c r="S29">
        <v>205</v>
      </c>
      <c r="T29">
        <v>109</v>
      </c>
      <c r="U29">
        <v>73</v>
      </c>
      <c r="V29">
        <v>42</v>
      </c>
      <c r="W29">
        <v>30</v>
      </c>
      <c r="X29">
        <v>19</v>
      </c>
      <c r="Y29">
        <v>3695</v>
      </c>
      <c r="Z29" t="s">
        <v>1320</v>
      </c>
      <c r="AA29" s="4" t="str">
        <f>IF(Table1[[#This Row],[MPG.city]]&gt;35,"High",IF(Table1[[#This Row],[MPG.city]]&lt;25,"Low","Medium"))</f>
        <v>Low</v>
      </c>
    </row>
    <row r="30" spans="1:33" x14ac:dyDescent="0.3">
      <c r="A30" t="s">
        <v>1372</v>
      </c>
      <c r="B30" t="s">
        <v>1374</v>
      </c>
      <c r="C30" t="s">
        <v>1356</v>
      </c>
      <c r="D30">
        <v>34.4</v>
      </c>
      <c r="E30">
        <v>36.1</v>
      </c>
      <c r="F30">
        <v>37.799999999999997</v>
      </c>
      <c r="G30">
        <v>18</v>
      </c>
      <c r="H30">
        <v>26</v>
      </c>
      <c r="I30" t="s">
        <v>1340</v>
      </c>
      <c r="J30" t="s">
        <v>1334</v>
      </c>
      <c r="K30">
        <v>8</v>
      </c>
      <c r="L30">
        <v>4.5999999999999996</v>
      </c>
      <c r="M30">
        <v>210</v>
      </c>
      <c r="N30">
        <v>4600</v>
      </c>
      <c r="O30">
        <v>1840</v>
      </c>
      <c r="P30" t="s">
        <v>1318</v>
      </c>
      <c r="Q30">
        <v>20</v>
      </c>
      <c r="R30">
        <v>6</v>
      </c>
      <c r="S30">
        <v>219</v>
      </c>
      <c r="T30">
        <v>117</v>
      </c>
      <c r="U30">
        <v>77</v>
      </c>
      <c r="V30">
        <v>45</v>
      </c>
      <c r="W30">
        <v>31.5</v>
      </c>
      <c r="X30">
        <v>22</v>
      </c>
      <c r="Y30">
        <v>4055</v>
      </c>
      <c r="Z30" t="s">
        <v>1320</v>
      </c>
      <c r="AA30" s="4" t="str">
        <f>IF(Table1[[#This Row],[MPG.city]]&gt;35,"High",IF(Table1[[#This Row],[MPG.city]]&lt;25,"Low","Medium"))</f>
        <v>Low</v>
      </c>
    </row>
    <row r="31" spans="1:33" x14ac:dyDescent="0.3">
      <c r="A31" t="s">
        <v>1375</v>
      </c>
      <c r="B31" t="s">
        <v>1376</v>
      </c>
      <c r="C31" t="s">
        <v>1346</v>
      </c>
      <c r="D31">
        <v>13.3</v>
      </c>
      <c r="E31">
        <v>14.1</v>
      </c>
      <c r="F31">
        <v>15</v>
      </c>
      <c r="G31">
        <v>23</v>
      </c>
      <c r="H31">
        <v>26</v>
      </c>
      <c r="I31" t="s">
        <v>1323</v>
      </c>
      <c r="J31" t="s">
        <v>1329</v>
      </c>
      <c r="K31">
        <v>4</v>
      </c>
      <c r="L31">
        <v>1.6</v>
      </c>
      <c r="M31">
        <v>100</v>
      </c>
      <c r="N31">
        <v>5750</v>
      </c>
      <c r="O31">
        <v>2475</v>
      </c>
      <c r="P31" t="s">
        <v>1324</v>
      </c>
      <c r="Q31">
        <v>11.1</v>
      </c>
      <c r="R31">
        <v>4</v>
      </c>
      <c r="S31">
        <v>166</v>
      </c>
      <c r="T31">
        <v>95</v>
      </c>
      <c r="U31">
        <v>65</v>
      </c>
      <c r="V31">
        <v>36</v>
      </c>
      <c r="W31">
        <v>19</v>
      </c>
      <c r="X31">
        <v>6</v>
      </c>
      <c r="Y31">
        <v>2450</v>
      </c>
      <c r="Z31" t="s">
        <v>1320</v>
      </c>
      <c r="AA31" s="4" t="str">
        <f>IF(Table1[[#This Row],[MPG.city]]&gt;35,"High",IF(Table1[[#This Row],[MPG.city]]&lt;25,"Low","Medium"))</f>
        <v>Low</v>
      </c>
    </row>
    <row r="32" spans="1:33" x14ac:dyDescent="0.3">
      <c r="A32" t="s">
        <v>1375</v>
      </c>
      <c r="B32" t="s">
        <v>1377</v>
      </c>
      <c r="C32" t="s">
        <v>1333</v>
      </c>
      <c r="D32">
        <v>14.9</v>
      </c>
      <c r="E32">
        <v>14.9</v>
      </c>
      <c r="F32">
        <v>14.9</v>
      </c>
      <c r="G32">
        <v>19</v>
      </c>
      <c r="H32">
        <v>26</v>
      </c>
      <c r="I32" t="s">
        <v>1316</v>
      </c>
      <c r="J32" t="s">
        <v>1334</v>
      </c>
      <c r="K32">
        <v>6</v>
      </c>
      <c r="L32">
        <v>3.8</v>
      </c>
      <c r="M32">
        <v>140</v>
      </c>
      <c r="N32">
        <v>3800</v>
      </c>
      <c r="O32">
        <v>1730</v>
      </c>
      <c r="P32" t="s">
        <v>1318</v>
      </c>
      <c r="Q32">
        <v>18</v>
      </c>
      <c r="R32">
        <v>5</v>
      </c>
      <c r="S32">
        <v>199</v>
      </c>
      <c r="T32">
        <v>113</v>
      </c>
      <c r="U32">
        <v>73</v>
      </c>
      <c r="V32">
        <v>38</v>
      </c>
      <c r="W32">
        <v>28</v>
      </c>
      <c r="X32">
        <v>15</v>
      </c>
      <c r="Y32">
        <v>3610</v>
      </c>
      <c r="Z32" t="s">
        <v>1320</v>
      </c>
      <c r="AA32" s="4" t="str">
        <f>IF(Table1[[#This Row],[MPG.city]]&gt;35,"High",IF(Table1[[#This Row],[MPG.city]]&lt;25,"Low","Medium"))</f>
        <v>Low</v>
      </c>
    </row>
    <row r="33" spans="1:27" x14ac:dyDescent="0.3">
      <c r="A33" t="s">
        <v>1341</v>
      </c>
      <c r="B33" t="s">
        <v>1378</v>
      </c>
      <c r="C33" t="s">
        <v>1333</v>
      </c>
      <c r="D33">
        <v>21</v>
      </c>
      <c r="E33">
        <v>21.5</v>
      </c>
      <c r="F33">
        <v>22</v>
      </c>
      <c r="G33">
        <v>21</v>
      </c>
      <c r="H33">
        <v>26</v>
      </c>
      <c r="I33" t="s">
        <v>1323</v>
      </c>
      <c r="J33" t="s">
        <v>1329</v>
      </c>
      <c r="K33">
        <v>6</v>
      </c>
      <c r="L33">
        <v>3</v>
      </c>
      <c r="M33">
        <v>160</v>
      </c>
      <c r="N33">
        <v>5200</v>
      </c>
      <c r="O33">
        <v>2045</v>
      </c>
      <c r="P33" t="s">
        <v>1318</v>
      </c>
      <c r="Q33">
        <v>18.5</v>
      </c>
      <c r="R33">
        <v>5</v>
      </c>
      <c r="S33">
        <v>188</v>
      </c>
      <c r="T33">
        <v>104</v>
      </c>
      <c r="U33">
        <v>69</v>
      </c>
      <c r="V33">
        <v>41</v>
      </c>
      <c r="W33">
        <v>28.5</v>
      </c>
      <c r="X33">
        <v>14</v>
      </c>
      <c r="Y33">
        <v>3200</v>
      </c>
      <c r="Z33" t="s">
        <v>1330</v>
      </c>
      <c r="AA33" s="4" t="str">
        <f>IF(Table1[[#This Row],[MPG.city]]&gt;35,"High",IF(Table1[[#This Row],[MPG.city]]&lt;25,"Low","Medium"))</f>
        <v>Low</v>
      </c>
    </row>
    <row r="34" spans="1:27" x14ac:dyDescent="0.3">
      <c r="A34" t="s">
        <v>1379</v>
      </c>
      <c r="B34">
        <v>900</v>
      </c>
      <c r="C34" t="s">
        <v>1367</v>
      </c>
      <c r="D34">
        <v>20.3</v>
      </c>
      <c r="E34">
        <v>28.7</v>
      </c>
      <c r="F34">
        <v>37.1</v>
      </c>
      <c r="G34">
        <v>20</v>
      </c>
      <c r="H34">
        <v>26</v>
      </c>
      <c r="I34" t="s">
        <v>1323</v>
      </c>
      <c r="J34" t="s">
        <v>1329</v>
      </c>
      <c r="K34">
        <v>4</v>
      </c>
      <c r="L34">
        <v>2.1</v>
      </c>
      <c r="M34">
        <v>140</v>
      </c>
      <c r="N34">
        <v>6000</v>
      </c>
      <c r="O34">
        <v>2910</v>
      </c>
      <c r="P34" t="s">
        <v>1324</v>
      </c>
      <c r="Q34">
        <v>18</v>
      </c>
      <c r="R34">
        <v>5</v>
      </c>
      <c r="S34">
        <v>184</v>
      </c>
      <c r="T34">
        <v>99</v>
      </c>
      <c r="U34">
        <v>67</v>
      </c>
      <c r="V34">
        <v>37</v>
      </c>
      <c r="W34">
        <v>26.5</v>
      </c>
      <c r="X34">
        <v>14</v>
      </c>
      <c r="Y34">
        <v>2775</v>
      </c>
      <c r="Z34" t="s">
        <v>1330</v>
      </c>
      <c r="AA34" s="4" t="str">
        <f>IF(Table1[[#This Row],[MPG.city]]&gt;35,"High",IF(Table1[[#This Row],[MPG.city]]&lt;25,"Low","Medium"))</f>
        <v>Low</v>
      </c>
    </row>
    <row r="35" spans="1:27" x14ac:dyDescent="0.3">
      <c r="A35" t="s">
        <v>1354</v>
      </c>
      <c r="B35" t="s">
        <v>1380</v>
      </c>
      <c r="C35" t="s">
        <v>1333</v>
      </c>
      <c r="D35">
        <v>26.3</v>
      </c>
      <c r="E35">
        <v>26.3</v>
      </c>
      <c r="F35">
        <v>26.3</v>
      </c>
      <c r="G35">
        <v>19</v>
      </c>
      <c r="H35">
        <v>27</v>
      </c>
      <c r="I35" t="s">
        <v>1323</v>
      </c>
      <c r="J35" t="s">
        <v>1329</v>
      </c>
      <c r="K35">
        <v>6</v>
      </c>
      <c r="L35">
        <v>3.8</v>
      </c>
      <c r="M35">
        <v>170</v>
      </c>
      <c r="N35">
        <v>4800</v>
      </c>
      <c r="O35">
        <v>1690</v>
      </c>
      <c r="P35" t="s">
        <v>1318</v>
      </c>
      <c r="Q35">
        <v>18.8</v>
      </c>
      <c r="R35">
        <v>5</v>
      </c>
      <c r="S35">
        <v>198</v>
      </c>
      <c r="T35">
        <v>108</v>
      </c>
      <c r="U35">
        <v>73</v>
      </c>
      <c r="V35">
        <v>41</v>
      </c>
      <c r="W35">
        <v>26.5</v>
      </c>
      <c r="X35">
        <v>14</v>
      </c>
      <c r="Y35">
        <v>3495</v>
      </c>
      <c r="Z35" t="s">
        <v>1320</v>
      </c>
      <c r="AA35" s="4" t="str">
        <f>IF(Table1[[#This Row],[MPG.city]]&gt;35,"High",IF(Table1[[#This Row],[MPG.city]]&lt;25,"Low","Medium"))</f>
        <v>Low</v>
      </c>
    </row>
    <row r="36" spans="1:27" x14ac:dyDescent="0.3">
      <c r="A36" t="s">
        <v>1325</v>
      </c>
      <c r="B36" t="s">
        <v>1381</v>
      </c>
      <c r="C36" t="s">
        <v>1367</v>
      </c>
      <c r="D36">
        <v>11.9</v>
      </c>
      <c r="E36">
        <v>13.3</v>
      </c>
      <c r="F36">
        <v>14.7</v>
      </c>
      <c r="G36">
        <v>22</v>
      </c>
      <c r="H36">
        <v>27</v>
      </c>
      <c r="I36" t="s">
        <v>1323</v>
      </c>
      <c r="J36" t="s">
        <v>1329</v>
      </c>
      <c r="K36">
        <v>4</v>
      </c>
      <c r="L36">
        <v>2.5</v>
      </c>
      <c r="M36">
        <v>100</v>
      </c>
      <c r="N36">
        <v>4800</v>
      </c>
      <c r="O36">
        <v>2535</v>
      </c>
      <c r="P36" t="s">
        <v>1324</v>
      </c>
      <c r="Q36">
        <v>16</v>
      </c>
      <c r="R36">
        <v>6</v>
      </c>
      <c r="S36">
        <v>181</v>
      </c>
      <c r="T36">
        <v>104</v>
      </c>
      <c r="U36">
        <v>68</v>
      </c>
      <c r="V36">
        <v>39</v>
      </c>
      <c r="W36">
        <v>30.5</v>
      </c>
      <c r="X36">
        <v>14</v>
      </c>
      <c r="Y36">
        <v>2970</v>
      </c>
      <c r="Z36" t="s">
        <v>1320</v>
      </c>
      <c r="AA36" s="4" t="str">
        <f>IF(Table1[[#This Row],[MPG.city]]&gt;35,"High",IF(Table1[[#This Row],[MPG.city]]&lt;25,"Low","Medium"))</f>
        <v>Low</v>
      </c>
    </row>
    <row r="37" spans="1:27" x14ac:dyDescent="0.3">
      <c r="A37" t="s">
        <v>1325</v>
      </c>
      <c r="B37" t="s">
        <v>1382</v>
      </c>
      <c r="C37" t="s">
        <v>1333</v>
      </c>
      <c r="D37">
        <v>14.8</v>
      </c>
      <c r="E37">
        <v>15.6</v>
      </c>
      <c r="F37">
        <v>16.399999999999999</v>
      </c>
      <c r="G37">
        <v>21</v>
      </c>
      <c r="H37">
        <v>27</v>
      </c>
      <c r="I37" t="s">
        <v>1323</v>
      </c>
      <c r="J37" t="s">
        <v>1329</v>
      </c>
      <c r="K37">
        <v>4</v>
      </c>
      <c r="L37">
        <v>2.5</v>
      </c>
      <c r="M37">
        <v>100</v>
      </c>
      <c r="N37">
        <v>4800</v>
      </c>
      <c r="O37">
        <v>2465</v>
      </c>
      <c r="P37" t="s">
        <v>1318</v>
      </c>
      <c r="Q37">
        <v>16</v>
      </c>
      <c r="R37">
        <v>6</v>
      </c>
      <c r="S37">
        <v>192</v>
      </c>
      <c r="T37">
        <v>105</v>
      </c>
      <c r="U37">
        <v>69</v>
      </c>
      <c r="V37">
        <v>42</v>
      </c>
      <c r="W37">
        <v>30.5</v>
      </c>
      <c r="X37">
        <v>16</v>
      </c>
      <c r="Y37">
        <v>3080</v>
      </c>
      <c r="Z37" t="s">
        <v>1320</v>
      </c>
      <c r="AA37" s="4" t="str">
        <f>IF(Table1[[#This Row],[MPG.city]]&gt;35,"High",IF(Table1[[#This Row],[MPG.city]]&lt;25,"Low","Medium"))</f>
        <v>Low</v>
      </c>
    </row>
    <row r="38" spans="1:27" x14ac:dyDescent="0.3">
      <c r="A38" t="s">
        <v>1321</v>
      </c>
      <c r="B38" t="s">
        <v>1383</v>
      </c>
      <c r="C38" t="s">
        <v>1367</v>
      </c>
      <c r="D38">
        <v>10.4</v>
      </c>
      <c r="E38">
        <v>11.3</v>
      </c>
      <c r="F38">
        <v>12.2</v>
      </c>
      <c r="G38">
        <v>22</v>
      </c>
      <c r="H38">
        <v>27</v>
      </c>
      <c r="I38" t="s">
        <v>1316</v>
      </c>
      <c r="J38" t="s">
        <v>1329</v>
      </c>
      <c r="K38">
        <v>4</v>
      </c>
      <c r="L38">
        <v>2.2999999999999998</v>
      </c>
      <c r="M38">
        <v>96</v>
      </c>
      <c r="N38">
        <v>4200</v>
      </c>
      <c r="O38">
        <v>2805</v>
      </c>
      <c r="P38" t="s">
        <v>1324</v>
      </c>
      <c r="Q38">
        <v>15.9</v>
      </c>
      <c r="R38">
        <v>5</v>
      </c>
      <c r="S38">
        <v>177</v>
      </c>
      <c r="T38">
        <v>100</v>
      </c>
      <c r="U38">
        <v>68</v>
      </c>
      <c r="V38">
        <v>39</v>
      </c>
      <c r="W38">
        <v>27.5</v>
      </c>
      <c r="X38">
        <v>13</v>
      </c>
      <c r="Y38">
        <v>2690</v>
      </c>
      <c r="Z38" t="s">
        <v>1320</v>
      </c>
      <c r="AA38" s="4" t="str">
        <f>IF(Table1[[#This Row],[MPG.city]]&gt;35,"High",IF(Table1[[#This Row],[MPG.city]]&lt;25,"Low","Medium"))</f>
        <v>Low</v>
      </c>
    </row>
    <row r="39" spans="1:27" x14ac:dyDescent="0.3">
      <c r="A39" t="s">
        <v>1384</v>
      </c>
      <c r="B39" t="s">
        <v>1385</v>
      </c>
      <c r="C39" t="s">
        <v>1333</v>
      </c>
      <c r="D39">
        <v>12.4</v>
      </c>
      <c r="E39">
        <v>13.9</v>
      </c>
      <c r="F39">
        <v>15.3</v>
      </c>
      <c r="G39">
        <v>20</v>
      </c>
      <c r="H39">
        <v>27</v>
      </c>
      <c r="I39" t="s">
        <v>1316</v>
      </c>
      <c r="J39" t="s">
        <v>1329</v>
      </c>
      <c r="K39">
        <v>4</v>
      </c>
      <c r="L39">
        <v>2</v>
      </c>
      <c r="M39">
        <v>128</v>
      </c>
      <c r="N39">
        <v>6000</v>
      </c>
      <c r="O39">
        <v>2335</v>
      </c>
      <c r="P39" t="s">
        <v>1324</v>
      </c>
      <c r="Q39">
        <v>17.2</v>
      </c>
      <c r="R39">
        <v>5</v>
      </c>
      <c r="S39">
        <v>184</v>
      </c>
      <c r="T39">
        <v>104</v>
      </c>
      <c r="U39">
        <v>69</v>
      </c>
      <c r="V39">
        <v>41</v>
      </c>
      <c r="W39">
        <v>31</v>
      </c>
      <c r="X39">
        <v>14</v>
      </c>
      <c r="Y39">
        <v>2885</v>
      </c>
      <c r="Z39" t="s">
        <v>1330</v>
      </c>
      <c r="AA39" s="4" t="str">
        <f>IF(Table1[[#This Row],[MPG.city]]&gt;35,"High",IF(Table1[[#This Row],[MPG.city]]&lt;25,"Low","Medium"))</f>
        <v>Low</v>
      </c>
    </row>
    <row r="40" spans="1:27" x14ac:dyDescent="0.3">
      <c r="A40" t="s">
        <v>1386</v>
      </c>
      <c r="B40" t="s">
        <v>1387</v>
      </c>
      <c r="C40" t="s">
        <v>1333</v>
      </c>
      <c r="D40">
        <v>15.4</v>
      </c>
      <c r="E40">
        <v>18.5</v>
      </c>
      <c r="F40">
        <v>21.6</v>
      </c>
      <c r="G40">
        <v>19</v>
      </c>
      <c r="H40">
        <v>27</v>
      </c>
      <c r="I40" t="s">
        <v>1316</v>
      </c>
      <c r="J40" t="s">
        <v>1329</v>
      </c>
      <c r="K40">
        <v>6</v>
      </c>
      <c r="L40">
        <v>3.4</v>
      </c>
      <c r="M40">
        <v>200</v>
      </c>
      <c r="N40">
        <v>5000</v>
      </c>
      <c r="O40">
        <v>1890</v>
      </c>
      <c r="P40" t="s">
        <v>1324</v>
      </c>
      <c r="Q40">
        <v>16.5</v>
      </c>
      <c r="R40">
        <v>5</v>
      </c>
      <c r="S40">
        <v>195</v>
      </c>
      <c r="T40">
        <v>108</v>
      </c>
      <c r="U40">
        <v>72</v>
      </c>
      <c r="V40">
        <v>41</v>
      </c>
      <c r="W40">
        <v>28.5</v>
      </c>
      <c r="X40">
        <v>16</v>
      </c>
      <c r="Y40">
        <v>3450</v>
      </c>
      <c r="Z40" t="s">
        <v>1320</v>
      </c>
      <c r="AA40" s="4" t="str">
        <f>IF(Table1[[#This Row],[MPG.city]]&gt;35,"High",IF(Table1[[#This Row],[MPG.city]]&lt;25,"Low","Medium"))</f>
        <v>Low</v>
      </c>
    </row>
    <row r="41" spans="1:27" x14ac:dyDescent="0.3">
      <c r="A41" t="s">
        <v>1354</v>
      </c>
      <c r="B41" t="s">
        <v>1388</v>
      </c>
      <c r="C41" t="s">
        <v>1356</v>
      </c>
      <c r="D41">
        <v>19.899999999999999</v>
      </c>
      <c r="E41">
        <v>20.8</v>
      </c>
      <c r="F41">
        <v>21.7</v>
      </c>
      <c r="G41">
        <v>19</v>
      </c>
      <c r="H41">
        <v>28</v>
      </c>
      <c r="I41" t="s">
        <v>1323</v>
      </c>
      <c r="J41" t="s">
        <v>1329</v>
      </c>
      <c r="K41">
        <v>6</v>
      </c>
      <c r="L41">
        <v>3.8</v>
      </c>
      <c r="M41">
        <v>170</v>
      </c>
      <c r="N41">
        <v>4800</v>
      </c>
      <c r="O41">
        <v>1570</v>
      </c>
      <c r="P41" t="s">
        <v>1318</v>
      </c>
      <c r="Q41">
        <v>18</v>
      </c>
      <c r="R41">
        <v>6</v>
      </c>
      <c r="S41">
        <v>200</v>
      </c>
      <c r="T41">
        <v>111</v>
      </c>
      <c r="U41">
        <v>74</v>
      </c>
      <c r="V41">
        <v>42</v>
      </c>
      <c r="W41">
        <v>30.5</v>
      </c>
      <c r="X41">
        <v>17</v>
      </c>
      <c r="Y41">
        <v>3470</v>
      </c>
      <c r="Z41" t="s">
        <v>1320</v>
      </c>
      <c r="AA41" s="4" t="str">
        <f>IF(Table1[[#This Row],[MPG.city]]&gt;35,"High",IF(Table1[[#This Row],[MPG.city]]&lt;25,"Low","Medium"))</f>
        <v>Low</v>
      </c>
    </row>
    <row r="42" spans="1:27" x14ac:dyDescent="0.3">
      <c r="A42" t="s">
        <v>1313</v>
      </c>
      <c r="B42" t="s">
        <v>1389</v>
      </c>
      <c r="C42" t="s">
        <v>1346</v>
      </c>
      <c r="D42">
        <v>13.4</v>
      </c>
      <c r="E42">
        <v>15.1</v>
      </c>
      <c r="F42">
        <v>16.8</v>
      </c>
      <c r="G42">
        <v>19</v>
      </c>
      <c r="H42">
        <v>28</v>
      </c>
      <c r="I42" t="s">
        <v>1340</v>
      </c>
      <c r="J42" t="s">
        <v>1334</v>
      </c>
      <c r="K42">
        <v>6</v>
      </c>
      <c r="L42">
        <v>3.4</v>
      </c>
      <c r="M42">
        <v>160</v>
      </c>
      <c r="N42">
        <v>4600</v>
      </c>
      <c r="O42">
        <v>1805</v>
      </c>
      <c r="P42" t="s">
        <v>1324</v>
      </c>
      <c r="Q42">
        <v>15.5</v>
      </c>
      <c r="R42">
        <v>4</v>
      </c>
      <c r="S42">
        <v>193</v>
      </c>
      <c r="T42">
        <v>101</v>
      </c>
      <c r="U42">
        <v>74</v>
      </c>
      <c r="V42">
        <v>43</v>
      </c>
      <c r="W42">
        <v>25</v>
      </c>
      <c r="X42">
        <v>13</v>
      </c>
      <c r="Y42">
        <v>3240</v>
      </c>
      <c r="Z42" t="s">
        <v>1320</v>
      </c>
      <c r="AA42" s="4" t="str">
        <f>IF(Table1[[#This Row],[MPG.city]]&gt;35,"High",IF(Table1[[#This Row],[MPG.city]]&lt;25,"Low","Medium"))</f>
        <v>Low</v>
      </c>
    </row>
    <row r="43" spans="1:27" x14ac:dyDescent="0.3">
      <c r="A43" t="s">
        <v>1390</v>
      </c>
      <c r="B43" t="s">
        <v>1391</v>
      </c>
      <c r="C43" t="s">
        <v>1356</v>
      </c>
      <c r="D43">
        <v>18.399999999999999</v>
      </c>
      <c r="E43">
        <v>18.399999999999999</v>
      </c>
      <c r="F43">
        <v>18.399999999999999</v>
      </c>
      <c r="G43">
        <v>20</v>
      </c>
      <c r="H43">
        <v>28</v>
      </c>
      <c r="I43" t="s">
        <v>1340</v>
      </c>
      <c r="J43" t="s">
        <v>1329</v>
      </c>
      <c r="K43">
        <v>6</v>
      </c>
      <c r="L43">
        <v>3.3</v>
      </c>
      <c r="M43">
        <v>153</v>
      </c>
      <c r="N43">
        <v>5300</v>
      </c>
      <c r="O43">
        <v>1990</v>
      </c>
      <c r="P43" t="s">
        <v>1318</v>
      </c>
      <c r="Q43">
        <v>18</v>
      </c>
      <c r="R43">
        <v>6</v>
      </c>
      <c r="S43">
        <v>203</v>
      </c>
      <c r="T43">
        <v>113</v>
      </c>
      <c r="U43">
        <v>74</v>
      </c>
      <c r="V43">
        <v>40</v>
      </c>
      <c r="W43">
        <v>31</v>
      </c>
      <c r="X43">
        <v>15</v>
      </c>
      <c r="Y43">
        <v>3515</v>
      </c>
      <c r="Z43" t="s">
        <v>1320</v>
      </c>
      <c r="AA43" s="4" t="str">
        <f>IF(Table1[[#This Row],[MPG.city]]&gt;35,"High",IF(Table1[[#This Row],[MPG.city]]&lt;25,"Low","Medium"))</f>
        <v>Low</v>
      </c>
    </row>
    <row r="44" spans="1:27" x14ac:dyDescent="0.3">
      <c r="A44" t="s">
        <v>1369</v>
      </c>
      <c r="B44" t="s">
        <v>1392</v>
      </c>
      <c r="C44" t="s">
        <v>1367</v>
      </c>
      <c r="D44">
        <v>14.5</v>
      </c>
      <c r="E44">
        <v>15.8</v>
      </c>
      <c r="F44">
        <v>17.100000000000001</v>
      </c>
      <c r="G44">
        <v>23</v>
      </c>
      <c r="H44">
        <v>28</v>
      </c>
      <c r="I44" t="s">
        <v>1340</v>
      </c>
      <c r="J44" t="s">
        <v>1329</v>
      </c>
      <c r="K44">
        <v>4</v>
      </c>
      <c r="L44">
        <v>3</v>
      </c>
      <c r="M44">
        <v>141</v>
      </c>
      <c r="N44">
        <v>5000</v>
      </c>
      <c r="O44">
        <v>2090</v>
      </c>
      <c r="P44" t="s">
        <v>1318</v>
      </c>
      <c r="Q44">
        <v>16</v>
      </c>
      <c r="R44">
        <v>6</v>
      </c>
      <c r="S44">
        <v>183</v>
      </c>
      <c r="T44">
        <v>104</v>
      </c>
      <c r="U44">
        <v>68</v>
      </c>
      <c r="V44">
        <v>41</v>
      </c>
      <c r="W44">
        <v>30.5</v>
      </c>
      <c r="X44">
        <v>14</v>
      </c>
      <c r="Y44">
        <v>3085</v>
      </c>
      <c r="Z44" t="s">
        <v>1320</v>
      </c>
      <c r="AA44" s="4" t="str">
        <f>IF(Table1[[#This Row],[MPG.city]]&gt;35,"High",IF(Table1[[#This Row],[MPG.city]]&lt;25,"Low","Medium"))</f>
        <v>Low</v>
      </c>
    </row>
    <row r="45" spans="1:27" x14ac:dyDescent="0.3">
      <c r="A45" t="s">
        <v>1393</v>
      </c>
      <c r="B45" t="s">
        <v>1394</v>
      </c>
      <c r="C45" t="s">
        <v>1356</v>
      </c>
      <c r="D45">
        <v>17.5</v>
      </c>
      <c r="E45">
        <v>19.3</v>
      </c>
      <c r="F45">
        <v>21.2</v>
      </c>
      <c r="G45">
        <v>20</v>
      </c>
      <c r="H45">
        <v>28</v>
      </c>
      <c r="I45" t="s">
        <v>1340</v>
      </c>
      <c r="J45" t="s">
        <v>1329</v>
      </c>
      <c r="K45">
        <v>6</v>
      </c>
      <c r="L45">
        <v>3.5</v>
      </c>
      <c r="M45">
        <v>214</v>
      </c>
      <c r="N45">
        <v>5800</v>
      </c>
      <c r="O45">
        <v>1980</v>
      </c>
      <c r="P45" t="s">
        <v>1318</v>
      </c>
      <c r="Q45">
        <v>18</v>
      </c>
      <c r="R45">
        <v>6</v>
      </c>
      <c r="S45">
        <v>202</v>
      </c>
      <c r="T45">
        <v>113</v>
      </c>
      <c r="U45">
        <v>74</v>
      </c>
      <c r="V45">
        <v>40</v>
      </c>
      <c r="W45">
        <v>30</v>
      </c>
      <c r="X45">
        <v>15</v>
      </c>
      <c r="Y45">
        <v>3490</v>
      </c>
      <c r="Z45" t="s">
        <v>1320</v>
      </c>
      <c r="AA45" s="4" t="str">
        <f>IF(Table1[[#This Row],[MPG.city]]&gt;35,"High",IF(Table1[[#This Row],[MPG.city]]&lt;25,"Low","Medium"))</f>
        <v>Low</v>
      </c>
    </row>
    <row r="46" spans="1:27" x14ac:dyDescent="0.3">
      <c r="A46" t="s">
        <v>1343</v>
      </c>
      <c r="B46" t="s">
        <v>1395</v>
      </c>
      <c r="C46" t="s">
        <v>1356</v>
      </c>
      <c r="D46">
        <v>19.5</v>
      </c>
      <c r="E46">
        <v>20.7</v>
      </c>
      <c r="F46">
        <v>21.9</v>
      </c>
      <c r="G46">
        <v>19</v>
      </c>
      <c r="H46">
        <v>28</v>
      </c>
      <c r="I46" t="s">
        <v>1323</v>
      </c>
      <c r="J46" t="s">
        <v>1329</v>
      </c>
      <c r="K46">
        <v>6</v>
      </c>
      <c r="L46">
        <v>3.8</v>
      </c>
      <c r="M46">
        <v>170</v>
      </c>
      <c r="N46">
        <v>4800</v>
      </c>
      <c r="O46">
        <v>1570</v>
      </c>
      <c r="P46" t="s">
        <v>1318</v>
      </c>
      <c r="Q46">
        <v>18</v>
      </c>
      <c r="R46">
        <v>6</v>
      </c>
      <c r="S46">
        <v>201</v>
      </c>
      <c r="T46">
        <v>111</v>
      </c>
      <c r="U46">
        <v>74</v>
      </c>
      <c r="V46">
        <v>42</v>
      </c>
      <c r="W46">
        <v>31.5</v>
      </c>
      <c r="X46">
        <v>17</v>
      </c>
      <c r="Y46">
        <v>3470</v>
      </c>
      <c r="Z46" t="s">
        <v>1320</v>
      </c>
      <c r="AA46" s="4" t="str">
        <f>IF(Table1[[#This Row],[MPG.city]]&gt;35,"High",IF(Table1[[#This Row],[MPG.city]]&lt;25,"Low","Medium"))</f>
        <v>Low</v>
      </c>
    </row>
    <row r="47" spans="1:27" x14ac:dyDescent="0.3">
      <c r="A47" t="s">
        <v>1386</v>
      </c>
      <c r="B47" t="s">
        <v>1396</v>
      </c>
      <c r="C47" t="s">
        <v>1346</v>
      </c>
      <c r="D47">
        <v>14</v>
      </c>
      <c r="E47">
        <v>17.7</v>
      </c>
      <c r="F47">
        <v>21.4</v>
      </c>
      <c r="G47">
        <v>19</v>
      </c>
      <c r="H47">
        <v>28</v>
      </c>
      <c r="I47" t="s">
        <v>1340</v>
      </c>
      <c r="J47" t="s">
        <v>1334</v>
      </c>
      <c r="K47">
        <v>6</v>
      </c>
      <c r="L47">
        <v>3.4</v>
      </c>
      <c r="M47">
        <v>160</v>
      </c>
      <c r="N47">
        <v>4600</v>
      </c>
      <c r="O47">
        <v>1805</v>
      </c>
      <c r="P47" t="s">
        <v>1324</v>
      </c>
      <c r="Q47">
        <v>15.5</v>
      </c>
      <c r="R47">
        <v>4</v>
      </c>
      <c r="S47">
        <v>196</v>
      </c>
      <c r="T47">
        <v>101</v>
      </c>
      <c r="U47">
        <v>75</v>
      </c>
      <c r="V47">
        <v>43</v>
      </c>
      <c r="W47">
        <v>25</v>
      </c>
      <c r="X47">
        <v>13</v>
      </c>
      <c r="Y47">
        <v>3240</v>
      </c>
      <c r="Z47" t="s">
        <v>1320</v>
      </c>
      <c r="AA47" s="4" t="str">
        <f>IF(Table1[[#This Row],[MPG.city]]&gt;35,"High",IF(Table1[[#This Row],[MPG.city]]&lt;25,"Low","Medium"))</f>
        <v>Low</v>
      </c>
    </row>
    <row r="48" spans="1:27" x14ac:dyDescent="0.3">
      <c r="A48" t="s">
        <v>1386</v>
      </c>
      <c r="B48" t="s">
        <v>1397</v>
      </c>
      <c r="C48" t="s">
        <v>1356</v>
      </c>
      <c r="D48">
        <v>19.399999999999999</v>
      </c>
      <c r="E48">
        <v>24.4</v>
      </c>
      <c r="F48">
        <v>29.4</v>
      </c>
      <c r="G48">
        <v>19</v>
      </c>
      <c r="H48">
        <v>28</v>
      </c>
      <c r="I48" t="s">
        <v>1340</v>
      </c>
      <c r="J48" t="s">
        <v>1329</v>
      </c>
      <c r="K48">
        <v>6</v>
      </c>
      <c r="L48">
        <v>3.8</v>
      </c>
      <c r="M48">
        <v>170</v>
      </c>
      <c r="N48">
        <v>4800</v>
      </c>
      <c r="O48">
        <v>1565</v>
      </c>
      <c r="P48" t="s">
        <v>1318</v>
      </c>
      <c r="Q48">
        <v>18</v>
      </c>
      <c r="R48">
        <v>6</v>
      </c>
      <c r="S48">
        <v>177</v>
      </c>
      <c r="T48">
        <v>111</v>
      </c>
      <c r="U48">
        <v>74</v>
      </c>
      <c r="V48">
        <v>43</v>
      </c>
      <c r="W48">
        <v>30.5</v>
      </c>
      <c r="X48">
        <v>18</v>
      </c>
      <c r="Y48">
        <v>3495</v>
      </c>
      <c r="Z48" t="s">
        <v>1320</v>
      </c>
      <c r="AA48" s="4" t="str">
        <f>IF(Table1[[#This Row],[MPG.city]]&gt;35,"High",IF(Table1[[#This Row],[MPG.city]]&lt;25,"Low","Medium"))</f>
        <v>Low</v>
      </c>
    </row>
    <row r="49" spans="1:27" x14ac:dyDescent="0.3">
      <c r="A49" t="s">
        <v>1398</v>
      </c>
      <c r="B49">
        <v>240</v>
      </c>
      <c r="C49" t="s">
        <v>1367</v>
      </c>
      <c r="D49">
        <v>21.8</v>
      </c>
      <c r="E49">
        <v>22.7</v>
      </c>
      <c r="F49">
        <v>23.5</v>
      </c>
      <c r="G49">
        <v>21</v>
      </c>
      <c r="H49">
        <v>28</v>
      </c>
      <c r="I49" t="s">
        <v>1323</v>
      </c>
      <c r="J49" t="s">
        <v>1334</v>
      </c>
      <c r="K49">
        <v>4</v>
      </c>
      <c r="L49">
        <v>2.2999999999999998</v>
      </c>
      <c r="M49">
        <v>114</v>
      </c>
      <c r="N49">
        <v>5400</v>
      </c>
      <c r="O49">
        <v>2215</v>
      </c>
      <c r="P49" t="s">
        <v>1324</v>
      </c>
      <c r="Q49">
        <v>15.8</v>
      </c>
      <c r="R49">
        <v>5</v>
      </c>
      <c r="S49">
        <v>190</v>
      </c>
      <c r="T49">
        <v>104</v>
      </c>
      <c r="U49">
        <v>67</v>
      </c>
      <c r="V49">
        <v>37</v>
      </c>
      <c r="W49">
        <v>29.5</v>
      </c>
      <c r="X49">
        <v>14</v>
      </c>
      <c r="Y49">
        <v>2985</v>
      </c>
      <c r="Z49" t="s">
        <v>1330</v>
      </c>
      <c r="AA49" s="4" t="str">
        <f>IF(Table1[[#This Row],[MPG.city]]&gt;35,"High",IF(Table1[[#This Row],[MPG.city]]&lt;25,"Low","Medium"))</f>
        <v>Low</v>
      </c>
    </row>
    <row r="50" spans="1:27" x14ac:dyDescent="0.3">
      <c r="A50" t="s">
        <v>1398</v>
      </c>
      <c r="B50">
        <v>850</v>
      </c>
      <c r="C50" t="s">
        <v>1333</v>
      </c>
      <c r="D50">
        <v>24.8</v>
      </c>
      <c r="E50">
        <v>26.7</v>
      </c>
      <c r="F50">
        <v>28.5</v>
      </c>
      <c r="G50">
        <v>20</v>
      </c>
      <c r="H50">
        <v>28</v>
      </c>
      <c r="I50" t="s">
        <v>1340</v>
      </c>
      <c r="J50" t="s">
        <v>1329</v>
      </c>
      <c r="K50">
        <v>5</v>
      </c>
      <c r="L50">
        <v>2.4</v>
      </c>
      <c r="M50">
        <v>168</v>
      </c>
      <c r="N50">
        <v>6200</v>
      </c>
      <c r="O50">
        <v>2310</v>
      </c>
      <c r="P50" t="s">
        <v>1324</v>
      </c>
      <c r="Q50">
        <v>19.3</v>
      </c>
      <c r="R50">
        <v>5</v>
      </c>
      <c r="S50">
        <v>184</v>
      </c>
      <c r="T50">
        <v>105</v>
      </c>
      <c r="U50">
        <v>69</v>
      </c>
      <c r="V50">
        <v>38</v>
      </c>
      <c r="W50">
        <v>30</v>
      </c>
      <c r="X50">
        <v>15</v>
      </c>
      <c r="Y50">
        <v>3245</v>
      </c>
      <c r="Z50" t="s">
        <v>1330</v>
      </c>
      <c r="AA50" s="4" t="str">
        <f>IF(Table1[[#This Row],[MPG.city]]&gt;35,"High",IF(Table1[[#This Row],[MPG.city]]&lt;25,"Low","Medium"))</f>
        <v>Low</v>
      </c>
    </row>
    <row r="51" spans="1:27" x14ac:dyDescent="0.3">
      <c r="A51" t="s">
        <v>1313</v>
      </c>
      <c r="B51" t="s">
        <v>1399</v>
      </c>
      <c r="C51" t="s">
        <v>1333</v>
      </c>
      <c r="D51">
        <v>13.4</v>
      </c>
      <c r="E51">
        <v>15.9</v>
      </c>
      <c r="F51">
        <v>18.399999999999999</v>
      </c>
      <c r="G51">
        <v>21</v>
      </c>
      <c r="H51">
        <v>29</v>
      </c>
      <c r="I51" t="s">
        <v>1316</v>
      </c>
      <c r="J51" t="s">
        <v>1329</v>
      </c>
      <c r="K51">
        <v>4</v>
      </c>
      <c r="L51">
        <v>2.2000000000000002</v>
      </c>
      <c r="M51">
        <v>110</v>
      </c>
      <c r="N51">
        <v>5200</v>
      </c>
      <c r="O51">
        <v>2595</v>
      </c>
      <c r="P51" t="s">
        <v>1318</v>
      </c>
      <c r="Q51">
        <v>16.5</v>
      </c>
      <c r="R51">
        <v>6</v>
      </c>
      <c r="S51">
        <v>198</v>
      </c>
      <c r="T51">
        <v>108</v>
      </c>
      <c r="U51">
        <v>71</v>
      </c>
      <c r="V51">
        <v>40</v>
      </c>
      <c r="W51">
        <v>28.5</v>
      </c>
      <c r="X51">
        <v>16</v>
      </c>
      <c r="Y51">
        <v>3195</v>
      </c>
      <c r="Z51" t="s">
        <v>1320</v>
      </c>
      <c r="AA51" s="4" t="str">
        <f>IF(Table1[[#This Row],[MPG.city]]&gt;35,"High",IF(Table1[[#This Row],[MPG.city]]&lt;25,"Low","Medium"))</f>
        <v>Low</v>
      </c>
    </row>
    <row r="52" spans="1:27" x14ac:dyDescent="0.3">
      <c r="A52" t="s">
        <v>1325</v>
      </c>
      <c r="B52" t="s">
        <v>1400</v>
      </c>
      <c r="C52" t="s">
        <v>1401</v>
      </c>
      <c r="D52">
        <v>8.4</v>
      </c>
      <c r="E52">
        <v>11.3</v>
      </c>
      <c r="F52">
        <v>14.2</v>
      </c>
      <c r="G52">
        <v>23</v>
      </c>
      <c r="H52">
        <v>29</v>
      </c>
      <c r="I52" t="s">
        <v>1323</v>
      </c>
      <c r="J52" t="s">
        <v>1329</v>
      </c>
      <c r="K52">
        <v>4</v>
      </c>
      <c r="L52">
        <v>2.2000000000000002</v>
      </c>
      <c r="M52">
        <v>93</v>
      </c>
      <c r="N52">
        <v>4800</v>
      </c>
      <c r="O52">
        <v>2595</v>
      </c>
      <c r="P52" t="s">
        <v>1324</v>
      </c>
      <c r="Q52">
        <v>14</v>
      </c>
      <c r="R52">
        <v>5</v>
      </c>
      <c r="S52">
        <v>172</v>
      </c>
      <c r="T52">
        <v>97</v>
      </c>
      <c r="U52">
        <v>67</v>
      </c>
      <c r="V52">
        <v>38</v>
      </c>
      <c r="W52">
        <v>26.5</v>
      </c>
      <c r="X52">
        <v>13</v>
      </c>
      <c r="Y52">
        <v>2670</v>
      </c>
      <c r="Z52" t="s">
        <v>1320</v>
      </c>
      <c r="AA52" s="4" t="str">
        <f>IF(Table1[[#This Row],[MPG.city]]&gt;35,"High",IF(Table1[[#This Row],[MPG.city]]&lt;25,"Low","Medium"))</f>
        <v>Low</v>
      </c>
    </row>
    <row r="53" spans="1:27" x14ac:dyDescent="0.3">
      <c r="A53" t="s">
        <v>1321</v>
      </c>
      <c r="B53" t="s">
        <v>1402</v>
      </c>
      <c r="C53" t="s">
        <v>1346</v>
      </c>
      <c r="D53">
        <v>10.8</v>
      </c>
      <c r="E53">
        <v>15.9</v>
      </c>
      <c r="F53">
        <v>21</v>
      </c>
      <c r="G53">
        <v>22</v>
      </c>
      <c r="H53">
        <v>29</v>
      </c>
      <c r="I53" t="s">
        <v>1323</v>
      </c>
      <c r="J53" t="s">
        <v>1334</v>
      </c>
      <c r="K53">
        <v>4</v>
      </c>
      <c r="L53">
        <v>2.2999999999999998</v>
      </c>
      <c r="M53">
        <v>105</v>
      </c>
      <c r="N53">
        <v>4600</v>
      </c>
      <c r="O53">
        <v>2285</v>
      </c>
      <c r="P53" t="s">
        <v>1324</v>
      </c>
      <c r="Q53">
        <v>15.4</v>
      </c>
      <c r="R53">
        <v>4</v>
      </c>
      <c r="S53">
        <v>180</v>
      </c>
      <c r="T53">
        <v>101</v>
      </c>
      <c r="U53">
        <v>68</v>
      </c>
      <c r="V53">
        <v>40</v>
      </c>
      <c r="W53">
        <v>24</v>
      </c>
      <c r="X53">
        <v>12</v>
      </c>
      <c r="Y53">
        <v>2850</v>
      </c>
      <c r="Z53" t="s">
        <v>1320</v>
      </c>
      <c r="AA53" s="4" t="str">
        <f>IF(Table1[[#This Row],[MPG.city]]&gt;35,"High",IF(Table1[[#This Row],[MPG.city]]&lt;25,"Low","Medium"))</f>
        <v>Low</v>
      </c>
    </row>
    <row r="54" spans="1:27" x14ac:dyDescent="0.3">
      <c r="A54" t="s">
        <v>1384</v>
      </c>
      <c r="B54" t="s">
        <v>1403</v>
      </c>
      <c r="C54" t="s">
        <v>1401</v>
      </c>
      <c r="D54">
        <v>9</v>
      </c>
      <c r="E54">
        <v>10</v>
      </c>
      <c r="F54">
        <v>11</v>
      </c>
      <c r="G54">
        <v>22</v>
      </c>
      <c r="H54">
        <v>29</v>
      </c>
      <c r="I54" t="s">
        <v>1316</v>
      </c>
      <c r="J54" t="s">
        <v>1329</v>
      </c>
      <c r="K54">
        <v>4</v>
      </c>
      <c r="L54">
        <v>1.8</v>
      </c>
      <c r="M54">
        <v>124</v>
      </c>
      <c r="N54">
        <v>6000</v>
      </c>
      <c r="O54">
        <v>2745</v>
      </c>
      <c r="P54" t="s">
        <v>1324</v>
      </c>
      <c r="Q54">
        <v>13.7</v>
      </c>
      <c r="R54">
        <v>5</v>
      </c>
      <c r="S54">
        <v>172</v>
      </c>
      <c r="T54">
        <v>98</v>
      </c>
      <c r="U54">
        <v>66</v>
      </c>
      <c r="V54">
        <v>36</v>
      </c>
      <c r="W54">
        <v>28</v>
      </c>
      <c r="X54">
        <v>12</v>
      </c>
      <c r="Y54">
        <v>2620</v>
      </c>
      <c r="Z54" t="s">
        <v>1330</v>
      </c>
      <c r="AA54" s="4" t="str">
        <f>IF(Table1[[#This Row],[MPG.city]]&gt;35,"High",IF(Table1[[#This Row],[MPG.city]]&lt;25,"Low","Medium"))</f>
        <v>Low</v>
      </c>
    </row>
    <row r="55" spans="1:27" x14ac:dyDescent="0.3">
      <c r="A55" t="s">
        <v>1363</v>
      </c>
      <c r="B55" t="s">
        <v>1404</v>
      </c>
      <c r="C55" t="s">
        <v>1367</v>
      </c>
      <c r="D55">
        <v>29</v>
      </c>
      <c r="E55">
        <v>31.9</v>
      </c>
      <c r="F55">
        <v>34.9</v>
      </c>
      <c r="G55">
        <v>20</v>
      </c>
      <c r="H55">
        <v>29</v>
      </c>
      <c r="I55" t="s">
        <v>1323</v>
      </c>
      <c r="J55" t="s">
        <v>1334</v>
      </c>
      <c r="K55">
        <v>4</v>
      </c>
      <c r="L55">
        <v>2.2999999999999998</v>
      </c>
      <c r="M55">
        <v>130</v>
      </c>
      <c r="N55">
        <v>5100</v>
      </c>
      <c r="O55">
        <v>2425</v>
      </c>
      <c r="P55" t="s">
        <v>1324</v>
      </c>
      <c r="Q55">
        <v>14.5</v>
      </c>
      <c r="R55">
        <v>5</v>
      </c>
      <c r="S55">
        <v>175</v>
      </c>
      <c r="T55">
        <v>105</v>
      </c>
      <c r="U55">
        <v>67</v>
      </c>
      <c r="V55">
        <v>34</v>
      </c>
      <c r="W55">
        <v>26</v>
      </c>
      <c r="X55">
        <v>12</v>
      </c>
      <c r="Y55">
        <v>2920</v>
      </c>
      <c r="Z55" t="s">
        <v>1330</v>
      </c>
      <c r="AA55" s="4" t="str">
        <f>IF(Table1[[#This Row],[MPG.city]]&gt;35,"High",IF(Table1[[#This Row],[MPG.city]]&lt;25,"Low","Medium"))</f>
        <v>Low</v>
      </c>
    </row>
    <row r="56" spans="1:27" x14ac:dyDescent="0.3">
      <c r="A56" t="s">
        <v>1335</v>
      </c>
      <c r="B56" t="s">
        <v>1405</v>
      </c>
      <c r="C56" t="s">
        <v>1333</v>
      </c>
      <c r="D56">
        <v>15.2</v>
      </c>
      <c r="E56">
        <v>18.2</v>
      </c>
      <c r="F56">
        <v>21.2</v>
      </c>
      <c r="G56">
        <v>22</v>
      </c>
      <c r="H56">
        <v>29</v>
      </c>
      <c r="I56" t="s">
        <v>1323</v>
      </c>
      <c r="J56" t="s">
        <v>1329</v>
      </c>
      <c r="K56">
        <v>4</v>
      </c>
      <c r="L56">
        <v>2.2000000000000002</v>
      </c>
      <c r="M56">
        <v>130</v>
      </c>
      <c r="N56">
        <v>5400</v>
      </c>
      <c r="O56">
        <v>2340</v>
      </c>
      <c r="P56" t="s">
        <v>1324</v>
      </c>
      <c r="Q56">
        <v>18.5</v>
      </c>
      <c r="R56">
        <v>5</v>
      </c>
      <c r="S56">
        <v>188</v>
      </c>
      <c r="T56">
        <v>103</v>
      </c>
      <c r="U56">
        <v>70</v>
      </c>
      <c r="V56">
        <v>38</v>
      </c>
      <c r="W56">
        <v>28.5</v>
      </c>
      <c r="X56">
        <v>15</v>
      </c>
      <c r="Y56">
        <v>3030</v>
      </c>
      <c r="Z56" t="s">
        <v>1330</v>
      </c>
      <c r="AA56" s="4" t="str">
        <f>IF(Table1[[#This Row],[MPG.city]]&gt;35,"High",IF(Table1[[#This Row],[MPG.city]]&lt;25,"Low","Medium"))</f>
        <v>Low</v>
      </c>
    </row>
    <row r="57" spans="1:27" x14ac:dyDescent="0.3">
      <c r="A57" t="s">
        <v>1406</v>
      </c>
      <c r="B57" t="s">
        <v>1407</v>
      </c>
      <c r="C57" t="s">
        <v>1333</v>
      </c>
      <c r="D57">
        <v>23.7</v>
      </c>
      <c r="E57">
        <v>30</v>
      </c>
      <c r="F57">
        <v>36.200000000000003</v>
      </c>
      <c r="G57">
        <v>22</v>
      </c>
      <c r="H57">
        <v>30</v>
      </c>
      <c r="I57" t="s">
        <v>1323</v>
      </c>
      <c r="J57" t="s">
        <v>1334</v>
      </c>
      <c r="K57">
        <v>4</v>
      </c>
      <c r="L57">
        <v>3.5</v>
      </c>
      <c r="M57">
        <v>208</v>
      </c>
      <c r="N57">
        <v>5700</v>
      </c>
      <c r="O57">
        <v>2545</v>
      </c>
      <c r="P57" t="s">
        <v>1324</v>
      </c>
      <c r="Q57">
        <v>21.1</v>
      </c>
      <c r="R57">
        <v>4</v>
      </c>
      <c r="S57">
        <v>186</v>
      </c>
      <c r="T57">
        <v>109</v>
      </c>
      <c r="U57">
        <v>69</v>
      </c>
      <c r="V57">
        <v>39</v>
      </c>
      <c r="W57">
        <v>27</v>
      </c>
      <c r="X57">
        <v>13</v>
      </c>
      <c r="Y57">
        <v>3640</v>
      </c>
      <c r="Z57" t="s">
        <v>1330</v>
      </c>
      <c r="AA57" s="4" t="str">
        <f>IF(Table1[[#This Row],[MPG.city]]&gt;35,"High",IF(Table1[[#This Row],[MPG.city]]&lt;25,"Low","Medium"))</f>
        <v>Low</v>
      </c>
    </row>
    <row r="58" spans="1:27" x14ac:dyDescent="0.3">
      <c r="A58" t="s">
        <v>1321</v>
      </c>
      <c r="B58" t="s">
        <v>1408</v>
      </c>
      <c r="C58" t="s">
        <v>1401</v>
      </c>
      <c r="D58">
        <v>8.4</v>
      </c>
      <c r="E58">
        <v>10.1</v>
      </c>
      <c r="F58">
        <v>11.9</v>
      </c>
      <c r="G58">
        <v>23</v>
      </c>
      <c r="H58">
        <v>30</v>
      </c>
      <c r="I58" t="s">
        <v>1316</v>
      </c>
      <c r="J58" t="s">
        <v>1329</v>
      </c>
      <c r="K58">
        <v>4</v>
      </c>
      <c r="L58">
        <v>1.8</v>
      </c>
      <c r="M58">
        <v>127</v>
      </c>
      <c r="N58">
        <v>6500</v>
      </c>
      <c r="O58">
        <v>2410</v>
      </c>
      <c r="P58" t="s">
        <v>1324</v>
      </c>
      <c r="Q58">
        <v>13.2</v>
      </c>
      <c r="R58">
        <v>5</v>
      </c>
      <c r="S58">
        <v>171</v>
      </c>
      <c r="T58">
        <v>98</v>
      </c>
      <c r="U58">
        <v>67</v>
      </c>
      <c r="V58">
        <v>36</v>
      </c>
      <c r="W58">
        <v>28</v>
      </c>
      <c r="X58">
        <v>12</v>
      </c>
      <c r="Y58">
        <v>2530</v>
      </c>
      <c r="Z58" t="s">
        <v>1320</v>
      </c>
      <c r="AA58" s="4" t="str">
        <f>IF(Table1[[#This Row],[MPG.city]]&gt;35,"High",IF(Table1[[#This Row],[MPG.city]]&lt;25,"Low","Medium"))</f>
        <v>Low</v>
      </c>
    </row>
    <row r="59" spans="1:27" x14ac:dyDescent="0.3">
      <c r="A59" t="s">
        <v>1321</v>
      </c>
      <c r="B59" t="s">
        <v>1409</v>
      </c>
      <c r="C59" t="s">
        <v>1346</v>
      </c>
      <c r="D59">
        <v>12.8</v>
      </c>
      <c r="E59">
        <v>14</v>
      </c>
      <c r="F59">
        <v>15.2</v>
      </c>
      <c r="G59">
        <v>24</v>
      </c>
      <c r="H59">
        <v>30</v>
      </c>
      <c r="I59" t="s">
        <v>1323</v>
      </c>
      <c r="J59" t="s">
        <v>1329</v>
      </c>
      <c r="K59">
        <v>4</v>
      </c>
      <c r="L59">
        <v>2</v>
      </c>
      <c r="M59">
        <v>115</v>
      </c>
      <c r="N59">
        <v>5500</v>
      </c>
      <c r="O59">
        <v>2340</v>
      </c>
      <c r="P59" t="s">
        <v>1324</v>
      </c>
      <c r="Q59">
        <v>15.5</v>
      </c>
      <c r="R59">
        <v>4</v>
      </c>
      <c r="S59">
        <v>179</v>
      </c>
      <c r="T59">
        <v>103</v>
      </c>
      <c r="U59">
        <v>70</v>
      </c>
      <c r="V59">
        <v>38</v>
      </c>
      <c r="W59">
        <v>23</v>
      </c>
      <c r="X59">
        <v>18</v>
      </c>
      <c r="Y59">
        <v>2710</v>
      </c>
      <c r="Z59" t="s">
        <v>1320</v>
      </c>
      <c r="AA59" s="4" t="str">
        <f>IF(Table1[[#This Row],[MPG.city]]&gt;35,"High",IF(Table1[[#This Row],[MPG.city]]&lt;25,"Low","Medium"))</f>
        <v>Low</v>
      </c>
    </row>
    <row r="60" spans="1:27" x14ac:dyDescent="0.3">
      <c r="A60" t="s">
        <v>1321</v>
      </c>
      <c r="B60" t="s">
        <v>1410</v>
      </c>
      <c r="C60" t="s">
        <v>1333</v>
      </c>
      <c r="D60">
        <v>15.6</v>
      </c>
      <c r="E60">
        <v>20.2</v>
      </c>
      <c r="F60">
        <v>24.8</v>
      </c>
      <c r="G60">
        <v>21</v>
      </c>
      <c r="H60">
        <v>30</v>
      </c>
      <c r="I60" t="s">
        <v>1323</v>
      </c>
      <c r="J60" t="s">
        <v>1329</v>
      </c>
      <c r="K60">
        <v>6</v>
      </c>
      <c r="L60">
        <v>3</v>
      </c>
      <c r="M60">
        <v>140</v>
      </c>
      <c r="N60">
        <v>4800</v>
      </c>
      <c r="O60">
        <v>1885</v>
      </c>
      <c r="P60" t="s">
        <v>1318</v>
      </c>
      <c r="Q60">
        <v>16</v>
      </c>
      <c r="R60">
        <v>5</v>
      </c>
      <c r="S60">
        <v>192</v>
      </c>
      <c r="T60">
        <v>106</v>
      </c>
      <c r="U60">
        <v>71</v>
      </c>
      <c r="V60">
        <v>40</v>
      </c>
      <c r="W60">
        <v>27.5</v>
      </c>
      <c r="X60">
        <v>18</v>
      </c>
      <c r="Y60">
        <v>3325</v>
      </c>
      <c r="Z60" t="s">
        <v>1320</v>
      </c>
      <c r="AA60" s="4" t="str">
        <f>IF(Table1[[#This Row],[MPG.city]]&gt;35,"High",IF(Table1[[#This Row],[MPG.city]]&lt;25,"Low","Medium"))</f>
        <v>Low</v>
      </c>
    </row>
    <row r="61" spans="1:27" x14ac:dyDescent="0.3">
      <c r="A61" t="s">
        <v>1341</v>
      </c>
      <c r="B61" t="s">
        <v>1411</v>
      </c>
      <c r="C61" t="s">
        <v>1367</v>
      </c>
      <c r="D61">
        <v>13</v>
      </c>
      <c r="E61">
        <v>15.7</v>
      </c>
      <c r="F61">
        <v>18.3</v>
      </c>
      <c r="G61">
        <v>24</v>
      </c>
      <c r="H61">
        <v>30</v>
      </c>
      <c r="I61" t="s">
        <v>1323</v>
      </c>
      <c r="J61" t="s">
        <v>1329</v>
      </c>
      <c r="K61">
        <v>4</v>
      </c>
      <c r="L61">
        <v>2.4</v>
      </c>
      <c r="M61">
        <v>150</v>
      </c>
      <c r="N61">
        <v>5600</v>
      </c>
      <c r="O61">
        <v>2130</v>
      </c>
      <c r="P61" t="s">
        <v>1324</v>
      </c>
      <c r="Q61">
        <v>15.9</v>
      </c>
      <c r="R61">
        <v>5</v>
      </c>
      <c r="S61">
        <v>181</v>
      </c>
      <c r="T61">
        <v>103</v>
      </c>
      <c r="U61">
        <v>67</v>
      </c>
      <c r="V61">
        <v>40</v>
      </c>
      <c r="W61">
        <v>28.5</v>
      </c>
      <c r="X61">
        <v>14</v>
      </c>
      <c r="Y61">
        <v>3050</v>
      </c>
      <c r="Z61" t="s">
        <v>1330</v>
      </c>
      <c r="AA61" s="4" t="str">
        <f>IF(Table1[[#This Row],[MPG.city]]&gt;35,"High",IF(Table1[[#This Row],[MPG.city]]&lt;25,"Low","Medium"))</f>
        <v>Low</v>
      </c>
    </row>
    <row r="62" spans="1:27" x14ac:dyDescent="0.3">
      <c r="A62" t="s">
        <v>1412</v>
      </c>
      <c r="B62" t="s">
        <v>1413</v>
      </c>
      <c r="C62" t="s">
        <v>1346</v>
      </c>
      <c r="D62">
        <v>11.4</v>
      </c>
      <c r="E62">
        <v>14.4</v>
      </c>
      <c r="F62">
        <v>17.399999999999999</v>
      </c>
      <c r="G62">
        <v>23</v>
      </c>
      <c r="H62">
        <v>30</v>
      </c>
      <c r="I62" t="s">
        <v>1316</v>
      </c>
      <c r="J62" t="s">
        <v>1317</v>
      </c>
      <c r="K62">
        <v>4</v>
      </c>
      <c r="L62">
        <v>1.8</v>
      </c>
      <c r="M62">
        <v>92</v>
      </c>
      <c r="N62">
        <v>5000</v>
      </c>
      <c r="O62">
        <v>2360</v>
      </c>
      <c r="P62" t="s">
        <v>1324</v>
      </c>
      <c r="Q62">
        <v>15.9</v>
      </c>
      <c r="R62">
        <v>4</v>
      </c>
      <c r="S62">
        <v>173</v>
      </c>
      <c r="T62">
        <v>97</v>
      </c>
      <c r="U62">
        <v>67</v>
      </c>
      <c r="V62">
        <v>39</v>
      </c>
      <c r="W62">
        <v>24.5</v>
      </c>
      <c r="X62">
        <v>8</v>
      </c>
      <c r="Y62">
        <v>2640</v>
      </c>
      <c r="Z62" t="s">
        <v>1320</v>
      </c>
      <c r="AA62" s="4" t="str">
        <f>IF(Table1[[#This Row],[MPG.city]]&gt;35,"High",IF(Table1[[#This Row],[MPG.city]]&lt;25,"Low","Medium"))</f>
        <v>Low</v>
      </c>
    </row>
    <row r="63" spans="1:27" x14ac:dyDescent="0.3">
      <c r="A63" t="s">
        <v>1414</v>
      </c>
      <c r="B63" t="s">
        <v>1415</v>
      </c>
      <c r="C63" t="s">
        <v>1401</v>
      </c>
      <c r="D63">
        <v>10.5</v>
      </c>
      <c r="E63">
        <v>10.9</v>
      </c>
      <c r="F63">
        <v>11.3</v>
      </c>
      <c r="G63">
        <v>25</v>
      </c>
      <c r="H63">
        <v>30</v>
      </c>
      <c r="I63" t="s">
        <v>1316</v>
      </c>
      <c r="J63" t="s">
        <v>1317</v>
      </c>
      <c r="K63">
        <v>4</v>
      </c>
      <c r="L63">
        <v>1.8</v>
      </c>
      <c r="M63">
        <v>90</v>
      </c>
      <c r="N63">
        <v>5200</v>
      </c>
      <c r="O63">
        <v>3375</v>
      </c>
      <c r="P63" t="s">
        <v>1324</v>
      </c>
      <c r="Q63">
        <v>15.9</v>
      </c>
      <c r="R63">
        <v>5</v>
      </c>
      <c r="S63">
        <v>175</v>
      </c>
      <c r="T63">
        <v>97</v>
      </c>
      <c r="U63">
        <v>65</v>
      </c>
      <c r="V63">
        <v>35</v>
      </c>
      <c r="W63">
        <v>27.5</v>
      </c>
      <c r="X63">
        <v>15</v>
      </c>
      <c r="Y63">
        <v>2490</v>
      </c>
      <c r="Z63" t="s">
        <v>1330</v>
      </c>
      <c r="AA63" s="4" t="str">
        <f>IF(Table1[[#This Row],[MPG.city]]&gt;35,"High",IF(Table1[[#This Row],[MPG.city]]&lt;25,"Low","Medium"))</f>
        <v>Medium</v>
      </c>
    </row>
    <row r="64" spans="1:27" x14ac:dyDescent="0.3">
      <c r="A64" t="s">
        <v>1414</v>
      </c>
      <c r="B64" t="s">
        <v>1416</v>
      </c>
      <c r="C64" t="s">
        <v>1367</v>
      </c>
      <c r="D64">
        <v>16.3</v>
      </c>
      <c r="E64">
        <v>19.5</v>
      </c>
      <c r="F64">
        <v>22.7</v>
      </c>
      <c r="G64">
        <v>23</v>
      </c>
      <c r="H64">
        <v>30</v>
      </c>
      <c r="I64" t="s">
        <v>1323</v>
      </c>
      <c r="J64" t="s">
        <v>1317</v>
      </c>
      <c r="K64">
        <v>4</v>
      </c>
      <c r="L64">
        <v>2.2000000000000002</v>
      </c>
      <c r="M64">
        <v>130</v>
      </c>
      <c r="N64">
        <v>5600</v>
      </c>
      <c r="O64">
        <v>2330</v>
      </c>
      <c r="P64" t="s">
        <v>1324</v>
      </c>
      <c r="Q64">
        <v>15.9</v>
      </c>
      <c r="R64">
        <v>5</v>
      </c>
      <c r="S64">
        <v>179</v>
      </c>
      <c r="T64">
        <v>102</v>
      </c>
      <c r="U64">
        <v>67</v>
      </c>
      <c r="V64">
        <v>37</v>
      </c>
      <c r="W64">
        <v>27</v>
      </c>
      <c r="X64">
        <v>14</v>
      </c>
      <c r="Y64">
        <v>3085</v>
      </c>
      <c r="Z64" t="s">
        <v>1330</v>
      </c>
      <c r="AA64" s="4" t="str">
        <f>IF(Table1[[#This Row],[MPG.city]]&gt;35,"High",IF(Table1[[#This Row],[MPG.city]]&lt;25,"Low","Medium"))</f>
        <v>Low</v>
      </c>
    </row>
    <row r="65" spans="1:27" x14ac:dyDescent="0.3">
      <c r="A65" t="s">
        <v>1327</v>
      </c>
      <c r="B65" t="s">
        <v>1417</v>
      </c>
      <c r="C65" t="s">
        <v>1367</v>
      </c>
      <c r="D65">
        <v>17.600000000000001</v>
      </c>
      <c r="E65">
        <v>20</v>
      </c>
      <c r="F65">
        <v>22.4</v>
      </c>
      <c r="G65">
        <v>21</v>
      </c>
      <c r="H65">
        <v>30</v>
      </c>
      <c r="I65" t="s">
        <v>1316</v>
      </c>
      <c r="J65" t="s">
        <v>1329</v>
      </c>
      <c r="K65">
        <v>4</v>
      </c>
      <c r="L65">
        <v>2</v>
      </c>
      <c r="M65">
        <v>134</v>
      </c>
      <c r="N65">
        <v>5800</v>
      </c>
      <c r="O65">
        <v>2685</v>
      </c>
      <c r="P65" t="s">
        <v>1324</v>
      </c>
      <c r="Q65">
        <v>18.5</v>
      </c>
      <c r="R65">
        <v>5</v>
      </c>
      <c r="S65">
        <v>180</v>
      </c>
      <c r="T65">
        <v>103</v>
      </c>
      <c r="U65">
        <v>67</v>
      </c>
      <c r="V65">
        <v>35</v>
      </c>
      <c r="W65">
        <v>31.5</v>
      </c>
      <c r="X65">
        <v>14</v>
      </c>
      <c r="Y65">
        <v>2985</v>
      </c>
      <c r="Z65" t="s">
        <v>1330</v>
      </c>
      <c r="AA65" s="4" t="str">
        <f>IF(Table1[[#This Row],[MPG.city]]&gt;35,"High",IF(Table1[[#This Row],[MPG.city]]&lt;25,"Low","Medium"))</f>
        <v>Low</v>
      </c>
    </row>
    <row r="66" spans="1:27" x14ac:dyDescent="0.3">
      <c r="A66" t="s">
        <v>1352</v>
      </c>
      <c r="B66" t="s">
        <v>1418</v>
      </c>
      <c r="C66" t="s">
        <v>1401</v>
      </c>
      <c r="D66">
        <v>12.9</v>
      </c>
      <c r="E66">
        <v>15.9</v>
      </c>
      <c r="F66">
        <v>18.8</v>
      </c>
      <c r="G66">
        <v>25</v>
      </c>
      <c r="H66">
        <v>31</v>
      </c>
      <c r="I66" t="s">
        <v>1316</v>
      </c>
      <c r="J66" t="s">
        <v>1329</v>
      </c>
      <c r="K66">
        <v>4</v>
      </c>
      <c r="L66">
        <v>1.8</v>
      </c>
      <c r="M66">
        <v>140</v>
      </c>
      <c r="N66">
        <v>6300</v>
      </c>
      <c r="O66">
        <v>2890</v>
      </c>
      <c r="P66" t="s">
        <v>1324</v>
      </c>
      <c r="Q66">
        <v>13.2</v>
      </c>
      <c r="R66">
        <v>5</v>
      </c>
      <c r="S66">
        <v>177</v>
      </c>
      <c r="T66">
        <v>102</v>
      </c>
      <c r="U66">
        <v>68</v>
      </c>
      <c r="V66">
        <v>37</v>
      </c>
      <c r="W66">
        <v>26.5</v>
      </c>
      <c r="X66">
        <v>11</v>
      </c>
      <c r="Y66">
        <v>2705</v>
      </c>
      <c r="Z66" t="s">
        <v>1330</v>
      </c>
      <c r="AA66" s="4" t="str">
        <f>IF(Table1[[#This Row],[MPG.city]]&gt;35,"High",IF(Table1[[#This Row],[MPG.city]]&lt;25,"Low","Medium"))</f>
        <v>Medium</v>
      </c>
    </row>
    <row r="67" spans="1:27" x14ac:dyDescent="0.3">
      <c r="A67" t="s">
        <v>1354</v>
      </c>
      <c r="B67" t="s">
        <v>1419</v>
      </c>
      <c r="C67" t="s">
        <v>1333</v>
      </c>
      <c r="D67">
        <v>14.2</v>
      </c>
      <c r="E67">
        <v>15.7</v>
      </c>
      <c r="F67">
        <v>17.3</v>
      </c>
      <c r="G67">
        <v>22</v>
      </c>
      <c r="H67">
        <v>31</v>
      </c>
      <c r="I67" t="s">
        <v>1323</v>
      </c>
      <c r="J67" t="s">
        <v>1329</v>
      </c>
      <c r="K67">
        <v>4</v>
      </c>
      <c r="L67">
        <v>2.2000000000000002</v>
      </c>
      <c r="M67">
        <v>110</v>
      </c>
      <c r="N67">
        <v>5200</v>
      </c>
      <c r="O67">
        <v>2565</v>
      </c>
      <c r="P67" t="s">
        <v>1318</v>
      </c>
      <c r="Q67">
        <v>16.399999999999999</v>
      </c>
      <c r="R67">
        <v>6</v>
      </c>
      <c r="S67">
        <v>189</v>
      </c>
      <c r="T67">
        <v>105</v>
      </c>
      <c r="U67">
        <v>69</v>
      </c>
      <c r="V67">
        <v>41</v>
      </c>
      <c r="W67">
        <v>28</v>
      </c>
      <c r="X67">
        <v>16</v>
      </c>
      <c r="Y67">
        <v>2880</v>
      </c>
      <c r="Z67" t="s">
        <v>1320</v>
      </c>
      <c r="AA67" s="4" t="str">
        <f>IF(Table1[[#This Row],[MPG.city]]&gt;35,"High",IF(Table1[[#This Row],[MPG.city]]&lt;25,"Low","Medium"))</f>
        <v>Low</v>
      </c>
    </row>
    <row r="68" spans="1:27" x14ac:dyDescent="0.3">
      <c r="A68" t="s">
        <v>1420</v>
      </c>
      <c r="B68" t="s">
        <v>1421</v>
      </c>
      <c r="C68" t="s">
        <v>1346</v>
      </c>
      <c r="D68">
        <v>17</v>
      </c>
      <c r="E68">
        <v>19.8</v>
      </c>
      <c r="F68">
        <v>22.7</v>
      </c>
      <c r="G68">
        <v>24</v>
      </c>
      <c r="H68">
        <v>31</v>
      </c>
      <c r="I68" t="s">
        <v>1340</v>
      </c>
      <c r="J68" t="s">
        <v>1329</v>
      </c>
      <c r="K68">
        <v>4</v>
      </c>
      <c r="L68">
        <v>2.2999999999999998</v>
      </c>
      <c r="M68">
        <v>160</v>
      </c>
      <c r="N68">
        <v>5800</v>
      </c>
      <c r="O68">
        <v>2855</v>
      </c>
      <c r="P68" t="s">
        <v>1324</v>
      </c>
      <c r="Q68">
        <v>15.9</v>
      </c>
      <c r="R68">
        <v>4</v>
      </c>
      <c r="S68">
        <v>175</v>
      </c>
      <c r="T68">
        <v>100</v>
      </c>
      <c r="U68">
        <v>70</v>
      </c>
      <c r="V68">
        <v>39</v>
      </c>
      <c r="W68">
        <v>23.5</v>
      </c>
      <c r="X68">
        <v>8</v>
      </c>
      <c r="Y68">
        <v>2865</v>
      </c>
      <c r="Z68" t="s">
        <v>1330</v>
      </c>
      <c r="AA68" s="4" t="str">
        <f>IF(Table1[[#This Row],[MPG.city]]&gt;35,"High",IF(Table1[[#This Row],[MPG.city]]&lt;25,"Low","Medium"))</f>
        <v>Low</v>
      </c>
    </row>
    <row r="69" spans="1:27" x14ac:dyDescent="0.3">
      <c r="A69" t="s">
        <v>1420</v>
      </c>
      <c r="B69" t="s">
        <v>1422</v>
      </c>
      <c r="C69" t="s">
        <v>1367</v>
      </c>
      <c r="D69">
        <v>13.8</v>
      </c>
      <c r="E69">
        <v>17.5</v>
      </c>
      <c r="F69">
        <v>21.2</v>
      </c>
      <c r="G69">
        <v>24</v>
      </c>
      <c r="H69">
        <v>31</v>
      </c>
      <c r="I69" t="s">
        <v>1340</v>
      </c>
      <c r="J69" t="s">
        <v>1329</v>
      </c>
      <c r="K69">
        <v>4</v>
      </c>
      <c r="L69">
        <v>2.2000000000000002</v>
      </c>
      <c r="M69">
        <v>140</v>
      </c>
      <c r="N69">
        <v>5600</v>
      </c>
      <c r="O69">
        <v>2610</v>
      </c>
      <c r="P69" t="s">
        <v>1324</v>
      </c>
      <c r="Q69">
        <v>17</v>
      </c>
      <c r="R69">
        <v>4</v>
      </c>
      <c r="S69">
        <v>185</v>
      </c>
      <c r="T69">
        <v>107</v>
      </c>
      <c r="U69">
        <v>67</v>
      </c>
      <c r="V69">
        <v>41</v>
      </c>
      <c r="W69">
        <v>28</v>
      </c>
      <c r="X69">
        <v>14</v>
      </c>
      <c r="Y69">
        <v>3040</v>
      </c>
      <c r="Z69" t="s">
        <v>1330</v>
      </c>
      <c r="AA69" s="4" t="str">
        <f>IF(Table1[[#This Row],[MPG.city]]&gt;35,"High",IF(Table1[[#This Row],[MPG.city]]&lt;25,"Low","Medium"))</f>
        <v>Low</v>
      </c>
    </row>
    <row r="70" spans="1:27" x14ac:dyDescent="0.3">
      <c r="A70" t="s">
        <v>1343</v>
      </c>
      <c r="B70" t="s">
        <v>1423</v>
      </c>
      <c r="C70" t="s">
        <v>1367</v>
      </c>
      <c r="D70">
        <v>13</v>
      </c>
      <c r="E70">
        <v>13.5</v>
      </c>
      <c r="F70">
        <v>14</v>
      </c>
      <c r="G70">
        <v>24</v>
      </c>
      <c r="H70">
        <v>31</v>
      </c>
      <c r="I70" t="s">
        <v>1316</v>
      </c>
      <c r="J70" t="s">
        <v>1329</v>
      </c>
      <c r="K70">
        <v>4</v>
      </c>
      <c r="L70">
        <v>2.2999999999999998</v>
      </c>
      <c r="M70">
        <v>155</v>
      </c>
      <c r="N70">
        <v>6000</v>
      </c>
      <c r="O70">
        <v>2380</v>
      </c>
      <c r="P70" t="s">
        <v>1318</v>
      </c>
      <c r="Q70">
        <v>15.2</v>
      </c>
      <c r="R70">
        <v>5</v>
      </c>
      <c r="S70">
        <v>188</v>
      </c>
      <c r="T70">
        <v>103</v>
      </c>
      <c r="U70">
        <v>67</v>
      </c>
      <c r="V70">
        <v>39</v>
      </c>
      <c r="W70">
        <v>28</v>
      </c>
      <c r="X70">
        <v>14</v>
      </c>
      <c r="Y70">
        <v>2910</v>
      </c>
      <c r="Z70" t="s">
        <v>1320</v>
      </c>
      <c r="AA70" s="4" t="str">
        <f>IF(Table1[[#This Row],[MPG.city]]&gt;35,"High",IF(Table1[[#This Row],[MPG.city]]&lt;25,"Low","Medium"))</f>
        <v>Low</v>
      </c>
    </row>
    <row r="71" spans="1:27" x14ac:dyDescent="0.3">
      <c r="A71" t="s">
        <v>1343</v>
      </c>
      <c r="B71" t="s">
        <v>1424</v>
      </c>
      <c r="C71" t="s">
        <v>1333</v>
      </c>
      <c r="D71">
        <v>14.2</v>
      </c>
      <c r="E71">
        <v>16.3</v>
      </c>
      <c r="F71">
        <v>18.399999999999999</v>
      </c>
      <c r="G71">
        <v>23</v>
      </c>
      <c r="H71">
        <v>31</v>
      </c>
      <c r="I71" t="s">
        <v>1323</v>
      </c>
      <c r="J71" t="s">
        <v>1329</v>
      </c>
      <c r="K71">
        <v>4</v>
      </c>
      <c r="L71">
        <v>2.2000000000000002</v>
      </c>
      <c r="M71">
        <v>110</v>
      </c>
      <c r="N71">
        <v>5200</v>
      </c>
      <c r="O71">
        <v>2565</v>
      </c>
      <c r="P71" t="s">
        <v>1318</v>
      </c>
      <c r="Q71">
        <v>16.5</v>
      </c>
      <c r="R71">
        <v>5</v>
      </c>
      <c r="S71">
        <v>190</v>
      </c>
      <c r="T71">
        <v>105</v>
      </c>
      <c r="U71">
        <v>70</v>
      </c>
      <c r="V71">
        <v>42</v>
      </c>
      <c r="W71">
        <v>28</v>
      </c>
      <c r="X71">
        <v>16</v>
      </c>
      <c r="Y71">
        <v>2890</v>
      </c>
      <c r="Z71" t="s">
        <v>1320</v>
      </c>
      <c r="AA71" s="4" t="str">
        <f>IF(Table1[[#This Row],[MPG.city]]&gt;35,"High",IF(Table1[[#This Row],[MPG.city]]&lt;25,"Low","Medium"))</f>
        <v>Low</v>
      </c>
    </row>
    <row r="72" spans="1:27" x14ac:dyDescent="0.3">
      <c r="A72" t="s">
        <v>1386</v>
      </c>
      <c r="B72" t="s">
        <v>1425</v>
      </c>
      <c r="C72" t="s">
        <v>1367</v>
      </c>
      <c r="D72">
        <v>9.4</v>
      </c>
      <c r="E72">
        <v>11.1</v>
      </c>
      <c r="F72">
        <v>12.8</v>
      </c>
      <c r="G72">
        <v>23</v>
      </c>
      <c r="H72">
        <v>31</v>
      </c>
      <c r="I72" t="s">
        <v>1316</v>
      </c>
      <c r="J72" t="s">
        <v>1329</v>
      </c>
      <c r="K72">
        <v>4</v>
      </c>
      <c r="L72">
        <v>2</v>
      </c>
      <c r="M72">
        <v>110</v>
      </c>
      <c r="N72">
        <v>5200</v>
      </c>
      <c r="O72">
        <v>2665</v>
      </c>
      <c r="P72" t="s">
        <v>1324</v>
      </c>
      <c r="Q72">
        <v>15.2</v>
      </c>
      <c r="R72">
        <v>5</v>
      </c>
      <c r="S72">
        <v>181</v>
      </c>
      <c r="T72">
        <v>101</v>
      </c>
      <c r="U72">
        <v>66</v>
      </c>
      <c r="V72">
        <v>39</v>
      </c>
      <c r="W72">
        <v>25</v>
      </c>
      <c r="X72">
        <v>13</v>
      </c>
      <c r="Y72">
        <v>2575</v>
      </c>
      <c r="Z72" t="s">
        <v>1320</v>
      </c>
      <c r="AA72" s="4" t="str">
        <f>IF(Table1[[#This Row],[MPG.city]]&gt;35,"High",IF(Table1[[#This Row],[MPG.city]]&lt;25,"Low","Medium"))</f>
        <v>Low</v>
      </c>
    </row>
    <row r="73" spans="1:27" x14ac:dyDescent="0.3">
      <c r="A73" t="s">
        <v>1335</v>
      </c>
      <c r="B73" t="s">
        <v>1426</v>
      </c>
      <c r="C73" t="s">
        <v>1346</v>
      </c>
      <c r="D73">
        <v>14.2</v>
      </c>
      <c r="E73">
        <v>18.399999999999999</v>
      </c>
      <c r="F73">
        <v>22.6</v>
      </c>
      <c r="G73">
        <v>25</v>
      </c>
      <c r="H73">
        <v>32</v>
      </c>
      <c r="I73" t="s">
        <v>1323</v>
      </c>
      <c r="J73" t="s">
        <v>1329</v>
      </c>
      <c r="K73">
        <v>4</v>
      </c>
      <c r="L73">
        <v>2.2000000000000002</v>
      </c>
      <c r="M73">
        <v>135</v>
      </c>
      <c r="N73">
        <v>5400</v>
      </c>
      <c r="O73">
        <v>2405</v>
      </c>
      <c r="P73" t="s">
        <v>1324</v>
      </c>
      <c r="Q73">
        <v>15.9</v>
      </c>
      <c r="R73">
        <v>4</v>
      </c>
      <c r="S73">
        <v>174</v>
      </c>
      <c r="T73">
        <v>99</v>
      </c>
      <c r="U73">
        <v>69</v>
      </c>
      <c r="V73">
        <v>39</v>
      </c>
      <c r="W73">
        <v>23</v>
      </c>
      <c r="X73">
        <v>13</v>
      </c>
      <c r="Y73">
        <v>2950</v>
      </c>
      <c r="Z73" t="s">
        <v>1330</v>
      </c>
      <c r="AA73" s="4" t="str">
        <f>IF(Table1[[#This Row],[MPG.city]]&gt;35,"High",IF(Table1[[#This Row],[MPG.city]]&lt;25,"Low","Medium"))</f>
        <v>Medium</v>
      </c>
    </row>
    <row r="74" spans="1:27" x14ac:dyDescent="0.3">
      <c r="A74" t="s">
        <v>1321</v>
      </c>
      <c r="B74" t="s">
        <v>1427</v>
      </c>
      <c r="C74" t="s">
        <v>1401</v>
      </c>
      <c r="D74">
        <v>6.9</v>
      </c>
      <c r="E74">
        <v>7.4</v>
      </c>
      <c r="F74">
        <v>7.9</v>
      </c>
      <c r="G74">
        <v>31</v>
      </c>
      <c r="H74">
        <v>33</v>
      </c>
      <c r="I74" t="s">
        <v>1316</v>
      </c>
      <c r="J74" t="s">
        <v>1329</v>
      </c>
      <c r="K74">
        <v>4</v>
      </c>
      <c r="L74">
        <v>1.3</v>
      </c>
      <c r="M74">
        <v>63</v>
      </c>
      <c r="N74">
        <v>5000</v>
      </c>
      <c r="O74">
        <v>3150</v>
      </c>
      <c r="P74" t="s">
        <v>1324</v>
      </c>
      <c r="Q74">
        <v>10</v>
      </c>
      <c r="R74">
        <v>4</v>
      </c>
      <c r="S74">
        <v>141</v>
      </c>
      <c r="T74">
        <v>90</v>
      </c>
      <c r="U74">
        <v>63</v>
      </c>
      <c r="V74">
        <v>33</v>
      </c>
      <c r="W74">
        <v>26</v>
      </c>
      <c r="X74">
        <v>12</v>
      </c>
      <c r="Y74">
        <v>1845</v>
      </c>
      <c r="Z74" t="s">
        <v>1320</v>
      </c>
      <c r="AA74" s="4" t="str">
        <f>IF(Table1[[#This Row],[MPG.city]]&gt;35,"High",IF(Table1[[#This Row],[MPG.city]]&lt;25,"Low","Medium"))</f>
        <v>Medium</v>
      </c>
    </row>
    <row r="75" spans="1:27" x14ac:dyDescent="0.3">
      <c r="A75" t="s">
        <v>1325</v>
      </c>
      <c r="B75" t="s">
        <v>1428</v>
      </c>
      <c r="C75" t="s">
        <v>1401</v>
      </c>
      <c r="D75">
        <v>7.9</v>
      </c>
      <c r="E75">
        <v>9.1999999999999993</v>
      </c>
      <c r="F75">
        <v>10.6</v>
      </c>
      <c r="G75">
        <v>29</v>
      </c>
      <c r="H75">
        <v>33</v>
      </c>
      <c r="I75" t="s">
        <v>1316</v>
      </c>
      <c r="J75" t="s">
        <v>1329</v>
      </c>
      <c r="K75">
        <v>4</v>
      </c>
      <c r="L75">
        <v>1.5</v>
      </c>
      <c r="M75">
        <v>92</v>
      </c>
      <c r="N75">
        <v>6000</v>
      </c>
      <c r="O75">
        <v>3285</v>
      </c>
      <c r="P75" t="s">
        <v>1324</v>
      </c>
      <c r="Q75">
        <v>13.2</v>
      </c>
      <c r="R75">
        <v>5</v>
      </c>
      <c r="S75">
        <v>174</v>
      </c>
      <c r="T75">
        <v>98</v>
      </c>
      <c r="U75">
        <v>66</v>
      </c>
      <c r="V75">
        <v>32</v>
      </c>
      <c r="W75">
        <v>26.5</v>
      </c>
      <c r="X75">
        <v>11</v>
      </c>
      <c r="Y75">
        <v>2270</v>
      </c>
      <c r="Z75" t="s">
        <v>1320</v>
      </c>
      <c r="AA75" s="4" t="str">
        <f>IF(Table1[[#This Row],[MPG.city]]&gt;35,"High",IF(Table1[[#This Row],[MPG.city]]&lt;25,"Low","Medium"))</f>
        <v>Medium</v>
      </c>
    </row>
    <row r="76" spans="1:27" x14ac:dyDescent="0.3">
      <c r="A76" t="s">
        <v>1393</v>
      </c>
      <c r="B76" t="s">
        <v>1429</v>
      </c>
      <c r="C76" t="s">
        <v>1401</v>
      </c>
      <c r="D76">
        <v>7.9</v>
      </c>
      <c r="E76">
        <v>12.2</v>
      </c>
      <c r="F76">
        <v>16.5</v>
      </c>
      <c r="G76">
        <v>29</v>
      </c>
      <c r="H76">
        <v>33</v>
      </c>
      <c r="I76" t="s">
        <v>1316</v>
      </c>
      <c r="J76" t="s">
        <v>1329</v>
      </c>
      <c r="K76">
        <v>4</v>
      </c>
      <c r="L76">
        <v>1.5</v>
      </c>
      <c r="M76">
        <v>92</v>
      </c>
      <c r="N76">
        <v>6000</v>
      </c>
      <c r="O76">
        <v>2505</v>
      </c>
      <c r="P76" t="s">
        <v>1324</v>
      </c>
      <c r="Q76">
        <v>13.2</v>
      </c>
      <c r="R76">
        <v>5</v>
      </c>
      <c r="S76">
        <v>174</v>
      </c>
      <c r="T76">
        <v>98</v>
      </c>
      <c r="U76">
        <v>66</v>
      </c>
      <c r="V76">
        <v>36</v>
      </c>
      <c r="W76">
        <v>26.5</v>
      </c>
      <c r="X76">
        <v>11</v>
      </c>
      <c r="Y76">
        <v>2295</v>
      </c>
      <c r="Z76" t="s">
        <v>1320</v>
      </c>
      <c r="AA76" s="4" t="str">
        <f>IF(Table1[[#This Row],[MPG.city]]&gt;35,"High",IF(Table1[[#This Row],[MPG.city]]&lt;25,"Low","Medium"))</f>
        <v>Medium</v>
      </c>
    </row>
    <row r="77" spans="1:27" x14ac:dyDescent="0.3">
      <c r="A77" t="s">
        <v>1384</v>
      </c>
      <c r="B77" t="s">
        <v>1430</v>
      </c>
      <c r="C77" t="s">
        <v>1401</v>
      </c>
      <c r="D77">
        <v>6.8</v>
      </c>
      <c r="E77">
        <v>8</v>
      </c>
      <c r="F77">
        <v>9.1999999999999993</v>
      </c>
      <c r="G77">
        <v>29</v>
      </c>
      <c r="H77">
        <v>33</v>
      </c>
      <c r="I77" t="s">
        <v>1316</v>
      </c>
      <c r="J77" t="s">
        <v>1329</v>
      </c>
      <c r="K77">
        <v>4</v>
      </c>
      <c r="L77">
        <v>1.5</v>
      </c>
      <c r="M77">
        <v>81</v>
      </c>
      <c r="N77">
        <v>5500</v>
      </c>
      <c r="O77">
        <v>2710</v>
      </c>
      <c r="P77" t="s">
        <v>1324</v>
      </c>
      <c r="Q77">
        <v>11.9</v>
      </c>
      <c r="R77">
        <v>5</v>
      </c>
      <c r="S77">
        <v>168</v>
      </c>
      <c r="T77">
        <v>94</v>
      </c>
      <c r="U77">
        <v>63</v>
      </c>
      <c r="V77">
        <v>35</v>
      </c>
      <c r="W77">
        <v>26</v>
      </c>
      <c r="X77">
        <v>11</v>
      </c>
      <c r="Y77">
        <v>2345</v>
      </c>
      <c r="Z77" t="s">
        <v>1330</v>
      </c>
      <c r="AA77" s="4" t="str">
        <f>IF(Table1[[#This Row],[MPG.city]]&gt;35,"High",IF(Table1[[#This Row],[MPG.city]]&lt;25,"Low","Medium"))</f>
        <v>Medium</v>
      </c>
    </row>
    <row r="78" spans="1:27" x14ac:dyDescent="0.3">
      <c r="A78" t="s">
        <v>1350</v>
      </c>
      <c r="B78" t="s">
        <v>1431</v>
      </c>
      <c r="C78" t="s">
        <v>1401</v>
      </c>
      <c r="D78">
        <v>7.7</v>
      </c>
      <c r="E78">
        <v>10.3</v>
      </c>
      <c r="F78">
        <v>12.9</v>
      </c>
      <c r="G78">
        <v>29</v>
      </c>
      <c r="H78">
        <v>33</v>
      </c>
      <c r="I78" t="s">
        <v>1316</v>
      </c>
      <c r="J78" t="s">
        <v>1329</v>
      </c>
      <c r="K78">
        <v>4</v>
      </c>
      <c r="L78">
        <v>1.5</v>
      </c>
      <c r="M78">
        <v>92</v>
      </c>
      <c r="N78">
        <v>6000</v>
      </c>
      <c r="O78">
        <v>2505</v>
      </c>
      <c r="P78" t="s">
        <v>1324</v>
      </c>
      <c r="Q78">
        <v>13.2</v>
      </c>
      <c r="R78">
        <v>5</v>
      </c>
      <c r="S78">
        <v>172</v>
      </c>
      <c r="T78">
        <v>98</v>
      </c>
      <c r="U78">
        <v>67</v>
      </c>
      <c r="V78">
        <v>36</v>
      </c>
      <c r="W78">
        <v>26</v>
      </c>
      <c r="X78">
        <v>11</v>
      </c>
      <c r="Y78">
        <v>2295</v>
      </c>
      <c r="Z78" t="s">
        <v>1330</v>
      </c>
      <c r="AA78" s="4" t="str">
        <f>IF(Table1[[#This Row],[MPG.city]]&gt;35,"High",IF(Table1[[#This Row],[MPG.city]]&lt;25,"Low","Medium"))</f>
        <v>Medium</v>
      </c>
    </row>
    <row r="79" spans="1:27" x14ac:dyDescent="0.3">
      <c r="A79" t="s">
        <v>1341</v>
      </c>
      <c r="B79" t="s">
        <v>1432</v>
      </c>
      <c r="C79" t="s">
        <v>1401</v>
      </c>
      <c r="D79">
        <v>8.6999999999999993</v>
      </c>
      <c r="E79">
        <v>11.8</v>
      </c>
      <c r="F79">
        <v>14.9</v>
      </c>
      <c r="G79">
        <v>29</v>
      </c>
      <c r="H79">
        <v>33</v>
      </c>
      <c r="I79" t="s">
        <v>1323</v>
      </c>
      <c r="J79" t="s">
        <v>1329</v>
      </c>
      <c r="K79">
        <v>4</v>
      </c>
      <c r="L79">
        <v>1.6</v>
      </c>
      <c r="M79">
        <v>110</v>
      </c>
      <c r="N79">
        <v>6000</v>
      </c>
      <c r="O79">
        <v>2435</v>
      </c>
      <c r="P79" t="s">
        <v>1324</v>
      </c>
      <c r="Q79">
        <v>13.2</v>
      </c>
      <c r="R79">
        <v>5</v>
      </c>
      <c r="S79">
        <v>170</v>
      </c>
      <c r="T79">
        <v>96</v>
      </c>
      <c r="U79">
        <v>66</v>
      </c>
      <c r="V79">
        <v>33</v>
      </c>
      <c r="W79">
        <v>26</v>
      </c>
      <c r="X79">
        <v>12</v>
      </c>
      <c r="Y79">
        <v>2545</v>
      </c>
      <c r="Z79" t="s">
        <v>1330</v>
      </c>
      <c r="AA79" s="4" t="str">
        <f>IF(Table1[[#This Row],[MPG.city]]&gt;35,"High",IF(Table1[[#This Row],[MPG.city]]&lt;25,"Low","Medium"))</f>
        <v>Medium</v>
      </c>
    </row>
    <row r="80" spans="1:27" x14ac:dyDescent="0.3">
      <c r="A80" t="s">
        <v>1327</v>
      </c>
      <c r="B80" t="s">
        <v>1433</v>
      </c>
      <c r="C80" t="s">
        <v>1401</v>
      </c>
      <c r="D80">
        <v>8.6999999999999993</v>
      </c>
      <c r="E80">
        <v>9.1</v>
      </c>
      <c r="F80">
        <v>9.5</v>
      </c>
      <c r="G80">
        <v>25</v>
      </c>
      <c r="H80">
        <v>33</v>
      </c>
      <c r="I80" t="s">
        <v>1316</v>
      </c>
      <c r="J80" t="s">
        <v>1329</v>
      </c>
      <c r="K80">
        <v>4</v>
      </c>
      <c r="L80">
        <v>1.8</v>
      </c>
      <c r="M80">
        <v>81</v>
      </c>
      <c r="N80">
        <v>5500</v>
      </c>
      <c r="O80">
        <v>2550</v>
      </c>
      <c r="P80" t="s">
        <v>1324</v>
      </c>
      <c r="Q80">
        <v>12.4</v>
      </c>
      <c r="R80">
        <v>4</v>
      </c>
      <c r="S80">
        <v>163</v>
      </c>
      <c r="T80">
        <v>93</v>
      </c>
      <c r="U80">
        <v>63</v>
      </c>
      <c r="V80">
        <v>34</v>
      </c>
      <c r="W80">
        <v>26</v>
      </c>
      <c r="X80">
        <v>10</v>
      </c>
      <c r="Y80">
        <v>2240</v>
      </c>
      <c r="Z80" t="s">
        <v>1330</v>
      </c>
      <c r="AA80" s="4" t="str">
        <f>IF(Table1[[#This Row],[MPG.city]]&gt;35,"High",IF(Table1[[#This Row],[MPG.city]]&lt;25,"Low","Medium"))</f>
        <v>Medium</v>
      </c>
    </row>
    <row r="81" spans="1:27" x14ac:dyDescent="0.3">
      <c r="A81" t="s">
        <v>1313</v>
      </c>
      <c r="B81" t="s">
        <v>1434</v>
      </c>
      <c r="C81" t="s">
        <v>1367</v>
      </c>
      <c r="D81">
        <v>11.4</v>
      </c>
      <c r="E81">
        <v>11.4</v>
      </c>
      <c r="F81">
        <v>11.4</v>
      </c>
      <c r="G81">
        <v>25</v>
      </c>
      <c r="H81">
        <v>34</v>
      </c>
      <c r="I81" t="s">
        <v>1323</v>
      </c>
      <c r="J81" t="s">
        <v>1329</v>
      </c>
      <c r="K81">
        <v>4</v>
      </c>
      <c r="L81">
        <v>2.2000000000000002</v>
      </c>
      <c r="M81">
        <v>110</v>
      </c>
      <c r="N81">
        <v>5200</v>
      </c>
      <c r="O81">
        <v>2665</v>
      </c>
      <c r="P81" t="s">
        <v>1324</v>
      </c>
      <c r="Q81">
        <v>15.6</v>
      </c>
      <c r="R81">
        <v>5</v>
      </c>
      <c r="S81">
        <v>184</v>
      </c>
      <c r="T81">
        <v>103</v>
      </c>
      <c r="U81">
        <v>68</v>
      </c>
      <c r="V81">
        <v>39</v>
      </c>
      <c r="W81">
        <v>26</v>
      </c>
      <c r="X81">
        <v>14</v>
      </c>
      <c r="Y81">
        <v>2785</v>
      </c>
      <c r="Z81" t="s">
        <v>1320</v>
      </c>
      <c r="AA81" s="4" t="str">
        <f>IF(Table1[[#This Row],[MPG.city]]&gt;35,"High",IF(Table1[[#This Row],[MPG.city]]&lt;25,"Low","Medium"))</f>
        <v>Medium</v>
      </c>
    </row>
    <row r="82" spans="1:27" x14ac:dyDescent="0.3">
      <c r="A82" t="s">
        <v>1384</v>
      </c>
      <c r="B82" t="s">
        <v>1435</v>
      </c>
      <c r="C82" t="s">
        <v>1346</v>
      </c>
      <c r="D82">
        <v>9.1</v>
      </c>
      <c r="E82">
        <v>10</v>
      </c>
      <c r="F82">
        <v>11</v>
      </c>
      <c r="G82">
        <v>26</v>
      </c>
      <c r="H82">
        <v>34</v>
      </c>
      <c r="I82" t="s">
        <v>1316</v>
      </c>
      <c r="J82" t="s">
        <v>1329</v>
      </c>
      <c r="K82">
        <v>4</v>
      </c>
      <c r="L82">
        <v>1.5</v>
      </c>
      <c r="M82">
        <v>92</v>
      </c>
      <c r="N82">
        <v>5550</v>
      </c>
      <c r="O82">
        <v>2540</v>
      </c>
      <c r="P82" t="s">
        <v>1324</v>
      </c>
      <c r="Q82">
        <v>11.9</v>
      </c>
      <c r="R82">
        <v>4</v>
      </c>
      <c r="S82">
        <v>166</v>
      </c>
      <c r="T82">
        <v>94</v>
      </c>
      <c r="U82">
        <v>64</v>
      </c>
      <c r="V82">
        <v>34</v>
      </c>
      <c r="W82">
        <v>23.5</v>
      </c>
      <c r="X82">
        <v>9</v>
      </c>
      <c r="Y82">
        <v>2285</v>
      </c>
      <c r="Z82" t="s">
        <v>1330</v>
      </c>
      <c r="AA82" s="4" t="str">
        <f>IF(Table1[[#This Row],[MPG.city]]&gt;35,"High",IF(Table1[[#This Row],[MPG.city]]&lt;25,"Low","Medium"))</f>
        <v>Medium</v>
      </c>
    </row>
    <row r="83" spans="1:27" x14ac:dyDescent="0.3">
      <c r="A83" t="s">
        <v>1348</v>
      </c>
      <c r="B83">
        <v>626</v>
      </c>
      <c r="C83" t="s">
        <v>1367</v>
      </c>
      <c r="D83">
        <v>14.3</v>
      </c>
      <c r="E83">
        <v>16.5</v>
      </c>
      <c r="F83">
        <v>18.7</v>
      </c>
      <c r="G83">
        <v>26</v>
      </c>
      <c r="H83">
        <v>34</v>
      </c>
      <c r="I83" t="s">
        <v>1323</v>
      </c>
      <c r="J83" t="s">
        <v>1329</v>
      </c>
      <c r="K83">
        <v>4</v>
      </c>
      <c r="L83">
        <v>2.5</v>
      </c>
      <c r="M83">
        <v>164</v>
      </c>
      <c r="N83">
        <v>5600</v>
      </c>
      <c r="O83">
        <v>2505</v>
      </c>
      <c r="P83" t="s">
        <v>1324</v>
      </c>
      <c r="Q83">
        <v>15.5</v>
      </c>
      <c r="R83">
        <v>5</v>
      </c>
      <c r="S83">
        <v>184</v>
      </c>
      <c r="T83">
        <v>103</v>
      </c>
      <c r="U83">
        <v>69</v>
      </c>
      <c r="V83">
        <v>40</v>
      </c>
      <c r="W83">
        <v>29.5</v>
      </c>
      <c r="X83">
        <v>14</v>
      </c>
      <c r="Y83">
        <v>2970</v>
      </c>
      <c r="Z83" t="s">
        <v>1330</v>
      </c>
      <c r="AA83" s="4" t="str">
        <f>IF(Table1[[#This Row],[MPG.city]]&gt;35,"High",IF(Table1[[#This Row],[MPG.city]]&lt;25,"Low","Medium"))</f>
        <v>Medium</v>
      </c>
    </row>
    <row r="84" spans="1:27" x14ac:dyDescent="0.3">
      <c r="A84" t="s">
        <v>1313</v>
      </c>
      <c r="B84" t="s">
        <v>1436</v>
      </c>
      <c r="C84" t="s">
        <v>1367</v>
      </c>
      <c r="D84">
        <v>8.5</v>
      </c>
      <c r="E84">
        <v>13.4</v>
      </c>
      <c r="F84">
        <v>18.3</v>
      </c>
      <c r="G84">
        <v>25</v>
      </c>
      <c r="H84">
        <v>36</v>
      </c>
      <c r="I84" t="s">
        <v>1316</v>
      </c>
      <c r="J84" t="s">
        <v>1329</v>
      </c>
      <c r="K84">
        <v>4</v>
      </c>
      <c r="L84">
        <v>2.2000000000000002</v>
      </c>
      <c r="M84">
        <v>110</v>
      </c>
      <c r="N84">
        <v>5200</v>
      </c>
      <c r="O84">
        <v>2380</v>
      </c>
      <c r="P84" t="s">
        <v>1324</v>
      </c>
      <c r="Q84">
        <v>15.2</v>
      </c>
      <c r="R84">
        <v>5</v>
      </c>
      <c r="S84">
        <v>182</v>
      </c>
      <c r="T84">
        <v>101</v>
      </c>
      <c r="U84">
        <v>66</v>
      </c>
      <c r="V84">
        <v>38</v>
      </c>
      <c r="W84">
        <v>25</v>
      </c>
      <c r="X84">
        <v>13</v>
      </c>
      <c r="Y84">
        <v>2490</v>
      </c>
      <c r="Z84" t="s">
        <v>1320</v>
      </c>
      <c r="AA84" s="4" t="str">
        <f>IF(Table1[[#This Row],[MPG.city]]&gt;35,"High",IF(Table1[[#This Row],[MPG.city]]&lt;25,"Low","Medium"))</f>
        <v>Medium</v>
      </c>
    </row>
    <row r="85" spans="1:27" x14ac:dyDescent="0.3">
      <c r="A85" t="s">
        <v>1437</v>
      </c>
      <c r="B85" t="s">
        <v>1438</v>
      </c>
      <c r="C85" t="s">
        <v>1346</v>
      </c>
      <c r="D85">
        <v>11.5</v>
      </c>
      <c r="E85">
        <v>12.5</v>
      </c>
      <c r="F85">
        <v>13.5</v>
      </c>
      <c r="G85">
        <v>30</v>
      </c>
      <c r="H85">
        <v>36</v>
      </c>
      <c r="I85" t="s">
        <v>1323</v>
      </c>
      <c r="J85" t="s">
        <v>1329</v>
      </c>
      <c r="K85">
        <v>4</v>
      </c>
      <c r="L85">
        <v>1.6</v>
      </c>
      <c r="M85">
        <v>90</v>
      </c>
      <c r="N85">
        <v>5400</v>
      </c>
      <c r="O85">
        <v>3250</v>
      </c>
      <c r="P85" t="s">
        <v>1324</v>
      </c>
      <c r="Q85">
        <v>12.4</v>
      </c>
      <c r="R85">
        <v>4</v>
      </c>
      <c r="S85">
        <v>164</v>
      </c>
      <c r="T85">
        <v>97</v>
      </c>
      <c r="U85">
        <v>67</v>
      </c>
      <c r="V85">
        <v>37</v>
      </c>
      <c r="W85">
        <v>24.5</v>
      </c>
      <c r="X85">
        <v>11</v>
      </c>
      <c r="Y85">
        <v>2475</v>
      </c>
      <c r="Z85" t="s">
        <v>1330</v>
      </c>
      <c r="AA85" s="4" t="str">
        <f>IF(Table1[[#This Row],[MPG.city]]&gt;35,"High",IF(Table1[[#This Row],[MPG.city]]&lt;25,"Low","Medium"))</f>
        <v>Medium</v>
      </c>
    </row>
    <row r="86" spans="1:27" x14ac:dyDescent="0.3">
      <c r="A86" t="s">
        <v>1348</v>
      </c>
      <c r="B86" t="s">
        <v>1439</v>
      </c>
      <c r="C86" t="s">
        <v>1401</v>
      </c>
      <c r="D86">
        <v>10.9</v>
      </c>
      <c r="E86">
        <v>11.6</v>
      </c>
      <c r="F86">
        <v>12.3</v>
      </c>
      <c r="G86">
        <v>28</v>
      </c>
      <c r="H86">
        <v>36</v>
      </c>
      <c r="I86" t="s">
        <v>1316</v>
      </c>
      <c r="J86" t="s">
        <v>1329</v>
      </c>
      <c r="K86">
        <v>4</v>
      </c>
      <c r="L86">
        <v>1.8</v>
      </c>
      <c r="M86">
        <v>103</v>
      </c>
      <c r="N86">
        <v>5500</v>
      </c>
      <c r="O86">
        <v>2220</v>
      </c>
      <c r="P86" t="s">
        <v>1324</v>
      </c>
      <c r="Q86">
        <v>14.5</v>
      </c>
      <c r="R86">
        <v>5</v>
      </c>
      <c r="S86">
        <v>172</v>
      </c>
      <c r="T86">
        <v>98</v>
      </c>
      <c r="U86">
        <v>66</v>
      </c>
      <c r="V86">
        <v>36</v>
      </c>
      <c r="W86">
        <v>26.5</v>
      </c>
      <c r="X86">
        <v>13</v>
      </c>
      <c r="Y86">
        <v>2440</v>
      </c>
      <c r="Z86" t="s">
        <v>1330</v>
      </c>
      <c r="AA86" s="4" t="str">
        <f>IF(Table1[[#This Row],[MPG.city]]&gt;35,"High",IF(Table1[[#This Row],[MPG.city]]&lt;25,"Low","Medium"))</f>
        <v>Medium</v>
      </c>
    </row>
    <row r="87" spans="1:27" x14ac:dyDescent="0.3">
      <c r="A87" t="s">
        <v>1414</v>
      </c>
      <c r="B87" t="s">
        <v>1440</v>
      </c>
      <c r="C87" t="s">
        <v>1401</v>
      </c>
      <c r="D87">
        <v>7.3</v>
      </c>
      <c r="E87">
        <v>8.4</v>
      </c>
      <c r="F87">
        <v>9.5</v>
      </c>
      <c r="G87">
        <v>33</v>
      </c>
      <c r="H87">
        <v>37</v>
      </c>
      <c r="I87" t="s">
        <v>1316</v>
      </c>
      <c r="J87" t="s">
        <v>1317</v>
      </c>
      <c r="K87">
        <v>3</v>
      </c>
      <c r="L87">
        <v>1.2</v>
      </c>
      <c r="M87">
        <v>73</v>
      </c>
      <c r="N87">
        <v>5600</v>
      </c>
      <c r="O87">
        <v>2875</v>
      </c>
      <c r="P87" t="s">
        <v>1324</v>
      </c>
      <c r="Q87">
        <v>9.1999999999999993</v>
      </c>
      <c r="R87">
        <v>4</v>
      </c>
      <c r="S87">
        <v>146</v>
      </c>
      <c r="T87">
        <v>90</v>
      </c>
      <c r="U87">
        <v>60</v>
      </c>
      <c r="V87">
        <v>32</v>
      </c>
      <c r="W87">
        <v>23.5</v>
      </c>
      <c r="X87">
        <v>10</v>
      </c>
      <c r="Y87">
        <v>2045</v>
      </c>
      <c r="Z87" t="s">
        <v>1330</v>
      </c>
      <c r="AA87" s="4" t="str">
        <f>IF(Table1[[#This Row],[MPG.city]]&gt;35,"High",IF(Table1[[#This Row],[MPG.city]]&lt;25,"Low","Medium"))</f>
        <v>Medium</v>
      </c>
    </row>
    <row r="88" spans="1:27" x14ac:dyDescent="0.3">
      <c r="A88" t="s">
        <v>1335</v>
      </c>
      <c r="B88" t="s">
        <v>1441</v>
      </c>
      <c r="C88" t="s">
        <v>1401</v>
      </c>
      <c r="D88">
        <v>7.8</v>
      </c>
      <c r="E88">
        <v>9.8000000000000007</v>
      </c>
      <c r="F88">
        <v>11.8</v>
      </c>
      <c r="G88">
        <v>32</v>
      </c>
      <c r="H88">
        <v>37</v>
      </c>
      <c r="I88" t="s">
        <v>1323</v>
      </c>
      <c r="J88" t="s">
        <v>1329</v>
      </c>
      <c r="K88">
        <v>4</v>
      </c>
      <c r="L88">
        <v>1.5</v>
      </c>
      <c r="M88">
        <v>82</v>
      </c>
      <c r="N88">
        <v>5200</v>
      </c>
      <c r="O88">
        <v>3505</v>
      </c>
      <c r="P88" t="s">
        <v>1324</v>
      </c>
      <c r="Q88">
        <v>11.9</v>
      </c>
      <c r="R88">
        <v>5</v>
      </c>
      <c r="S88">
        <v>162</v>
      </c>
      <c r="T88">
        <v>94</v>
      </c>
      <c r="U88">
        <v>65</v>
      </c>
      <c r="V88">
        <v>36</v>
      </c>
      <c r="W88">
        <v>24</v>
      </c>
      <c r="X88">
        <v>11</v>
      </c>
      <c r="Y88">
        <v>2055</v>
      </c>
      <c r="Z88" t="s">
        <v>1330</v>
      </c>
      <c r="AA88" s="4" t="str">
        <f>IF(Table1[[#This Row],[MPG.city]]&gt;35,"High",IF(Table1[[#This Row],[MPG.city]]&lt;25,"Low","Medium"))</f>
        <v>Medium</v>
      </c>
    </row>
    <row r="89" spans="1:27" x14ac:dyDescent="0.3">
      <c r="A89" t="s">
        <v>1348</v>
      </c>
      <c r="B89">
        <v>323</v>
      </c>
      <c r="C89" t="s">
        <v>1401</v>
      </c>
      <c r="D89">
        <v>7.4</v>
      </c>
      <c r="E89">
        <v>8.3000000000000007</v>
      </c>
      <c r="F89">
        <v>9.1</v>
      </c>
      <c r="G89">
        <v>29</v>
      </c>
      <c r="H89">
        <v>37</v>
      </c>
      <c r="I89" t="s">
        <v>1316</v>
      </c>
      <c r="J89" t="s">
        <v>1329</v>
      </c>
      <c r="K89">
        <v>4</v>
      </c>
      <c r="L89">
        <v>1.6</v>
      </c>
      <c r="M89">
        <v>82</v>
      </c>
      <c r="N89">
        <v>5000</v>
      </c>
      <c r="O89">
        <v>2370</v>
      </c>
      <c r="P89" t="s">
        <v>1324</v>
      </c>
      <c r="Q89">
        <v>13.2</v>
      </c>
      <c r="R89">
        <v>4</v>
      </c>
      <c r="S89">
        <v>164</v>
      </c>
      <c r="T89">
        <v>97</v>
      </c>
      <c r="U89">
        <v>66</v>
      </c>
      <c r="V89">
        <v>34</v>
      </c>
      <c r="W89">
        <v>27</v>
      </c>
      <c r="X89">
        <v>16</v>
      </c>
      <c r="Y89">
        <v>2325</v>
      </c>
      <c r="Z89" t="s">
        <v>1330</v>
      </c>
      <c r="AA89" s="4" t="str">
        <f>IF(Table1[[#This Row],[MPG.city]]&gt;35,"High",IF(Table1[[#This Row],[MPG.city]]&lt;25,"Low","Medium"))</f>
        <v>Medium</v>
      </c>
    </row>
    <row r="90" spans="1:27" x14ac:dyDescent="0.3">
      <c r="A90" t="s">
        <v>1442</v>
      </c>
      <c r="B90" t="s">
        <v>1443</v>
      </c>
      <c r="C90" t="s">
        <v>1401</v>
      </c>
      <c r="D90">
        <v>9.1999999999999993</v>
      </c>
      <c r="E90">
        <v>11.1</v>
      </c>
      <c r="F90">
        <v>12.9</v>
      </c>
      <c r="G90">
        <v>28</v>
      </c>
      <c r="H90">
        <v>38</v>
      </c>
      <c r="I90" t="s">
        <v>1323</v>
      </c>
      <c r="J90" t="s">
        <v>1329</v>
      </c>
      <c r="K90">
        <v>4</v>
      </c>
      <c r="L90">
        <v>1.9</v>
      </c>
      <c r="M90">
        <v>85</v>
      </c>
      <c r="N90">
        <v>5000</v>
      </c>
      <c r="O90">
        <v>2145</v>
      </c>
      <c r="P90" t="s">
        <v>1324</v>
      </c>
      <c r="Q90">
        <v>12.8</v>
      </c>
      <c r="R90">
        <v>5</v>
      </c>
      <c r="S90">
        <v>176</v>
      </c>
      <c r="T90">
        <v>102</v>
      </c>
      <c r="U90">
        <v>68</v>
      </c>
      <c r="V90">
        <v>40</v>
      </c>
      <c r="W90">
        <v>26.5</v>
      </c>
      <c r="X90">
        <v>12</v>
      </c>
      <c r="Y90">
        <v>2495</v>
      </c>
      <c r="Z90" t="s">
        <v>1320</v>
      </c>
      <c r="AA90" s="4" t="str">
        <f>IF(Table1[[#This Row],[MPG.city]]&gt;35,"High",IF(Table1[[#This Row],[MPG.city]]&lt;25,"Low","Medium"))</f>
        <v>Medium</v>
      </c>
    </row>
    <row r="91" spans="1:27" x14ac:dyDescent="0.3">
      <c r="A91" t="s">
        <v>1386</v>
      </c>
      <c r="B91" t="s">
        <v>1444</v>
      </c>
      <c r="C91" t="s">
        <v>1401</v>
      </c>
      <c r="D91">
        <v>8.1999999999999993</v>
      </c>
      <c r="E91">
        <v>9</v>
      </c>
      <c r="F91">
        <v>9.9</v>
      </c>
      <c r="G91">
        <v>31</v>
      </c>
      <c r="H91">
        <v>41</v>
      </c>
      <c r="I91" t="s">
        <v>1316</v>
      </c>
      <c r="J91" t="s">
        <v>1329</v>
      </c>
      <c r="K91">
        <v>4</v>
      </c>
      <c r="L91">
        <v>1.6</v>
      </c>
      <c r="M91">
        <v>74</v>
      </c>
      <c r="N91">
        <v>5600</v>
      </c>
      <c r="O91">
        <v>3130</v>
      </c>
      <c r="P91" t="s">
        <v>1324</v>
      </c>
      <c r="Q91">
        <v>13.2</v>
      </c>
      <c r="R91">
        <v>4</v>
      </c>
      <c r="S91">
        <v>177</v>
      </c>
      <c r="T91">
        <v>99</v>
      </c>
      <c r="U91">
        <v>66</v>
      </c>
      <c r="V91">
        <v>35</v>
      </c>
      <c r="W91">
        <v>25.5</v>
      </c>
      <c r="X91">
        <v>17</v>
      </c>
      <c r="Y91">
        <v>2350</v>
      </c>
      <c r="Z91" t="s">
        <v>1320</v>
      </c>
      <c r="AA91" s="4" t="str">
        <f>IF(Table1[[#This Row],[MPG.city]]&gt;35,"High",IF(Table1[[#This Row],[MPG.city]]&lt;25,"Low","Medium"))</f>
        <v>Medium</v>
      </c>
    </row>
    <row r="92" spans="1:27" x14ac:dyDescent="0.3">
      <c r="A92" t="s">
        <v>1445</v>
      </c>
      <c r="B92" t="s">
        <v>1446</v>
      </c>
      <c r="C92" t="s">
        <v>1401</v>
      </c>
      <c r="D92">
        <v>7.3</v>
      </c>
      <c r="E92">
        <v>8.6</v>
      </c>
      <c r="F92">
        <v>10</v>
      </c>
      <c r="G92">
        <v>39</v>
      </c>
      <c r="H92">
        <v>43</v>
      </c>
      <c r="I92" t="s">
        <v>1316</v>
      </c>
      <c r="J92" t="s">
        <v>1329</v>
      </c>
      <c r="K92">
        <v>3</v>
      </c>
      <c r="L92">
        <v>1.3</v>
      </c>
      <c r="M92">
        <v>70</v>
      </c>
      <c r="N92">
        <v>6000</v>
      </c>
      <c r="O92">
        <v>3360</v>
      </c>
      <c r="P92" t="s">
        <v>1324</v>
      </c>
      <c r="Q92">
        <v>10.6</v>
      </c>
      <c r="R92">
        <v>4</v>
      </c>
      <c r="S92">
        <v>161</v>
      </c>
      <c r="T92">
        <v>93</v>
      </c>
      <c r="U92">
        <v>63</v>
      </c>
      <c r="V92">
        <v>34</v>
      </c>
      <c r="W92">
        <v>27.5</v>
      </c>
      <c r="X92">
        <v>10</v>
      </c>
      <c r="Y92">
        <v>1965</v>
      </c>
      <c r="Z92" t="s">
        <v>1330</v>
      </c>
      <c r="AA92" s="4" t="str">
        <f>IF(Table1[[#This Row],[MPG.city]]&gt;35,"High",IF(Table1[[#This Row],[MPG.city]]&lt;25,"Low","Medium"))</f>
        <v>High</v>
      </c>
    </row>
    <row r="93" spans="1:27" x14ac:dyDescent="0.3">
      <c r="A93" t="s">
        <v>1420</v>
      </c>
      <c r="B93" t="s">
        <v>1447</v>
      </c>
      <c r="C93" t="s">
        <v>1401</v>
      </c>
      <c r="D93">
        <v>8.4</v>
      </c>
      <c r="E93">
        <v>12.1</v>
      </c>
      <c r="F93">
        <v>15.8</v>
      </c>
      <c r="G93">
        <v>42</v>
      </c>
      <c r="H93">
        <v>46</v>
      </c>
      <c r="I93" t="s">
        <v>1323</v>
      </c>
      <c r="J93" t="s">
        <v>1329</v>
      </c>
      <c r="K93">
        <v>4</v>
      </c>
      <c r="L93">
        <v>1.5</v>
      </c>
      <c r="M93">
        <v>102</v>
      </c>
      <c r="N93">
        <v>5900</v>
      </c>
      <c r="O93">
        <v>2650</v>
      </c>
      <c r="P93" t="s">
        <v>1324</v>
      </c>
      <c r="Q93">
        <v>11.9</v>
      </c>
      <c r="R93">
        <v>4</v>
      </c>
      <c r="S93">
        <v>173</v>
      </c>
      <c r="T93">
        <v>103</v>
      </c>
      <c r="U93">
        <v>67</v>
      </c>
      <c r="V93">
        <v>36</v>
      </c>
      <c r="W93">
        <v>28</v>
      </c>
      <c r="X93">
        <v>12</v>
      </c>
      <c r="Y93">
        <v>2350</v>
      </c>
      <c r="Z93" t="s">
        <v>1330</v>
      </c>
      <c r="AA93" s="4" t="str">
        <f>IF(Table1[[#This Row],[MPG.city]]&gt;35,"High",IF(Table1[[#This Row],[MPG.city]]&lt;25,"Low","Medium"))</f>
        <v>High</v>
      </c>
    </row>
    <row r="94" spans="1:27" x14ac:dyDescent="0.3">
      <c r="A94" t="s">
        <v>1437</v>
      </c>
      <c r="B94" t="s">
        <v>1448</v>
      </c>
      <c r="C94" t="s">
        <v>1401</v>
      </c>
      <c r="D94">
        <v>6.7</v>
      </c>
      <c r="E94">
        <v>8.4</v>
      </c>
      <c r="F94">
        <v>10</v>
      </c>
      <c r="G94">
        <v>46</v>
      </c>
      <c r="H94">
        <v>50</v>
      </c>
      <c r="I94" t="s">
        <v>1316</v>
      </c>
      <c r="J94" t="s">
        <v>1329</v>
      </c>
      <c r="K94">
        <v>3</v>
      </c>
      <c r="L94">
        <v>1</v>
      </c>
      <c r="M94">
        <v>55</v>
      </c>
      <c r="N94">
        <v>5700</v>
      </c>
      <c r="O94">
        <v>3755</v>
      </c>
      <c r="P94" t="s">
        <v>1324</v>
      </c>
      <c r="Q94">
        <v>10.6</v>
      </c>
      <c r="R94">
        <v>4</v>
      </c>
      <c r="S94">
        <v>151</v>
      </c>
      <c r="T94">
        <v>93</v>
      </c>
      <c r="U94">
        <v>63</v>
      </c>
      <c r="V94">
        <v>34</v>
      </c>
      <c r="W94">
        <v>27.5</v>
      </c>
      <c r="X94">
        <v>10</v>
      </c>
      <c r="Y94">
        <v>1695</v>
      </c>
      <c r="Z94" t="s">
        <v>1330</v>
      </c>
      <c r="AA94" s="4" t="str">
        <f>IF(Table1[[#This Row],[MPG.city]]&gt;35,"High",IF(Table1[[#This Row],[MPG.city]]&lt;25,"Low","Medium"))</f>
        <v>High</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4813B-03D5-4057-A78F-969BF608913E}">
  <dimension ref="A1"/>
  <sheetViews>
    <sheetView workbookViewId="0">
      <selection activeCell="J8" sqref="J8"/>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74CFD-E193-47EA-8E47-656911795780}">
  <dimension ref="A1:R893"/>
  <sheetViews>
    <sheetView workbookViewId="0">
      <selection activeCell="D20" sqref="D20"/>
    </sheetView>
  </sheetViews>
  <sheetFormatPr defaultRowHeight="14.4" x14ac:dyDescent="0.3"/>
  <cols>
    <col min="1" max="3" width="10.77734375" bestFit="1" customWidth="1"/>
    <col min="4" max="4" width="68.88671875" bestFit="1" customWidth="1"/>
    <col min="5" max="8" width="10.77734375" bestFit="1" customWidth="1"/>
    <col min="9" max="9" width="19.109375" bestFit="1" customWidth="1"/>
    <col min="10" max="10" width="11.77734375" bestFit="1" customWidth="1"/>
    <col min="11" max="11" width="14.88671875" bestFit="1" customWidth="1"/>
    <col min="12" max="13" width="11.77734375" bestFit="1" customWidth="1"/>
    <col min="14" max="14" width="46.44140625" bestFit="1" customWidth="1"/>
    <col min="15" max="15" width="12" bestFit="1" customWidth="1"/>
    <col min="16" max="18" width="11.77734375" bestFit="1" customWidth="1"/>
  </cols>
  <sheetData>
    <row r="1" spans="1:18" x14ac:dyDescent="0.3">
      <c r="A1" t="s">
        <v>1451</v>
      </c>
      <c r="B1" t="s">
        <v>1452</v>
      </c>
      <c r="C1" t="s">
        <v>1453</v>
      </c>
      <c r="D1" t="s">
        <v>1454</v>
      </c>
      <c r="E1" t="s">
        <v>1455</v>
      </c>
      <c r="F1" t="s">
        <v>1456</v>
      </c>
      <c r="G1" t="s">
        <v>1579</v>
      </c>
      <c r="H1" t="s">
        <v>1580</v>
      </c>
      <c r="I1" t="s">
        <v>1581</v>
      </c>
      <c r="J1" t="s">
        <v>1582</v>
      </c>
      <c r="K1" t="s">
        <v>1583</v>
      </c>
      <c r="L1" t="s">
        <v>1584</v>
      </c>
      <c r="M1" t="s">
        <v>1585</v>
      </c>
      <c r="N1" t="s">
        <v>1586</v>
      </c>
      <c r="O1" t="s">
        <v>1587</v>
      </c>
      <c r="P1" t="s">
        <v>1588</v>
      </c>
      <c r="Q1" t="s">
        <v>1589</v>
      </c>
      <c r="R1" t="s">
        <v>1590</v>
      </c>
    </row>
    <row r="2" spans="1:18" hidden="1" x14ac:dyDescent="0.3">
      <c r="A2" t="s">
        <v>65</v>
      </c>
      <c r="B2" t="s">
        <v>66</v>
      </c>
      <c r="C2" t="s">
        <v>67</v>
      </c>
      <c r="D2" s="7" t="s">
        <v>68</v>
      </c>
      <c r="E2" s="7" t="s">
        <v>69</v>
      </c>
      <c r="F2" t="s">
        <v>70</v>
      </c>
      <c r="G2" t="s">
        <v>71</v>
      </c>
      <c r="H2" t="s">
        <v>72</v>
      </c>
      <c r="I2" t="s">
        <v>73</v>
      </c>
      <c r="J2" t="s">
        <v>74</v>
      </c>
      <c r="K2" s="7" t="s">
        <v>75</v>
      </c>
      <c r="L2" s="7" t="s">
        <v>76</v>
      </c>
      <c r="N2" s="7"/>
    </row>
    <row r="3" spans="1:18" hidden="1" x14ac:dyDescent="0.3">
      <c r="A3">
        <v>1</v>
      </c>
      <c r="B3">
        <v>0</v>
      </c>
      <c r="C3">
        <v>3</v>
      </c>
      <c r="D3" s="7" t="s">
        <v>77</v>
      </c>
      <c r="E3" s="7" t="s">
        <v>78</v>
      </c>
      <c r="F3">
        <v>22</v>
      </c>
      <c r="G3">
        <v>1</v>
      </c>
      <c r="H3">
        <v>0</v>
      </c>
      <c r="I3" t="s">
        <v>79</v>
      </c>
      <c r="J3">
        <v>7.25</v>
      </c>
      <c r="K3" s="7"/>
      <c r="L3" s="7" t="s">
        <v>80</v>
      </c>
      <c r="N3" s="7"/>
    </row>
    <row r="4" spans="1:18" hidden="1" x14ac:dyDescent="0.3">
      <c r="A4">
        <v>2</v>
      </c>
      <c r="B4">
        <v>1</v>
      </c>
      <c r="C4">
        <v>1</v>
      </c>
      <c r="D4" s="7" t="s">
        <v>81</v>
      </c>
      <c r="E4" s="7" t="s">
        <v>82</v>
      </c>
      <c r="F4">
        <v>38</v>
      </c>
      <c r="G4">
        <v>1</v>
      </c>
      <c r="H4">
        <v>0</v>
      </c>
      <c r="I4" t="s">
        <v>83</v>
      </c>
      <c r="J4">
        <v>71.283299999999997</v>
      </c>
      <c r="K4" s="7" t="s">
        <v>84</v>
      </c>
      <c r="L4" s="7" t="s">
        <v>85</v>
      </c>
      <c r="N4" s="7" t="s">
        <v>1467</v>
      </c>
    </row>
    <row r="5" spans="1:18" hidden="1" x14ac:dyDescent="0.3">
      <c r="A5">
        <v>3</v>
      </c>
      <c r="B5">
        <v>1</v>
      </c>
      <c r="C5">
        <v>3</v>
      </c>
      <c r="D5" s="7" t="s">
        <v>86</v>
      </c>
      <c r="E5" s="7" t="s">
        <v>82</v>
      </c>
      <c r="F5">
        <v>26</v>
      </c>
      <c r="G5">
        <v>0</v>
      </c>
      <c r="H5">
        <v>0</v>
      </c>
      <c r="I5" t="s">
        <v>87</v>
      </c>
      <c r="J5">
        <v>7.9249999999999998</v>
      </c>
      <c r="K5" s="7"/>
      <c r="L5" s="7" t="s">
        <v>80</v>
      </c>
      <c r="N5" s="7" t="s">
        <v>1465</v>
      </c>
      <c r="O5">
        <v>512.32920000000001</v>
      </c>
    </row>
    <row r="6" spans="1:18" hidden="1" x14ac:dyDescent="0.3">
      <c r="A6">
        <v>4</v>
      </c>
      <c r="B6">
        <v>1</v>
      </c>
      <c r="C6">
        <v>1</v>
      </c>
      <c r="D6" s="7" t="s">
        <v>88</v>
      </c>
      <c r="E6" s="7" t="s">
        <v>82</v>
      </c>
      <c r="F6">
        <v>35</v>
      </c>
      <c r="G6">
        <v>1</v>
      </c>
      <c r="H6">
        <v>0</v>
      </c>
      <c r="I6">
        <v>113803</v>
      </c>
      <c r="J6">
        <v>53.1</v>
      </c>
      <c r="K6" s="7" t="s">
        <v>89</v>
      </c>
      <c r="L6" s="7" t="s">
        <v>80</v>
      </c>
      <c r="N6" s="7" t="s">
        <v>1466</v>
      </c>
      <c r="O6">
        <v>0</v>
      </c>
    </row>
    <row r="7" spans="1:18" hidden="1" x14ac:dyDescent="0.3">
      <c r="A7">
        <v>5</v>
      </c>
      <c r="B7">
        <v>0</v>
      </c>
      <c r="C7">
        <v>3</v>
      </c>
      <c r="D7" s="7" t="s">
        <v>90</v>
      </c>
      <c r="E7" s="7" t="s">
        <v>78</v>
      </c>
      <c r="F7">
        <v>35</v>
      </c>
      <c r="G7">
        <v>0</v>
      </c>
      <c r="H7">
        <v>0</v>
      </c>
      <c r="I7">
        <v>373450</v>
      </c>
      <c r="J7">
        <v>8.0500000000000007</v>
      </c>
      <c r="K7" s="7"/>
      <c r="L7" s="7" t="s">
        <v>80</v>
      </c>
      <c r="N7" s="7"/>
    </row>
    <row r="8" spans="1:18" hidden="1" x14ac:dyDescent="0.3">
      <c r="A8">
        <v>6</v>
      </c>
      <c r="B8">
        <v>0</v>
      </c>
      <c r="C8">
        <v>3</v>
      </c>
      <c r="D8" s="7" t="s">
        <v>91</v>
      </c>
      <c r="E8" s="7" t="s">
        <v>78</v>
      </c>
      <c r="G8">
        <v>0</v>
      </c>
      <c r="H8">
        <v>0</v>
      </c>
      <c r="I8">
        <v>330877</v>
      </c>
      <c r="J8">
        <v>8.4582999999999995</v>
      </c>
      <c r="K8" s="7"/>
      <c r="L8" s="7" t="s">
        <v>92</v>
      </c>
      <c r="N8" s="7" t="s">
        <v>1468</v>
      </c>
    </row>
    <row r="9" spans="1:18" hidden="1" x14ac:dyDescent="0.3">
      <c r="A9">
        <v>7</v>
      </c>
      <c r="B9">
        <v>0</v>
      </c>
      <c r="C9">
        <v>1</v>
      </c>
      <c r="D9" s="7" t="s">
        <v>93</v>
      </c>
      <c r="E9" s="7" t="s">
        <v>78</v>
      </c>
      <c r="F9">
        <v>54</v>
      </c>
      <c r="G9">
        <v>0</v>
      </c>
      <c r="H9">
        <v>0</v>
      </c>
      <c r="I9">
        <v>17463</v>
      </c>
      <c r="J9">
        <v>51.862499999999997</v>
      </c>
      <c r="K9" s="7" t="s">
        <v>94</v>
      </c>
      <c r="L9" s="7" t="s">
        <v>80</v>
      </c>
      <c r="N9" s="7"/>
    </row>
    <row r="10" spans="1:18" hidden="1" x14ac:dyDescent="0.3">
      <c r="A10">
        <v>8</v>
      </c>
      <c r="B10">
        <v>0</v>
      </c>
      <c r="C10">
        <v>3</v>
      </c>
      <c r="D10" s="7" t="s">
        <v>95</v>
      </c>
      <c r="E10" s="7" t="s">
        <v>78</v>
      </c>
      <c r="F10">
        <v>2</v>
      </c>
      <c r="G10">
        <v>3</v>
      </c>
      <c r="H10">
        <v>1</v>
      </c>
      <c r="I10">
        <v>349909</v>
      </c>
      <c r="J10">
        <v>21.074999999999999</v>
      </c>
      <c r="K10" s="7"/>
      <c r="L10" s="7" t="s">
        <v>80</v>
      </c>
      <c r="N10" s="7"/>
    </row>
    <row r="11" spans="1:18" hidden="1" x14ac:dyDescent="0.3">
      <c r="A11">
        <v>9</v>
      </c>
      <c r="B11">
        <v>1</v>
      </c>
      <c r="C11">
        <v>3</v>
      </c>
      <c r="D11" s="7" t="s">
        <v>96</v>
      </c>
      <c r="E11" s="7" t="s">
        <v>82</v>
      </c>
      <c r="F11">
        <v>27</v>
      </c>
      <c r="G11">
        <v>0</v>
      </c>
      <c r="H11">
        <v>2</v>
      </c>
      <c r="I11">
        <v>347742</v>
      </c>
      <c r="J11">
        <v>11.1333</v>
      </c>
      <c r="K11" s="7"/>
      <c r="L11" s="7" t="s">
        <v>80</v>
      </c>
      <c r="N11" s="7"/>
      <c r="O11">
        <v>44.479817834394872</v>
      </c>
    </row>
    <row r="12" spans="1:18" x14ac:dyDescent="0.3">
      <c r="A12">
        <v>10</v>
      </c>
      <c r="B12">
        <v>1</v>
      </c>
      <c r="C12">
        <v>2</v>
      </c>
      <c r="D12" s="7" t="s">
        <v>97</v>
      </c>
      <c r="E12" s="7" t="s">
        <v>82</v>
      </c>
      <c r="F12">
        <v>14</v>
      </c>
      <c r="G12">
        <v>1</v>
      </c>
      <c r="H12">
        <v>0</v>
      </c>
      <c r="I12">
        <v>237736</v>
      </c>
      <c r="J12">
        <v>30.070799999999998</v>
      </c>
      <c r="K12" s="7"/>
      <c r="L12" s="7" t="s">
        <v>85</v>
      </c>
      <c r="N12" s="7"/>
    </row>
    <row r="13" spans="1:18" hidden="1" x14ac:dyDescent="0.3">
      <c r="A13">
        <v>11</v>
      </c>
      <c r="B13">
        <v>1</v>
      </c>
      <c r="C13">
        <v>3</v>
      </c>
      <c r="D13" s="7" t="s">
        <v>98</v>
      </c>
      <c r="E13" s="7" t="s">
        <v>82</v>
      </c>
      <c r="F13">
        <v>4</v>
      </c>
      <c r="G13">
        <v>1</v>
      </c>
      <c r="H13">
        <v>1</v>
      </c>
      <c r="I13" t="s">
        <v>99</v>
      </c>
      <c r="J13">
        <v>16.7</v>
      </c>
      <c r="K13" s="7" t="s">
        <v>100</v>
      </c>
      <c r="L13" s="7" t="s">
        <v>80</v>
      </c>
      <c r="N13" s="7"/>
      <c r="O13">
        <v>16551.229399999997</v>
      </c>
    </row>
    <row r="14" spans="1:18" hidden="1" x14ac:dyDescent="0.3">
      <c r="A14">
        <v>12</v>
      </c>
      <c r="B14">
        <v>1</v>
      </c>
      <c r="C14">
        <v>1</v>
      </c>
      <c r="D14" s="7" t="s">
        <v>101</v>
      </c>
      <c r="E14" s="7" t="s">
        <v>82</v>
      </c>
      <c r="F14">
        <v>58</v>
      </c>
      <c r="G14">
        <v>0</v>
      </c>
      <c r="H14">
        <v>0</v>
      </c>
      <c r="I14">
        <v>113783</v>
      </c>
      <c r="J14">
        <v>26.55</v>
      </c>
      <c r="K14" s="7" t="s">
        <v>102</v>
      </c>
      <c r="L14" s="7" t="s">
        <v>80</v>
      </c>
      <c r="N14" s="7"/>
      <c r="O14">
        <v>28.847715736040609</v>
      </c>
    </row>
    <row r="15" spans="1:18" hidden="1" x14ac:dyDescent="0.3">
      <c r="A15">
        <v>13</v>
      </c>
      <c r="B15">
        <v>0</v>
      </c>
      <c r="C15">
        <v>3</v>
      </c>
      <c r="D15" s="7" t="s">
        <v>103</v>
      </c>
      <c r="E15" s="7" t="s">
        <v>78</v>
      </c>
      <c r="F15">
        <v>20</v>
      </c>
      <c r="G15">
        <v>0</v>
      </c>
      <c r="H15">
        <v>0</v>
      </c>
      <c r="I15" t="s">
        <v>104</v>
      </c>
      <c r="J15">
        <v>8.0500000000000007</v>
      </c>
      <c r="K15" s="7"/>
      <c r="L15" s="7" t="s">
        <v>80</v>
      </c>
      <c r="N15" s="7"/>
      <c r="O15">
        <v>27.276021505376345</v>
      </c>
    </row>
    <row r="16" spans="1:18" hidden="1" x14ac:dyDescent="0.3">
      <c r="A16">
        <v>14</v>
      </c>
      <c r="B16">
        <v>0</v>
      </c>
      <c r="C16">
        <v>3</v>
      </c>
      <c r="D16" s="7" t="s">
        <v>105</v>
      </c>
      <c r="E16" s="7" t="s">
        <v>78</v>
      </c>
      <c r="F16">
        <v>39</v>
      </c>
      <c r="G16">
        <v>1</v>
      </c>
      <c r="H16">
        <v>5</v>
      </c>
      <c r="I16">
        <v>347082</v>
      </c>
      <c r="J16">
        <v>31.274999999999999</v>
      </c>
      <c r="K16" s="7"/>
      <c r="L16" s="7" t="s">
        <v>80</v>
      </c>
      <c r="N16" s="7" t="s">
        <v>1458</v>
      </c>
      <c r="O16">
        <v>891</v>
      </c>
    </row>
    <row r="17" spans="1:15" hidden="1" x14ac:dyDescent="0.3">
      <c r="A17">
        <v>15</v>
      </c>
      <c r="B17">
        <v>0</v>
      </c>
      <c r="C17">
        <v>3</v>
      </c>
      <c r="D17" s="7" t="s">
        <v>106</v>
      </c>
      <c r="E17" s="7" t="s">
        <v>82</v>
      </c>
      <c r="F17">
        <v>14</v>
      </c>
      <c r="G17">
        <v>0</v>
      </c>
      <c r="H17">
        <v>0</v>
      </c>
      <c r="I17">
        <v>350406</v>
      </c>
      <c r="J17">
        <v>7.8541999999999996</v>
      </c>
      <c r="K17" s="7"/>
      <c r="L17" s="7" t="s">
        <v>80</v>
      </c>
      <c r="N17" s="7" t="s">
        <v>1459</v>
      </c>
      <c r="O17">
        <v>342</v>
      </c>
    </row>
    <row r="18" spans="1:15" x14ac:dyDescent="0.3">
      <c r="A18">
        <v>16</v>
      </c>
      <c r="B18">
        <v>1</v>
      </c>
      <c r="C18">
        <v>2</v>
      </c>
      <c r="D18" s="7" t="s">
        <v>107</v>
      </c>
      <c r="E18" s="7" t="s">
        <v>82</v>
      </c>
      <c r="F18">
        <v>55</v>
      </c>
      <c r="G18">
        <v>0</v>
      </c>
      <c r="H18">
        <v>0</v>
      </c>
      <c r="I18">
        <v>248706</v>
      </c>
      <c r="J18">
        <v>16</v>
      </c>
      <c r="K18" s="7"/>
      <c r="L18" s="7" t="s">
        <v>80</v>
      </c>
      <c r="N18" s="7" t="s">
        <v>1460</v>
      </c>
      <c r="O18">
        <v>216</v>
      </c>
    </row>
    <row r="19" spans="1:15" hidden="1" x14ac:dyDescent="0.3">
      <c r="A19">
        <v>17</v>
      </c>
      <c r="B19">
        <v>0</v>
      </c>
      <c r="C19">
        <v>3</v>
      </c>
      <c r="D19" s="7" t="s">
        <v>108</v>
      </c>
      <c r="E19" s="7" t="s">
        <v>78</v>
      </c>
      <c r="F19">
        <v>2</v>
      </c>
      <c r="G19">
        <v>4</v>
      </c>
      <c r="H19">
        <v>1</v>
      </c>
      <c r="I19">
        <v>382652</v>
      </c>
      <c r="J19">
        <v>29.125</v>
      </c>
      <c r="K19" s="7"/>
      <c r="L19" s="7" t="s">
        <v>92</v>
      </c>
      <c r="N19" s="7" t="s">
        <v>1461</v>
      </c>
      <c r="O19">
        <v>136</v>
      </c>
    </row>
    <row r="20" spans="1:15" x14ac:dyDescent="0.3">
      <c r="A20">
        <v>18</v>
      </c>
      <c r="B20">
        <v>1</v>
      </c>
      <c r="C20">
        <v>2</v>
      </c>
      <c r="D20" s="7" t="s">
        <v>109</v>
      </c>
      <c r="E20" s="7" t="s">
        <v>78</v>
      </c>
      <c r="G20">
        <v>0</v>
      </c>
      <c r="H20">
        <v>0</v>
      </c>
      <c r="I20">
        <v>244373</v>
      </c>
      <c r="J20">
        <v>13</v>
      </c>
      <c r="K20" s="7"/>
      <c r="L20" s="7" t="s">
        <v>80</v>
      </c>
      <c r="N20" s="7"/>
      <c r="O20">
        <v>37</v>
      </c>
    </row>
    <row r="21" spans="1:15" hidden="1" x14ac:dyDescent="0.3">
      <c r="A21">
        <v>19</v>
      </c>
      <c r="B21">
        <v>0</v>
      </c>
      <c r="C21">
        <v>3</v>
      </c>
      <c r="D21" s="7" t="s">
        <v>110</v>
      </c>
      <c r="E21" s="7" t="s">
        <v>82</v>
      </c>
      <c r="F21">
        <v>31</v>
      </c>
      <c r="G21">
        <v>1</v>
      </c>
      <c r="H21">
        <v>0</v>
      </c>
      <c r="I21">
        <v>345763</v>
      </c>
      <c r="J21">
        <v>18</v>
      </c>
      <c r="K21" s="7"/>
      <c r="L21" s="7" t="s">
        <v>80</v>
      </c>
      <c r="N21" s="7"/>
      <c r="O21">
        <v>109</v>
      </c>
    </row>
    <row r="22" spans="1:15" hidden="1" x14ac:dyDescent="0.3">
      <c r="A22">
        <v>20</v>
      </c>
      <c r="B22">
        <v>1</v>
      </c>
      <c r="C22">
        <v>3</v>
      </c>
      <c r="D22" s="7" t="s">
        <v>111</v>
      </c>
      <c r="E22" s="7" t="s">
        <v>82</v>
      </c>
      <c r="G22">
        <v>0</v>
      </c>
      <c r="H22">
        <v>0</v>
      </c>
      <c r="I22">
        <v>2649</v>
      </c>
      <c r="J22">
        <v>7.2249999999999996</v>
      </c>
      <c r="K22" s="7"/>
      <c r="L22" s="7" t="s">
        <v>85</v>
      </c>
      <c r="N22" s="7"/>
    </row>
    <row r="23" spans="1:15" hidden="1" x14ac:dyDescent="0.3">
      <c r="A23">
        <v>21</v>
      </c>
      <c r="B23">
        <v>0</v>
      </c>
      <c r="C23">
        <v>2</v>
      </c>
      <c r="D23" s="7" t="s">
        <v>112</v>
      </c>
      <c r="E23" s="7" t="s">
        <v>78</v>
      </c>
      <c r="F23">
        <v>35</v>
      </c>
      <c r="G23">
        <v>0</v>
      </c>
      <c r="H23">
        <v>0</v>
      </c>
      <c r="I23">
        <v>239865</v>
      </c>
      <c r="J23">
        <v>26</v>
      </c>
      <c r="K23" s="7"/>
      <c r="L23" s="7" t="s">
        <v>80</v>
      </c>
      <c r="N23" s="7"/>
      <c r="O23">
        <v>17</v>
      </c>
    </row>
    <row r="24" spans="1:15" x14ac:dyDescent="0.3">
      <c r="A24">
        <v>22</v>
      </c>
      <c r="B24">
        <v>1</v>
      </c>
      <c r="C24">
        <v>2</v>
      </c>
      <c r="D24" s="7" t="s">
        <v>113</v>
      </c>
      <c r="E24" s="7" t="s">
        <v>78</v>
      </c>
      <c r="F24">
        <v>34</v>
      </c>
      <c r="G24">
        <v>0</v>
      </c>
      <c r="H24">
        <v>0</v>
      </c>
      <c r="I24">
        <v>248698</v>
      </c>
      <c r="J24">
        <v>13</v>
      </c>
      <c r="K24" s="7" t="s">
        <v>114</v>
      </c>
      <c r="L24" s="7" t="s">
        <v>80</v>
      </c>
      <c r="N24" s="7"/>
      <c r="O24">
        <v>20.66218315217391</v>
      </c>
    </row>
    <row r="25" spans="1:15" hidden="1" x14ac:dyDescent="0.3">
      <c r="A25">
        <v>23</v>
      </c>
      <c r="B25">
        <v>1</v>
      </c>
      <c r="C25">
        <v>3</v>
      </c>
      <c r="D25" s="7" t="s">
        <v>115</v>
      </c>
      <c r="E25" s="7" t="s">
        <v>82</v>
      </c>
      <c r="F25">
        <v>15</v>
      </c>
      <c r="G25">
        <v>0</v>
      </c>
      <c r="H25">
        <v>0</v>
      </c>
      <c r="I25">
        <v>330923</v>
      </c>
      <c r="J25">
        <v>8.0291999999999994</v>
      </c>
      <c r="K25" s="7"/>
      <c r="L25" s="7" t="s">
        <v>92</v>
      </c>
      <c r="N25" s="7"/>
    </row>
    <row r="26" spans="1:15" hidden="1" x14ac:dyDescent="0.3">
      <c r="A26">
        <v>24</v>
      </c>
      <c r="B26">
        <v>1</v>
      </c>
      <c r="C26">
        <v>1</v>
      </c>
      <c r="D26" s="7" t="s">
        <v>116</v>
      </c>
      <c r="E26" s="7" t="s">
        <v>78</v>
      </c>
      <c r="F26">
        <v>28</v>
      </c>
      <c r="G26">
        <v>0</v>
      </c>
      <c r="H26">
        <v>0</v>
      </c>
      <c r="I26">
        <v>113788</v>
      </c>
      <c r="J26">
        <v>35.5</v>
      </c>
      <c r="K26" s="7" t="s">
        <v>117</v>
      </c>
      <c r="L26" s="7" t="s">
        <v>80</v>
      </c>
      <c r="N26" s="7"/>
      <c r="O26">
        <v>177</v>
      </c>
    </row>
    <row r="27" spans="1:15" hidden="1" x14ac:dyDescent="0.3">
      <c r="A27">
        <v>25</v>
      </c>
      <c r="B27">
        <v>0</v>
      </c>
      <c r="C27">
        <v>3</v>
      </c>
      <c r="D27" s="7" t="s">
        <v>118</v>
      </c>
      <c r="E27" s="7" t="s">
        <v>82</v>
      </c>
      <c r="F27">
        <v>8</v>
      </c>
      <c r="G27">
        <v>3</v>
      </c>
      <c r="H27">
        <v>1</v>
      </c>
      <c r="I27">
        <v>349909</v>
      </c>
      <c r="J27">
        <v>21.074999999999999</v>
      </c>
      <c r="K27" s="7"/>
      <c r="L27" s="7" t="s">
        <v>80</v>
      </c>
      <c r="N27" s="7"/>
      <c r="O27">
        <v>715</v>
      </c>
    </row>
    <row r="28" spans="1:15" hidden="1" x14ac:dyDescent="0.3">
      <c r="A28">
        <v>26</v>
      </c>
      <c r="B28">
        <v>1</v>
      </c>
      <c r="C28">
        <v>3</v>
      </c>
      <c r="D28" s="7" t="s">
        <v>119</v>
      </c>
      <c r="E28" s="7" t="s">
        <v>82</v>
      </c>
      <c r="F28">
        <v>38</v>
      </c>
      <c r="G28">
        <v>1</v>
      </c>
      <c r="H28">
        <v>5</v>
      </c>
      <c r="I28">
        <v>347077</v>
      </c>
      <c r="J28">
        <v>31.387499999999999</v>
      </c>
      <c r="K28" s="7"/>
      <c r="L28" s="7" t="s">
        <v>80</v>
      </c>
      <c r="N28" s="7"/>
    </row>
    <row r="29" spans="1:15" hidden="1" x14ac:dyDescent="0.3">
      <c r="A29">
        <v>27</v>
      </c>
      <c r="B29">
        <v>0</v>
      </c>
      <c r="C29">
        <v>3</v>
      </c>
      <c r="D29" s="7" t="s">
        <v>120</v>
      </c>
      <c r="E29" s="7" t="s">
        <v>78</v>
      </c>
      <c r="G29">
        <v>0</v>
      </c>
      <c r="H29">
        <v>0</v>
      </c>
      <c r="I29">
        <v>2631</v>
      </c>
      <c r="J29">
        <v>7.2249999999999996</v>
      </c>
      <c r="K29" s="7"/>
      <c r="L29" s="7" t="s">
        <v>85</v>
      </c>
      <c r="N29" s="7"/>
    </row>
    <row r="30" spans="1:15" hidden="1" x14ac:dyDescent="0.3">
      <c r="A30">
        <v>28</v>
      </c>
      <c r="B30">
        <v>0</v>
      </c>
      <c r="C30">
        <v>1</v>
      </c>
      <c r="D30" s="7" t="s">
        <v>121</v>
      </c>
      <c r="E30" s="7" t="s">
        <v>78</v>
      </c>
      <c r="F30">
        <v>19</v>
      </c>
      <c r="G30">
        <v>3</v>
      </c>
      <c r="H30">
        <v>2</v>
      </c>
      <c r="I30">
        <v>19950</v>
      </c>
      <c r="J30">
        <v>263</v>
      </c>
      <c r="K30" s="7" t="s">
        <v>122</v>
      </c>
      <c r="L30" s="7" t="s">
        <v>80</v>
      </c>
      <c r="N30" s="7"/>
    </row>
    <row r="31" spans="1:15" hidden="1" x14ac:dyDescent="0.3">
      <c r="A31">
        <v>29</v>
      </c>
      <c r="B31">
        <v>1</v>
      </c>
      <c r="C31">
        <v>3</v>
      </c>
      <c r="D31" s="7" t="s">
        <v>123</v>
      </c>
      <c r="E31" s="7" t="s">
        <v>82</v>
      </c>
      <c r="G31">
        <v>0</v>
      </c>
      <c r="H31">
        <v>0</v>
      </c>
      <c r="I31">
        <v>330959</v>
      </c>
      <c r="J31">
        <v>7.8792</v>
      </c>
      <c r="K31" s="7"/>
      <c r="L31" s="7" t="s">
        <v>92</v>
      </c>
      <c r="N31" s="7"/>
    </row>
    <row r="32" spans="1:15" hidden="1" x14ac:dyDescent="0.3">
      <c r="A32">
        <v>30</v>
      </c>
      <c r="B32">
        <v>0</v>
      </c>
      <c r="C32">
        <v>3</v>
      </c>
      <c r="D32" s="7" t="s">
        <v>124</v>
      </c>
      <c r="E32" s="7" t="s">
        <v>78</v>
      </c>
      <c r="G32">
        <v>0</v>
      </c>
      <c r="H32">
        <v>0</v>
      </c>
      <c r="I32">
        <v>349216</v>
      </c>
      <c r="J32">
        <v>7.8958000000000004</v>
      </c>
      <c r="K32" s="7"/>
      <c r="L32" s="7" t="s">
        <v>80</v>
      </c>
      <c r="N32" s="7"/>
    </row>
    <row r="33" spans="1:14" hidden="1" x14ac:dyDescent="0.3">
      <c r="A33">
        <v>31</v>
      </c>
      <c r="B33">
        <v>0</v>
      </c>
      <c r="C33">
        <v>1</v>
      </c>
      <c r="D33" s="7" t="s">
        <v>125</v>
      </c>
      <c r="E33" s="7" t="s">
        <v>78</v>
      </c>
      <c r="F33">
        <v>40</v>
      </c>
      <c r="G33">
        <v>0</v>
      </c>
      <c r="H33">
        <v>0</v>
      </c>
      <c r="I33" t="s">
        <v>126</v>
      </c>
      <c r="J33">
        <v>27.720800000000001</v>
      </c>
      <c r="K33" s="7"/>
      <c r="L33" s="7" t="s">
        <v>85</v>
      </c>
      <c r="N33" s="7"/>
    </row>
    <row r="34" spans="1:14" hidden="1" x14ac:dyDescent="0.3">
      <c r="A34">
        <v>32</v>
      </c>
      <c r="B34">
        <v>1</v>
      </c>
      <c r="C34">
        <v>1</v>
      </c>
      <c r="D34" s="7" t="s">
        <v>127</v>
      </c>
      <c r="E34" s="7" t="s">
        <v>82</v>
      </c>
      <c r="G34">
        <v>1</v>
      </c>
      <c r="H34">
        <v>0</v>
      </c>
      <c r="I34" t="s">
        <v>128</v>
      </c>
      <c r="J34">
        <v>146.52080000000001</v>
      </c>
      <c r="K34" s="7" t="s">
        <v>129</v>
      </c>
      <c r="L34" s="7" t="s">
        <v>85</v>
      </c>
      <c r="N34" s="7"/>
    </row>
    <row r="35" spans="1:14" hidden="1" x14ac:dyDescent="0.3">
      <c r="A35">
        <v>33</v>
      </c>
      <c r="B35">
        <v>1</v>
      </c>
      <c r="C35">
        <v>3</v>
      </c>
      <c r="D35" s="7" t="s">
        <v>130</v>
      </c>
      <c r="E35" s="7" t="s">
        <v>82</v>
      </c>
      <c r="G35">
        <v>0</v>
      </c>
      <c r="H35">
        <v>0</v>
      </c>
      <c r="I35">
        <v>335677</v>
      </c>
      <c r="J35">
        <v>7.75</v>
      </c>
      <c r="K35" s="7"/>
      <c r="L35" s="7" t="s">
        <v>92</v>
      </c>
      <c r="N35" s="7"/>
    </row>
    <row r="36" spans="1:14" hidden="1" x14ac:dyDescent="0.3">
      <c r="A36">
        <v>34</v>
      </c>
      <c r="B36">
        <v>0</v>
      </c>
      <c r="C36">
        <v>2</v>
      </c>
      <c r="D36" s="7" t="s">
        <v>131</v>
      </c>
      <c r="E36" s="7" t="s">
        <v>78</v>
      </c>
      <c r="F36">
        <v>66</v>
      </c>
      <c r="G36">
        <v>0</v>
      </c>
      <c r="H36">
        <v>0</v>
      </c>
      <c r="I36" t="s">
        <v>132</v>
      </c>
      <c r="J36">
        <v>10.5</v>
      </c>
      <c r="K36" s="7"/>
      <c r="L36" s="7" t="s">
        <v>80</v>
      </c>
      <c r="N36" s="7"/>
    </row>
    <row r="37" spans="1:14" hidden="1" x14ac:dyDescent="0.3">
      <c r="A37">
        <v>35</v>
      </c>
      <c r="B37">
        <v>0</v>
      </c>
      <c r="C37">
        <v>1</v>
      </c>
      <c r="D37" s="7" t="s">
        <v>133</v>
      </c>
      <c r="E37" s="7" t="s">
        <v>78</v>
      </c>
      <c r="F37">
        <v>28</v>
      </c>
      <c r="G37">
        <v>1</v>
      </c>
      <c r="H37">
        <v>0</v>
      </c>
      <c r="I37" t="s">
        <v>134</v>
      </c>
      <c r="J37">
        <v>82.1708</v>
      </c>
      <c r="K37" s="7"/>
      <c r="L37" s="7" t="s">
        <v>85</v>
      </c>
      <c r="N37" s="7"/>
    </row>
    <row r="38" spans="1:14" hidden="1" x14ac:dyDescent="0.3">
      <c r="A38">
        <v>36</v>
      </c>
      <c r="B38">
        <v>0</v>
      </c>
      <c r="C38">
        <v>1</v>
      </c>
      <c r="D38" s="7" t="s">
        <v>135</v>
      </c>
      <c r="E38" s="7" t="s">
        <v>78</v>
      </c>
      <c r="F38">
        <v>42</v>
      </c>
      <c r="G38">
        <v>1</v>
      </c>
      <c r="H38">
        <v>0</v>
      </c>
      <c r="I38">
        <v>113789</v>
      </c>
      <c r="J38">
        <v>52</v>
      </c>
      <c r="K38" s="7"/>
      <c r="L38" s="7" t="s">
        <v>80</v>
      </c>
      <c r="N38" s="7"/>
    </row>
    <row r="39" spans="1:14" hidden="1" x14ac:dyDescent="0.3">
      <c r="A39">
        <v>37</v>
      </c>
      <c r="B39">
        <v>1</v>
      </c>
      <c r="C39">
        <v>3</v>
      </c>
      <c r="D39" s="7" t="s">
        <v>136</v>
      </c>
      <c r="E39" s="7" t="s">
        <v>78</v>
      </c>
      <c r="G39">
        <v>0</v>
      </c>
      <c r="H39">
        <v>0</v>
      </c>
      <c r="I39">
        <v>2677</v>
      </c>
      <c r="J39">
        <v>7.2291999999999996</v>
      </c>
      <c r="K39" s="7"/>
      <c r="L39" s="7" t="s">
        <v>85</v>
      </c>
      <c r="N39" s="7"/>
    </row>
    <row r="40" spans="1:14" hidden="1" x14ac:dyDescent="0.3">
      <c r="A40">
        <v>38</v>
      </c>
      <c r="B40">
        <v>0</v>
      </c>
      <c r="C40">
        <v>3</v>
      </c>
      <c r="D40" s="7" t="s">
        <v>137</v>
      </c>
      <c r="E40" s="7" t="s">
        <v>78</v>
      </c>
      <c r="F40">
        <v>21</v>
      </c>
      <c r="G40">
        <v>0</v>
      </c>
      <c r="H40">
        <v>0</v>
      </c>
      <c r="I40" t="s">
        <v>138</v>
      </c>
      <c r="J40">
        <v>8.0500000000000007</v>
      </c>
      <c r="K40" s="7"/>
      <c r="L40" s="7" t="s">
        <v>80</v>
      </c>
      <c r="N40" s="7"/>
    </row>
    <row r="41" spans="1:14" hidden="1" x14ac:dyDescent="0.3">
      <c r="A41">
        <v>39</v>
      </c>
      <c r="B41">
        <v>0</v>
      </c>
      <c r="C41">
        <v>3</v>
      </c>
      <c r="D41" s="7" t="s">
        <v>139</v>
      </c>
      <c r="E41" s="7" t="s">
        <v>82</v>
      </c>
      <c r="F41">
        <v>18</v>
      </c>
      <c r="G41">
        <v>2</v>
      </c>
      <c r="H41">
        <v>0</v>
      </c>
      <c r="I41">
        <v>345764</v>
      </c>
      <c r="J41">
        <v>18</v>
      </c>
      <c r="K41" s="7"/>
      <c r="L41" s="7" t="s">
        <v>80</v>
      </c>
      <c r="N41" s="7"/>
    </row>
    <row r="42" spans="1:14" hidden="1" x14ac:dyDescent="0.3">
      <c r="A42">
        <v>40</v>
      </c>
      <c r="B42">
        <v>1</v>
      </c>
      <c r="C42">
        <v>3</v>
      </c>
      <c r="D42" s="7" t="s">
        <v>140</v>
      </c>
      <c r="E42" s="7" t="s">
        <v>82</v>
      </c>
      <c r="F42">
        <v>14</v>
      </c>
      <c r="G42">
        <v>1</v>
      </c>
      <c r="H42">
        <v>0</v>
      </c>
      <c r="I42">
        <v>2651</v>
      </c>
      <c r="J42">
        <v>11.2417</v>
      </c>
      <c r="K42" s="7"/>
      <c r="L42" s="7" t="s">
        <v>85</v>
      </c>
      <c r="N42" s="7"/>
    </row>
    <row r="43" spans="1:14" hidden="1" x14ac:dyDescent="0.3">
      <c r="A43">
        <v>41</v>
      </c>
      <c r="B43">
        <v>0</v>
      </c>
      <c r="C43">
        <v>3</v>
      </c>
      <c r="D43" s="7" t="s">
        <v>141</v>
      </c>
      <c r="E43" s="7" t="s">
        <v>82</v>
      </c>
      <c r="F43">
        <v>40</v>
      </c>
      <c r="G43">
        <v>1</v>
      </c>
      <c r="H43">
        <v>0</v>
      </c>
      <c r="I43">
        <v>7546</v>
      </c>
      <c r="J43">
        <v>9.4749999999999996</v>
      </c>
      <c r="K43" s="7"/>
      <c r="L43" s="7" t="s">
        <v>80</v>
      </c>
      <c r="N43" s="7"/>
    </row>
    <row r="44" spans="1:14" hidden="1" x14ac:dyDescent="0.3">
      <c r="A44">
        <v>42</v>
      </c>
      <c r="B44">
        <v>0</v>
      </c>
      <c r="C44">
        <v>2</v>
      </c>
      <c r="D44" s="7" t="s">
        <v>142</v>
      </c>
      <c r="E44" s="7" t="s">
        <v>82</v>
      </c>
      <c r="F44">
        <v>27</v>
      </c>
      <c r="G44">
        <v>1</v>
      </c>
      <c r="H44">
        <v>0</v>
      </c>
      <c r="I44">
        <v>11668</v>
      </c>
      <c r="J44">
        <v>21</v>
      </c>
      <c r="K44" s="7"/>
      <c r="L44" s="7" t="s">
        <v>80</v>
      </c>
      <c r="N44" s="7"/>
    </row>
    <row r="45" spans="1:14" hidden="1" x14ac:dyDescent="0.3">
      <c r="A45">
        <v>43</v>
      </c>
      <c r="B45">
        <v>0</v>
      </c>
      <c r="C45">
        <v>3</v>
      </c>
      <c r="D45" s="7" t="s">
        <v>143</v>
      </c>
      <c r="E45" s="7" t="s">
        <v>78</v>
      </c>
      <c r="G45">
        <v>0</v>
      </c>
      <c r="H45">
        <v>0</v>
      </c>
      <c r="I45">
        <v>349253</v>
      </c>
      <c r="J45">
        <v>7.8958000000000004</v>
      </c>
      <c r="K45" s="7"/>
      <c r="L45" s="7" t="s">
        <v>85</v>
      </c>
      <c r="N45" s="7"/>
    </row>
    <row r="46" spans="1:14" x14ac:dyDescent="0.3">
      <c r="A46">
        <v>44</v>
      </c>
      <c r="B46">
        <v>1</v>
      </c>
      <c r="C46">
        <v>2</v>
      </c>
      <c r="D46" s="7" t="s">
        <v>144</v>
      </c>
      <c r="E46" s="7" t="s">
        <v>82</v>
      </c>
      <c r="F46">
        <v>3</v>
      </c>
      <c r="G46">
        <v>1</v>
      </c>
      <c r="H46">
        <v>2</v>
      </c>
      <c r="I46" t="s">
        <v>145</v>
      </c>
      <c r="J46">
        <v>41.5792</v>
      </c>
      <c r="K46" s="7"/>
      <c r="L46" s="7" t="s">
        <v>85</v>
      </c>
      <c r="N46" s="7"/>
    </row>
    <row r="47" spans="1:14" hidden="1" x14ac:dyDescent="0.3">
      <c r="A47">
        <v>45</v>
      </c>
      <c r="B47">
        <v>1</v>
      </c>
      <c r="C47">
        <v>3</v>
      </c>
      <c r="D47" s="7" t="s">
        <v>146</v>
      </c>
      <c r="E47" s="7" t="s">
        <v>82</v>
      </c>
      <c r="F47">
        <v>19</v>
      </c>
      <c r="G47">
        <v>0</v>
      </c>
      <c r="H47">
        <v>0</v>
      </c>
      <c r="I47">
        <v>330958</v>
      </c>
      <c r="J47">
        <v>7.8792</v>
      </c>
      <c r="K47" s="7"/>
      <c r="L47" s="7" t="s">
        <v>92</v>
      </c>
      <c r="N47" s="7"/>
    </row>
    <row r="48" spans="1:14" hidden="1" x14ac:dyDescent="0.3">
      <c r="A48">
        <v>46</v>
      </c>
      <c r="B48">
        <v>0</v>
      </c>
      <c r="C48">
        <v>3</v>
      </c>
      <c r="D48" s="7" t="s">
        <v>147</v>
      </c>
      <c r="E48" s="7" t="s">
        <v>78</v>
      </c>
      <c r="G48">
        <v>0</v>
      </c>
      <c r="H48">
        <v>0</v>
      </c>
      <c r="I48" t="s">
        <v>148</v>
      </c>
      <c r="J48">
        <v>8.0500000000000007</v>
      </c>
      <c r="K48" s="7"/>
      <c r="L48" s="7" t="s">
        <v>80</v>
      </c>
      <c r="N48" s="7"/>
    </row>
    <row r="49" spans="1:14" hidden="1" x14ac:dyDescent="0.3">
      <c r="A49">
        <v>47</v>
      </c>
      <c r="B49">
        <v>0</v>
      </c>
      <c r="C49">
        <v>3</v>
      </c>
      <c r="D49" s="7" t="s">
        <v>149</v>
      </c>
      <c r="E49" s="7" t="s">
        <v>78</v>
      </c>
      <c r="G49">
        <v>1</v>
      </c>
      <c r="H49">
        <v>0</v>
      </c>
      <c r="I49">
        <v>370371</v>
      </c>
      <c r="J49">
        <v>15.5</v>
      </c>
      <c r="K49" s="7"/>
      <c r="L49" s="7" t="s">
        <v>92</v>
      </c>
      <c r="N49" s="7"/>
    </row>
    <row r="50" spans="1:14" hidden="1" x14ac:dyDescent="0.3">
      <c r="A50">
        <v>48</v>
      </c>
      <c r="B50">
        <v>1</v>
      </c>
      <c r="C50">
        <v>3</v>
      </c>
      <c r="D50" s="7" t="s">
        <v>150</v>
      </c>
      <c r="E50" s="7" t="s">
        <v>82</v>
      </c>
      <c r="G50">
        <v>0</v>
      </c>
      <c r="H50">
        <v>0</v>
      </c>
      <c r="I50">
        <v>14311</v>
      </c>
      <c r="J50">
        <v>7.75</v>
      </c>
      <c r="K50" s="7"/>
      <c r="L50" s="7" t="s">
        <v>92</v>
      </c>
      <c r="N50" s="7"/>
    </row>
    <row r="51" spans="1:14" hidden="1" x14ac:dyDescent="0.3">
      <c r="A51">
        <v>49</v>
      </c>
      <c r="B51">
        <v>0</v>
      </c>
      <c r="C51">
        <v>3</v>
      </c>
      <c r="D51" s="7" t="s">
        <v>151</v>
      </c>
      <c r="E51" s="7" t="s">
        <v>78</v>
      </c>
      <c r="G51">
        <v>2</v>
      </c>
      <c r="H51">
        <v>0</v>
      </c>
      <c r="I51">
        <v>2662</v>
      </c>
      <c r="J51">
        <v>21.679200000000002</v>
      </c>
      <c r="K51" s="7"/>
      <c r="L51" s="7" t="s">
        <v>85</v>
      </c>
      <c r="N51" s="7"/>
    </row>
    <row r="52" spans="1:14" hidden="1" x14ac:dyDescent="0.3">
      <c r="A52">
        <v>50</v>
      </c>
      <c r="B52">
        <v>0</v>
      </c>
      <c r="C52">
        <v>3</v>
      </c>
      <c r="D52" s="7" t="s">
        <v>152</v>
      </c>
      <c r="E52" s="7" t="s">
        <v>82</v>
      </c>
      <c r="F52">
        <v>18</v>
      </c>
      <c r="G52">
        <v>1</v>
      </c>
      <c r="H52">
        <v>0</v>
      </c>
      <c r="I52">
        <v>349237</v>
      </c>
      <c r="J52">
        <v>17.8</v>
      </c>
      <c r="K52" s="7"/>
      <c r="L52" s="7" t="s">
        <v>80</v>
      </c>
      <c r="N52" s="7"/>
    </row>
    <row r="53" spans="1:14" hidden="1" x14ac:dyDescent="0.3">
      <c r="A53">
        <v>51</v>
      </c>
      <c r="B53">
        <v>0</v>
      </c>
      <c r="C53">
        <v>3</v>
      </c>
      <c r="D53" s="7" t="s">
        <v>153</v>
      </c>
      <c r="E53" s="7" t="s">
        <v>78</v>
      </c>
      <c r="F53">
        <v>7</v>
      </c>
      <c r="G53">
        <v>4</v>
      </c>
      <c r="H53">
        <v>1</v>
      </c>
      <c r="I53">
        <v>3101295</v>
      </c>
      <c r="J53">
        <v>39.6875</v>
      </c>
      <c r="K53" s="7"/>
      <c r="L53" s="7" t="s">
        <v>80</v>
      </c>
      <c r="N53" s="7"/>
    </row>
    <row r="54" spans="1:14" hidden="1" x14ac:dyDescent="0.3">
      <c r="A54">
        <v>52</v>
      </c>
      <c r="B54">
        <v>0</v>
      </c>
      <c r="C54">
        <v>3</v>
      </c>
      <c r="D54" s="7" t="s">
        <v>154</v>
      </c>
      <c r="E54" s="7" t="s">
        <v>78</v>
      </c>
      <c r="F54">
        <v>21</v>
      </c>
      <c r="G54">
        <v>0</v>
      </c>
      <c r="H54">
        <v>0</v>
      </c>
      <c r="I54" t="s">
        <v>155</v>
      </c>
      <c r="J54">
        <v>7.8</v>
      </c>
      <c r="K54" s="7"/>
      <c r="L54" s="7" t="s">
        <v>80</v>
      </c>
      <c r="N54" s="7"/>
    </row>
    <row r="55" spans="1:14" hidden="1" x14ac:dyDescent="0.3">
      <c r="A55">
        <v>53</v>
      </c>
      <c r="B55">
        <v>1</v>
      </c>
      <c r="C55">
        <v>1</v>
      </c>
      <c r="D55" s="7" t="s">
        <v>156</v>
      </c>
      <c r="E55" s="7" t="s">
        <v>82</v>
      </c>
      <c r="F55">
        <v>49</v>
      </c>
      <c r="G55">
        <v>1</v>
      </c>
      <c r="H55">
        <v>0</v>
      </c>
      <c r="I55" t="s">
        <v>157</v>
      </c>
      <c r="J55">
        <v>76.729200000000006</v>
      </c>
      <c r="K55" s="7" t="s">
        <v>158</v>
      </c>
      <c r="L55" s="7" t="s">
        <v>85</v>
      </c>
      <c r="N55" s="7"/>
    </row>
    <row r="56" spans="1:14" x14ac:dyDescent="0.3">
      <c r="A56">
        <v>54</v>
      </c>
      <c r="B56">
        <v>1</v>
      </c>
      <c r="C56">
        <v>2</v>
      </c>
      <c r="D56" s="7" t="s">
        <v>159</v>
      </c>
      <c r="E56" s="7" t="s">
        <v>82</v>
      </c>
      <c r="F56">
        <v>29</v>
      </c>
      <c r="G56">
        <v>1</v>
      </c>
      <c r="H56">
        <v>0</v>
      </c>
      <c r="I56">
        <v>2926</v>
      </c>
      <c r="J56">
        <v>26</v>
      </c>
      <c r="K56" s="7"/>
      <c r="L56" s="7" t="s">
        <v>80</v>
      </c>
      <c r="N56" s="7"/>
    </row>
    <row r="57" spans="1:14" hidden="1" x14ac:dyDescent="0.3">
      <c r="A57">
        <v>55</v>
      </c>
      <c r="B57">
        <v>0</v>
      </c>
      <c r="C57">
        <v>1</v>
      </c>
      <c r="D57" s="7" t="s">
        <v>160</v>
      </c>
      <c r="E57" s="7" t="s">
        <v>78</v>
      </c>
      <c r="F57">
        <v>65</v>
      </c>
      <c r="G57">
        <v>0</v>
      </c>
      <c r="H57">
        <v>1</v>
      </c>
      <c r="I57">
        <v>113509</v>
      </c>
      <c r="J57">
        <v>61.979199999999999</v>
      </c>
      <c r="K57" s="7" t="s">
        <v>161</v>
      </c>
      <c r="L57" s="7" t="s">
        <v>85</v>
      </c>
      <c r="N57" s="7"/>
    </row>
    <row r="58" spans="1:14" hidden="1" x14ac:dyDescent="0.3">
      <c r="A58">
        <v>56</v>
      </c>
      <c r="B58">
        <v>1</v>
      </c>
      <c r="C58">
        <v>1</v>
      </c>
      <c r="D58" s="7" t="s">
        <v>162</v>
      </c>
      <c r="E58" s="7" t="s">
        <v>78</v>
      </c>
      <c r="G58">
        <v>0</v>
      </c>
      <c r="H58">
        <v>0</v>
      </c>
      <c r="I58">
        <v>19947</v>
      </c>
      <c r="J58">
        <v>35.5</v>
      </c>
      <c r="K58" s="7" t="s">
        <v>163</v>
      </c>
      <c r="L58" s="7" t="s">
        <v>80</v>
      </c>
      <c r="N58" s="7"/>
    </row>
    <row r="59" spans="1:14" x14ac:dyDescent="0.3">
      <c r="A59">
        <v>57</v>
      </c>
      <c r="B59">
        <v>1</v>
      </c>
      <c r="C59">
        <v>2</v>
      </c>
      <c r="D59" s="7" t="s">
        <v>164</v>
      </c>
      <c r="E59" s="7" t="s">
        <v>82</v>
      </c>
      <c r="F59">
        <v>21</v>
      </c>
      <c r="G59">
        <v>0</v>
      </c>
      <c r="H59">
        <v>0</v>
      </c>
      <c r="I59" t="s">
        <v>165</v>
      </c>
      <c r="J59">
        <v>10.5</v>
      </c>
      <c r="K59" s="7"/>
      <c r="L59" s="7" t="s">
        <v>80</v>
      </c>
      <c r="N59" s="7"/>
    </row>
    <row r="60" spans="1:14" hidden="1" x14ac:dyDescent="0.3">
      <c r="A60">
        <v>58</v>
      </c>
      <c r="B60">
        <v>0</v>
      </c>
      <c r="C60">
        <v>3</v>
      </c>
      <c r="D60" s="7" t="s">
        <v>166</v>
      </c>
      <c r="E60" s="7" t="s">
        <v>78</v>
      </c>
      <c r="F60">
        <v>28.5</v>
      </c>
      <c r="G60">
        <v>0</v>
      </c>
      <c r="H60">
        <v>0</v>
      </c>
      <c r="I60">
        <v>2697</v>
      </c>
      <c r="J60">
        <v>7.2291999999999996</v>
      </c>
      <c r="K60" s="7"/>
      <c r="L60" s="7" t="s">
        <v>85</v>
      </c>
      <c r="N60" s="7"/>
    </row>
    <row r="61" spans="1:14" x14ac:dyDescent="0.3">
      <c r="A61">
        <v>59</v>
      </c>
      <c r="B61">
        <v>1</v>
      </c>
      <c r="C61">
        <v>2</v>
      </c>
      <c r="D61" s="7" t="s">
        <v>167</v>
      </c>
      <c r="E61" s="7" t="s">
        <v>82</v>
      </c>
      <c r="F61">
        <v>5</v>
      </c>
      <c r="G61">
        <v>1</v>
      </c>
      <c r="H61">
        <v>2</v>
      </c>
      <c r="I61" t="s">
        <v>168</v>
      </c>
      <c r="J61">
        <v>27.75</v>
      </c>
      <c r="K61" s="7"/>
      <c r="L61" s="7" t="s">
        <v>80</v>
      </c>
      <c r="N61" s="7"/>
    </row>
    <row r="62" spans="1:14" hidden="1" x14ac:dyDescent="0.3">
      <c r="A62">
        <v>60</v>
      </c>
      <c r="B62">
        <v>0</v>
      </c>
      <c r="C62">
        <v>3</v>
      </c>
      <c r="D62" s="7" t="s">
        <v>169</v>
      </c>
      <c r="E62" s="7" t="s">
        <v>78</v>
      </c>
      <c r="F62">
        <v>11</v>
      </c>
      <c r="G62">
        <v>5</v>
      </c>
      <c r="H62">
        <v>2</v>
      </c>
      <c r="I62" t="s">
        <v>170</v>
      </c>
      <c r="J62">
        <v>46.9</v>
      </c>
      <c r="K62" s="7"/>
      <c r="L62" s="7" t="s">
        <v>80</v>
      </c>
      <c r="N62" s="7"/>
    </row>
    <row r="63" spans="1:14" hidden="1" x14ac:dyDescent="0.3">
      <c r="A63">
        <v>61</v>
      </c>
      <c r="B63">
        <v>0</v>
      </c>
      <c r="C63">
        <v>3</v>
      </c>
      <c r="D63" s="7" t="s">
        <v>171</v>
      </c>
      <c r="E63" s="7" t="s">
        <v>78</v>
      </c>
      <c r="F63">
        <v>22</v>
      </c>
      <c r="G63">
        <v>0</v>
      </c>
      <c r="H63">
        <v>0</v>
      </c>
      <c r="I63">
        <v>2669</v>
      </c>
      <c r="J63">
        <v>7.2291999999999996</v>
      </c>
      <c r="K63" s="7"/>
      <c r="L63" s="7" t="s">
        <v>85</v>
      </c>
      <c r="N63" s="7"/>
    </row>
    <row r="64" spans="1:14" hidden="1" x14ac:dyDescent="0.3">
      <c r="A64">
        <v>62</v>
      </c>
      <c r="B64">
        <v>1</v>
      </c>
      <c r="C64">
        <v>1</v>
      </c>
      <c r="D64" s="7" t="s">
        <v>172</v>
      </c>
      <c r="E64" s="7" t="s">
        <v>82</v>
      </c>
      <c r="F64">
        <v>38</v>
      </c>
      <c r="G64">
        <v>0</v>
      </c>
      <c r="H64">
        <v>0</v>
      </c>
      <c r="I64">
        <v>113572</v>
      </c>
      <c r="J64">
        <v>80</v>
      </c>
      <c r="K64" s="7" t="s">
        <v>173</v>
      </c>
      <c r="L64" s="7"/>
      <c r="N64" s="7"/>
    </row>
    <row r="65" spans="1:14" hidden="1" x14ac:dyDescent="0.3">
      <c r="A65">
        <v>63</v>
      </c>
      <c r="B65">
        <v>0</v>
      </c>
      <c r="C65">
        <v>1</v>
      </c>
      <c r="D65" s="7" t="s">
        <v>174</v>
      </c>
      <c r="E65" s="7" t="s">
        <v>78</v>
      </c>
      <c r="F65">
        <v>45</v>
      </c>
      <c r="G65">
        <v>1</v>
      </c>
      <c r="H65">
        <v>0</v>
      </c>
      <c r="I65">
        <v>36973</v>
      </c>
      <c r="J65">
        <v>83.474999999999994</v>
      </c>
      <c r="K65" s="7" t="s">
        <v>175</v>
      </c>
      <c r="L65" s="7" t="s">
        <v>80</v>
      </c>
      <c r="N65" s="7"/>
    </row>
    <row r="66" spans="1:14" hidden="1" x14ac:dyDescent="0.3">
      <c r="A66">
        <v>64</v>
      </c>
      <c r="B66">
        <v>0</v>
      </c>
      <c r="C66">
        <v>3</v>
      </c>
      <c r="D66" s="7" t="s">
        <v>176</v>
      </c>
      <c r="E66" s="7" t="s">
        <v>78</v>
      </c>
      <c r="F66">
        <v>4</v>
      </c>
      <c r="G66">
        <v>3</v>
      </c>
      <c r="H66">
        <v>2</v>
      </c>
      <c r="I66">
        <v>347088</v>
      </c>
      <c r="J66">
        <v>27.9</v>
      </c>
      <c r="K66" s="7"/>
      <c r="L66" s="7" t="s">
        <v>80</v>
      </c>
      <c r="N66" s="7"/>
    </row>
    <row r="67" spans="1:14" hidden="1" x14ac:dyDescent="0.3">
      <c r="A67">
        <v>65</v>
      </c>
      <c r="B67">
        <v>0</v>
      </c>
      <c r="C67">
        <v>1</v>
      </c>
      <c r="D67" s="7" t="s">
        <v>177</v>
      </c>
      <c r="E67" s="7" t="s">
        <v>78</v>
      </c>
      <c r="G67">
        <v>0</v>
      </c>
      <c r="H67">
        <v>0</v>
      </c>
      <c r="I67" t="s">
        <v>178</v>
      </c>
      <c r="J67">
        <v>27.720800000000001</v>
      </c>
      <c r="K67" s="7"/>
      <c r="L67" s="7" t="s">
        <v>85</v>
      </c>
      <c r="N67" s="7"/>
    </row>
    <row r="68" spans="1:14" hidden="1" x14ac:dyDescent="0.3">
      <c r="A68">
        <v>66</v>
      </c>
      <c r="B68">
        <v>1</v>
      </c>
      <c r="C68">
        <v>3</v>
      </c>
      <c r="D68" s="7" t="s">
        <v>179</v>
      </c>
      <c r="E68" s="7" t="s">
        <v>78</v>
      </c>
      <c r="G68">
        <v>1</v>
      </c>
      <c r="H68">
        <v>1</v>
      </c>
      <c r="I68">
        <v>2661</v>
      </c>
      <c r="J68">
        <v>15.245799999999999</v>
      </c>
      <c r="K68" s="7"/>
      <c r="L68" s="7" t="s">
        <v>85</v>
      </c>
      <c r="N68" s="7"/>
    </row>
    <row r="69" spans="1:14" x14ac:dyDescent="0.3">
      <c r="A69">
        <v>67</v>
      </c>
      <c r="B69">
        <v>1</v>
      </c>
      <c r="C69">
        <v>2</v>
      </c>
      <c r="D69" s="7" t="s">
        <v>180</v>
      </c>
      <c r="E69" s="7" t="s">
        <v>82</v>
      </c>
      <c r="F69">
        <v>29</v>
      </c>
      <c r="G69">
        <v>0</v>
      </c>
      <c r="H69">
        <v>0</v>
      </c>
      <c r="I69" t="s">
        <v>181</v>
      </c>
      <c r="J69">
        <v>10.5</v>
      </c>
      <c r="K69" s="7" t="s">
        <v>182</v>
      </c>
      <c r="L69" s="7" t="s">
        <v>80</v>
      </c>
      <c r="N69" s="7"/>
    </row>
    <row r="70" spans="1:14" hidden="1" x14ac:dyDescent="0.3">
      <c r="A70">
        <v>68</v>
      </c>
      <c r="B70">
        <v>0</v>
      </c>
      <c r="C70">
        <v>3</v>
      </c>
      <c r="D70" s="7" t="s">
        <v>183</v>
      </c>
      <c r="E70" s="7" t="s">
        <v>78</v>
      </c>
      <c r="F70">
        <v>19</v>
      </c>
      <c r="G70">
        <v>0</v>
      </c>
      <c r="H70">
        <v>0</v>
      </c>
      <c r="I70" t="s">
        <v>184</v>
      </c>
      <c r="J70">
        <v>8.1583000000000006</v>
      </c>
      <c r="K70" s="7"/>
      <c r="L70" s="7" t="s">
        <v>80</v>
      </c>
      <c r="N70" s="7"/>
    </row>
    <row r="71" spans="1:14" hidden="1" x14ac:dyDescent="0.3">
      <c r="A71">
        <v>69</v>
      </c>
      <c r="B71">
        <v>1</v>
      </c>
      <c r="C71">
        <v>3</v>
      </c>
      <c r="D71" s="7" t="s">
        <v>185</v>
      </c>
      <c r="E71" s="7" t="s">
        <v>82</v>
      </c>
      <c r="F71">
        <v>17</v>
      </c>
      <c r="G71">
        <v>4</v>
      </c>
      <c r="H71">
        <v>2</v>
      </c>
      <c r="I71">
        <v>3101281</v>
      </c>
      <c r="J71">
        <v>7.9249999999999998</v>
      </c>
      <c r="K71" s="7"/>
      <c r="L71" s="7" t="s">
        <v>80</v>
      </c>
      <c r="N71" s="7"/>
    </row>
    <row r="72" spans="1:14" hidden="1" x14ac:dyDescent="0.3">
      <c r="A72">
        <v>70</v>
      </c>
      <c r="B72">
        <v>0</v>
      </c>
      <c r="C72">
        <v>3</v>
      </c>
      <c r="D72" s="7" t="s">
        <v>186</v>
      </c>
      <c r="E72" s="7" t="s">
        <v>78</v>
      </c>
      <c r="F72">
        <v>26</v>
      </c>
      <c r="G72">
        <v>2</v>
      </c>
      <c r="H72">
        <v>0</v>
      </c>
      <c r="I72">
        <v>315151</v>
      </c>
      <c r="J72">
        <v>8.6624999999999996</v>
      </c>
      <c r="K72" s="7"/>
      <c r="L72" s="7" t="s">
        <v>80</v>
      </c>
      <c r="N72" s="7"/>
    </row>
    <row r="73" spans="1:14" hidden="1" x14ac:dyDescent="0.3">
      <c r="A73">
        <v>71</v>
      </c>
      <c r="B73">
        <v>0</v>
      </c>
      <c r="C73">
        <v>2</v>
      </c>
      <c r="D73" s="7" t="s">
        <v>187</v>
      </c>
      <c r="E73" s="7" t="s">
        <v>78</v>
      </c>
      <c r="F73">
        <v>32</v>
      </c>
      <c r="G73">
        <v>0</v>
      </c>
      <c r="H73">
        <v>0</v>
      </c>
      <c r="I73" t="s">
        <v>188</v>
      </c>
      <c r="J73">
        <v>10.5</v>
      </c>
      <c r="K73" s="7"/>
      <c r="L73" s="7" t="s">
        <v>80</v>
      </c>
      <c r="N73" s="7"/>
    </row>
    <row r="74" spans="1:14" hidden="1" x14ac:dyDescent="0.3">
      <c r="A74">
        <v>72</v>
      </c>
      <c r="B74">
        <v>0</v>
      </c>
      <c r="C74">
        <v>3</v>
      </c>
      <c r="D74" s="7" t="s">
        <v>189</v>
      </c>
      <c r="E74" s="7" t="s">
        <v>82</v>
      </c>
      <c r="F74">
        <v>16</v>
      </c>
      <c r="G74">
        <v>5</v>
      </c>
      <c r="H74">
        <v>2</v>
      </c>
      <c r="I74" t="s">
        <v>170</v>
      </c>
      <c r="J74">
        <v>46.9</v>
      </c>
      <c r="K74" s="7"/>
      <c r="L74" s="7" t="s">
        <v>80</v>
      </c>
      <c r="N74" s="7"/>
    </row>
    <row r="75" spans="1:14" hidden="1" x14ac:dyDescent="0.3">
      <c r="A75">
        <v>73</v>
      </c>
      <c r="B75">
        <v>0</v>
      </c>
      <c r="C75">
        <v>2</v>
      </c>
      <c r="D75" s="7" t="s">
        <v>190</v>
      </c>
      <c r="E75" s="7" t="s">
        <v>78</v>
      </c>
      <c r="F75">
        <v>21</v>
      </c>
      <c r="G75">
        <v>0</v>
      </c>
      <c r="H75">
        <v>0</v>
      </c>
      <c r="I75" t="s">
        <v>191</v>
      </c>
      <c r="J75">
        <v>73.5</v>
      </c>
      <c r="K75" s="7"/>
      <c r="L75" s="7" t="s">
        <v>80</v>
      </c>
      <c r="N75" s="7"/>
    </row>
    <row r="76" spans="1:14" hidden="1" x14ac:dyDescent="0.3">
      <c r="A76">
        <v>74</v>
      </c>
      <c r="B76">
        <v>0</v>
      </c>
      <c r="C76">
        <v>3</v>
      </c>
      <c r="D76" s="7" t="s">
        <v>192</v>
      </c>
      <c r="E76" s="7" t="s">
        <v>78</v>
      </c>
      <c r="F76">
        <v>26</v>
      </c>
      <c r="G76">
        <v>1</v>
      </c>
      <c r="H76">
        <v>0</v>
      </c>
      <c r="I76">
        <v>2680</v>
      </c>
      <c r="J76">
        <v>14.4542</v>
      </c>
      <c r="K76" s="7"/>
      <c r="L76" s="7" t="s">
        <v>85</v>
      </c>
      <c r="N76" s="7"/>
    </row>
    <row r="77" spans="1:14" hidden="1" x14ac:dyDescent="0.3">
      <c r="A77">
        <v>75</v>
      </c>
      <c r="B77">
        <v>1</v>
      </c>
      <c r="C77">
        <v>3</v>
      </c>
      <c r="D77" s="7" t="s">
        <v>193</v>
      </c>
      <c r="E77" s="7" t="s">
        <v>78</v>
      </c>
      <c r="F77">
        <v>32</v>
      </c>
      <c r="G77">
        <v>0</v>
      </c>
      <c r="H77">
        <v>0</v>
      </c>
      <c r="I77">
        <v>1601</v>
      </c>
      <c r="J77">
        <v>56.495800000000003</v>
      </c>
      <c r="K77" s="7"/>
      <c r="L77" s="7" t="s">
        <v>80</v>
      </c>
      <c r="N77" s="7"/>
    </row>
    <row r="78" spans="1:14" hidden="1" x14ac:dyDescent="0.3">
      <c r="A78">
        <v>76</v>
      </c>
      <c r="B78">
        <v>0</v>
      </c>
      <c r="C78">
        <v>3</v>
      </c>
      <c r="D78" s="7" t="s">
        <v>194</v>
      </c>
      <c r="E78" s="7" t="s">
        <v>78</v>
      </c>
      <c r="F78">
        <v>25</v>
      </c>
      <c r="G78">
        <v>0</v>
      </c>
      <c r="H78">
        <v>0</v>
      </c>
      <c r="I78">
        <v>348123</v>
      </c>
      <c r="J78">
        <v>7.65</v>
      </c>
      <c r="K78" s="7" t="s">
        <v>195</v>
      </c>
      <c r="L78" s="7" t="s">
        <v>80</v>
      </c>
      <c r="N78" s="7"/>
    </row>
    <row r="79" spans="1:14" hidden="1" x14ac:dyDescent="0.3">
      <c r="A79">
        <v>77</v>
      </c>
      <c r="B79">
        <v>0</v>
      </c>
      <c r="C79">
        <v>3</v>
      </c>
      <c r="D79" s="7" t="s">
        <v>196</v>
      </c>
      <c r="E79" s="7" t="s">
        <v>78</v>
      </c>
      <c r="G79">
        <v>0</v>
      </c>
      <c r="H79">
        <v>0</v>
      </c>
      <c r="I79">
        <v>349208</v>
      </c>
      <c r="J79">
        <v>7.8958000000000004</v>
      </c>
      <c r="K79" s="7"/>
      <c r="L79" s="7" t="s">
        <v>80</v>
      </c>
      <c r="N79" s="7"/>
    </row>
    <row r="80" spans="1:14" hidden="1" x14ac:dyDescent="0.3">
      <c r="A80">
        <v>78</v>
      </c>
      <c r="B80">
        <v>0</v>
      </c>
      <c r="C80">
        <v>3</v>
      </c>
      <c r="D80" s="7" t="s">
        <v>197</v>
      </c>
      <c r="E80" s="7" t="s">
        <v>78</v>
      </c>
      <c r="G80">
        <v>0</v>
      </c>
      <c r="H80">
        <v>0</v>
      </c>
      <c r="I80">
        <v>374746</v>
      </c>
      <c r="J80">
        <v>8.0500000000000007</v>
      </c>
      <c r="K80" s="7"/>
      <c r="L80" s="7" t="s">
        <v>80</v>
      </c>
      <c r="N80" s="7"/>
    </row>
    <row r="81" spans="1:14" x14ac:dyDescent="0.3">
      <c r="A81">
        <v>79</v>
      </c>
      <c r="B81">
        <v>1</v>
      </c>
      <c r="C81">
        <v>2</v>
      </c>
      <c r="D81" s="7" t="s">
        <v>198</v>
      </c>
      <c r="E81" s="7" t="s">
        <v>78</v>
      </c>
      <c r="F81">
        <v>0.83</v>
      </c>
      <c r="G81">
        <v>0</v>
      </c>
      <c r="H81">
        <v>2</v>
      </c>
      <c r="I81">
        <v>248738</v>
      </c>
      <c r="J81">
        <v>29</v>
      </c>
      <c r="K81" s="7"/>
      <c r="L81" s="7" t="s">
        <v>80</v>
      </c>
      <c r="N81" s="7"/>
    </row>
    <row r="82" spans="1:14" hidden="1" x14ac:dyDescent="0.3">
      <c r="A82">
        <v>80</v>
      </c>
      <c r="B82">
        <v>1</v>
      </c>
      <c r="C82">
        <v>3</v>
      </c>
      <c r="D82" s="7" t="s">
        <v>199</v>
      </c>
      <c r="E82" s="7" t="s">
        <v>82</v>
      </c>
      <c r="F82">
        <v>30</v>
      </c>
      <c r="G82">
        <v>0</v>
      </c>
      <c r="H82">
        <v>0</v>
      </c>
      <c r="I82">
        <v>364516</v>
      </c>
      <c r="J82">
        <v>12.475</v>
      </c>
      <c r="K82" s="7"/>
      <c r="L82" s="7" t="s">
        <v>80</v>
      </c>
      <c r="N82" s="7"/>
    </row>
    <row r="83" spans="1:14" hidden="1" x14ac:dyDescent="0.3">
      <c r="A83">
        <v>81</v>
      </c>
      <c r="B83">
        <v>0</v>
      </c>
      <c r="C83">
        <v>3</v>
      </c>
      <c r="D83" s="7" t="s">
        <v>200</v>
      </c>
      <c r="E83" s="7" t="s">
        <v>78</v>
      </c>
      <c r="F83">
        <v>22</v>
      </c>
      <c r="G83">
        <v>0</v>
      </c>
      <c r="H83">
        <v>0</v>
      </c>
      <c r="I83">
        <v>345767</v>
      </c>
      <c r="J83">
        <v>9</v>
      </c>
      <c r="K83" s="7"/>
      <c r="L83" s="7" t="s">
        <v>80</v>
      </c>
      <c r="N83" s="7"/>
    </row>
    <row r="84" spans="1:14" hidden="1" x14ac:dyDescent="0.3">
      <c r="A84">
        <v>82</v>
      </c>
      <c r="B84">
        <v>1</v>
      </c>
      <c r="C84">
        <v>3</v>
      </c>
      <c r="D84" s="7" t="s">
        <v>201</v>
      </c>
      <c r="E84" s="7" t="s">
        <v>78</v>
      </c>
      <c r="F84">
        <v>29</v>
      </c>
      <c r="G84">
        <v>0</v>
      </c>
      <c r="H84">
        <v>0</v>
      </c>
      <c r="I84">
        <v>345779</v>
      </c>
      <c r="J84">
        <v>9.5</v>
      </c>
      <c r="K84" s="7"/>
      <c r="L84" s="7" t="s">
        <v>80</v>
      </c>
      <c r="N84" s="7"/>
    </row>
    <row r="85" spans="1:14" hidden="1" x14ac:dyDescent="0.3">
      <c r="A85">
        <v>83</v>
      </c>
      <c r="B85">
        <v>1</v>
      </c>
      <c r="C85">
        <v>3</v>
      </c>
      <c r="D85" s="7" t="s">
        <v>202</v>
      </c>
      <c r="E85" s="7" t="s">
        <v>82</v>
      </c>
      <c r="G85">
        <v>0</v>
      </c>
      <c r="H85">
        <v>0</v>
      </c>
      <c r="I85">
        <v>330932</v>
      </c>
      <c r="J85">
        <v>7.7874999999999996</v>
      </c>
      <c r="K85" s="7"/>
      <c r="L85" s="7" t="s">
        <v>92</v>
      </c>
      <c r="N85" s="7"/>
    </row>
    <row r="86" spans="1:14" hidden="1" x14ac:dyDescent="0.3">
      <c r="A86">
        <v>84</v>
      </c>
      <c r="B86">
        <v>0</v>
      </c>
      <c r="C86">
        <v>1</v>
      </c>
      <c r="D86" s="7" t="s">
        <v>203</v>
      </c>
      <c r="E86" s="7" t="s">
        <v>78</v>
      </c>
      <c r="F86">
        <v>28</v>
      </c>
      <c r="G86">
        <v>0</v>
      </c>
      <c r="H86">
        <v>0</v>
      </c>
      <c r="I86">
        <v>113059</v>
      </c>
      <c r="J86">
        <v>47.1</v>
      </c>
      <c r="K86" s="7"/>
      <c r="L86" s="7" t="s">
        <v>80</v>
      </c>
      <c r="N86" s="7"/>
    </row>
    <row r="87" spans="1:14" x14ac:dyDescent="0.3">
      <c r="A87">
        <v>85</v>
      </c>
      <c r="B87">
        <v>1</v>
      </c>
      <c r="C87">
        <v>2</v>
      </c>
      <c r="D87" s="7" t="s">
        <v>204</v>
      </c>
      <c r="E87" s="7" t="s">
        <v>82</v>
      </c>
      <c r="F87">
        <v>17</v>
      </c>
      <c r="G87">
        <v>0</v>
      </c>
      <c r="H87">
        <v>0</v>
      </c>
      <c r="I87" t="s">
        <v>205</v>
      </c>
      <c r="J87">
        <v>10.5</v>
      </c>
      <c r="K87" s="7"/>
      <c r="L87" s="7" t="s">
        <v>80</v>
      </c>
      <c r="N87" s="7"/>
    </row>
    <row r="88" spans="1:14" hidden="1" x14ac:dyDescent="0.3">
      <c r="A88">
        <v>86</v>
      </c>
      <c r="B88">
        <v>1</v>
      </c>
      <c r="C88">
        <v>3</v>
      </c>
      <c r="D88" s="7" t="s">
        <v>206</v>
      </c>
      <c r="E88" s="7" t="s">
        <v>82</v>
      </c>
      <c r="F88">
        <v>33</v>
      </c>
      <c r="G88">
        <v>3</v>
      </c>
      <c r="H88">
        <v>0</v>
      </c>
      <c r="I88">
        <v>3101278</v>
      </c>
      <c r="J88">
        <v>15.85</v>
      </c>
      <c r="K88" s="7"/>
      <c r="L88" s="7" t="s">
        <v>80</v>
      </c>
      <c r="N88" s="7"/>
    </row>
    <row r="89" spans="1:14" hidden="1" x14ac:dyDescent="0.3">
      <c r="A89">
        <v>87</v>
      </c>
      <c r="B89">
        <v>0</v>
      </c>
      <c r="C89">
        <v>3</v>
      </c>
      <c r="D89" s="7" t="s">
        <v>207</v>
      </c>
      <c r="E89" s="7" t="s">
        <v>78</v>
      </c>
      <c r="F89">
        <v>16</v>
      </c>
      <c r="G89">
        <v>1</v>
      </c>
      <c r="H89">
        <v>3</v>
      </c>
      <c r="I89" t="s">
        <v>208</v>
      </c>
      <c r="J89">
        <v>34.375</v>
      </c>
      <c r="K89" s="7"/>
      <c r="L89" s="7" t="s">
        <v>80</v>
      </c>
      <c r="N89" s="7"/>
    </row>
    <row r="90" spans="1:14" hidden="1" x14ac:dyDescent="0.3">
      <c r="A90">
        <v>88</v>
      </c>
      <c r="B90">
        <v>0</v>
      </c>
      <c r="C90">
        <v>3</v>
      </c>
      <c r="D90" s="7" t="s">
        <v>209</v>
      </c>
      <c r="E90" s="7" t="s">
        <v>78</v>
      </c>
      <c r="G90">
        <v>0</v>
      </c>
      <c r="H90">
        <v>0</v>
      </c>
      <c r="I90" t="s">
        <v>210</v>
      </c>
      <c r="J90">
        <v>8.0500000000000007</v>
      </c>
      <c r="K90" s="7"/>
      <c r="L90" s="7" t="s">
        <v>80</v>
      </c>
      <c r="N90" s="7"/>
    </row>
    <row r="91" spans="1:14" hidden="1" x14ac:dyDescent="0.3">
      <c r="A91">
        <v>89</v>
      </c>
      <c r="B91">
        <v>1</v>
      </c>
      <c r="C91">
        <v>1</v>
      </c>
      <c r="D91" s="7" t="s">
        <v>211</v>
      </c>
      <c r="E91" s="7" t="s">
        <v>82</v>
      </c>
      <c r="F91">
        <v>23</v>
      </c>
      <c r="G91">
        <v>3</v>
      </c>
      <c r="H91">
        <v>2</v>
      </c>
      <c r="I91">
        <v>19950</v>
      </c>
      <c r="J91">
        <v>263</v>
      </c>
      <c r="K91" s="7" t="s">
        <v>122</v>
      </c>
      <c r="L91" s="7" t="s">
        <v>80</v>
      </c>
      <c r="N91" s="7"/>
    </row>
    <row r="92" spans="1:14" hidden="1" x14ac:dyDescent="0.3">
      <c r="A92">
        <v>90</v>
      </c>
      <c r="B92">
        <v>0</v>
      </c>
      <c r="C92">
        <v>3</v>
      </c>
      <c r="D92" s="7" t="s">
        <v>212</v>
      </c>
      <c r="E92" s="7" t="s">
        <v>78</v>
      </c>
      <c r="F92">
        <v>24</v>
      </c>
      <c r="G92">
        <v>0</v>
      </c>
      <c r="H92">
        <v>0</v>
      </c>
      <c r="I92">
        <v>343275</v>
      </c>
      <c r="J92">
        <v>8.0500000000000007</v>
      </c>
      <c r="K92" s="7"/>
      <c r="L92" s="7" t="s">
        <v>80</v>
      </c>
      <c r="N92" s="7"/>
    </row>
    <row r="93" spans="1:14" hidden="1" x14ac:dyDescent="0.3">
      <c r="A93">
        <v>91</v>
      </c>
      <c r="B93">
        <v>0</v>
      </c>
      <c r="C93">
        <v>3</v>
      </c>
      <c r="D93" s="7" t="s">
        <v>213</v>
      </c>
      <c r="E93" s="7" t="s">
        <v>78</v>
      </c>
      <c r="F93">
        <v>29</v>
      </c>
      <c r="G93">
        <v>0</v>
      </c>
      <c r="H93">
        <v>0</v>
      </c>
      <c r="I93">
        <v>343276</v>
      </c>
      <c r="J93">
        <v>8.0500000000000007</v>
      </c>
      <c r="K93" s="7"/>
      <c r="L93" s="7" t="s">
        <v>80</v>
      </c>
      <c r="N93" s="7"/>
    </row>
    <row r="94" spans="1:14" hidden="1" x14ac:dyDescent="0.3">
      <c r="A94">
        <v>92</v>
      </c>
      <c r="B94">
        <v>0</v>
      </c>
      <c r="C94">
        <v>3</v>
      </c>
      <c r="D94" s="7" t="s">
        <v>214</v>
      </c>
      <c r="E94" s="7" t="s">
        <v>78</v>
      </c>
      <c r="F94">
        <v>20</v>
      </c>
      <c r="G94">
        <v>0</v>
      </c>
      <c r="H94">
        <v>0</v>
      </c>
      <c r="I94">
        <v>347466</v>
      </c>
      <c r="J94">
        <v>7.8541999999999996</v>
      </c>
      <c r="K94" s="7"/>
      <c r="L94" s="7" t="s">
        <v>80</v>
      </c>
      <c r="N94" s="7"/>
    </row>
    <row r="95" spans="1:14" hidden="1" x14ac:dyDescent="0.3">
      <c r="A95">
        <v>93</v>
      </c>
      <c r="B95">
        <v>0</v>
      </c>
      <c r="C95">
        <v>1</v>
      </c>
      <c r="D95" s="7" t="s">
        <v>215</v>
      </c>
      <c r="E95" s="7" t="s">
        <v>78</v>
      </c>
      <c r="F95">
        <v>46</v>
      </c>
      <c r="G95">
        <v>1</v>
      </c>
      <c r="H95">
        <v>0</v>
      </c>
      <c r="I95" t="s">
        <v>216</v>
      </c>
      <c r="J95">
        <v>61.174999999999997</v>
      </c>
      <c r="K95" s="7" t="s">
        <v>217</v>
      </c>
      <c r="L95" s="7" t="s">
        <v>80</v>
      </c>
      <c r="N95" s="7"/>
    </row>
    <row r="96" spans="1:14" hidden="1" x14ac:dyDescent="0.3">
      <c r="A96">
        <v>94</v>
      </c>
      <c r="B96">
        <v>0</v>
      </c>
      <c r="C96">
        <v>3</v>
      </c>
      <c r="D96" s="7" t="s">
        <v>218</v>
      </c>
      <c r="E96" s="7" t="s">
        <v>78</v>
      </c>
      <c r="F96">
        <v>26</v>
      </c>
      <c r="G96">
        <v>1</v>
      </c>
      <c r="H96">
        <v>2</v>
      </c>
      <c r="I96" t="s">
        <v>219</v>
      </c>
      <c r="J96">
        <v>20.574999999999999</v>
      </c>
      <c r="K96" s="7"/>
      <c r="L96" s="7" t="s">
        <v>80</v>
      </c>
      <c r="N96" s="7"/>
    </row>
    <row r="97" spans="1:14" hidden="1" x14ac:dyDescent="0.3">
      <c r="A97">
        <v>95</v>
      </c>
      <c r="B97">
        <v>0</v>
      </c>
      <c r="C97">
        <v>3</v>
      </c>
      <c r="D97" s="7" t="s">
        <v>220</v>
      </c>
      <c r="E97" s="7" t="s">
        <v>78</v>
      </c>
      <c r="F97">
        <v>59</v>
      </c>
      <c r="G97">
        <v>0</v>
      </c>
      <c r="H97">
        <v>0</v>
      </c>
      <c r="I97">
        <v>364500</v>
      </c>
      <c r="J97">
        <v>7.25</v>
      </c>
      <c r="K97" s="7"/>
      <c r="L97" s="7" t="s">
        <v>80</v>
      </c>
      <c r="N97" s="7"/>
    </row>
    <row r="98" spans="1:14" hidden="1" x14ac:dyDescent="0.3">
      <c r="A98">
        <v>96</v>
      </c>
      <c r="B98">
        <v>0</v>
      </c>
      <c r="C98">
        <v>3</v>
      </c>
      <c r="D98" s="7" t="s">
        <v>221</v>
      </c>
      <c r="E98" s="7" t="s">
        <v>78</v>
      </c>
      <c r="G98">
        <v>0</v>
      </c>
      <c r="H98">
        <v>0</v>
      </c>
      <c r="I98">
        <v>374910</v>
      </c>
      <c r="J98">
        <v>8.0500000000000007</v>
      </c>
      <c r="K98" s="7"/>
      <c r="L98" s="7" t="s">
        <v>80</v>
      </c>
      <c r="N98" s="7"/>
    </row>
    <row r="99" spans="1:14" hidden="1" x14ac:dyDescent="0.3">
      <c r="A99">
        <v>97</v>
      </c>
      <c r="B99">
        <v>0</v>
      </c>
      <c r="C99">
        <v>1</v>
      </c>
      <c r="D99" s="7" t="s">
        <v>222</v>
      </c>
      <c r="E99" s="7" t="s">
        <v>78</v>
      </c>
      <c r="F99">
        <v>71</v>
      </c>
      <c r="G99">
        <v>0</v>
      </c>
      <c r="H99">
        <v>0</v>
      </c>
      <c r="I99" t="s">
        <v>223</v>
      </c>
      <c r="J99">
        <v>34.654200000000003</v>
      </c>
      <c r="K99" s="7" t="s">
        <v>224</v>
      </c>
      <c r="L99" s="7" t="s">
        <v>85</v>
      </c>
      <c r="N99" s="7"/>
    </row>
    <row r="100" spans="1:14" hidden="1" x14ac:dyDescent="0.3">
      <c r="A100">
        <v>98</v>
      </c>
      <c r="B100">
        <v>1</v>
      </c>
      <c r="C100">
        <v>1</v>
      </c>
      <c r="D100" s="7" t="s">
        <v>225</v>
      </c>
      <c r="E100" s="7" t="s">
        <v>78</v>
      </c>
      <c r="F100">
        <v>23</v>
      </c>
      <c r="G100">
        <v>0</v>
      </c>
      <c r="H100">
        <v>1</v>
      </c>
      <c r="I100" t="s">
        <v>226</v>
      </c>
      <c r="J100">
        <v>63.3583</v>
      </c>
      <c r="K100" s="7" t="s">
        <v>227</v>
      </c>
      <c r="L100" s="7" t="s">
        <v>85</v>
      </c>
      <c r="N100" s="7"/>
    </row>
    <row r="101" spans="1:14" x14ac:dyDescent="0.3">
      <c r="A101">
        <v>99</v>
      </c>
      <c r="B101">
        <v>1</v>
      </c>
      <c r="C101">
        <v>2</v>
      </c>
      <c r="D101" s="7" t="s">
        <v>228</v>
      </c>
      <c r="E101" s="7" t="s">
        <v>82</v>
      </c>
      <c r="F101">
        <v>34</v>
      </c>
      <c r="G101">
        <v>0</v>
      </c>
      <c r="H101">
        <v>1</v>
      </c>
      <c r="I101">
        <v>231919</v>
      </c>
      <c r="J101">
        <v>23</v>
      </c>
      <c r="K101" s="7"/>
      <c r="L101" s="7" t="s">
        <v>80</v>
      </c>
      <c r="N101" s="7"/>
    </row>
    <row r="102" spans="1:14" hidden="1" x14ac:dyDescent="0.3">
      <c r="A102">
        <v>100</v>
      </c>
      <c r="B102">
        <v>0</v>
      </c>
      <c r="C102">
        <v>2</v>
      </c>
      <c r="D102" s="7" t="s">
        <v>229</v>
      </c>
      <c r="E102" s="7" t="s">
        <v>78</v>
      </c>
      <c r="F102">
        <v>34</v>
      </c>
      <c r="G102">
        <v>1</v>
      </c>
      <c r="H102">
        <v>0</v>
      </c>
      <c r="I102">
        <v>244367</v>
      </c>
      <c r="J102">
        <v>26</v>
      </c>
      <c r="K102" s="7"/>
      <c r="L102" s="7" t="s">
        <v>80</v>
      </c>
      <c r="N102" s="7"/>
    </row>
    <row r="103" spans="1:14" hidden="1" x14ac:dyDescent="0.3">
      <c r="A103">
        <v>101</v>
      </c>
      <c r="B103">
        <v>0</v>
      </c>
      <c r="C103">
        <v>3</v>
      </c>
      <c r="D103" s="7" t="s">
        <v>230</v>
      </c>
      <c r="E103" s="7" t="s">
        <v>82</v>
      </c>
      <c r="F103">
        <v>28</v>
      </c>
      <c r="G103">
        <v>0</v>
      </c>
      <c r="H103">
        <v>0</v>
      </c>
      <c r="I103">
        <v>349245</v>
      </c>
      <c r="J103">
        <v>7.8958000000000004</v>
      </c>
      <c r="K103" s="7"/>
      <c r="L103" s="7" t="s">
        <v>80</v>
      </c>
      <c r="N103" s="7"/>
    </row>
    <row r="104" spans="1:14" hidden="1" x14ac:dyDescent="0.3">
      <c r="A104">
        <v>102</v>
      </c>
      <c r="B104">
        <v>0</v>
      </c>
      <c r="C104">
        <v>3</v>
      </c>
      <c r="D104" s="7" t="s">
        <v>231</v>
      </c>
      <c r="E104" s="7" t="s">
        <v>78</v>
      </c>
      <c r="G104">
        <v>0</v>
      </c>
      <c r="H104">
        <v>0</v>
      </c>
      <c r="I104">
        <v>349215</v>
      </c>
      <c r="J104">
        <v>7.8958000000000004</v>
      </c>
      <c r="K104" s="7"/>
      <c r="L104" s="7" t="s">
        <v>80</v>
      </c>
      <c r="N104" s="7"/>
    </row>
    <row r="105" spans="1:14" hidden="1" x14ac:dyDescent="0.3">
      <c r="A105">
        <v>103</v>
      </c>
      <c r="B105">
        <v>0</v>
      </c>
      <c r="C105">
        <v>1</v>
      </c>
      <c r="D105" s="7" t="s">
        <v>232</v>
      </c>
      <c r="E105" s="7" t="s">
        <v>78</v>
      </c>
      <c r="F105">
        <v>21</v>
      </c>
      <c r="G105">
        <v>0</v>
      </c>
      <c r="H105">
        <v>1</v>
      </c>
      <c r="I105">
        <v>35281</v>
      </c>
      <c r="J105">
        <v>77.287499999999994</v>
      </c>
      <c r="K105" s="7" t="s">
        <v>233</v>
      </c>
      <c r="L105" s="7" t="s">
        <v>80</v>
      </c>
      <c r="N105" s="7"/>
    </row>
    <row r="106" spans="1:14" hidden="1" x14ac:dyDescent="0.3">
      <c r="A106">
        <v>104</v>
      </c>
      <c r="B106">
        <v>0</v>
      </c>
      <c r="C106">
        <v>3</v>
      </c>
      <c r="D106" s="7" t="s">
        <v>234</v>
      </c>
      <c r="E106" s="7" t="s">
        <v>78</v>
      </c>
      <c r="F106">
        <v>33</v>
      </c>
      <c r="G106">
        <v>0</v>
      </c>
      <c r="H106">
        <v>0</v>
      </c>
      <c r="I106">
        <v>7540</v>
      </c>
      <c r="J106">
        <v>8.6541999999999994</v>
      </c>
      <c r="K106" s="7"/>
      <c r="L106" s="7" t="s">
        <v>80</v>
      </c>
      <c r="N106" s="7"/>
    </row>
    <row r="107" spans="1:14" hidden="1" x14ac:dyDescent="0.3">
      <c r="A107">
        <v>105</v>
      </c>
      <c r="B107">
        <v>0</v>
      </c>
      <c r="C107">
        <v>3</v>
      </c>
      <c r="D107" s="7" t="s">
        <v>235</v>
      </c>
      <c r="E107" s="7" t="s">
        <v>78</v>
      </c>
      <c r="F107">
        <v>37</v>
      </c>
      <c r="G107">
        <v>2</v>
      </c>
      <c r="H107">
        <v>0</v>
      </c>
      <c r="I107">
        <v>3101276</v>
      </c>
      <c r="J107">
        <v>7.9249999999999998</v>
      </c>
      <c r="K107" s="7"/>
      <c r="L107" s="7" t="s">
        <v>80</v>
      </c>
      <c r="N107" s="7"/>
    </row>
    <row r="108" spans="1:14" hidden="1" x14ac:dyDescent="0.3">
      <c r="A108">
        <v>106</v>
      </c>
      <c r="B108">
        <v>0</v>
      </c>
      <c r="C108">
        <v>3</v>
      </c>
      <c r="D108" s="7" t="s">
        <v>236</v>
      </c>
      <c r="E108" s="7" t="s">
        <v>78</v>
      </c>
      <c r="F108">
        <v>28</v>
      </c>
      <c r="G108">
        <v>0</v>
      </c>
      <c r="H108">
        <v>0</v>
      </c>
      <c r="I108">
        <v>349207</v>
      </c>
      <c r="J108">
        <v>7.8958000000000004</v>
      </c>
      <c r="K108" s="7"/>
      <c r="L108" s="7" t="s">
        <v>80</v>
      </c>
      <c r="N108" s="7"/>
    </row>
    <row r="109" spans="1:14" hidden="1" x14ac:dyDescent="0.3">
      <c r="A109">
        <v>107</v>
      </c>
      <c r="B109">
        <v>1</v>
      </c>
      <c r="C109">
        <v>3</v>
      </c>
      <c r="D109" s="7" t="s">
        <v>237</v>
      </c>
      <c r="E109" s="7" t="s">
        <v>82</v>
      </c>
      <c r="F109">
        <v>21</v>
      </c>
      <c r="G109">
        <v>0</v>
      </c>
      <c r="H109">
        <v>0</v>
      </c>
      <c r="I109">
        <v>343120</v>
      </c>
      <c r="J109">
        <v>7.65</v>
      </c>
      <c r="K109" s="7"/>
      <c r="L109" s="7" t="s">
        <v>80</v>
      </c>
      <c r="N109" s="7"/>
    </row>
    <row r="110" spans="1:14" hidden="1" x14ac:dyDescent="0.3">
      <c r="A110">
        <v>108</v>
      </c>
      <c r="B110">
        <v>1</v>
      </c>
      <c r="C110">
        <v>3</v>
      </c>
      <c r="D110" s="7" t="s">
        <v>238</v>
      </c>
      <c r="E110" s="7" t="s">
        <v>78</v>
      </c>
      <c r="G110">
        <v>0</v>
      </c>
      <c r="H110">
        <v>0</v>
      </c>
      <c r="I110">
        <v>312991</v>
      </c>
      <c r="J110">
        <v>7.7750000000000004</v>
      </c>
      <c r="K110" s="7"/>
      <c r="L110" s="7" t="s">
        <v>80</v>
      </c>
      <c r="N110" s="7"/>
    </row>
    <row r="111" spans="1:14" hidden="1" x14ac:dyDescent="0.3">
      <c r="A111">
        <v>109</v>
      </c>
      <c r="B111">
        <v>0</v>
      </c>
      <c r="C111">
        <v>3</v>
      </c>
      <c r="D111" s="7" t="s">
        <v>239</v>
      </c>
      <c r="E111" s="7" t="s">
        <v>78</v>
      </c>
      <c r="F111">
        <v>38</v>
      </c>
      <c r="G111">
        <v>0</v>
      </c>
      <c r="H111">
        <v>0</v>
      </c>
      <c r="I111">
        <v>349249</v>
      </c>
      <c r="J111">
        <v>7.8958000000000004</v>
      </c>
      <c r="K111" s="7"/>
      <c r="L111" s="7" t="s">
        <v>80</v>
      </c>
      <c r="N111" s="7"/>
    </row>
    <row r="112" spans="1:14" hidden="1" x14ac:dyDescent="0.3">
      <c r="A112">
        <v>110</v>
      </c>
      <c r="B112">
        <v>1</v>
      </c>
      <c r="C112">
        <v>3</v>
      </c>
      <c r="D112" s="7" t="s">
        <v>240</v>
      </c>
      <c r="E112" s="7" t="s">
        <v>82</v>
      </c>
      <c r="G112">
        <v>1</v>
      </c>
      <c r="H112">
        <v>0</v>
      </c>
      <c r="I112">
        <v>371110</v>
      </c>
      <c r="J112">
        <v>24.15</v>
      </c>
      <c r="K112" s="7"/>
      <c r="L112" s="7" t="s">
        <v>92</v>
      </c>
      <c r="N112" s="7"/>
    </row>
    <row r="113" spans="1:14" hidden="1" x14ac:dyDescent="0.3">
      <c r="A113">
        <v>111</v>
      </c>
      <c r="B113">
        <v>0</v>
      </c>
      <c r="C113">
        <v>1</v>
      </c>
      <c r="D113" s="7" t="s">
        <v>241</v>
      </c>
      <c r="E113" s="7" t="s">
        <v>78</v>
      </c>
      <c r="F113">
        <v>47</v>
      </c>
      <c r="G113">
        <v>0</v>
      </c>
      <c r="H113">
        <v>0</v>
      </c>
      <c r="I113">
        <v>110465</v>
      </c>
      <c r="J113">
        <v>52</v>
      </c>
      <c r="K113" s="7" t="s">
        <v>242</v>
      </c>
      <c r="L113" s="7" t="s">
        <v>80</v>
      </c>
      <c r="N113" s="7"/>
    </row>
    <row r="114" spans="1:14" hidden="1" x14ac:dyDescent="0.3">
      <c r="A114">
        <v>112</v>
      </c>
      <c r="B114">
        <v>0</v>
      </c>
      <c r="C114">
        <v>3</v>
      </c>
      <c r="D114" s="7" t="s">
        <v>243</v>
      </c>
      <c r="E114" s="7" t="s">
        <v>82</v>
      </c>
      <c r="F114">
        <v>14.5</v>
      </c>
      <c r="G114">
        <v>1</v>
      </c>
      <c r="H114">
        <v>0</v>
      </c>
      <c r="I114">
        <v>2665</v>
      </c>
      <c r="J114">
        <v>14.4542</v>
      </c>
      <c r="K114" s="7"/>
      <c r="L114" s="7" t="s">
        <v>85</v>
      </c>
      <c r="N114" s="7"/>
    </row>
    <row r="115" spans="1:14" hidden="1" x14ac:dyDescent="0.3">
      <c r="A115">
        <v>113</v>
      </c>
      <c r="B115">
        <v>0</v>
      </c>
      <c r="C115">
        <v>3</v>
      </c>
      <c r="D115" s="7" t="s">
        <v>244</v>
      </c>
      <c r="E115" s="7" t="s">
        <v>78</v>
      </c>
      <c r="F115">
        <v>22</v>
      </c>
      <c r="G115">
        <v>0</v>
      </c>
      <c r="H115">
        <v>0</v>
      </c>
      <c r="I115">
        <v>324669</v>
      </c>
      <c r="J115">
        <v>8.0500000000000007</v>
      </c>
      <c r="K115" s="7"/>
      <c r="L115" s="7" t="s">
        <v>80</v>
      </c>
      <c r="N115" s="7"/>
    </row>
    <row r="116" spans="1:14" hidden="1" x14ac:dyDescent="0.3">
      <c r="A116">
        <v>114</v>
      </c>
      <c r="B116">
        <v>0</v>
      </c>
      <c r="C116">
        <v>3</v>
      </c>
      <c r="D116" s="7" t="s">
        <v>245</v>
      </c>
      <c r="E116" s="7" t="s">
        <v>82</v>
      </c>
      <c r="F116">
        <v>20</v>
      </c>
      <c r="G116">
        <v>1</v>
      </c>
      <c r="H116">
        <v>0</v>
      </c>
      <c r="I116">
        <v>4136</v>
      </c>
      <c r="J116">
        <v>9.8249999999999993</v>
      </c>
      <c r="K116" s="7"/>
      <c r="L116" s="7" t="s">
        <v>80</v>
      </c>
      <c r="N116" s="7"/>
    </row>
    <row r="117" spans="1:14" hidden="1" x14ac:dyDescent="0.3">
      <c r="A117">
        <v>115</v>
      </c>
      <c r="B117">
        <v>0</v>
      </c>
      <c r="C117">
        <v>3</v>
      </c>
      <c r="D117" s="7" t="s">
        <v>246</v>
      </c>
      <c r="E117" s="7" t="s">
        <v>82</v>
      </c>
      <c r="F117">
        <v>17</v>
      </c>
      <c r="G117">
        <v>0</v>
      </c>
      <c r="H117">
        <v>0</v>
      </c>
      <c r="I117">
        <v>2627</v>
      </c>
      <c r="J117">
        <v>14.458299999999999</v>
      </c>
      <c r="K117" s="7"/>
      <c r="L117" s="7" t="s">
        <v>85</v>
      </c>
      <c r="N117" s="7"/>
    </row>
    <row r="118" spans="1:14" hidden="1" x14ac:dyDescent="0.3">
      <c r="A118">
        <v>116</v>
      </c>
      <c r="B118">
        <v>0</v>
      </c>
      <c r="C118">
        <v>3</v>
      </c>
      <c r="D118" s="7" t="s">
        <v>247</v>
      </c>
      <c r="E118" s="7" t="s">
        <v>78</v>
      </c>
      <c r="F118">
        <v>21</v>
      </c>
      <c r="G118">
        <v>0</v>
      </c>
      <c r="H118">
        <v>0</v>
      </c>
      <c r="I118" t="s">
        <v>248</v>
      </c>
      <c r="J118">
        <v>7.9249999999999998</v>
      </c>
      <c r="K118" s="7"/>
      <c r="L118" s="7" t="s">
        <v>80</v>
      </c>
      <c r="N118" s="7"/>
    </row>
    <row r="119" spans="1:14" hidden="1" x14ac:dyDescent="0.3">
      <c r="A119">
        <v>117</v>
      </c>
      <c r="B119">
        <v>0</v>
      </c>
      <c r="C119">
        <v>3</v>
      </c>
      <c r="D119" s="7" t="s">
        <v>249</v>
      </c>
      <c r="E119" s="7" t="s">
        <v>78</v>
      </c>
      <c r="F119">
        <v>70.5</v>
      </c>
      <c r="G119">
        <v>0</v>
      </c>
      <c r="H119">
        <v>0</v>
      </c>
      <c r="I119">
        <v>370369</v>
      </c>
      <c r="J119">
        <v>7.75</v>
      </c>
      <c r="K119" s="7"/>
      <c r="L119" s="7" t="s">
        <v>92</v>
      </c>
      <c r="N119" s="7"/>
    </row>
    <row r="120" spans="1:14" hidden="1" x14ac:dyDescent="0.3">
      <c r="A120">
        <v>118</v>
      </c>
      <c r="B120">
        <v>0</v>
      </c>
      <c r="C120">
        <v>2</v>
      </c>
      <c r="D120" s="7" t="s">
        <v>250</v>
      </c>
      <c r="E120" s="7" t="s">
        <v>78</v>
      </c>
      <c r="F120">
        <v>29</v>
      </c>
      <c r="G120">
        <v>1</v>
      </c>
      <c r="H120">
        <v>0</v>
      </c>
      <c r="I120">
        <v>11668</v>
      </c>
      <c r="J120">
        <v>21</v>
      </c>
      <c r="K120" s="7"/>
      <c r="L120" s="7" t="s">
        <v>80</v>
      </c>
      <c r="N120" s="7"/>
    </row>
    <row r="121" spans="1:14" hidden="1" x14ac:dyDescent="0.3">
      <c r="A121">
        <v>119</v>
      </c>
      <c r="B121">
        <v>0</v>
      </c>
      <c r="C121">
        <v>1</v>
      </c>
      <c r="D121" s="7" t="s">
        <v>251</v>
      </c>
      <c r="E121" s="7" t="s">
        <v>78</v>
      </c>
      <c r="F121">
        <v>24</v>
      </c>
      <c r="G121">
        <v>0</v>
      </c>
      <c r="H121">
        <v>1</v>
      </c>
      <c r="I121" t="s">
        <v>252</v>
      </c>
      <c r="J121">
        <v>247.52080000000001</v>
      </c>
      <c r="K121" s="7" t="s">
        <v>253</v>
      </c>
      <c r="L121" s="7" t="s">
        <v>85</v>
      </c>
      <c r="N121" s="7"/>
    </row>
    <row r="122" spans="1:14" hidden="1" x14ac:dyDescent="0.3">
      <c r="A122">
        <v>120</v>
      </c>
      <c r="B122">
        <v>0</v>
      </c>
      <c r="C122">
        <v>3</v>
      </c>
      <c r="D122" s="7" t="s">
        <v>254</v>
      </c>
      <c r="E122" s="7" t="s">
        <v>82</v>
      </c>
      <c r="F122">
        <v>2</v>
      </c>
      <c r="G122">
        <v>4</v>
      </c>
      <c r="H122">
        <v>2</v>
      </c>
      <c r="I122">
        <v>347082</v>
      </c>
      <c r="J122">
        <v>31.274999999999999</v>
      </c>
      <c r="K122" s="7"/>
      <c r="L122" s="7" t="s">
        <v>80</v>
      </c>
      <c r="N122" s="7"/>
    </row>
    <row r="123" spans="1:14" hidden="1" x14ac:dyDescent="0.3">
      <c r="A123">
        <v>121</v>
      </c>
      <c r="B123">
        <v>0</v>
      </c>
      <c r="C123">
        <v>2</v>
      </c>
      <c r="D123" s="7" t="s">
        <v>255</v>
      </c>
      <c r="E123" s="7" t="s">
        <v>78</v>
      </c>
      <c r="F123">
        <v>21</v>
      </c>
      <c r="G123">
        <v>2</v>
      </c>
      <c r="H123">
        <v>0</v>
      </c>
      <c r="I123" t="s">
        <v>191</v>
      </c>
      <c r="J123">
        <v>73.5</v>
      </c>
      <c r="K123" s="7"/>
      <c r="L123" s="7" t="s">
        <v>80</v>
      </c>
      <c r="N123" s="7"/>
    </row>
    <row r="124" spans="1:14" hidden="1" x14ac:dyDescent="0.3">
      <c r="A124">
        <v>122</v>
      </c>
      <c r="B124">
        <v>0</v>
      </c>
      <c r="C124">
        <v>3</v>
      </c>
      <c r="D124" s="7" t="s">
        <v>256</v>
      </c>
      <c r="E124" s="7" t="s">
        <v>78</v>
      </c>
      <c r="G124">
        <v>0</v>
      </c>
      <c r="H124">
        <v>0</v>
      </c>
      <c r="I124" t="s">
        <v>257</v>
      </c>
      <c r="J124">
        <v>8.0500000000000007</v>
      </c>
      <c r="K124" s="7"/>
      <c r="L124" s="7" t="s">
        <v>80</v>
      </c>
      <c r="N124" s="7"/>
    </row>
    <row r="125" spans="1:14" hidden="1" x14ac:dyDescent="0.3">
      <c r="A125">
        <v>123</v>
      </c>
      <c r="B125">
        <v>0</v>
      </c>
      <c r="C125">
        <v>2</v>
      </c>
      <c r="D125" s="7" t="s">
        <v>258</v>
      </c>
      <c r="E125" s="7" t="s">
        <v>78</v>
      </c>
      <c r="F125">
        <v>32.5</v>
      </c>
      <c r="G125">
        <v>1</v>
      </c>
      <c r="H125">
        <v>0</v>
      </c>
      <c r="I125">
        <v>237736</v>
      </c>
      <c r="J125">
        <v>30.070799999999998</v>
      </c>
      <c r="K125" s="7"/>
      <c r="L125" s="7" t="s">
        <v>85</v>
      </c>
      <c r="N125" s="7"/>
    </row>
    <row r="126" spans="1:14" x14ac:dyDescent="0.3">
      <c r="A126">
        <v>124</v>
      </c>
      <c r="B126">
        <v>1</v>
      </c>
      <c r="C126">
        <v>2</v>
      </c>
      <c r="D126" s="7" t="s">
        <v>259</v>
      </c>
      <c r="E126" s="7" t="s">
        <v>82</v>
      </c>
      <c r="F126">
        <v>32.5</v>
      </c>
      <c r="G126">
        <v>0</v>
      </c>
      <c r="H126">
        <v>0</v>
      </c>
      <c r="I126">
        <v>27267</v>
      </c>
      <c r="J126">
        <v>13</v>
      </c>
      <c r="K126" s="7" t="s">
        <v>260</v>
      </c>
      <c r="L126" s="7" t="s">
        <v>80</v>
      </c>
      <c r="N126" s="7"/>
    </row>
    <row r="127" spans="1:14" hidden="1" x14ac:dyDescent="0.3">
      <c r="A127">
        <v>125</v>
      </c>
      <c r="B127">
        <v>0</v>
      </c>
      <c r="C127">
        <v>1</v>
      </c>
      <c r="D127" s="7" t="s">
        <v>261</v>
      </c>
      <c r="E127" s="7" t="s">
        <v>78</v>
      </c>
      <c r="F127">
        <v>54</v>
      </c>
      <c r="G127">
        <v>0</v>
      </c>
      <c r="H127">
        <v>1</v>
      </c>
      <c r="I127">
        <v>35281</v>
      </c>
      <c r="J127">
        <v>77.287499999999994</v>
      </c>
      <c r="K127" s="7" t="s">
        <v>233</v>
      </c>
      <c r="L127" s="7" t="s">
        <v>80</v>
      </c>
      <c r="N127" s="7"/>
    </row>
    <row r="128" spans="1:14" hidden="1" x14ac:dyDescent="0.3">
      <c r="A128">
        <v>126</v>
      </c>
      <c r="B128">
        <v>1</v>
      </c>
      <c r="C128">
        <v>3</v>
      </c>
      <c r="D128" s="7" t="s">
        <v>262</v>
      </c>
      <c r="E128" s="7" t="s">
        <v>78</v>
      </c>
      <c r="F128">
        <v>12</v>
      </c>
      <c r="G128">
        <v>1</v>
      </c>
      <c r="H128">
        <v>0</v>
      </c>
      <c r="I128">
        <v>2651</v>
      </c>
      <c r="J128">
        <v>11.2417</v>
      </c>
      <c r="K128" s="7"/>
      <c r="L128" s="7" t="s">
        <v>85</v>
      </c>
      <c r="N128" s="7"/>
    </row>
    <row r="129" spans="1:14" hidden="1" x14ac:dyDescent="0.3">
      <c r="A129">
        <v>127</v>
      </c>
      <c r="B129">
        <v>0</v>
      </c>
      <c r="C129">
        <v>3</v>
      </c>
      <c r="D129" s="7" t="s">
        <v>263</v>
      </c>
      <c r="E129" s="7" t="s">
        <v>78</v>
      </c>
      <c r="G129">
        <v>0</v>
      </c>
      <c r="H129">
        <v>0</v>
      </c>
      <c r="I129">
        <v>370372</v>
      </c>
      <c r="J129">
        <v>7.75</v>
      </c>
      <c r="K129" s="7"/>
      <c r="L129" s="7" t="s">
        <v>92</v>
      </c>
      <c r="N129" s="7"/>
    </row>
    <row r="130" spans="1:14" hidden="1" x14ac:dyDescent="0.3">
      <c r="A130">
        <v>128</v>
      </c>
      <c r="B130">
        <v>1</v>
      </c>
      <c r="C130">
        <v>3</v>
      </c>
      <c r="D130" s="7" t="s">
        <v>264</v>
      </c>
      <c r="E130" s="7" t="s">
        <v>78</v>
      </c>
      <c r="F130">
        <v>24</v>
      </c>
      <c r="G130">
        <v>0</v>
      </c>
      <c r="H130">
        <v>0</v>
      </c>
      <c r="I130" t="s">
        <v>265</v>
      </c>
      <c r="J130">
        <v>7.1417000000000002</v>
      </c>
      <c r="K130" s="7"/>
      <c r="L130" s="7" t="s">
        <v>80</v>
      </c>
      <c r="N130" s="7"/>
    </row>
    <row r="131" spans="1:14" hidden="1" x14ac:dyDescent="0.3">
      <c r="A131">
        <v>129</v>
      </c>
      <c r="B131">
        <v>1</v>
      </c>
      <c r="C131">
        <v>3</v>
      </c>
      <c r="D131" s="7" t="s">
        <v>266</v>
      </c>
      <c r="E131" s="7" t="s">
        <v>82</v>
      </c>
      <c r="G131">
        <v>1</v>
      </c>
      <c r="H131">
        <v>1</v>
      </c>
      <c r="I131">
        <v>2668</v>
      </c>
      <c r="J131">
        <v>22.3583</v>
      </c>
      <c r="K131" s="7" t="s">
        <v>267</v>
      </c>
      <c r="L131" s="7" t="s">
        <v>85</v>
      </c>
      <c r="N131" s="7"/>
    </row>
    <row r="132" spans="1:14" hidden="1" x14ac:dyDescent="0.3">
      <c r="A132">
        <v>130</v>
      </c>
      <c r="B132">
        <v>0</v>
      </c>
      <c r="C132">
        <v>3</v>
      </c>
      <c r="D132" s="7" t="s">
        <v>268</v>
      </c>
      <c r="E132" s="7" t="s">
        <v>78</v>
      </c>
      <c r="F132">
        <v>45</v>
      </c>
      <c r="G132">
        <v>0</v>
      </c>
      <c r="H132">
        <v>0</v>
      </c>
      <c r="I132">
        <v>347061</v>
      </c>
      <c r="J132">
        <v>6.9749999999999996</v>
      </c>
      <c r="K132" s="7"/>
      <c r="L132" s="7" t="s">
        <v>80</v>
      </c>
      <c r="N132" s="7"/>
    </row>
    <row r="133" spans="1:14" hidden="1" x14ac:dyDescent="0.3">
      <c r="A133">
        <v>131</v>
      </c>
      <c r="B133">
        <v>0</v>
      </c>
      <c r="C133">
        <v>3</v>
      </c>
      <c r="D133" s="7" t="s">
        <v>269</v>
      </c>
      <c r="E133" s="7" t="s">
        <v>78</v>
      </c>
      <c r="F133">
        <v>33</v>
      </c>
      <c r="G133">
        <v>0</v>
      </c>
      <c r="H133">
        <v>0</v>
      </c>
      <c r="I133">
        <v>349241</v>
      </c>
      <c r="J133">
        <v>7.8958000000000004</v>
      </c>
      <c r="K133" s="7"/>
      <c r="L133" s="7" t="s">
        <v>85</v>
      </c>
      <c r="N133" s="7"/>
    </row>
    <row r="134" spans="1:14" hidden="1" x14ac:dyDescent="0.3">
      <c r="A134">
        <v>132</v>
      </c>
      <c r="B134">
        <v>0</v>
      </c>
      <c r="C134">
        <v>3</v>
      </c>
      <c r="D134" s="7" t="s">
        <v>270</v>
      </c>
      <c r="E134" s="7" t="s">
        <v>78</v>
      </c>
      <c r="F134">
        <v>20</v>
      </c>
      <c r="G134">
        <v>0</v>
      </c>
      <c r="H134">
        <v>0</v>
      </c>
      <c r="I134" t="s">
        <v>271</v>
      </c>
      <c r="J134">
        <v>7.05</v>
      </c>
      <c r="K134" s="7"/>
      <c r="L134" s="7" t="s">
        <v>80</v>
      </c>
      <c r="N134" s="7"/>
    </row>
    <row r="135" spans="1:14" hidden="1" x14ac:dyDescent="0.3">
      <c r="A135">
        <v>133</v>
      </c>
      <c r="B135">
        <v>0</v>
      </c>
      <c r="C135">
        <v>3</v>
      </c>
      <c r="D135" s="7" t="s">
        <v>272</v>
      </c>
      <c r="E135" s="7" t="s">
        <v>82</v>
      </c>
      <c r="F135">
        <v>47</v>
      </c>
      <c r="G135">
        <v>1</v>
      </c>
      <c r="H135">
        <v>0</v>
      </c>
      <c r="I135" t="s">
        <v>273</v>
      </c>
      <c r="J135">
        <v>14.5</v>
      </c>
      <c r="K135" s="7"/>
      <c r="L135" s="7" t="s">
        <v>80</v>
      </c>
      <c r="N135" s="7"/>
    </row>
    <row r="136" spans="1:14" x14ac:dyDescent="0.3">
      <c r="A136">
        <v>134</v>
      </c>
      <c r="B136">
        <v>1</v>
      </c>
      <c r="C136">
        <v>2</v>
      </c>
      <c r="D136" s="7" t="s">
        <v>274</v>
      </c>
      <c r="E136" s="7" t="s">
        <v>82</v>
      </c>
      <c r="F136">
        <v>29</v>
      </c>
      <c r="G136">
        <v>1</v>
      </c>
      <c r="H136">
        <v>0</v>
      </c>
      <c r="I136">
        <v>228414</v>
      </c>
      <c r="J136">
        <v>26</v>
      </c>
      <c r="K136" s="7"/>
      <c r="L136" s="7" t="s">
        <v>80</v>
      </c>
      <c r="N136" s="7"/>
    </row>
    <row r="137" spans="1:14" hidden="1" x14ac:dyDescent="0.3">
      <c r="A137">
        <v>135</v>
      </c>
      <c r="B137">
        <v>0</v>
      </c>
      <c r="C137">
        <v>2</v>
      </c>
      <c r="D137" s="7" t="s">
        <v>275</v>
      </c>
      <c r="E137" s="7" t="s">
        <v>78</v>
      </c>
      <c r="F137">
        <v>25</v>
      </c>
      <c r="G137">
        <v>0</v>
      </c>
      <c r="H137">
        <v>0</v>
      </c>
      <c r="I137" t="s">
        <v>276</v>
      </c>
      <c r="J137">
        <v>13</v>
      </c>
      <c r="K137" s="7"/>
      <c r="L137" s="7" t="s">
        <v>80</v>
      </c>
      <c r="N137" s="7"/>
    </row>
    <row r="138" spans="1:14" hidden="1" x14ac:dyDescent="0.3">
      <c r="A138">
        <v>136</v>
      </c>
      <c r="B138">
        <v>0</v>
      </c>
      <c r="C138">
        <v>2</v>
      </c>
      <c r="D138" s="7" t="s">
        <v>277</v>
      </c>
      <c r="E138" s="7" t="s">
        <v>78</v>
      </c>
      <c r="F138">
        <v>23</v>
      </c>
      <c r="G138">
        <v>0</v>
      </c>
      <c r="H138">
        <v>0</v>
      </c>
      <c r="I138" t="s">
        <v>278</v>
      </c>
      <c r="J138">
        <v>15.0458</v>
      </c>
      <c r="K138" s="7"/>
      <c r="L138" s="7" t="s">
        <v>85</v>
      </c>
      <c r="N138" s="7"/>
    </row>
    <row r="139" spans="1:14" hidden="1" x14ac:dyDescent="0.3">
      <c r="A139">
        <v>137</v>
      </c>
      <c r="B139">
        <v>1</v>
      </c>
      <c r="C139">
        <v>1</v>
      </c>
      <c r="D139" s="7" t="s">
        <v>279</v>
      </c>
      <c r="E139" s="7" t="s">
        <v>82</v>
      </c>
      <c r="F139">
        <v>19</v>
      </c>
      <c r="G139">
        <v>0</v>
      </c>
      <c r="H139">
        <v>2</v>
      </c>
      <c r="I139">
        <v>11752</v>
      </c>
      <c r="J139">
        <v>26.283300000000001</v>
      </c>
      <c r="K139" s="7" t="s">
        <v>280</v>
      </c>
      <c r="L139" s="7" t="s">
        <v>80</v>
      </c>
      <c r="N139" s="7"/>
    </row>
    <row r="140" spans="1:14" hidden="1" x14ac:dyDescent="0.3">
      <c r="A140">
        <v>138</v>
      </c>
      <c r="B140">
        <v>0</v>
      </c>
      <c r="C140">
        <v>1</v>
      </c>
      <c r="D140" s="7" t="s">
        <v>281</v>
      </c>
      <c r="E140" s="7" t="s">
        <v>78</v>
      </c>
      <c r="F140">
        <v>37</v>
      </c>
      <c r="G140">
        <v>1</v>
      </c>
      <c r="H140">
        <v>0</v>
      </c>
      <c r="I140">
        <v>113803</v>
      </c>
      <c r="J140">
        <v>53.1</v>
      </c>
      <c r="K140" s="7" t="s">
        <v>89</v>
      </c>
      <c r="L140" s="7" t="s">
        <v>80</v>
      </c>
      <c r="N140" s="7"/>
    </row>
    <row r="141" spans="1:14" hidden="1" x14ac:dyDescent="0.3">
      <c r="A141">
        <v>139</v>
      </c>
      <c r="B141">
        <v>0</v>
      </c>
      <c r="C141">
        <v>3</v>
      </c>
      <c r="D141" s="7" t="s">
        <v>282</v>
      </c>
      <c r="E141" s="7" t="s">
        <v>78</v>
      </c>
      <c r="F141">
        <v>16</v>
      </c>
      <c r="G141">
        <v>0</v>
      </c>
      <c r="H141">
        <v>0</v>
      </c>
      <c r="I141">
        <v>7534</v>
      </c>
      <c r="J141">
        <v>9.2166999999999994</v>
      </c>
      <c r="K141" s="7"/>
      <c r="L141" s="7" t="s">
        <v>80</v>
      </c>
      <c r="N141" s="7"/>
    </row>
    <row r="142" spans="1:14" hidden="1" x14ac:dyDescent="0.3">
      <c r="A142">
        <v>140</v>
      </c>
      <c r="B142">
        <v>0</v>
      </c>
      <c r="C142">
        <v>1</v>
      </c>
      <c r="D142" s="7" t="s">
        <v>283</v>
      </c>
      <c r="E142" s="7" t="s">
        <v>78</v>
      </c>
      <c r="F142">
        <v>24</v>
      </c>
      <c r="G142">
        <v>0</v>
      </c>
      <c r="H142">
        <v>0</v>
      </c>
      <c r="I142" t="s">
        <v>284</v>
      </c>
      <c r="J142">
        <v>79.2</v>
      </c>
      <c r="K142" s="7" t="s">
        <v>285</v>
      </c>
      <c r="L142" s="7" t="s">
        <v>85</v>
      </c>
      <c r="N142" s="7"/>
    </row>
    <row r="143" spans="1:14" hidden="1" x14ac:dyDescent="0.3">
      <c r="A143">
        <v>141</v>
      </c>
      <c r="B143">
        <v>0</v>
      </c>
      <c r="C143">
        <v>3</v>
      </c>
      <c r="D143" s="7" t="s">
        <v>286</v>
      </c>
      <c r="E143" s="7" t="s">
        <v>82</v>
      </c>
      <c r="G143">
        <v>0</v>
      </c>
      <c r="H143">
        <v>2</v>
      </c>
      <c r="I143">
        <v>2678</v>
      </c>
      <c r="J143">
        <v>15.245799999999999</v>
      </c>
      <c r="K143" s="7"/>
      <c r="L143" s="7" t="s">
        <v>85</v>
      </c>
      <c r="N143" s="7"/>
    </row>
    <row r="144" spans="1:14" hidden="1" x14ac:dyDescent="0.3">
      <c r="A144">
        <v>142</v>
      </c>
      <c r="B144">
        <v>1</v>
      </c>
      <c r="C144">
        <v>3</v>
      </c>
      <c r="D144" s="7" t="s">
        <v>287</v>
      </c>
      <c r="E144" s="7" t="s">
        <v>82</v>
      </c>
      <c r="F144">
        <v>22</v>
      </c>
      <c r="G144">
        <v>0</v>
      </c>
      <c r="H144">
        <v>0</v>
      </c>
      <c r="I144">
        <v>347081</v>
      </c>
      <c r="J144">
        <v>7.75</v>
      </c>
      <c r="K144" s="7"/>
      <c r="L144" s="7" t="s">
        <v>80</v>
      </c>
      <c r="N144" s="7"/>
    </row>
    <row r="145" spans="1:14" hidden="1" x14ac:dyDescent="0.3">
      <c r="A145">
        <v>143</v>
      </c>
      <c r="B145">
        <v>1</v>
      </c>
      <c r="C145">
        <v>3</v>
      </c>
      <c r="D145" s="7" t="s">
        <v>288</v>
      </c>
      <c r="E145" s="7" t="s">
        <v>82</v>
      </c>
      <c r="F145">
        <v>24</v>
      </c>
      <c r="G145">
        <v>1</v>
      </c>
      <c r="H145">
        <v>0</v>
      </c>
      <c r="I145" t="s">
        <v>289</v>
      </c>
      <c r="J145">
        <v>15.85</v>
      </c>
      <c r="K145" s="7"/>
      <c r="L145" s="7" t="s">
        <v>80</v>
      </c>
      <c r="N145" s="7"/>
    </row>
    <row r="146" spans="1:14" hidden="1" x14ac:dyDescent="0.3">
      <c r="A146">
        <v>144</v>
      </c>
      <c r="B146">
        <v>0</v>
      </c>
      <c r="C146">
        <v>3</v>
      </c>
      <c r="D146" s="7" t="s">
        <v>290</v>
      </c>
      <c r="E146" s="7" t="s">
        <v>78</v>
      </c>
      <c r="F146">
        <v>19</v>
      </c>
      <c r="G146">
        <v>0</v>
      </c>
      <c r="H146">
        <v>0</v>
      </c>
      <c r="I146">
        <v>365222</v>
      </c>
      <c r="J146">
        <v>6.75</v>
      </c>
      <c r="K146" s="7"/>
      <c r="L146" s="7" t="s">
        <v>92</v>
      </c>
      <c r="N146" s="7"/>
    </row>
    <row r="147" spans="1:14" hidden="1" x14ac:dyDescent="0.3">
      <c r="A147">
        <v>145</v>
      </c>
      <c r="B147">
        <v>0</v>
      </c>
      <c r="C147">
        <v>2</v>
      </c>
      <c r="D147" s="7" t="s">
        <v>291</v>
      </c>
      <c r="E147" s="7" t="s">
        <v>78</v>
      </c>
      <c r="F147">
        <v>18</v>
      </c>
      <c r="G147">
        <v>0</v>
      </c>
      <c r="H147">
        <v>0</v>
      </c>
      <c r="I147">
        <v>231945</v>
      </c>
      <c r="J147">
        <v>11.5</v>
      </c>
      <c r="K147" s="7"/>
      <c r="L147" s="7" t="s">
        <v>80</v>
      </c>
      <c r="N147" s="7"/>
    </row>
    <row r="148" spans="1:14" hidden="1" x14ac:dyDescent="0.3">
      <c r="A148">
        <v>146</v>
      </c>
      <c r="B148">
        <v>0</v>
      </c>
      <c r="C148">
        <v>2</v>
      </c>
      <c r="D148" s="7" t="s">
        <v>292</v>
      </c>
      <c r="E148" s="7" t="s">
        <v>78</v>
      </c>
      <c r="F148">
        <v>19</v>
      </c>
      <c r="G148">
        <v>1</v>
      </c>
      <c r="H148">
        <v>1</v>
      </c>
      <c r="I148" t="s">
        <v>293</v>
      </c>
      <c r="J148">
        <v>36.75</v>
      </c>
      <c r="K148" s="7"/>
      <c r="L148" s="7" t="s">
        <v>80</v>
      </c>
      <c r="N148" s="7"/>
    </row>
    <row r="149" spans="1:14" hidden="1" x14ac:dyDescent="0.3">
      <c r="A149">
        <v>147</v>
      </c>
      <c r="B149">
        <v>1</v>
      </c>
      <c r="C149">
        <v>3</v>
      </c>
      <c r="D149" s="7" t="s">
        <v>294</v>
      </c>
      <c r="E149" s="7" t="s">
        <v>78</v>
      </c>
      <c r="F149">
        <v>27</v>
      </c>
      <c r="G149">
        <v>0</v>
      </c>
      <c r="H149">
        <v>0</v>
      </c>
      <c r="I149">
        <v>350043</v>
      </c>
      <c r="J149">
        <v>7.7957999999999998</v>
      </c>
      <c r="K149" s="7"/>
      <c r="L149" s="7" t="s">
        <v>80</v>
      </c>
      <c r="N149" s="7"/>
    </row>
    <row r="150" spans="1:14" hidden="1" x14ac:dyDescent="0.3">
      <c r="A150">
        <v>148</v>
      </c>
      <c r="B150">
        <v>0</v>
      </c>
      <c r="C150">
        <v>3</v>
      </c>
      <c r="D150" s="7" t="s">
        <v>295</v>
      </c>
      <c r="E150" s="7" t="s">
        <v>82</v>
      </c>
      <c r="F150">
        <v>9</v>
      </c>
      <c r="G150">
        <v>2</v>
      </c>
      <c r="H150">
        <v>2</v>
      </c>
      <c r="I150" t="s">
        <v>208</v>
      </c>
      <c r="J150">
        <v>34.375</v>
      </c>
      <c r="K150" s="7"/>
      <c r="L150" s="7" t="s">
        <v>80</v>
      </c>
      <c r="N150" s="7"/>
    </row>
    <row r="151" spans="1:14" hidden="1" x14ac:dyDescent="0.3">
      <c r="A151">
        <v>149</v>
      </c>
      <c r="B151">
        <v>0</v>
      </c>
      <c r="C151">
        <v>2</v>
      </c>
      <c r="D151" s="7" t="s">
        <v>296</v>
      </c>
      <c r="E151" s="7" t="s">
        <v>78</v>
      </c>
      <c r="F151">
        <v>36.5</v>
      </c>
      <c r="G151">
        <v>0</v>
      </c>
      <c r="H151">
        <v>2</v>
      </c>
      <c r="I151">
        <v>230080</v>
      </c>
      <c r="J151">
        <v>26</v>
      </c>
      <c r="K151" s="7" t="s">
        <v>297</v>
      </c>
      <c r="L151" s="7" t="s">
        <v>80</v>
      </c>
      <c r="N151" s="7"/>
    </row>
    <row r="152" spans="1:14" hidden="1" x14ac:dyDescent="0.3">
      <c r="A152">
        <v>150</v>
      </c>
      <c r="B152">
        <v>0</v>
      </c>
      <c r="C152">
        <v>2</v>
      </c>
      <c r="D152" s="7" t="s">
        <v>298</v>
      </c>
      <c r="E152" s="7" t="s">
        <v>78</v>
      </c>
      <c r="F152">
        <v>42</v>
      </c>
      <c r="G152">
        <v>0</v>
      </c>
      <c r="H152">
        <v>0</v>
      </c>
      <c r="I152">
        <v>244310</v>
      </c>
      <c r="J152">
        <v>13</v>
      </c>
      <c r="K152" s="7"/>
      <c r="L152" s="7" t="s">
        <v>80</v>
      </c>
      <c r="N152" s="7"/>
    </row>
    <row r="153" spans="1:14" hidden="1" x14ac:dyDescent="0.3">
      <c r="A153">
        <v>151</v>
      </c>
      <c r="B153">
        <v>0</v>
      </c>
      <c r="C153">
        <v>2</v>
      </c>
      <c r="D153" s="7" t="s">
        <v>299</v>
      </c>
      <c r="E153" s="7" t="s">
        <v>78</v>
      </c>
      <c r="F153">
        <v>51</v>
      </c>
      <c r="G153">
        <v>0</v>
      </c>
      <c r="H153">
        <v>0</v>
      </c>
      <c r="I153" t="s">
        <v>300</v>
      </c>
      <c r="J153">
        <v>12.525</v>
      </c>
      <c r="K153" s="7"/>
      <c r="L153" s="7" t="s">
        <v>80</v>
      </c>
      <c r="N153" s="7"/>
    </row>
    <row r="154" spans="1:14" hidden="1" x14ac:dyDescent="0.3">
      <c r="A154">
        <v>152</v>
      </c>
      <c r="B154">
        <v>1</v>
      </c>
      <c r="C154">
        <v>1</v>
      </c>
      <c r="D154" s="7" t="s">
        <v>301</v>
      </c>
      <c r="E154" s="7" t="s">
        <v>82</v>
      </c>
      <c r="F154">
        <v>22</v>
      </c>
      <c r="G154">
        <v>1</v>
      </c>
      <c r="H154">
        <v>0</v>
      </c>
      <c r="I154">
        <v>113776</v>
      </c>
      <c r="J154">
        <v>66.599999999999994</v>
      </c>
      <c r="K154" s="7" t="s">
        <v>302</v>
      </c>
      <c r="L154" s="7" t="s">
        <v>80</v>
      </c>
      <c r="N154" s="7"/>
    </row>
    <row r="155" spans="1:14" hidden="1" x14ac:dyDescent="0.3">
      <c r="A155">
        <v>153</v>
      </c>
      <c r="B155">
        <v>0</v>
      </c>
      <c r="C155">
        <v>3</v>
      </c>
      <c r="D155" s="7" t="s">
        <v>303</v>
      </c>
      <c r="E155" s="7" t="s">
        <v>78</v>
      </c>
      <c r="F155">
        <v>55.5</v>
      </c>
      <c r="G155">
        <v>0</v>
      </c>
      <c r="H155">
        <v>0</v>
      </c>
      <c r="I155" t="s">
        <v>304</v>
      </c>
      <c r="J155">
        <v>8.0500000000000007</v>
      </c>
      <c r="K155" s="7"/>
      <c r="L155" s="7" t="s">
        <v>80</v>
      </c>
      <c r="N155" s="7"/>
    </row>
    <row r="156" spans="1:14" hidden="1" x14ac:dyDescent="0.3">
      <c r="A156">
        <v>154</v>
      </c>
      <c r="B156">
        <v>0</v>
      </c>
      <c r="C156">
        <v>3</v>
      </c>
      <c r="D156" s="7" t="s">
        <v>305</v>
      </c>
      <c r="E156" s="7" t="s">
        <v>78</v>
      </c>
      <c r="F156">
        <v>40.5</v>
      </c>
      <c r="G156">
        <v>0</v>
      </c>
      <c r="H156">
        <v>2</v>
      </c>
      <c r="I156" t="s">
        <v>306</v>
      </c>
      <c r="J156">
        <v>14.5</v>
      </c>
      <c r="K156" s="7"/>
      <c r="L156" s="7" t="s">
        <v>80</v>
      </c>
      <c r="N156" s="7"/>
    </row>
    <row r="157" spans="1:14" hidden="1" x14ac:dyDescent="0.3">
      <c r="A157">
        <v>155</v>
      </c>
      <c r="B157">
        <v>0</v>
      </c>
      <c r="C157">
        <v>3</v>
      </c>
      <c r="D157" s="7" t="s">
        <v>307</v>
      </c>
      <c r="E157" s="7" t="s">
        <v>78</v>
      </c>
      <c r="G157">
        <v>0</v>
      </c>
      <c r="H157">
        <v>0</v>
      </c>
      <c r="I157" t="s">
        <v>308</v>
      </c>
      <c r="J157">
        <v>7.3125</v>
      </c>
      <c r="K157" s="7"/>
      <c r="L157" s="7" t="s">
        <v>80</v>
      </c>
      <c r="N157" s="7"/>
    </row>
    <row r="158" spans="1:14" hidden="1" x14ac:dyDescent="0.3">
      <c r="A158">
        <v>156</v>
      </c>
      <c r="B158">
        <v>0</v>
      </c>
      <c r="C158">
        <v>1</v>
      </c>
      <c r="D158" s="7" t="s">
        <v>309</v>
      </c>
      <c r="E158" s="7" t="s">
        <v>78</v>
      </c>
      <c r="F158">
        <v>51</v>
      </c>
      <c r="G158">
        <v>0</v>
      </c>
      <c r="H158">
        <v>1</v>
      </c>
      <c r="I158" t="s">
        <v>310</v>
      </c>
      <c r="J158">
        <v>61.379199999999997</v>
      </c>
      <c r="K158" s="7"/>
      <c r="L158" s="7" t="s">
        <v>85</v>
      </c>
      <c r="N158" s="7"/>
    </row>
    <row r="159" spans="1:14" hidden="1" x14ac:dyDescent="0.3">
      <c r="A159">
        <v>157</v>
      </c>
      <c r="B159">
        <v>1</v>
      </c>
      <c r="C159">
        <v>3</v>
      </c>
      <c r="D159" s="7" t="s">
        <v>311</v>
      </c>
      <c r="E159" s="7" t="s">
        <v>82</v>
      </c>
      <c r="F159">
        <v>16</v>
      </c>
      <c r="G159">
        <v>0</v>
      </c>
      <c r="H159">
        <v>0</v>
      </c>
      <c r="I159">
        <v>35851</v>
      </c>
      <c r="J159">
        <v>7.7332999999999998</v>
      </c>
      <c r="K159" s="7"/>
      <c r="L159" s="7" t="s">
        <v>92</v>
      </c>
      <c r="N159" s="7"/>
    </row>
    <row r="160" spans="1:14" hidden="1" x14ac:dyDescent="0.3">
      <c r="A160">
        <v>158</v>
      </c>
      <c r="B160">
        <v>0</v>
      </c>
      <c r="C160">
        <v>3</v>
      </c>
      <c r="D160" s="7" t="s">
        <v>312</v>
      </c>
      <c r="E160" s="7" t="s">
        <v>78</v>
      </c>
      <c r="F160">
        <v>30</v>
      </c>
      <c r="G160">
        <v>0</v>
      </c>
      <c r="H160">
        <v>0</v>
      </c>
      <c r="I160" t="s">
        <v>313</v>
      </c>
      <c r="J160">
        <v>8.0500000000000007</v>
      </c>
      <c r="K160" s="7"/>
      <c r="L160" s="7" t="s">
        <v>80</v>
      </c>
      <c r="N160" s="7"/>
    </row>
    <row r="161" spans="1:14" hidden="1" x14ac:dyDescent="0.3">
      <c r="A161">
        <v>159</v>
      </c>
      <c r="B161">
        <v>0</v>
      </c>
      <c r="C161">
        <v>3</v>
      </c>
      <c r="D161" s="7" t="s">
        <v>314</v>
      </c>
      <c r="E161" s="7" t="s">
        <v>78</v>
      </c>
      <c r="G161">
        <v>0</v>
      </c>
      <c r="H161">
        <v>0</v>
      </c>
      <c r="I161">
        <v>315037</v>
      </c>
      <c r="J161">
        <v>8.6624999999999996</v>
      </c>
      <c r="K161" s="7"/>
      <c r="L161" s="7" t="s">
        <v>80</v>
      </c>
      <c r="N161" s="7"/>
    </row>
    <row r="162" spans="1:14" hidden="1" x14ac:dyDescent="0.3">
      <c r="A162">
        <v>160</v>
      </c>
      <c r="B162">
        <v>0</v>
      </c>
      <c r="C162">
        <v>3</v>
      </c>
      <c r="D162" s="7" t="s">
        <v>315</v>
      </c>
      <c r="E162" s="7" t="s">
        <v>78</v>
      </c>
      <c r="G162">
        <v>8</v>
      </c>
      <c r="H162">
        <v>2</v>
      </c>
      <c r="I162" t="s">
        <v>316</v>
      </c>
      <c r="J162">
        <v>69.55</v>
      </c>
      <c r="K162" s="7"/>
      <c r="L162" s="7" t="s">
        <v>80</v>
      </c>
      <c r="N162" s="7"/>
    </row>
    <row r="163" spans="1:14" hidden="1" x14ac:dyDescent="0.3">
      <c r="A163">
        <v>161</v>
      </c>
      <c r="B163">
        <v>0</v>
      </c>
      <c r="C163">
        <v>3</v>
      </c>
      <c r="D163" s="7" t="s">
        <v>317</v>
      </c>
      <c r="E163" s="7" t="s">
        <v>78</v>
      </c>
      <c r="F163">
        <v>44</v>
      </c>
      <c r="G163">
        <v>0</v>
      </c>
      <c r="H163">
        <v>1</v>
      </c>
      <c r="I163">
        <v>371362</v>
      </c>
      <c r="J163">
        <v>16.100000000000001</v>
      </c>
      <c r="K163" s="7"/>
      <c r="L163" s="7" t="s">
        <v>80</v>
      </c>
      <c r="N163" s="7"/>
    </row>
    <row r="164" spans="1:14" x14ac:dyDescent="0.3">
      <c r="A164">
        <v>162</v>
      </c>
      <c r="B164">
        <v>1</v>
      </c>
      <c r="C164">
        <v>2</v>
      </c>
      <c r="D164" s="7" t="s">
        <v>318</v>
      </c>
      <c r="E164" s="7" t="s">
        <v>82</v>
      </c>
      <c r="F164">
        <v>40</v>
      </c>
      <c r="G164">
        <v>0</v>
      </c>
      <c r="H164">
        <v>0</v>
      </c>
      <c r="I164" t="s">
        <v>319</v>
      </c>
      <c r="J164">
        <v>15.75</v>
      </c>
      <c r="K164" s="7"/>
      <c r="L164" s="7" t="s">
        <v>80</v>
      </c>
      <c r="N164" s="7"/>
    </row>
    <row r="165" spans="1:14" hidden="1" x14ac:dyDescent="0.3">
      <c r="A165">
        <v>163</v>
      </c>
      <c r="B165">
        <v>0</v>
      </c>
      <c r="C165">
        <v>3</v>
      </c>
      <c r="D165" s="7" t="s">
        <v>320</v>
      </c>
      <c r="E165" s="7" t="s">
        <v>78</v>
      </c>
      <c r="F165">
        <v>26</v>
      </c>
      <c r="G165">
        <v>0</v>
      </c>
      <c r="H165">
        <v>0</v>
      </c>
      <c r="I165">
        <v>347068</v>
      </c>
      <c r="J165">
        <v>7.7750000000000004</v>
      </c>
      <c r="K165" s="7"/>
      <c r="L165" s="7" t="s">
        <v>80</v>
      </c>
      <c r="N165" s="7"/>
    </row>
    <row r="166" spans="1:14" hidden="1" x14ac:dyDescent="0.3">
      <c r="A166">
        <v>164</v>
      </c>
      <c r="B166">
        <v>0</v>
      </c>
      <c r="C166">
        <v>3</v>
      </c>
      <c r="D166" s="7" t="s">
        <v>321</v>
      </c>
      <c r="E166" s="7" t="s">
        <v>78</v>
      </c>
      <c r="F166">
        <v>17</v>
      </c>
      <c r="G166">
        <v>0</v>
      </c>
      <c r="H166">
        <v>0</v>
      </c>
      <c r="I166">
        <v>315093</v>
      </c>
      <c r="J166">
        <v>8.6624999999999996</v>
      </c>
      <c r="K166" s="7"/>
      <c r="L166" s="7" t="s">
        <v>80</v>
      </c>
      <c r="N166" s="7"/>
    </row>
    <row r="167" spans="1:14" hidden="1" x14ac:dyDescent="0.3">
      <c r="A167">
        <v>165</v>
      </c>
      <c r="B167">
        <v>0</v>
      </c>
      <c r="C167">
        <v>3</v>
      </c>
      <c r="D167" s="7" t="s">
        <v>322</v>
      </c>
      <c r="E167" s="7" t="s">
        <v>78</v>
      </c>
      <c r="F167">
        <v>1</v>
      </c>
      <c r="G167">
        <v>4</v>
      </c>
      <c r="H167">
        <v>1</v>
      </c>
      <c r="I167">
        <v>3101295</v>
      </c>
      <c r="J167">
        <v>39.6875</v>
      </c>
      <c r="K167" s="7"/>
      <c r="L167" s="7" t="s">
        <v>80</v>
      </c>
      <c r="N167" s="7"/>
    </row>
    <row r="168" spans="1:14" hidden="1" x14ac:dyDescent="0.3">
      <c r="A168">
        <v>166</v>
      </c>
      <c r="B168">
        <v>1</v>
      </c>
      <c r="C168">
        <v>3</v>
      </c>
      <c r="D168" s="7" t="s">
        <v>323</v>
      </c>
      <c r="E168" s="7" t="s">
        <v>78</v>
      </c>
      <c r="F168">
        <v>9</v>
      </c>
      <c r="G168">
        <v>0</v>
      </c>
      <c r="H168">
        <v>2</v>
      </c>
      <c r="I168">
        <v>363291</v>
      </c>
      <c r="J168">
        <v>20.524999999999999</v>
      </c>
      <c r="K168" s="7"/>
      <c r="L168" s="7" t="s">
        <v>80</v>
      </c>
      <c r="N168" s="7"/>
    </row>
    <row r="169" spans="1:14" hidden="1" x14ac:dyDescent="0.3">
      <c r="A169">
        <v>167</v>
      </c>
      <c r="B169">
        <v>1</v>
      </c>
      <c r="C169">
        <v>1</v>
      </c>
      <c r="D169" s="7" t="s">
        <v>324</v>
      </c>
      <c r="E169" s="7" t="s">
        <v>82</v>
      </c>
      <c r="G169">
        <v>0</v>
      </c>
      <c r="H169">
        <v>1</v>
      </c>
      <c r="I169">
        <v>113505</v>
      </c>
      <c r="J169">
        <v>55</v>
      </c>
      <c r="K169" s="7" t="s">
        <v>325</v>
      </c>
      <c r="L169" s="7" t="s">
        <v>80</v>
      </c>
      <c r="N169" s="7"/>
    </row>
    <row r="170" spans="1:14" hidden="1" x14ac:dyDescent="0.3">
      <c r="A170">
        <v>168</v>
      </c>
      <c r="B170">
        <v>0</v>
      </c>
      <c r="C170">
        <v>3</v>
      </c>
      <c r="D170" s="7" t="s">
        <v>326</v>
      </c>
      <c r="E170" s="7" t="s">
        <v>82</v>
      </c>
      <c r="F170">
        <v>45</v>
      </c>
      <c r="G170">
        <v>1</v>
      </c>
      <c r="H170">
        <v>4</v>
      </c>
      <c r="I170">
        <v>347088</v>
      </c>
      <c r="J170">
        <v>27.9</v>
      </c>
      <c r="K170" s="7"/>
      <c r="L170" s="7" t="s">
        <v>80</v>
      </c>
      <c r="N170" s="7"/>
    </row>
    <row r="171" spans="1:14" hidden="1" x14ac:dyDescent="0.3">
      <c r="A171">
        <v>169</v>
      </c>
      <c r="B171">
        <v>0</v>
      </c>
      <c r="C171">
        <v>1</v>
      </c>
      <c r="D171" s="7" t="s">
        <v>327</v>
      </c>
      <c r="E171" s="7" t="s">
        <v>78</v>
      </c>
      <c r="G171">
        <v>0</v>
      </c>
      <c r="H171">
        <v>0</v>
      </c>
      <c r="I171" t="s">
        <v>328</v>
      </c>
      <c r="J171">
        <v>25.925000000000001</v>
      </c>
      <c r="K171" s="7"/>
      <c r="L171" s="7" t="s">
        <v>80</v>
      </c>
      <c r="N171" s="7"/>
    </row>
    <row r="172" spans="1:14" hidden="1" x14ac:dyDescent="0.3">
      <c r="A172">
        <v>170</v>
      </c>
      <c r="B172">
        <v>0</v>
      </c>
      <c r="C172">
        <v>3</v>
      </c>
      <c r="D172" s="7" t="s">
        <v>329</v>
      </c>
      <c r="E172" s="7" t="s">
        <v>78</v>
      </c>
      <c r="F172">
        <v>28</v>
      </c>
      <c r="G172">
        <v>0</v>
      </c>
      <c r="H172">
        <v>0</v>
      </c>
      <c r="I172">
        <v>1601</v>
      </c>
      <c r="J172">
        <v>56.495800000000003</v>
      </c>
      <c r="K172" s="7"/>
      <c r="L172" s="7" t="s">
        <v>80</v>
      </c>
      <c r="N172" s="7"/>
    </row>
    <row r="173" spans="1:14" hidden="1" x14ac:dyDescent="0.3">
      <c r="A173">
        <v>171</v>
      </c>
      <c r="B173">
        <v>0</v>
      </c>
      <c r="C173">
        <v>1</v>
      </c>
      <c r="D173" s="7" t="s">
        <v>330</v>
      </c>
      <c r="E173" s="7" t="s">
        <v>78</v>
      </c>
      <c r="F173">
        <v>61</v>
      </c>
      <c r="G173">
        <v>0</v>
      </c>
      <c r="H173">
        <v>0</v>
      </c>
      <c r="I173">
        <v>111240</v>
      </c>
      <c r="J173">
        <v>33.5</v>
      </c>
      <c r="K173" s="7" t="s">
        <v>331</v>
      </c>
      <c r="L173" s="7" t="s">
        <v>80</v>
      </c>
      <c r="N173" s="7"/>
    </row>
    <row r="174" spans="1:14" hidden="1" x14ac:dyDescent="0.3">
      <c r="A174">
        <v>172</v>
      </c>
      <c r="B174">
        <v>0</v>
      </c>
      <c r="C174">
        <v>3</v>
      </c>
      <c r="D174" s="7" t="s">
        <v>332</v>
      </c>
      <c r="E174" s="7" t="s">
        <v>78</v>
      </c>
      <c r="F174">
        <v>4</v>
      </c>
      <c r="G174">
        <v>4</v>
      </c>
      <c r="H174">
        <v>1</v>
      </c>
      <c r="I174">
        <v>382652</v>
      </c>
      <c r="J174">
        <v>29.125</v>
      </c>
      <c r="K174" s="7"/>
      <c r="L174" s="7" t="s">
        <v>92</v>
      </c>
      <c r="N174" s="7"/>
    </row>
    <row r="175" spans="1:14" hidden="1" x14ac:dyDescent="0.3">
      <c r="A175">
        <v>173</v>
      </c>
      <c r="B175">
        <v>1</v>
      </c>
      <c r="C175">
        <v>3</v>
      </c>
      <c r="D175" s="7" t="s">
        <v>333</v>
      </c>
      <c r="E175" s="7" t="s">
        <v>82</v>
      </c>
      <c r="F175">
        <v>1</v>
      </c>
      <c r="G175">
        <v>1</v>
      </c>
      <c r="H175">
        <v>1</v>
      </c>
      <c r="I175">
        <v>347742</v>
      </c>
      <c r="J175">
        <v>11.1333</v>
      </c>
      <c r="K175" s="7"/>
      <c r="L175" s="7" t="s">
        <v>80</v>
      </c>
      <c r="N175" s="7"/>
    </row>
    <row r="176" spans="1:14" hidden="1" x14ac:dyDescent="0.3">
      <c r="A176">
        <v>174</v>
      </c>
      <c r="B176">
        <v>0</v>
      </c>
      <c r="C176">
        <v>3</v>
      </c>
      <c r="D176" s="7" t="s">
        <v>334</v>
      </c>
      <c r="E176" s="7" t="s">
        <v>78</v>
      </c>
      <c r="F176">
        <v>21</v>
      </c>
      <c r="G176">
        <v>0</v>
      </c>
      <c r="H176">
        <v>0</v>
      </c>
      <c r="I176" t="s">
        <v>335</v>
      </c>
      <c r="J176">
        <v>7.9249999999999998</v>
      </c>
      <c r="K176" s="7"/>
      <c r="L176" s="7" t="s">
        <v>80</v>
      </c>
      <c r="N176" s="7"/>
    </row>
    <row r="177" spans="1:14" hidden="1" x14ac:dyDescent="0.3">
      <c r="A177">
        <v>175</v>
      </c>
      <c r="B177">
        <v>0</v>
      </c>
      <c r="C177">
        <v>1</v>
      </c>
      <c r="D177" s="7" t="s">
        <v>336</v>
      </c>
      <c r="E177" s="7" t="s">
        <v>78</v>
      </c>
      <c r="F177">
        <v>56</v>
      </c>
      <c r="G177">
        <v>0</v>
      </c>
      <c r="H177">
        <v>0</v>
      </c>
      <c r="I177">
        <v>17764</v>
      </c>
      <c r="J177">
        <v>30.695799999999998</v>
      </c>
      <c r="K177" s="7" t="s">
        <v>337</v>
      </c>
      <c r="L177" s="7" t="s">
        <v>85</v>
      </c>
      <c r="N177" s="7"/>
    </row>
    <row r="178" spans="1:14" hidden="1" x14ac:dyDescent="0.3">
      <c r="A178">
        <v>176</v>
      </c>
      <c r="B178">
        <v>0</v>
      </c>
      <c r="C178">
        <v>3</v>
      </c>
      <c r="D178" s="7" t="s">
        <v>338</v>
      </c>
      <c r="E178" s="7" t="s">
        <v>78</v>
      </c>
      <c r="F178">
        <v>18</v>
      </c>
      <c r="G178">
        <v>1</v>
      </c>
      <c r="H178">
        <v>1</v>
      </c>
      <c r="I178">
        <v>350404</v>
      </c>
      <c r="J178">
        <v>7.8541999999999996</v>
      </c>
      <c r="K178" s="7"/>
      <c r="L178" s="7" t="s">
        <v>80</v>
      </c>
      <c r="N178" s="7"/>
    </row>
    <row r="179" spans="1:14" hidden="1" x14ac:dyDescent="0.3">
      <c r="A179">
        <v>177</v>
      </c>
      <c r="B179">
        <v>0</v>
      </c>
      <c r="C179">
        <v>3</v>
      </c>
      <c r="D179" s="7" t="s">
        <v>339</v>
      </c>
      <c r="E179" s="7" t="s">
        <v>78</v>
      </c>
      <c r="G179">
        <v>3</v>
      </c>
      <c r="H179">
        <v>1</v>
      </c>
      <c r="I179">
        <v>4133</v>
      </c>
      <c r="J179">
        <v>25.466699999999999</v>
      </c>
      <c r="K179" s="7"/>
      <c r="L179" s="7" t="s">
        <v>80</v>
      </c>
      <c r="N179" s="7"/>
    </row>
    <row r="180" spans="1:14" hidden="1" x14ac:dyDescent="0.3">
      <c r="A180">
        <v>178</v>
      </c>
      <c r="B180">
        <v>0</v>
      </c>
      <c r="C180">
        <v>1</v>
      </c>
      <c r="D180" s="7" t="s">
        <v>340</v>
      </c>
      <c r="E180" s="7" t="s">
        <v>82</v>
      </c>
      <c r="F180">
        <v>50</v>
      </c>
      <c r="G180">
        <v>0</v>
      </c>
      <c r="H180">
        <v>0</v>
      </c>
      <c r="I180" t="s">
        <v>341</v>
      </c>
      <c r="J180">
        <v>28.712499999999999</v>
      </c>
      <c r="K180" s="7" t="s">
        <v>342</v>
      </c>
      <c r="L180" s="7" t="s">
        <v>85</v>
      </c>
      <c r="N180" s="7"/>
    </row>
    <row r="181" spans="1:14" hidden="1" x14ac:dyDescent="0.3">
      <c r="A181">
        <v>179</v>
      </c>
      <c r="B181">
        <v>0</v>
      </c>
      <c r="C181">
        <v>2</v>
      </c>
      <c r="D181" s="7" t="s">
        <v>343</v>
      </c>
      <c r="E181" s="7" t="s">
        <v>78</v>
      </c>
      <c r="F181">
        <v>30</v>
      </c>
      <c r="G181">
        <v>0</v>
      </c>
      <c r="H181">
        <v>0</v>
      </c>
      <c r="I181">
        <v>250653</v>
      </c>
      <c r="J181">
        <v>13</v>
      </c>
      <c r="K181" s="7"/>
      <c r="L181" s="7" t="s">
        <v>80</v>
      </c>
      <c r="N181" s="7"/>
    </row>
    <row r="182" spans="1:14" hidden="1" x14ac:dyDescent="0.3">
      <c r="A182">
        <v>180</v>
      </c>
      <c r="B182">
        <v>0</v>
      </c>
      <c r="C182">
        <v>3</v>
      </c>
      <c r="D182" s="7" t="s">
        <v>344</v>
      </c>
      <c r="E182" s="7" t="s">
        <v>78</v>
      </c>
      <c r="F182">
        <v>36</v>
      </c>
      <c r="G182">
        <v>0</v>
      </c>
      <c r="H182">
        <v>0</v>
      </c>
      <c r="I182" t="s">
        <v>345</v>
      </c>
      <c r="J182">
        <v>0</v>
      </c>
      <c r="K182" s="7"/>
      <c r="L182" s="7" t="s">
        <v>80</v>
      </c>
      <c r="N182" s="7"/>
    </row>
    <row r="183" spans="1:14" hidden="1" x14ac:dyDescent="0.3">
      <c r="A183">
        <v>181</v>
      </c>
      <c r="B183">
        <v>0</v>
      </c>
      <c r="C183">
        <v>3</v>
      </c>
      <c r="D183" s="7" t="s">
        <v>346</v>
      </c>
      <c r="E183" s="7" t="s">
        <v>82</v>
      </c>
      <c r="G183">
        <v>8</v>
      </c>
      <c r="H183">
        <v>2</v>
      </c>
      <c r="I183" t="s">
        <v>316</v>
      </c>
      <c r="J183">
        <v>69.55</v>
      </c>
      <c r="K183" s="7"/>
      <c r="L183" s="7" t="s">
        <v>80</v>
      </c>
      <c r="N183" s="7"/>
    </row>
    <row r="184" spans="1:14" hidden="1" x14ac:dyDescent="0.3">
      <c r="A184">
        <v>182</v>
      </c>
      <c r="B184">
        <v>0</v>
      </c>
      <c r="C184">
        <v>2</v>
      </c>
      <c r="D184" s="7" t="s">
        <v>347</v>
      </c>
      <c r="E184" s="7" t="s">
        <v>78</v>
      </c>
      <c r="G184">
        <v>0</v>
      </c>
      <c r="H184">
        <v>0</v>
      </c>
      <c r="I184" t="s">
        <v>348</v>
      </c>
      <c r="J184">
        <v>15.05</v>
      </c>
      <c r="K184" s="7"/>
      <c r="L184" s="7" t="s">
        <v>85</v>
      </c>
      <c r="N184" s="7"/>
    </row>
    <row r="185" spans="1:14" hidden="1" x14ac:dyDescent="0.3">
      <c r="A185">
        <v>183</v>
      </c>
      <c r="B185">
        <v>0</v>
      </c>
      <c r="C185">
        <v>3</v>
      </c>
      <c r="D185" s="7" t="s">
        <v>349</v>
      </c>
      <c r="E185" s="7" t="s">
        <v>78</v>
      </c>
      <c r="F185">
        <v>9</v>
      </c>
      <c r="G185">
        <v>4</v>
      </c>
      <c r="H185">
        <v>2</v>
      </c>
      <c r="I185">
        <v>347077</v>
      </c>
      <c r="J185">
        <v>31.387499999999999</v>
      </c>
      <c r="K185" s="7"/>
      <c r="L185" s="7" t="s">
        <v>80</v>
      </c>
      <c r="N185" s="7"/>
    </row>
    <row r="186" spans="1:14" x14ac:dyDescent="0.3">
      <c r="A186">
        <v>184</v>
      </c>
      <c r="B186">
        <v>1</v>
      </c>
      <c r="C186">
        <v>2</v>
      </c>
      <c r="D186" s="7" t="s">
        <v>350</v>
      </c>
      <c r="E186" s="7" t="s">
        <v>78</v>
      </c>
      <c r="F186">
        <v>1</v>
      </c>
      <c r="G186">
        <v>2</v>
      </c>
      <c r="H186">
        <v>1</v>
      </c>
      <c r="I186">
        <v>230136</v>
      </c>
      <c r="J186">
        <v>39</v>
      </c>
      <c r="K186" s="7" t="s">
        <v>351</v>
      </c>
      <c r="L186" s="7" t="s">
        <v>80</v>
      </c>
      <c r="N186" s="7"/>
    </row>
    <row r="187" spans="1:14" hidden="1" x14ac:dyDescent="0.3">
      <c r="A187">
        <v>185</v>
      </c>
      <c r="B187">
        <v>1</v>
      </c>
      <c r="C187">
        <v>3</v>
      </c>
      <c r="D187" s="7" t="s">
        <v>352</v>
      </c>
      <c r="E187" s="7" t="s">
        <v>82</v>
      </c>
      <c r="F187">
        <v>4</v>
      </c>
      <c r="G187">
        <v>0</v>
      </c>
      <c r="H187">
        <v>2</v>
      </c>
      <c r="I187">
        <v>315153</v>
      </c>
      <c r="J187">
        <v>22.024999999999999</v>
      </c>
      <c r="K187" s="7"/>
      <c r="L187" s="7" t="s">
        <v>80</v>
      </c>
      <c r="N187" s="7"/>
    </row>
    <row r="188" spans="1:14" hidden="1" x14ac:dyDescent="0.3">
      <c r="A188">
        <v>186</v>
      </c>
      <c r="B188">
        <v>0</v>
      </c>
      <c r="C188">
        <v>1</v>
      </c>
      <c r="D188" s="7" t="s">
        <v>353</v>
      </c>
      <c r="E188" s="7" t="s">
        <v>78</v>
      </c>
      <c r="G188">
        <v>0</v>
      </c>
      <c r="H188">
        <v>0</v>
      </c>
      <c r="I188">
        <v>113767</v>
      </c>
      <c r="J188">
        <v>50</v>
      </c>
      <c r="K188" s="7" t="s">
        <v>354</v>
      </c>
      <c r="L188" s="7" t="s">
        <v>80</v>
      </c>
      <c r="N188" s="7"/>
    </row>
    <row r="189" spans="1:14" hidden="1" x14ac:dyDescent="0.3">
      <c r="A189">
        <v>187</v>
      </c>
      <c r="B189">
        <v>1</v>
      </c>
      <c r="C189">
        <v>3</v>
      </c>
      <c r="D189" s="7" t="s">
        <v>355</v>
      </c>
      <c r="E189" s="7" t="s">
        <v>82</v>
      </c>
      <c r="G189">
        <v>1</v>
      </c>
      <c r="H189">
        <v>0</v>
      </c>
      <c r="I189">
        <v>370365</v>
      </c>
      <c r="J189">
        <v>15.5</v>
      </c>
      <c r="K189" s="7"/>
      <c r="L189" s="7" t="s">
        <v>92</v>
      </c>
      <c r="N189" s="7"/>
    </row>
    <row r="190" spans="1:14" hidden="1" x14ac:dyDescent="0.3">
      <c r="A190">
        <v>188</v>
      </c>
      <c r="B190">
        <v>1</v>
      </c>
      <c r="C190">
        <v>1</v>
      </c>
      <c r="D190" s="7" t="s">
        <v>356</v>
      </c>
      <c r="E190" s="7" t="s">
        <v>78</v>
      </c>
      <c r="F190">
        <v>45</v>
      </c>
      <c r="G190">
        <v>0</v>
      </c>
      <c r="H190">
        <v>0</v>
      </c>
      <c r="I190">
        <v>111428</v>
      </c>
      <c r="J190">
        <v>26.55</v>
      </c>
      <c r="K190" s="7"/>
      <c r="L190" s="7" t="s">
        <v>80</v>
      </c>
      <c r="N190" s="7"/>
    </row>
    <row r="191" spans="1:14" hidden="1" x14ac:dyDescent="0.3">
      <c r="A191">
        <v>189</v>
      </c>
      <c r="B191">
        <v>0</v>
      </c>
      <c r="C191">
        <v>3</v>
      </c>
      <c r="D191" s="7" t="s">
        <v>357</v>
      </c>
      <c r="E191" s="7" t="s">
        <v>78</v>
      </c>
      <c r="F191">
        <v>40</v>
      </c>
      <c r="G191">
        <v>1</v>
      </c>
      <c r="H191">
        <v>1</v>
      </c>
      <c r="I191">
        <v>364849</v>
      </c>
      <c r="J191">
        <v>15.5</v>
      </c>
      <c r="K191" s="7"/>
      <c r="L191" s="7" t="s">
        <v>92</v>
      </c>
      <c r="N191" s="7"/>
    </row>
    <row r="192" spans="1:14" hidden="1" x14ac:dyDescent="0.3">
      <c r="A192">
        <v>190</v>
      </c>
      <c r="B192">
        <v>0</v>
      </c>
      <c r="C192">
        <v>3</v>
      </c>
      <c r="D192" s="7" t="s">
        <v>358</v>
      </c>
      <c r="E192" s="7" t="s">
        <v>78</v>
      </c>
      <c r="F192">
        <v>36</v>
      </c>
      <c r="G192">
        <v>0</v>
      </c>
      <c r="H192">
        <v>0</v>
      </c>
      <c r="I192">
        <v>349247</v>
      </c>
      <c r="J192">
        <v>7.8958000000000004</v>
      </c>
      <c r="K192" s="7"/>
      <c r="L192" s="7" t="s">
        <v>80</v>
      </c>
      <c r="N192" s="7"/>
    </row>
    <row r="193" spans="1:14" x14ac:dyDescent="0.3">
      <c r="A193">
        <v>191</v>
      </c>
      <c r="B193">
        <v>1</v>
      </c>
      <c r="C193">
        <v>2</v>
      </c>
      <c r="D193" s="7" t="s">
        <v>359</v>
      </c>
      <c r="E193" s="7" t="s">
        <v>82</v>
      </c>
      <c r="F193">
        <v>32</v>
      </c>
      <c r="G193">
        <v>0</v>
      </c>
      <c r="H193">
        <v>0</v>
      </c>
      <c r="I193">
        <v>234604</v>
      </c>
      <c r="J193">
        <v>13</v>
      </c>
      <c r="K193" s="7"/>
      <c r="L193" s="7" t="s">
        <v>80</v>
      </c>
      <c r="N193" s="7"/>
    </row>
    <row r="194" spans="1:14" hidden="1" x14ac:dyDescent="0.3">
      <c r="A194">
        <v>192</v>
      </c>
      <c r="B194">
        <v>0</v>
      </c>
      <c r="C194">
        <v>2</v>
      </c>
      <c r="D194" s="7" t="s">
        <v>360</v>
      </c>
      <c r="E194" s="7" t="s">
        <v>78</v>
      </c>
      <c r="F194">
        <v>19</v>
      </c>
      <c r="G194">
        <v>0</v>
      </c>
      <c r="H194">
        <v>0</v>
      </c>
      <c r="I194">
        <v>28424</v>
      </c>
      <c r="J194">
        <v>13</v>
      </c>
      <c r="K194" s="7"/>
      <c r="L194" s="7" t="s">
        <v>80</v>
      </c>
      <c r="N194" s="7"/>
    </row>
    <row r="195" spans="1:14" hidden="1" x14ac:dyDescent="0.3">
      <c r="A195">
        <v>193</v>
      </c>
      <c r="B195">
        <v>1</v>
      </c>
      <c r="C195">
        <v>3</v>
      </c>
      <c r="D195" s="7" t="s">
        <v>361</v>
      </c>
      <c r="E195" s="7" t="s">
        <v>82</v>
      </c>
      <c r="F195">
        <v>19</v>
      </c>
      <c r="G195">
        <v>1</v>
      </c>
      <c r="H195">
        <v>0</v>
      </c>
      <c r="I195">
        <v>350046</v>
      </c>
      <c r="J195">
        <v>7.8541999999999996</v>
      </c>
      <c r="K195" s="7"/>
      <c r="L195" s="7" t="s">
        <v>80</v>
      </c>
      <c r="N195" s="7"/>
    </row>
    <row r="196" spans="1:14" x14ac:dyDescent="0.3">
      <c r="A196">
        <v>194</v>
      </c>
      <c r="B196">
        <v>1</v>
      </c>
      <c r="C196">
        <v>2</v>
      </c>
      <c r="D196" s="7" t="s">
        <v>362</v>
      </c>
      <c r="E196" s="7" t="s">
        <v>78</v>
      </c>
      <c r="F196">
        <v>3</v>
      </c>
      <c r="G196">
        <v>1</v>
      </c>
      <c r="H196">
        <v>1</v>
      </c>
      <c r="I196">
        <v>230080</v>
      </c>
      <c r="J196">
        <v>26</v>
      </c>
      <c r="K196" s="7" t="s">
        <v>297</v>
      </c>
      <c r="L196" s="7" t="s">
        <v>80</v>
      </c>
      <c r="N196" s="7"/>
    </row>
    <row r="197" spans="1:14" hidden="1" x14ac:dyDescent="0.3">
      <c r="A197">
        <v>195</v>
      </c>
      <c r="B197">
        <v>1</v>
      </c>
      <c r="C197">
        <v>1</v>
      </c>
      <c r="D197" s="7" t="s">
        <v>363</v>
      </c>
      <c r="E197" s="7" t="s">
        <v>82</v>
      </c>
      <c r="F197">
        <v>44</v>
      </c>
      <c r="G197">
        <v>0</v>
      </c>
      <c r="H197">
        <v>0</v>
      </c>
      <c r="I197" t="s">
        <v>364</v>
      </c>
      <c r="J197">
        <v>27.720800000000001</v>
      </c>
      <c r="K197" s="7" t="s">
        <v>365</v>
      </c>
      <c r="L197" s="7" t="s">
        <v>85</v>
      </c>
      <c r="N197" s="7"/>
    </row>
    <row r="198" spans="1:14" hidden="1" x14ac:dyDescent="0.3">
      <c r="A198">
        <v>196</v>
      </c>
      <c r="B198">
        <v>1</v>
      </c>
      <c r="C198">
        <v>1</v>
      </c>
      <c r="D198" s="7" t="s">
        <v>366</v>
      </c>
      <c r="E198" s="7" t="s">
        <v>82</v>
      </c>
      <c r="F198">
        <v>58</v>
      </c>
      <c r="G198">
        <v>0</v>
      </c>
      <c r="H198">
        <v>0</v>
      </c>
      <c r="I198" t="s">
        <v>128</v>
      </c>
      <c r="J198">
        <v>146.52080000000001</v>
      </c>
      <c r="K198" s="7" t="s">
        <v>367</v>
      </c>
      <c r="L198" s="7" t="s">
        <v>85</v>
      </c>
      <c r="N198" s="7"/>
    </row>
    <row r="199" spans="1:14" hidden="1" x14ac:dyDescent="0.3">
      <c r="A199">
        <v>197</v>
      </c>
      <c r="B199">
        <v>0</v>
      </c>
      <c r="C199">
        <v>3</v>
      </c>
      <c r="D199" s="7" t="s">
        <v>368</v>
      </c>
      <c r="E199" s="7" t="s">
        <v>78</v>
      </c>
      <c r="G199">
        <v>0</v>
      </c>
      <c r="H199">
        <v>0</v>
      </c>
      <c r="I199">
        <v>368703</v>
      </c>
      <c r="J199">
        <v>7.75</v>
      </c>
      <c r="K199" s="7"/>
      <c r="L199" s="7" t="s">
        <v>92</v>
      </c>
      <c r="N199" s="7"/>
    </row>
    <row r="200" spans="1:14" hidden="1" x14ac:dyDescent="0.3">
      <c r="A200">
        <v>198</v>
      </c>
      <c r="B200">
        <v>0</v>
      </c>
      <c r="C200">
        <v>3</v>
      </c>
      <c r="D200" s="7" t="s">
        <v>369</v>
      </c>
      <c r="E200" s="7" t="s">
        <v>78</v>
      </c>
      <c r="F200">
        <v>42</v>
      </c>
      <c r="G200">
        <v>0</v>
      </c>
      <c r="H200">
        <v>1</v>
      </c>
      <c r="I200">
        <v>4579</v>
      </c>
      <c r="J200">
        <v>8.4041999999999994</v>
      </c>
      <c r="K200" s="7"/>
      <c r="L200" s="7" t="s">
        <v>80</v>
      </c>
      <c r="N200" s="7"/>
    </row>
    <row r="201" spans="1:14" hidden="1" x14ac:dyDescent="0.3">
      <c r="A201">
        <v>199</v>
      </c>
      <c r="B201">
        <v>1</v>
      </c>
      <c r="C201">
        <v>3</v>
      </c>
      <c r="D201" s="7" t="s">
        <v>370</v>
      </c>
      <c r="E201" s="7" t="s">
        <v>82</v>
      </c>
      <c r="G201">
        <v>0</v>
      </c>
      <c r="H201">
        <v>0</v>
      </c>
      <c r="I201">
        <v>370370</v>
      </c>
      <c r="J201">
        <v>7.75</v>
      </c>
      <c r="K201" s="7"/>
      <c r="L201" s="7" t="s">
        <v>92</v>
      </c>
      <c r="N201" s="7"/>
    </row>
    <row r="202" spans="1:14" hidden="1" x14ac:dyDescent="0.3">
      <c r="A202">
        <v>200</v>
      </c>
      <c r="B202">
        <v>0</v>
      </c>
      <c r="C202">
        <v>2</v>
      </c>
      <c r="D202" s="7" t="s">
        <v>371</v>
      </c>
      <c r="E202" s="7" t="s">
        <v>82</v>
      </c>
      <c r="F202">
        <v>24</v>
      </c>
      <c r="G202">
        <v>0</v>
      </c>
      <c r="H202">
        <v>0</v>
      </c>
      <c r="I202">
        <v>248747</v>
      </c>
      <c r="J202">
        <v>13</v>
      </c>
      <c r="K202" s="7"/>
      <c r="L202" s="7" t="s">
        <v>80</v>
      </c>
      <c r="N202" s="7"/>
    </row>
    <row r="203" spans="1:14" hidden="1" x14ac:dyDescent="0.3">
      <c r="A203">
        <v>201</v>
      </c>
      <c r="B203">
        <v>0</v>
      </c>
      <c r="C203">
        <v>3</v>
      </c>
      <c r="D203" s="7" t="s">
        <v>372</v>
      </c>
      <c r="E203" s="7" t="s">
        <v>78</v>
      </c>
      <c r="F203">
        <v>28</v>
      </c>
      <c r="G203">
        <v>0</v>
      </c>
      <c r="H203">
        <v>0</v>
      </c>
      <c r="I203">
        <v>345770</v>
      </c>
      <c r="J203">
        <v>9.5</v>
      </c>
      <c r="K203" s="7"/>
      <c r="L203" s="7" t="s">
        <v>80</v>
      </c>
      <c r="N203" s="7"/>
    </row>
    <row r="204" spans="1:14" hidden="1" x14ac:dyDescent="0.3">
      <c r="A204">
        <v>202</v>
      </c>
      <c r="B204">
        <v>0</v>
      </c>
      <c r="C204">
        <v>3</v>
      </c>
      <c r="D204" s="7" t="s">
        <v>373</v>
      </c>
      <c r="E204" s="7" t="s">
        <v>78</v>
      </c>
      <c r="G204">
        <v>8</v>
      </c>
      <c r="H204">
        <v>2</v>
      </c>
      <c r="I204" t="s">
        <v>316</v>
      </c>
      <c r="J204">
        <v>69.55</v>
      </c>
      <c r="K204" s="7"/>
      <c r="L204" s="7" t="s">
        <v>80</v>
      </c>
      <c r="N204" s="7"/>
    </row>
    <row r="205" spans="1:14" hidden="1" x14ac:dyDescent="0.3">
      <c r="A205">
        <v>203</v>
      </c>
      <c r="B205">
        <v>0</v>
      </c>
      <c r="C205">
        <v>3</v>
      </c>
      <c r="D205" s="7" t="s">
        <v>374</v>
      </c>
      <c r="E205" s="7" t="s">
        <v>78</v>
      </c>
      <c r="F205">
        <v>34</v>
      </c>
      <c r="G205">
        <v>0</v>
      </c>
      <c r="H205">
        <v>0</v>
      </c>
      <c r="I205">
        <v>3101264</v>
      </c>
      <c r="J205">
        <v>6.4958</v>
      </c>
      <c r="K205" s="7"/>
      <c r="L205" s="7" t="s">
        <v>80</v>
      </c>
      <c r="N205" s="7"/>
    </row>
    <row r="206" spans="1:14" hidden="1" x14ac:dyDescent="0.3">
      <c r="A206">
        <v>204</v>
      </c>
      <c r="B206">
        <v>0</v>
      </c>
      <c r="C206">
        <v>3</v>
      </c>
      <c r="D206" s="7" t="s">
        <v>375</v>
      </c>
      <c r="E206" s="7" t="s">
        <v>78</v>
      </c>
      <c r="F206">
        <v>45.5</v>
      </c>
      <c r="G206">
        <v>0</v>
      </c>
      <c r="H206">
        <v>0</v>
      </c>
      <c r="I206">
        <v>2628</v>
      </c>
      <c r="J206">
        <v>7.2249999999999996</v>
      </c>
      <c r="K206" s="7"/>
      <c r="L206" s="7" t="s">
        <v>85</v>
      </c>
      <c r="N206" s="7"/>
    </row>
    <row r="207" spans="1:14" hidden="1" x14ac:dyDescent="0.3">
      <c r="A207">
        <v>205</v>
      </c>
      <c r="B207">
        <v>1</v>
      </c>
      <c r="C207">
        <v>3</v>
      </c>
      <c r="D207" s="7" t="s">
        <v>376</v>
      </c>
      <c r="E207" s="7" t="s">
        <v>78</v>
      </c>
      <c r="F207">
        <v>18</v>
      </c>
      <c r="G207">
        <v>0</v>
      </c>
      <c r="H207">
        <v>0</v>
      </c>
      <c r="I207" t="s">
        <v>377</v>
      </c>
      <c r="J207">
        <v>8.0500000000000007</v>
      </c>
      <c r="K207" s="7"/>
      <c r="L207" s="7" t="s">
        <v>80</v>
      </c>
      <c r="N207" s="7"/>
    </row>
    <row r="208" spans="1:14" hidden="1" x14ac:dyDescent="0.3">
      <c r="A208">
        <v>206</v>
      </c>
      <c r="B208">
        <v>0</v>
      </c>
      <c r="C208">
        <v>3</v>
      </c>
      <c r="D208" s="7" t="s">
        <v>378</v>
      </c>
      <c r="E208" s="7" t="s">
        <v>82</v>
      </c>
      <c r="F208">
        <v>2</v>
      </c>
      <c r="G208">
        <v>0</v>
      </c>
      <c r="H208">
        <v>1</v>
      </c>
      <c r="I208">
        <v>347054</v>
      </c>
      <c r="J208">
        <v>10.4625</v>
      </c>
      <c r="K208" s="7" t="s">
        <v>100</v>
      </c>
      <c r="L208" s="7" t="s">
        <v>80</v>
      </c>
      <c r="N208" s="7"/>
    </row>
    <row r="209" spans="1:14" hidden="1" x14ac:dyDescent="0.3">
      <c r="A209">
        <v>207</v>
      </c>
      <c r="B209">
        <v>0</v>
      </c>
      <c r="C209">
        <v>3</v>
      </c>
      <c r="D209" s="7" t="s">
        <v>379</v>
      </c>
      <c r="E209" s="7" t="s">
        <v>78</v>
      </c>
      <c r="F209">
        <v>32</v>
      </c>
      <c r="G209">
        <v>1</v>
      </c>
      <c r="H209">
        <v>0</v>
      </c>
      <c r="I209">
        <v>3101278</v>
      </c>
      <c r="J209">
        <v>15.85</v>
      </c>
      <c r="K209" s="7"/>
      <c r="L209" s="7" t="s">
        <v>80</v>
      </c>
      <c r="N209" s="7"/>
    </row>
    <row r="210" spans="1:14" hidden="1" x14ac:dyDescent="0.3">
      <c r="A210">
        <v>208</v>
      </c>
      <c r="B210">
        <v>1</v>
      </c>
      <c r="C210">
        <v>3</v>
      </c>
      <c r="D210" s="7" t="s">
        <v>380</v>
      </c>
      <c r="E210" s="7" t="s">
        <v>78</v>
      </c>
      <c r="F210">
        <v>26</v>
      </c>
      <c r="G210">
        <v>0</v>
      </c>
      <c r="H210">
        <v>0</v>
      </c>
      <c r="I210">
        <v>2699</v>
      </c>
      <c r="J210">
        <v>18.787500000000001</v>
      </c>
      <c r="K210" s="7"/>
      <c r="L210" s="7" t="s">
        <v>85</v>
      </c>
      <c r="N210" s="7"/>
    </row>
    <row r="211" spans="1:14" hidden="1" x14ac:dyDescent="0.3">
      <c r="A211">
        <v>209</v>
      </c>
      <c r="B211">
        <v>1</v>
      </c>
      <c r="C211">
        <v>3</v>
      </c>
      <c r="D211" s="7" t="s">
        <v>381</v>
      </c>
      <c r="E211" s="7" t="s">
        <v>82</v>
      </c>
      <c r="F211">
        <v>16</v>
      </c>
      <c r="G211">
        <v>0</v>
      </c>
      <c r="H211">
        <v>0</v>
      </c>
      <c r="I211">
        <v>367231</v>
      </c>
      <c r="J211">
        <v>7.75</v>
      </c>
      <c r="K211" s="7"/>
      <c r="L211" s="7" t="s">
        <v>92</v>
      </c>
      <c r="N211" s="7"/>
    </row>
    <row r="212" spans="1:14" hidden="1" x14ac:dyDescent="0.3">
      <c r="A212">
        <v>210</v>
      </c>
      <c r="B212">
        <v>1</v>
      </c>
      <c r="C212">
        <v>1</v>
      </c>
      <c r="D212" s="7" t="s">
        <v>382</v>
      </c>
      <c r="E212" s="7" t="s">
        <v>78</v>
      </c>
      <c r="F212">
        <v>40</v>
      </c>
      <c r="G212">
        <v>0</v>
      </c>
      <c r="H212">
        <v>0</v>
      </c>
      <c r="I212">
        <v>112277</v>
      </c>
      <c r="J212">
        <v>31</v>
      </c>
      <c r="K212" s="7" t="s">
        <v>383</v>
      </c>
      <c r="L212" s="7" t="s">
        <v>85</v>
      </c>
      <c r="N212" s="7"/>
    </row>
    <row r="213" spans="1:14" hidden="1" x14ac:dyDescent="0.3">
      <c r="A213">
        <v>211</v>
      </c>
      <c r="B213">
        <v>0</v>
      </c>
      <c r="C213">
        <v>3</v>
      </c>
      <c r="D213" s="7" t="s">
        <v>384</v>
      </c>
      <c r="E213" s="7" t="s">
        <v>78</v>
      </c>
      <c r="F213">
        <v>24</v>
      </c>
      <c r="G213">
        <v>0</v>
      </c>
      <c r="H213">
        <v>0</v>
      </c>
      <c r="I213" t="s">
        <v>385</v>
      </c>
      <c r="J213">
        <v>7.05</v>
      </c>
      <c r="K213" s="7"/>
      <c r="L213" s="7" t="s">
        <v>80</v>
      </c>
      <c r="N213" s="7"/>
    </row>
    <row r="214" spans="1:14" x14ac:dyDescent="0.3">
      <c r="A214">
        <v>212</v>
      </c>
      <c r="B214">
        <v>1</v>
      </c>
      <c r="C214">
        <v>2</v>
      </c>
      <c r="D214" s="7" t="s">
        <v>386</v>
      </c>
      <c r="E214" s="7" t="s">
        <v>82</v>
      </c>
      <c r="F214">
        <v>35</v>
      </c>
      <c r="G214">
        <v>0</v>
      </c>
      <c r="H214">
        <v>0</v>
      </c>
      <c r="I214" t="s">
        <v>387</v>
      </c>
      <c r="J214">
        <v>21</v>
      </c>
      <c r="K214" s="7"/>
      <c r="L214" s="7" t="s">
        <v>80</v>
      </c>
      <c r="N214" s="7"/>
    </row>
    <row r="215" spans="1:14" hidden="1" x14ac:dyDescent="0.3">
      <c r="A215">
        <v>213</v>
      </c>
      <c r="B215">
        <v>0</v>
      </c>
      <c r="C215">
        <v>3</v>
      </c>
      <c r="D215" s="7" t="s">
        <v>388</v>
      </c>
      <c r="E215" s="7" t="s">
        <v>78</v>
      </c>
      <c r="F215">
        <v>22</v>
      </c>
      <c r="G215">
        <v>0</v>
      </c>
      <c r="H215">
        <v>0</v>
      </c>
      <c r="I215" t="s">
        <v>389</v>
      </c>
      <c r="J215">
        <v>7.25</v>
      </c>
      <c r="K215" s="7"/>
      <c r="L215" s="7" t="s">
        <v>80</v>
      </c>
      <c r="N215" s="7"/>
    </row>
    <row r="216" spans="1:14" hidden="1" x14ac:dyDescent="0.3">
      <c r="A216">
        <v>214</v>
      </c>
      <c r="B216">
        <v>0</v>
      </c>
      <c r="C216">
        <v>2</v>
      </c>
      <c r="D216" s="7" t="s">
        <v>390</v>
      </c>
      <c r="E216" s="7" t="s">
        <v>78</v>
      </c>
      <c r="F216">
        <v>30</v>
      </c>
      <c r="G216">
        <v>0</v>
      </c>
      <c r="H216">
        <v>0</v>
      </c>
      <c r="I216">
        <v>250646</v>
      </c>
      <c r="J216">
        <v>13</v>
      </c>
      <c r="K216" s="7"/>
      <c r="L216" s="7" t="s">
        <v>80</v>
      </c>
      <c r="N216" s="7"/>
    </row>
    <row r="217" spans="1:14" hidden="1" x14ac:dyDescent="0.3">
      <c r="A217">
        <v>215</v>
      </c>
      <c r="B217">
        <v>0</v>
      </c>
      <c r="C217">
        <v>3</v>
      </c>
      <c r="D217" s="7" t="s">
        <v>391</v>
      </c>
      <c r="E217" s="7" t="s">
        <v>78</v>
      </c>
      <c r="G217">
        <v>1</v>
      </c>
      <c r="H217">
        <v>0</v>
      </c>
      <c r="I217">
        <v>367229</v>
      </c>
      <c r="J217">
        <v>7.75</v>
      </c>
      <c r="K217" s="7"/>
      <c r="L217" s="7" t="s">
        <v>92</v>
      </c>
      <c r="N217" s="7"/>
    </row>
    <row r="218" spans="1:14" hidden="1" x14ac:dyDescent="0.3">
      <c r="A218">
        <v>216</v>
      </c>
      <c r="B218">
        <v>1</v>
      </c>
      <c r="C218">
        <v>1</v>
      </c>
      <c r="D218" s="7" t="s">
        <v>392</v>
      </c>
      <c r="E218" s="7" t="s">
        <v>82</v>
      </c>
      <c r="F218">
        <v>31</v>
      </c>
      <c r="G218">
        <v>1</v>
      </c>
      <c r="H218">
        <v>0</v>
      </c>
      <c r="I218">
        <v>35273</v>
      </c>
      <c r="J218">
        <v>113.27500000000001</v>
      </c>
      <c r="K218" s="7" t="s">
        <v>393</v>
      </c>
      <c r="L218" s="7" t="s">
        <v>85</v>
      </c>
      <c r="N218" s="7"/>
    </row>
    <row r="219" spans="1:14" hidden="1" x14ac:dyDescent="0.3">
      <c r="A219">
        <v>217</v>
      </c>
      <c r="B219">
        <v>1</v>
      </c>
      <c r="C219">
        <v>3</v>
      </c>
      <c r="D219" s="7" t="s">
        <v>394</v>
      </c>
      <c r="E219" s="7" t="s">
        <v>82</v>
      </c>
      <c r="F219">
        <v>27</v>
      </c>
      <c r="G219">
        <v>0</v>
      </c>
      <c r="H219">
        <v>0</v>
      </c>
      <c r="I219" t="s">
        <v>395</v>
      </c>
      <c r="J219">
        <v>7.9249999999999998</v>
      </c>
      <c r="K219" s="7"/>
      <c r="L219" s="7" t="s">
        <v>80</v>
      </c>
      <c r="N219" s="7"/>
    </row>
    <row r="220" spans="1:14" hidden="1" x14ac:dyDescent="0.3">
      <c r="A220">
        <v>218</v>
      </c>
      <c r="B220">
        <v>0</v>
      </c>
      <c r="C220">
        <v>2</v>
      </c>
      <c r="D220" s="7" t="s">
        <v>396</v>
      </c>
      <c r="E220" s="7" t="s">
        <v>78</v>
      </c>
      <c r="F220">
        <v>42</v>
      </c>
      <c r="G220">
        <v>1</v>
      </c>
      <c r="H220">
        <v>0</v>
      </c>
      <c r="I220">
        <v>243847</v>
      </c>
      <c r="J220">
        <v>27</v>
      </c>
      <c r="K220" s="7"/>
      <c r="L220" s="7" t="s">
        <v>80</v>
      </c>
      <c r="N220" s="7"/>
    </row>
    <row r="221" spans="1:14" hidden="1" x14ac:dyDescent="0.3">
      <c r="A221">
        <v>219</v>
      </c>
      <c r="B221">
        <v>1</v>
      </c>
      <c r="C221">
        <v>1</v>
      </c>
      <c r="D221" s="7" t="s">
        <v>397</v>
      </c>
      <c r="E221" s="7" t="s">
        <v>82</v>
      </c>
      <c r="F221">
        <v>32</v>
      </c>
      <c r="G221">
        <v>0</v>
      </c>
      <c r="H221">
        <v>0</v>
      </c>
      <c r="I221">
        <v>11813</v>
      </c>
      <c r="J221">
        <v>76.291700000000006</v>
      </c>
      <c r="K221" s="7" t="s">
        <v>398</v>
      </c>
      <c r="L221" s="7" t="s">
        <v>85</v>
      </c>
      <c r="N221" s="7"/>
    </row>
    <row r="222" spans="1:14" hidden="1" x14ac:dyDescent="0.3">
      <c r="A222">
        <v>220</v>
      </c>
      <c r="B222">
        <v>0</v>
      </c>
      <c r="C222">
        <v>2</v>
      </c>
      <c r="D222" s="7" t="s">
        <v>399</v>
      </c>
      <c r="E222" s="7" t="s">
        <v>78</v>
      </c>
      <c r="F222">
        <v>30</v>
      </c>
      <c r="G222">
        <v>0</v>
      </c>
      <c r="H222">
        <v>0</v>
      </c>
      <c r="I222" t="s">
        <v>400</v>
      </c>
      <c r="J222">
        <v>10.5</v>
      </c>
      <c r="K222" s="7"/>
      <c r="L222" s="7" t="s">
        <v>80</v>
      </c>
      <c r="N222" s="7"/>
    </row>
    <row r="223" spans="1:14" hidden="1" x14ac:dyDescent="0.3">
      <c r="A223">
        <v>221</v>
      </c>
      <c r="B223">
        <v>1</v>
      </c>
      <c r="C223">
        <v>3</v>
      </c>
      <c r="D223" s="7" t="s">
        <v>401</v>
      </c>
      <c r="E223" s="7" t="s">
        <v>78</v>
      </c>
      <c r="F223">
        <v>16</v>
      </c>
      <c r="G223">
        <v>0</v>
      </c>
      <c r="H223">
        <v>0</v>
      </c>
      <c r="I223" t="s">
        <v>402</v>
      </c>
      <c r="J223">
        <v>8.0500000000000007</v>
      </c>
      <c r="K223" s="7"/>
      <c r="L223" s="7" t="s">
        <v>80</v>
      </c>
      <c r="N223" s="7"/>
    </row>
    <row r="224" spans="1:14" hidden="1" x14ac:dyDescent="0.3">
      <c r="A224">
        <v>222</v>
      </c>
      <c r="B224">
        <v>0</v>
      </c>
      <c r="C224">
        <v>2</v>
      </c>
      <c r="D224" s="7" t="s">
        <v>403</v>
      </c>
      <c r="E224" s="7" t="s">
        <v>78</v>
      </c>
      <c r="F224">
        <v>27</v>
      </c>
      <c r="G224">
        <v>0</v>
      </c>
      <c r="H224">
        <v>0</v>
      </c>
      <c r="I224">
        <v>220367</v>
      </c>
      <c r="J224">
        <v>13</v>
      </c>
      <c r="K224" s="7"/>
      <c r="L224" s="7" t="s">
        <v>80</v>
      </c>
      <c r="N224" s="7"/>
    </row>
    <row r="225" spans="1:14" hidden="1" x14ac:dyDescent="0.3">
      <c r="A225">
        <v>223</v>
      </c>
      <c r="B225">
        <v>0</v>
      </c>
      <c r="C225">
        <v>3</v>
      </c>
      <c r="D225" s="7" t="s">
        <v>404</v>
      </c>
      <c r="E225" s="7" t="s">
        <v>78</v>
      </c>
      <c r="F225">
        <v>51</v>
      </c>
      <c r="G225">
        <v>0</v>
      </c>
      <c r="H225">
        <v>0</v>
      </c>
      <c r="I225">
        <v>21440</v>
      </c>
      <c r="J225">
        <v>8.0500000000000007</v>
      </c>
      <c r="K225" s="7"/>
      <c r="L225" s="7" t="s">
        <v>80</v>
      </c>
      <c r="N225" s="7"/>
    </row>
    <row r="226" spans="1:14" hidden="1" x14ac:dyDescent="0.3">
      <c r="A226">
        <v>224</v>
      </c>
      <c r="B226">
        <v>0</v>
      </c>
      <c r="C226">
        <v>3</v>
      </c>
      <c r="D226" s="7" t="s">
        <v>405</v>
      </c>
      <c r="E226" s="7" t="s">
        <v>78</v>
      </c>
      <c r="G226">
        <v>0</v>
      </c>
      <c r="H226">
        <v>0</v>
      </c>
      <c r="I226">
        <v>349234</v>
      </c>
      <c r="J226">
        <v>7.8958000000000004</v>
      </c>
      <c r="K226" s="7"/>
      <c r="L226" s="7" t="s">
        <v>80</v>
      </c>
      <c r="N226" s="7"/>
    </row>
    <row r="227" spans="1:14" hidden="1" x14ac:dyDescent="0.3">
      <c r="A227">
        <v>225</v>
      </c>
      <c r="B227">
        <v>1</v>
      </c>
      <c r="C227">
        <v>1</v>
      </c>
      <c r="D227" s="7" t="s">
        <v>406</v>
      </c>
      <c r="E227" s="7" t="s">
        <v>78</v>
      </c>
      <c r="F227">
        <v>38</v>
      </c>
      <c r="G227">
        <v>1</v>
      </c>
      <c r="H227">
        <v>0</v>
      </c>
      <c r="I227">
        <v>19943</v>
      </c>
      <c r="J227">
        <v>90</v>
      </c>
      <c r="K227" s="7" t="s">
        <v>407</v>
      </c>
      <c r="L227" s="7" t="s">
        <v>80</v>
      </c>
      <c r="N227" s="7"/>
    </row>
    <row r="228" spans="1:14" hidden="1" x14ac:dyDescent="0.3">
      <c r="A228">
        <v>226</v>
      </c>
      <c r="B228">
        <v>0</v>
      </c>
      <c r="C228">
        <v>3</v>
      </c>
      <c r="D228" s="7" t="s">
        <v>408</v>
      </c>
      <c r="E228" s="7" t="s">
        <v>78</v>
      </c>
      <c r="F228">
        <v>22</v>
      </c>
      <c r="G228">
        <v>0</v>
      </c>
      <c r="H228">
        <v>0</v>
      </c>
      <c r="I228" t="s">
        <v>409</v>
      </c>
      <c r="J228">
        <v>9.35</v>
      </c>
      <c r="K228" s="7"/>
      <c r="L228" s="7" t="s">
        <v>80</v>
      </c>
      <c r="N228" s="7"/>
    </row>
    <row r="229" spans="1:14" x14ac:dyDescent="0.3">
      <c r="A229">
        <v>227</v>
      </c>
      <c r="B229">
        <v>1</v>
      </c>
      <c r="C229">
        <v>2</v>
      </c>
      <c r="D229" s="7" t="s">
        <v>410</v>
      </c>
      <c r="E229" s="7" t="s">
        <v>78</v>
      </c>
      <c r="F229">
        <v>19</v>
      </c>
      <c r="G229">
        <v>0</v>
      </c>
      <c r="H229">
        <v>0</v>
      </c>
      <c r="I229" t="s">
        <v>411</v>
      </c>
      <c r="J229">
        <v>10.5</v>
      </c>
      <c r="K229" s="7"/>
      <c r="L229" s="7" t="s">
        <v>80</v>
      </c>
      <c r="N229" s="7"/>
    </row>
    <row r="230" spans="1:14" hidden="1" x14ac:dyDescent="0.3">
      <c r="A230">
        <v>228</v>
      </c>
      <c r="B230">
        <v>0</v>
      </c>
      <c r="C230">
        <v>3</v>
      </c>
      <c r="D230" s="7" t="s">
        <v>412</v>
      </c>
      <c r="E230" s="7" t="s">
        <v>78</v>
      </c>
      <c r="F230">
        <v>20.5</v>
      </c>
      <c r="G230">
        <v>0</v>
      </c>
      <c r="H230">
        <v>0</v>
      </c>
      <c r="I230" t="s">
        <v>413</v>
      </c>
      <c r="J230">
        <v>7.25</v>
      </c>
      <c r="K230" s="7"/>
      <c r="L230" s="7" t="s">
        <v>80</v>
      </c>
      <c r="N230" s="7"/>
    </row>
    <row r="231" spans="1:14" hidden="1" x14ac:dyDescent="0.3">
      <c r="A231">
        <v>229</v>
      </c>
      <c r="B231">
        <v>0</v>
      </c>
      <c r="C231">
        <v>2</v>
      </c>
      <c r="D231" s="7" t="s">
        <v>414</v>
      </c>
      <c r="E231" s="7" t="s">
        <v>78</v>
      </c>
      <c r="F231">
        <v>18</v>
      </c>
      <c r="G231">
        <v>0</v>
      </c>
      <c r="H231">
        <v>0</v>
      </c>
      <c r="I231">
        <v>236171</v>
      </c>
      <c r="J231">
        <v>13</v>
      </c>
      <c r="K231" s="7"/>
      <c r="L231" s="7" t="s">
        <v>80</v>
      </c>
      <c r="N231" s="7"/>
    </row>
    <row r="232" spans="1:14" hidden="1" x14ac:dyDescent="0.3">
      <c r="A232">
        <v>230</v>
      </c>
      <c r="B232">
        <v>0</v>
      </c>
      <c r="C232">
        <v>3</v>
      </c>
      <c r="D232" s="7" t="s">
        <v>415</v>
      </c>
      <c r="E232" s="7" t="s">
        <v>82</v>
      </c>
      <c r="G232">
        <v>3</v>
      </c>
      <c r="H232">
        <v>1</v>
      </c>
      <c r="I232">
        <v>4133</v>
      </c>
      <c r="J232">
        <v>25.466699999999999</v>
      </c>
      <c r="K232" s="7"/>
      <c r="L232" s="7" t="s">
        <v>80</v>
      </c>
      <c r="N232" s="7"/>
    </row>
    <row r="233" spans="1:14" hidden="1" x14ac:dyDescent="0.3">
      <c r="A233">
        <v>231</v>
      </c>
      <c r="B233">
        <v>1</v>
      </c>
      <c r="C233">
        <v>1</v>
      </c>
      <c r="D233" s="7" t="s">
        <v>416</v>
      </c>
      <c r="E233" s="7" t="s">
        <v>82</v>
      </c>
      <c r="F233">
        <v>35</v>
      </c>
      <c r="G233">
        <v>1</v>
      </c>
      <c r="H233">
        <v>0</v>
      </c>
      <c r="I233">
        <v>36973</v>
      </c>
      <c r="J233">
        <v>83.474999999999994</v>
      </c>
      <c r="K233" s="7" t="s">
        <v>175</v>
      </c>
      <c r="L233" s="7" t="s">
        <v>80</v>
      </c>
      <c r="N233" s="7"/>
    </row>
    <row r="234" spans="1:14" hidden="1" x14ac:dyDescent="0.3">
      <c r="A234">
        <v>232</v>
      </c>
      <c r="B234">
        <v>0</v>
      </c>
      <c r="C234">
        <v>3</v>
      </c>
      <c r="D234" s="7" t="s">
        <v>417</v>
      </c>
      <c r="E234" s="7" t="s">
        <v>78</v>
      </c>
      <c r="F234">
        <v>29</v>
      </c>
      <c r="G234">
        <v>0</v>
      </c>
      <c r="H234">
        <v>0</v>
      </c>
      <c r="I234">
        <v>347067</v>
      </c>
      <c r="J234">
        <v>7.7750000000000004</v>
      </c>
      <c r="K234" s="7"/>
      <c r="L234" s="7" t="s">
        <v>80</v>
      </c>
      <c r="N234" s="7"/>
    </row>
    <row r="235" spans="1:14" hidden="1" x14ac:dyDescent="0.3">
      <c r="A235">
        <v>233</v>
      </c>
      <c r="B235">
        <v>0</v>
      </c>
      <c r="C235">
        <v>2</v>
      </c>
      <c r="D235" s="7" t="s">
        <v>418</v>
      </c>
      <c r="E235" s="7" t="s">
        <v>78</v>
      </c>
      <c r="F235">
        <v>59</v>
      </c>
      <c r="G235">
        <v>0</v>
      </c>
      <c r="H235">
        <v>0</v>
      </c>
      <c r="I235">
        <v>237442</v>
      </c>
      <c r="J235">
        <v>13.5</v>
      </c>
      <c r="K235" s="7"/>
      <c r="L235" s="7" t="s">
        <v>80</v>
      </c>
      <c r="N235" s="7"/>
    </row>
    <row r="236" spans="1:14" hidden="1" x14ac:dyDescent="0.3">
      <c r="A236">
        <v>234</v>
      </c>
      <c r="B236">
        <v>1</v>
      </c>
      <c r="C236">
        <v>3</v>
      </c>
      <c r="D236" s="7" t="s">
        <v>419</v>
      </c>
      <c r="E236" s="7" t="s">
        <v>82</v>
      </c>
      <c r="F236">
        <v>5</v>
      </c>
      <c r="G236">
        <v>4</v>
      </c>
      <c r="H236">
        <v>2</v>
      </c>
      <c r="I236">
        <v>347077</v>
      </c>
      <c r="J236">
        <v>31.387499999999999</v>
      </c>
      <c r="K236" s="7"/>
      <c r="L236" s="7" t="s">
        <v>80</v>
      </c>
      <c r="N236" s="7"/>
    </row>
    <row r="237" spans="1:14" hidden="1" x14ac:dyDescent="0.3">
      <c r="A237">
        <v>235</v>
      </c>
      <c r="B237">
        <v>0</v>
      </c>
      <c r="C237">
        <v>2</v>
      </c>
      <c r="D237" s="7" t="s">
        <v>420</v>
      </c>
      <c r="E237" s="7" t="s">
        <v>78</v>
      </c>
      <c r="F237">
        <v>24</v>
      </c>
      <c r="G237">
        <v>0</v>
      </c>
      <c r="H237">
        <v>0</v>
      </c>
      <c r="I237" t="s">
        <v>421</v>
      </c>
      <c r="J237">
        <v>10.5</v>
      </c>
      <c r="K237" s="7"/>
      <c r="L237" s="7" t="s">
        <v>80</v>
      </c>
      <c r="N237" s="7"/>
    </row>
    <row r="238" spans="1:14" hidden="1" x14ac:dyDescent="0.3">
      <c r="A238">
        <v>236</v>
      </c>
      <c r="B238">
        <v>0</v>
      </c>
      <c r="C238">
        <v>3</v>
      </c>
      <c r="D238" s="7" t="s">
        <v>422</v>
      </c>
      <c r="E238" s="7" t="s">
        <v>82</v>
      </c>
      <c r="G238">
        <v>0</v>
      </c>
      <c r="H238">
        <v>0</v>
      </c>
      <c r="I238" t="s">
        <v>423</v>
      </c>
      <c r="J238">
        <v>7.55</v>
      </c>
      <c r="K238" s="7"/>
      <c r="L238" s="7" t="s">
        <v>80</v>
      </c>
      <c r="N238" s="7"/>
    </row>
    <row r="239" spans="1:14" hidden="1" x14ac:dyDescent="0.3">
      <c r="A239">
        <v>237</v>
      </c>
      <c r="B239">
        <v>0</v>
      </c>
      <c r="C239">
        <v>2</v>
      </c>
      <c r="D239" s="7" t="s">
        <v>424</v>
      </c>
      <c r="E239" s="7" t="s">
        <v>78</v>
      </c>
      <c r="F239">
        <v>44</v>
      </c>
      <c r="G239">
        <v>1</v>
      </c>
      <c r="H239">
        <v>0</v>
      </c>
      <c r="I239">
        <v>26707</v>
      </c>
      <c r="J239">
        <v>26</v>
      </c>
      <c r="K239" s="7"/>
      <c r="L239" s="7" t="s">
        <v>80</v>
      </c>
      <c r="N239" s="7"/>
    </row>
    <row r="240" spans="1:14" x14ac:dyDescent="0.3">
      <c r="A240">
        <v>238</v>
      </c>
      <c r="B240">
        <v>1</v>
      </c>
      <c r="C240">
        <v>2</v>
      </c>
      <c r="D240" s="7" t="s">
        <v>425</v>
      </c>
      <c r="E240" s="7" t="s">
        <v>82</v>
      </c>
      <c r="F240">
        <v>8</v>
      </c>
      <c r="G240">
        <v>0</v>
      </c>
      <c r="H240">
        <v>2</v>
      </c>
      <c r="I240" t="s">
        <v>426</v>
      </c>
      <c r="J240">
        <v>26.25</v>
      </c>
      <c r="K240" s="7"/>
      <c r="L240" s="7" t="s">
        <v>80</v>
      </c>
      <c r="N240" s="7"/>
    </row>
    <row r="241" spans="1:14" hidden="1" x14ac:dyDescent="0.3">
      <c r="A241">
        <v>239</v>
      </c>
      <c r="B241">
        <v>0</v>
      </c>
      <c r="C241">
        <v>2</v>
      </c>
      <c r="D241" s="7" t="s">
        <v>427</v>
      </c>
      <c r="E241" s="7" t="s">
        <v>78</v>
      </c>
      <c r="F241">
        <v>19</v>
      </c>
      <c r="G241">
        <v>0</v>
      </c>
      <c r="H241">
        <v>0</v>
      </c>
      <c r="I241">
        <v>28665</v>
      </c>
      <c r="J241">
        <v>10.5</v>
      </c>
      <c r="K241" s="7"/>
      <c r="L241" s="7" t="s">
        <v>80</v>
      </c>
      <c r="N241" s="7"/>
    </row>
    <row r="242" spans="1:14" hidden="1" x14ac:dyDescent="0.3">
      <c r="A242">
        <v>240</v>
      </c>
      <c r="B242">
        <v>0</v>
      </c>
      <c r="C242">
        <v>2</v>
      </c>
      <c r="D242" s="7" t="s">
        <v>428</v>
      </c>
      <c r="E242" s="7" t="s">
        <v>78</v>
      </c>
      <c r="F242">
        <v>33</v>
      </c>
      <c r="G242">
        <v>0</v>
      </c>
      <c r="H242">
        <v>0</v>
      </c>
      <c r="I242" t="s">
        <v>429</v>
      </c>
      <c r="J242">
        <v>12.275</v>
      </c>
      <c r="K242" s="7"/>
      <c r="L242" s="7" t="s">
        <v>80</v>
      </c>
      <c r="N242" s="7"/>
    </row>
    <row r="243" spans="1:14" hidden="1" x14ac:dyDescent="0.3">
      <c r="A243">
        <v>241</v>
      </c>
      <c r="B243">
        <v>0</v>
      </c>
      <c r="C243">
        <v>3</v>
      </c>
      <c r="D243" s="7" t="s">
        <v>430</v>
      </c>
      <c r="E243" s="7" t="s">
        <v>82</v>
      </c>
      <c r="G243">
        <v>1</v>
      </c>
      <c r="H243">
        <v>0</v>
      </c>
      <c r="I243">
        <v>2665</v>
      </c>
      <c r="J243">
        <v>14.4542</v>
      </c>
      <c r="K243" s="7"/>
      <c r="L243" s="7" t="s">
        <v>85</v>
      </c>
      <c r="N243" s="7"/>
    </row>
    <row r="244" spans="1:14" hidden="1" x14ac:dyDescent="0.3">
      <c r="A244">
        <v>242</v>
      </c>
      <c r="B244">
        <v>1</v>
      </c>
      <c r="C244">
        <v>3</v>
      </c>
      <c r="D244" s="7" t="s">
        <v>431</v>
      </c>
      <c r="E244" s="7" t="s">
        <v>82</v>
      </c>
      <c r="G244">
        <v>1</v>
      </c>
      <c r="H244">
        <v>0</v>
      </c>
      <c r="I244">
        <v>367230</v>
      </c>
      <c r="J244">
        <v>15.5</v>
      </c>
      <c r="K244" s="7"/>
      <c r="L244" s="7" t="s">
        <v>92</v>
      </c>
      <c r="N244" s="7"/>
    </row>
    <row r="245" spans="1:14" hidden="1" x14ac:dyDescent="0.3">
      <c r="A245">
        <v>243</v>
      </c>
      <c r="B245">
        <v>0</v>
      </c>
      <c r="C245">
        <v>2</v>
      </c>
      <c r="D245" s="7" t="s">
        <v>432</v>
      </c>
      <c r="E245" s="7" t="s">
        <v>78</v>
      </c>
      <c r="F245">
        <v>29</v>
      </c>
      <c r="G245">
        <v>0</v>
      </c>
      <c r="H245">
        <v>0</v>
      </c>
      <c r="I245" t="s">
        <v>433</v>
      </c>
      <c r="J245">
        <v>10.5</v>
      </c>
      <c r="K245" s="7"/>
      <c r="L245" s="7" t="s">
        <v>80</v>
      </c>
      <c r="N245" s="7"/>
    </row>
    <row r="246" spans="1:14" hidden="1" x14ac:dyDescent="0.3">
      <c r="A246">
        <v>244</v>
      </c>
      <c r="B246">
        <v>0</v>
      </c>
      <c r="C246">
        <v>3</v>
      </c>
      <c r="D246" s="7" t="s">
        <v>434</v>
      </c>
      <c r="E246" s="7" t="s">
        <v>78</v>
      </c>
      <c r="F246">
        <v>22</v>
      </c>
      <c r="G246">
        <v>0</v>
      </c>
      <c r="H246">
        <v>0</v>
      </c>
      <c r="I246" t="s">
        <v>435</v>
      </c>
      <c r="J246">
        <v>7.125</v>
      </c>
      <c r="K246" s="7"/>
      <c r="L246" s="7" t="s">
        <v>80</v>
      </c>
      <c r="N246" s="7"/>
    </row>
    <row r="247" spans="1:14" hidden="1" x14ac:dyDescent="0.3">
      <c r="A247">
        <v>245</v>
      </c>
      <c r="B247">
        <v>0</v>
      </c>
      <c r="C247">
        <v>3</v>
      </c>
      <c r="D247" s="7" t="s">
        <v>436</v>
      </c>
      <c r="E247" s="7" t="s">
        <v>78</v>
      </c>
      <c r="F247">
        <v>30</v>
      </c>
      <c r="G247">
        <v>0</v>
      </c>
      <c r="H247">
        <v>0</v>
      </c>
      <c r="I247">
        <v>2694</v>
      </c>
      <c r="J247">
        <v>7.2249999999999996</v>
      </c>
      <c r="K247" s="7"/>
      <c r="L247" s="7" t="s">
        <v>85</v>
      </c>
      <c r="N247" s="7"/>
    </row>
    <row r="248" spans="1:14" hidden="1" x14ac:dyDescent="0.3">
      <c r="A248">
        <v>246</v>
      </c>
      <c r="B248">
        <v>0</v>
      </c>
      <c r="C248">
        <v>1</v>
      </c>
      <c r="D248" s="7" t="s">
        <v>437</v>
      </c>
      <c r="E248" s="7" t="s">
        <v>78</v>
      </c>
      <c r="F248">
        <v>44</v>
      </c>
      <c r="G248">
        <v>2</v>
      </c>
      <c r="H248">
        <v>0</v>
      </c>
      <c r="I248">
        <v>19928</v>
      </c>
      <c r="J248">
        <v>90</v>
      </c>
      <c r="K248" s="7" t="s">
        <v>438</v>
      </c>
      <c r="L248" s="7" t="s">
        <v>92</v>
      </c>
      <c r="N248" s="7"/>
    </row>
    <row r="249" spans="1:14" hidden="1" x14ac:dyDescent="0.3">
      <c r="A249">
        <v>247</v>
      </c>
      <c r="B249">
        <v>0</v>
      </c>
      <c r="C249">
        <v>3</v>
      </c>
      <c r="D249" s="7" t="s">
        <v>439</v>
      </c>
      <c r="E249" s="7" t="s">
        <v>82</v>
      </c>
      <c r="F249">
        <v>25</v>
      </c>
      <c r="G249">
        <v>0</v>
      </c>
      <c r="H249">
        <v>0</v>
      </c>
      <c r="I249">
        <v>347071</v>
      </c>
      <c r="J249">
        <v>7.7750000000000004</v>
      </c>
      <c r="K249" s="7"/>
      <c r="L249" s="7" t="s">
        <v>80</v>
      </c>
      <c r="N249" s="7"/>
    </row>
    <row r="250" spans="1:14" x14ac:dyDescent="0.3">
      <c r="A250">
        <v>248</v>
      </c>
      <c r="B250">
        <v>1</v>
      </c>
      <c r="C250">
        <v>2</v>
      </c>
      <c r="D250" s="7" t="s">
        <v>440</v>
      </c>
      <c r="E250" s="7" t="s">
        <v>82</v>
      </c>
      <c r="F250">
        <v>24</v>
      </c>
      <c r="G250">
        <v>0</v>
      </c>
      <c r="H250">
        <v>2</v>
      </c>
      <c r="I250">
        <v>250649</v>
      </c>
      <c r="J250">
        <v>14.5</v>
      </c>
      <c r="K250" s="7"/>
      <c r="L250" s="7" t="s">
        <v>80</v>
      </c>
      <c r="N250" s="7"/>
    </row>
    <row r="251" spans="1:14" hidden="1" x14ac:dyDescent="0.3">
      <c r="A251">
        <v>249</v>
      </c>
      <c r="B251">
        <v>1</v>
      </c>
      <c r="C251">
        <v>1</v>
      </c>
      <c r="D251" s="7" t="s">
        <v>441</v>
      </c>
      <c r="E251" s="7" t="s">
        <v>78</v>
      </c>
      <c r="F251">
        <v>37</v>
      </c>
      <c r="G251">
        <v>1</v>
      </c>
      <c r="H251">
        <v>1</v>
      </c>
      <c r="I251">
        <v>11751</v>
      </c>
      <c r="J251">
        <v>52.554200000000002</v>
      </c>
      <c r="K251" s="7" t="s">
        <v>442</v>
      </c>
      <c r="L251" s="7" t="s">
        <v>80</v>
      </c>
      <c r="N251" s="7"/>
    </row>
    <row r="252" spans="1:14" hidden="1" x14ac:dyDescent="0.3">
      <c r="A252">
        <v>250</v>
      </c>
      <c r="B252">
        <v>0</v>
      </c>
      <c r="C252">
        <v>2</v>
      </c>
      <c r="D252" s="7" t="s">
        <v>443</v>
      </c>
      <c r="E252" s="7" t="s">
        <v>78</v>
      </c>
      <c r="F252">
        <v>54</v>
      </c>
      <c r="G252">
        <v>1</v>
      </c>
      <c r="H252">
        <v>0</v>
      </c>
      <c r="I252">
        <v>244252</v>
      </c>
      <c r="J252">
        <v>26</v>
      </c>
      <c r="K252" s="7"/>
      <c r="L252" s="7" t="s">
        <v>80</v>
      </c>
      <c r="N252" s="7"/>
    </row>
    <row r="253" spans="1:14" hidden="1" x14ac:dyDescent="0.3">
      <c r="A253">
        <v>251</v>
      </c>
      <c r="B253">
        <v>0</v>
      </c>
      <c r="C253">
        <v>3</v>
      </c>
      <c r="D253" s="7" t="s">
        <v>444</v>
      </c>
      <c r="E253" s="7" t="s">
        <v>78</v>
      </c>
      <c r="G253">
        <v>0</v>
      </c>
      <c r="H253">
        <v>0</v>
      </c>
      <c r="I253">
        <v>362316</v>
      </c>
      <c r="J253">
        <v>7.25</v>
      </c>
      <c r="K253" s="7"/>
      <c r="L253" s="7" t="s">
        <v>80</v>
      </c>
      <c r="N253" s="7"/>
    </row>
    <row r="254" spans="1:14" hidden="1" x14ac:dyDescent="0.3">
      <c r="A254">
        <v>252</v>
      </c>
      <c r="B254">
        <v>0</v>
      </c>
      <c r="C254">
        <v>3</v>
      </c>
      <c r="D254" s="7" t="s">
        <v>445</v>
      </c>
      <c r="E254" s="7" t="s">
        <v>82</v>
      </c>
      <c r="F254">
        <v>29</v>
      </c>
      <c r="G254">
        <v>1</v>
      </c>
      <c r="H254">
        <v>1</v>
      </c>
      <c r="I254">
        <v>347054</v>
      </c>
      <c r="J254">
        <v>10.4625</v>
      </c>
      <c r="K254" s="7" t="s">
        <v>100</v>
      </c>
      <c r="L254" s="7" t="s">
        <v>80</v>
      </c>
      <c r="N254" s="7"/>
    </row>
    <row r="255" spans="1:14" hidden="1" x14ac:dyDescent="0.3">
      <c r="A255">
        <v>253</v>
      </c>
      <c r="B255">
        <v>0</v>
      </c>
      <c r="C255">
        <v>1</v>
      </c>
      <c r="D255" s="7" t="s">
        <v>446</v>
      </c>
      <c r="E255" s="7" t="s">
        <v>78</v>
      </c>
      <c r="F255">
        <v>62</v>
      </c>
      <c r="G255">
        <v>0</v>
      </c>
      <c r="H255">
        <v>0</v>
      </c>
      <c r="I255">
        <v>113514</v>
      </c>
      <c r="J255">
        <v>26.55</v>
      </c>
      <c r="K255" s="7" t="s">
        <v>447</v>
      </c>
      <c r="L255" s="7" t="s">
        <v>80</v>
      </c>
      <c r="N255" s="7"/>
    </row>
    <row r="256" spans="1:14" hidden="1" x14ac:dyDescent="0.3">
      <c r="A256">
        <v>254</v>
      </c>
      <c r="B256">
        <v>0</v>
      </c>
      <c r="C256">
        <v>3</v>
      </c>
      <c r="D256" s="7" t="s">
        <v>448</v>
      </c>
      <c r="E256" s="7" t="s">
        <v>78</v>
      </c>
      <c r="F256">
        <v>30</v>
      </c>
      <c r="G256">
        <v>1</v>
      </c>
      <c r="H256">
        <v>0</v>
      </c>
      <c r="I256" t="s">
        <v>449</v>
      </c>
      <c r="J256">
        <v>16.100000000000001</v>
      </c>
      <c r="K256" s="7"/>
      <c r="L256" s="7" t="s">
        <v>80</v>
      </c>
      <c r="N256" s="7"/>
    </row>
    <row r="257" spans="1:14" hidden="1" x14ac:dyDescent="0.3">
      <c r="A257">
        <v>255</v>
      </c>
      <c r="B257">
        <v>0</v>
      </c>
      <c r="C257">
        <v>3</v>
      </c>
      <c r="D257" s="7" t="s">
        <v>450</v>
      </c>
      <c r="E257" s="7" t="s">
        <v>82</v>
      </c>
      <c r="F257">
        <v>41</v>
      </c>
      <c r="G257">
        <v>0</v>
      </c>
      <c r="H257">
        <v>2</v>
      </c>
      <c r="I257">
        <v>370129</v>
      </c>
      <c r="J257">
        <v>20.212499999999999</v>
      </c>
      <c r="K257" s="7"/>
      <c r="L257" s="7" t="s">
        <v>80</v>
      </c>
      <c r="N257" s="7"/>
    </row>
    <row r="258" spans="1:14" hidden="1" x14ac:dyDescent="0.3">
      <c r="A258">
        <v>256</v>
      </c>
      <c r="B258">
        <v>1</v>
      </c>
      <c r="C258">
        <v>3</v>
      </c>
      <c r="D258" s="7" t="s">
        <v>451</v>
      </c>
      <c r="E258" s="7" t="s">
        <v>82</v>
      </c>
      <c r="F258">
        <v>29</v>
      </c>
      <c r="G258">
        <v>0</v>
      </c>
      <c r="H258">
        <v>2</v>
      </c>
      <c r="I258">
        <v>2650</v>
      </c>
      <c r="J258">
        <v>15.245799999999999</v>
      </c>
      <c r="K258" s="7"/>
      <c r="L258" s="7" t="s">
        <v>85</v>
      </c>
      <c r="N258" s="7"/>
    </row>
    <row r="259" spans="1:14" hidden="1" x14ac:dyDescent="0.3">
      <c r="A259">
        <v>257</v>
      </c>
      <c r="B259">
        <v>1</v>
      </c>
      <c r="C259">
        <v>1</v>
      </c>
      <c r="D259" s="7" t="s">
        <v>452</v>
      </c>
      <c r="E259" s="7" t="s">
        <v>82</v>
      </c>
      <c r="G259">
        <v>0</v>
      </c>
      <c r="H259">
        <v>0</v>
      </c>
      <c r="I259" t="s">
        <v>453</v>
      </c>
      <c r="J259">
        <v>79.2</v>
      </c>
      <c r="K259" s="7"/>
      <c r="L259" s="7" t="s">
        <v>85</v>
      </c>
      <c r="N259" s="7"/>
    </row>
    <row r="260" spans="1:14" hidden="1" x14ac:dyDescent="0.3">
      <c r="A260">
        <v>258</v>
      </c>
      <c r="B260">
        <v>1</v>
      </c>
      <c r="C260">
        <v>1</v>
      </c>
      <c r="D260" s="7" t="s">
        <v>454</v>
      </c>
      <c r="E260" s="7" t="s">
        <v>82</v>
      </c>
      <c r="F260">
        <v>30</v>
      </c>
      <c r="G260">
        <v>0</v>
      </c>
      <c r="H260">
        <v>0</v>
      </c>
      <c r="I260">
        <v>110152</v>
      </c>
      <c r="J260">
        <v>86.5</v>
      </c>
      <c r="K260" s="7" t="s">
        <v>455</v>
      </c>
      <c r="L260" s="7" t="s">
        <v>80</v>
      </c>
      <c r="N260" s="7"/>
    </row>
    <row r="261" spans="1:14" hidden="1" x14ac:dyDescent="0.3">
      <c r="A261">
        <v>259</v>
      </c>
      <c r="B261">
        <v>1</v>
      </c>
      <c r="C261">
        <v>1</v>
      </c>
      <c r="D261" s="7" t="s">
        <v>456</v>
      </c>
      <c r="E261" s="7" t="s">
        <v>82</v>
      </c>
      <c r="F261">
        <v>35</v>
      </c>
      <c r="G261">
        <v>0</v>
      </c>
      <c r="H261">
        <v>0</v>
      </c>
      <c r="I261" t="s">
        <v>457</v>
      </c>
      <c r="J261">
        <v>512.32920000000001</v>
      </c>
      <c r="K261" s="7"/>
      <c r="L261" s="7" t="s">
        <v>85</v>
      </c>
      <c r="N261" s="7"/>
    </row>
    <row r="262" spans="1:14" x14ac:dyDescent="0.3">
      <c r="A262">
        <v>260</v>
      </c>
      <c r="B262">
        <v>1</v>
      </c>
      <c r="C262">
        <v>2</v>
      </c>
      <c r="D262" s="7" t="s">
        <v>458</v>
      </c>
      <c r="E262" s="7" t="s">
        <v>82</v>
      </c>
      <c r="F262">
        <v>50</v>
      </c>
      <c r="G262">
        <v>0</v>
      </c>
      <c r="H262">
        <v>1</v>
      </c>
      <c r="I262">
        <v>230433</v>
      </c>
      <c r="J262">
        <v>26</v>
      </c>
      <c r="K262" s="7"/>
      <c r="L262" s="7" t="s">
        <v>80</v>
      </c>
      <c r="N262" s="7"/>
    </row>
    <row r="263" spans="1:14" hidden="1" x14ac:dyDescent="0.3">
      <c r="A263">
        <v>261</v>
      </c>
      <c r="B263">
        <v>0</v>
      </c>
      <c r="C263">
        <v>3</v>
      </c>
      <c r="D263" s="7" t="s">
        <v>459</v>
      </c>
      <c r="E263" s="7" t="s">
        <v>78</v>
      </c>
      <c r="G263">
        <v>0</v>
      </c>
      <c r="H263">
        <v>0</v>
      </c>
      <c r="I263">
        <v>384461</v>
      </c>
      <c r="J263">
        <v>7.75</v>
      </c>
      <c r="K263" s="7"/>
      <c r="L263" s="7" t="s">
        <v>92</v>
      </c>
      <c r="N263" s="7"/>
    </row>
    <row r="264" spans="1:14" hidden="1" x14ac:dyDescent="0.3">
      <c r="A264">
        <v>262</v>
      </c>
      <c r="B264">
        <v>1</v>
      </c>
      <c r="C264">
        <v>3</v>
      </c>
      <c r="D264" s="7" t="s">
        <v>460</v>
      </c>
      <c r="E264" s="7" t="s">
        <v>78</v>
      </c>
      <c r="F264">
        <v>3</v>
      </c>
      <c r="G264">
        <v>4</v>
      </c>
      <c r="H264">
        <v>2</v>
      </c>
      <c r="I264">
        <v>347077</v>
      </c>
      <c r="J264">
        <v>31.387499999999999</v>
      </c>
      <c r="K264" s="7"/>
      <c r="L264" s="7" t="s">
        <v>80</v>
      </c>
      <c r="N264" s="7"/>
    </row>
    <row r="265" spans="1:14" hidden="1" x14ac:dyDescent="0.3">
      <c r="A265">
        <v>263</v>
      </c>
      <c r="B265">
        <v>0</v>
      </c>
      <c r="C265">
        <v>1</v>
      </c>
      <c r="D265" s="7" t="s">
        <v>461</v>
      </c>
      <c r="E265" s="7" t="s">
        <v>78</v>
      </c>
      <c r="F265">
        <v>52</v>
      </c>
      <c r="G265">
        <v>1</v>
      </c>
      <c r="H265">
        <v>1</v>
      </c>
      <c r="I265">
        <v>110413</v>
      </c>
      <c r="J265">
        <v>79.650000000000006</v>
      </c>
      <c r="K265" s="7" t="s">
        <v>462</v>
      </c>
      <c r="L265" s="7" t="s">
        <v>80</v>
      </c>
      <c r="N265" s="7"/>
    </row>
    <row r="266" spans="1:14" hidden="1" x14ac:dyDescent="0.3">
      <c r="A266">
        <v>264</v>
      </c>
      <c r="B266">
        <v>0</v>
      </c>
      <c r="C266">
        <v>1</v>
      </c>
      <c r="D266" s="7" t="s">
        <v>463</v>
      </c>
      <c r="E266" s="7" t="s">
        <v>78</v>
      </c>
      <c r="F266">
        <v>40</v>
      </c>
      <c r="G266">
        <v>0</v>
      </c>
      <c r="H266">
        <v>0</v>
      </c>
      <c r="I266">
        <v>112059</v>
      </c>
      <c r="J266">
        <v>0</v>
      </c>
      <c r="K266" s="7" t="s">
        <v>464</v>
      </c>
      <c r="L266" s="7" t="s">
        <v>80</v>
      </c>
      <c r="N266" s="7"/>
    </row>
    <row r="267" spans="1:14" hidden="1" x14ac:dyDescent="0.3">
      <c r="A267">
        <v>265</v>
      </c>
      <c r="B267">
        <v>0</v>
      </c>
      <c r="C267">
        <v>3</v>
      </c>
      <c r="D267" s="7" t="s">
        <v>465</v>
      </c>
      <c r="E267" s="7" t="s">
        <v>82</v>
      </c>
      <c r="G267">
        <v>0</v>
      </c>
      <c r="H267">
        <v>0</v>
      </c>
      <c r="I267">
        <v>382649</v>
      </c>
      <c r="J267">
        <v>7.75</v>
      </c>
      <c r="K267" s="7"/>
      <c r="L267" s="7" t="s">
        <v>92</v>
      </c>
      <c r="N267" s="7"/>
    </row>
    <row r="268" spans="1:14" hidden="1" x14ac:dyDescent="0.3">
      <c r="A268">
        <v>266</v>
      </c>
      <c r="B268">
        <v>0</v>
      </c>
      <c r="C268">
        <v>2</v>
      </c>
      <c r="D268" s="7" t="s">
        <v>466</v>
      </c>
      <c r="E268" s="7" t="s">
        <v>78</v>
      </c>
      <c r="F268">
        <v>36</v>
      </c>
      <c r="G268">
        <v>0</v>
      </c>
      <c r="H268">
        <v>0</v>
      </c>
      <c r="I268" t="s">
        <v>467</v>
      </c>
      <c r="J268">
        <v>10.5</v>
      </c>
      <c r="K268" s="7"/>
      <c r="L268" s="7" t="s">
        <v>80</v>
      </c>
      <c r="N268" s="7"/>
    </row>
    <row r="269" spans="1:14" hidden="1" x14ac:dyDescent="0.3">
      <c r="A269">
        <v>267</v>
      </c>
      <c r="B269">
        <v>0</v>
      </c>
      <c r="C269">
        <v>3</v>
      </c>
      <c r="D269" s="7" t="s">
        <v>468</v>
      </c>
      <c r="E269" s="7" t="s">
        <v>78</v>
      </c>
      <c r="F269">
        <v>16</v>
      </c>
      <c r="G269">
        <v>4</v>
      </c>
      <c r="H269">
        <v>1</v>
      </c>
      <c r="I269">
        <v>3101295</v>
      </c>
      <c r="J269">
        <v>39.6875</v>
      </c>
      <c r="K269" s="7"/>
      <c r="L269" s="7" t="s">
        <v>80</v>
      </c>
      <c r="N269" s="7"/>
    </row>
    <row r="270" spans="1:14" hidden="1" x14ac:dyDescent="0.3">
      <c r="A270">
        <v>268</v>
      </c>
      <c r="B270">
        <v>1</v>
      </c>
      <c r="C270">
        <v>3</v>
      </c>
      <c r="D270" s="7" t="s">
        <v>469</v>
      </c>
      <c r="E270" s="7" t="s">
        <v>78</v>
      </c>
      <c r="F270">
        <v>25</v>
      </c>
      <c r="G270">
        <v>1</v>
      </c>
      <c r="H270">
        <v>0</v>
      </c>
      <c r="I270">
        <v>347083</v>
      </c>
      <c r="J270">
        <v>7.7750000000000004</v>
      </c>
      <c r="K270" s="7"/>
      <c r="L270" s="7" t="s">
        <v>80</v>
      </c>
      <c r="N270" s="7"/>
    </row>
    <row r="271" spans="1:14" hidden="1" x14ac:dyDescent="0.3">
      <c r="A271">
        <v>269</v>
      </c>
      <c r="B271">
        <v>1</v>
      </c>
      <c r="C271">
        <v>1</v>
      </c>
      <c r="D271" s="7" t="s">
        <v>470</v>
      </c>
      <c r="E271" s="7" t="s">
        <v>82</v>
      </c>
      <c r="F271">
        <v>58</v>
      </c>
      <c r="G271">
        <v>0</v>
      </c>
      <c r="H271">
        <v>1</v>
      </c>
      <c r="I271" t="s">
        <v>471</v>
      </c>
      <c r="J271">
        <v>153.46250000000001</v>
      </c>
      <c r="K271" s="7" t="s">
        <v>472</v>
      </c>
      <c r="L271" s="7" t="s">
        <v>80</v>
      </c>
      <c r="N271" s="7"/>
    </row>
    <row r="272" spans="1:14" hidden="1" x14ac:dyDescent="0.3">
      <c r="A272">
        <v>270</v>
      </c>
      <c r="B272">
        <v>1</v>
      </c>
      <c r="C272">
        <v>1</v>
      </c>
      <c r="D272" s="7" t="s">
        <v>473</v>
      </c>
      <c r="E272" s="7" t="s">
        <v>82</v>
      </c>
      <c r="F272">
        <v>35</v>
      </c>
      <c r="G272">
        <v>0</v>
      </c>
      <c r="H272">
        <v>0</v>
      </c>
      <c r="I272" t="s">
        <v>474</v>
      </c>
      <c r="J272">
        <v>135.63329999999999</v>
      </c>
      <c r="K272" s="7" t="s">
        <v>475</v>
      </c>
      <c r="L272" s="7" t="s">
        <v>80</v>
      </c>
      <c r="N272" s="7"/>
    </row>
    <row r="273" spans="1:14" hidden="1" x14ac:dyDescent="0.3">
      <c r="A273">
        <v>271</v>
      </c>
      <c r="B273">
        <v>0</v>
      </c>
      <c r="C273">
        <v>1</v>
      </c>
      <c r="D273" s="7" t="s">
        <v>476</v>
      </c>
      <c r="E273" s="7" t="s">
        <v>78</v>
      </c>
      <c r="G273">
        <v>0</v>
      </c>
      <c r="H273">
        <v>0</v>
      </c>
      <c r="I273">
        <v>113798</v>
      </c>
      <c r="J273">
        <v>31</v>
      </c>
      <c r="K273" s="7"/>
      <c r="L273" s="7" t="s">
        <v>80</v>
      </c>
      <c r="N273" s="7"/>
    </row>
    <row r="274" spans="1:14" hidden="1" x14ac:dyDescent="0.3">
      <c r="A274">
        <v>272</v>
      </c>
      <c r="B274">
        <v>1</v>
      </c>
      <c r="C274">
        <v>3</v>
      </c>
      <c r="D274" s="7" t="s">
        <v>477</v>
      </c>
      <c r="E274" s="7" t="s">
        <v>78</v>
      </c>
      <c r="F274">
        <v>25</v>
      </c>
      <c r="G274">
        <v>0</v>
      </c>
      <c r="H274">
        <v>0</v>
      </c>
      <c r="I274" t="s">
        <v>345</v>
      </c>
      <c r="J274">
        <v>0</v>
      </c>
      <c r="K274" s="7"/>
      <c r="L274" s="7" t="s">
        <v>80</v>
      </c>
      <c r="N274" s="7"/>
    </row>
    <row r="275" spans="1:14" x14ac:dyDescent="0.3">
      <c r="A275">
        <v>273</v>
      </c>
      <c r="B275">
        <v>1</v>
      </c>
      <c r="C275">
        <v>2</v>
      </c>
      <c r="D275" s="7" t="s">
        <v>478</v>
      </c>
      <c r="E275" s="7" t="s">
        <v>82</v>
      </c>
      <c r="F275">
        <v>41</v>
      </c>
      <c r="G275">
        <v>0</v>
      </c>
      <c r="H275">
        <v>1</v>
      </c>
      <c r="I275">
        <v>250644</v>
      </c>
      <c r="J275">
        <v>19.5</v>
      </c>
      <c r="K275" s="7"/>
      <c r="L275" s="7" t="s">
        <v>80</v>
      </c>
      <c r="N275" s="7"/>
    </row>
    <row r="276" spans="1:14" hidden="1" x14ac:dyDescent="0.3">
      <c r="A276">
        <v>274</v>
      </c>
      <c r="B276">
        <v>0</v>
      </c>
      <c r="C276">
        <v>1</v>
      </c>
      <c r="D276" s="7" t="s">
        <v>479</v>
      </c>
      <c r="E276" s="7" t="s">
        <v>78</v>
      </c>
      <c r="F276">
        <v>37</v>
      </c>
      <c r="G276">
        <v>0</v>
      </c>
      <c r="H276">
        <v>1</v>
      </c>
      <c r="I276" t="s">
        <v>480</v>
      </c>
      <c r="J276">
        <v>29.7</v>
      </c>
      <c r="K276" s="7" t="s">
        <v>481</v>
      </c>
      <c r="L276" s="7" t="s">
        <v>85</v>
      </c>
      <c r="N276" s="7"/>
    </row>
    <row r="277" spans="1:14" hidden="1" x14ac:dyDescent="0.3">
      <c r="A277">
        <v>275</v>
      </c>
      <c r="B277">
        <v>1</v>
      </c>
      <c r="C277">
        <v>3</v>
      </c>
      <c r="D277" s="7" t="s">
        <v>482</v>
      </c>
      <c r="E277" s="7" t="s">
        <v>82</v>
      </c>
      <c r="G277">
        <v>0</v>
      </c>
      <c r="H277">
        <v>0</v>
      </c>
      <c r="I277">
        <v>370375</v>
      </c>
      <c r="J277">
        <v>7.75</v>
      </c>
      <c r="K277" s="7"/>
      <c r="L277" s="7" t="s">
        <v>92</v>
      </c>
      <c r="N277" s="7"/>
    </row>
    <row r="278" spans="1:14" hidden="1" x14ac:dyDescent="0.3">
      <c r="A278">
        <v>276</v>
      </c>
      <c r="B278">
        <v>1</v>
      </c>
      <c r="C278">
        <v>1</v>
      </c>
      <c r="D278" s="7" t="s">
        <v>483</v>
      </c>
      <c r="E278" s="7" t="s">
        <v>82</v>
      </c>
      <c r="F278">
        <v>63</v>
      </c>
      <c r="G278">
        <v>1</v>
      </c>
      <c r="H278">
        <v>0</v>
      </c>
      <c r="I278">
        <v>13502</v>
      </c>
      <c r="J278">
        <v>77.958299999999994</v>
      </c>
      <c r="K278" s="7" t="s">
        <v>484</v>
      </c>
      <c r="L278" s="7" t="s">
        <v>80</v>
      </c>
      <c r="N278" s="7"/>
    </row>
    <row r="279" spans="1:14" hidden="1" x14ac:dyDescent="0.3">
      <c r="A279">
        <v>277</v>
      </c>
      <c r="B279">
        <v>0</v>
      </c>
      <c r="C279">
        <v>3</v>
      </c>
      <c r="D279" s="7" t="s">
        <v>485</v>
      </c>
      <c r="E279" s="7" t="s">
        <v>82</v>
      </c>
      <c r="F279">
        <v>45</v>
      </c>
      <c r="G279">
        <v>0</v>
      </c>
      <c r="H279">
        <v>0</v>
      </c>
      <c r="I279">
        <v>347073</v>
      </c>
      <c r="J279">
        <v>7.75</v>
      </c>
      <c r="K279" s="7"/>
      <c r="L279" s="7" t="s">
        <v>80</v>
      </c>
      <c r="N279" s="7"/>
    </row>
    <row r="280" spans="1:14" hidden="1" x14ac:dyDescent="0.3">
      <c r="A280">
        <v>278</v>
      </c>
      <c r="B280">
        <v>0</v>
      </c>
      <c r="C280">
        <v>2</v>
      </c>
      <c r="D280" s="7" t="s">
        <v>486</v>
      </c>
      <c r="E280" s="7" t="s">
        <v>78</v>
      </c>
      <c r="G280">
        <v>0</v>
      </c>
      <c r="H280">
        <v>0</v>
      </c>
      <c r="I280">
        <v>239853</v>
      </c>
      <c r="J280">
        <v>0</v>
      </c>
      <c r="K280" s="7"/>
      <c r="L280" s="7" t="s">
        <v>80</v>
      </c>
      <c r="N280" s="7"/>
    </row>
    <row r="281" spans="1:14" hidden="1" x14ac:dyDescent="0.3">
      <c r="A281">
        <v>279</v>
      </c>
      <c r="B281">
        <v>0</v>
      </c>
      <c r="C281">
        <v>3</v>
      </c>
      <c r="D281" s="7" t="s">
        <v>487</v>
      </c>
      <c r="E281" s="7" t="s">
        <v>78</v>
      </c>
      <c r="F281">
        <v>7</v>
      </c>
      <c r="G281">
        <v>4</v>
      </c>
      <c r="H281">
        <v>1</v>
      </c>
      <c r="I281">
        <v>382652</v>
      </c>
      <c r="J281">
        <v>29.125</v>
      </c>
      <c r="K281" s="7"/>
      <c r="L281" s="7" t="s">
        <v>92</v>
      </c>
      <c r="N281" s="7"/>
    </row>
    <row r="282" spans="1:14" hidden="1" x14ac:dyDescent="0.3">
      <c r="A282">
        <v>280</v>
      </c>
      <c r="B282">
        <v>1</v>
      </c>
      <c r="C282">
        <v>3</v>
      </c>
      <c r="D282" s="7" t="s">
        <v>488</v>
      </c>
      <c r="E282" s="7" t="s">
        <v>82</v>
      </c>
      <c r="F282">
        <v>35</v>
      </c>
      <c r="G282">
        <v>1</v>
      </c>
      <c r="H282">
        <v>1</v>
      </c>
      <c r="I282" t="s">
        <v>489</v>
      </c>
      <c r="J282">
        <v>20.25</v>
      </c>
      <c r="K282" s="7"/>
      <c r="L282" s="7" t="s">
        <v>80</v>
      </c>
      <c r="N282" s="7"/>
    </row>
    <row r="283" spans="1:14" hidden="1" x14ac:dyDescent="0.3">
      <c r="A283">
        <v>281</v>
      </c>
      <c r="B283">
        <v>0</v>
      </c>
      <c r="C283">
        <v>3</v>
      </c>
      <c r="D283" s="7" t="s">
        <v>490</v>
      </c>
      <c r="E283" s="7" t="s">
        <v>78</v>
      </c>
      <c r="F283">
        <v>65</v>
      </c>
      <c r="G283">
        <v>0</v>
      </c>
      <c r="H283">
        <v>0</v>
      </c>
      <c r="I283">
        <v>336439</v>
      </c>
      <c r="J283">
        <v>7.75</v>
      </c>
      <c r="K283" s="7"/>
      <c r="L283" s="7" t="s">
        <v>92</v>
      </c>
      <c r="N283" s="7"/>
    </row>
    <row r="284" spans="1:14" hidden="1" x14ac:dyDescent="0.3">
      <c r="A284">
        <v>282</v>
      </c>
      <c r="B284">
        <v>0</v>
      </c>
      <c r="C284">
        <v>3</v>
      </c>
      <c r="D284" s="7" t="s">
        <v>491</v>
      </c>
      <c r="E284" s="7" t="s">
        <v>78</v>
      </c>
      <c r="F284">
        <v>28</v>
      </c>
      <c r="G284">
        <v>0</v>
      </c>
      <c r="H284">
        <v>0</v>
      </c>
      <c r="I284">
        <v>347464</v>
      </c>
      <c r="J284">
        <v>7.8541999999999996</v>
      </c>
      <c r="K284" s="7"/>
      <c r="L284" s="7" t="s">
        <v>80</v>
      </c>
      <c r="N284" s="7"/>
    </row>
    <row r="285" spans="1:14" hidden="1" x14ac:dyDescent="0.3">
      <c r="A285">
        <v>283</v>
      </c>
      <c r="B285">
        <v>0</v>
      </c>
      <c r="C285">
        <v>3</v>
      </c>
      <c r="D285" s="7" t="s">
        <v>492</v>
      </c>
      <c r="E285" s="7" t="s">
        <v>78</v>
      </c>
      <c r="F285">
        <v>16</v>
      </c>
      <c r="G285">
        <v>0</v>
      </c>
      <c r="H285">
        <v>0</v>
      </c>
      <c r="I285">
        <v>345778</v>
      </c>
      <c r="J285">
        <v>9.5</v>
      </c>
      <c r="K285" s="7"/>
      <c r="L285" s="7" t="s">
        <v>80</v>
      </c>
      <c r="N285" s="7"/>
    </row>
    <row r="286" spans="1:14" hidden="1" x14ac:dyDescent="0.3">
      <c r="A286">
        <v>284</v>
      </c>
      <c r="B286">
        <v>1</v>
      </c>
      <c r="C286">
        <v>3</v>
      </c>
      <c r="D286" s="7" t="s">
        <v>493</v>
      </c>
      <c r="E286" s="7" t="s">
        <v>78</v>
      </c>
      <c r="F286">
        <v>19</v>
      </c>
      <c r="G286">
        <v>0</v>
      </c>
      <c r="H286">
        <v>0</v>
      </c>
      <c r="I286" t="s">
        <v>494</v>
      </c>
      <c r="J286">
        <v>8.0500000000000007</v>
      </c>
      <c r="K286" s="7"/>
      <c r="L286" s="7" t="s">
        <v>80</v>
      </c>
      <c r="N286" s="7"/>
    </row>
    <row r="287" spans="1:14" hidden="1" x14ac:dyDescent="0.3">
      <c r="A287">
        <v>285</v>
      </c>
      <c r="B287">
        <v>0</v>
      </c>
      <c r="C287">
        <v>1</v>
      </c>
      <c r="D287" s="7" t="s">
        <v>495</v>
      </c>
      <c r="E287" s="7" t="s">
        <v>78</v>
      </c>
      <c r="G287">
        <v>0</v>
      </c>
      <c r="H287">
        <v>0</v>
      </c>
      <c r="I287">
        <v>113056</v>
      </c>
      <c r="J287">
        <v>26</v>
      </c>
      <c r="K287" s="7" t="s">
        <v>496</v>
      </c>
      <c r="L287" s="7" t="s">
        <v>80</v>
      </c>
      <c r="N287" s="7"/>
    </row>
    <row r="288" spans="1:14" hidden="1" x14ac:dyDescent="0.3">
      <c r="A288">
        <v>286</v>
      </c>
      <c r="B288">
        <v>0</v>
      </c>
      <c r="C288">
        <v>3</v>
      </c>
      <c r="D288" s="7" t="s">
        <v>497</v>
      </c>
      <c r="E288" s="7" t="s">
        <v>78</v>
      </c>
      <c r="F288">
        <v>33</v>
      </c>
      <c r="G288">
        <v>0</v>
      </c>
      <c r="H288">
        <v>0</v>
      </c>
      <c r="I288">
        <v>349239</v>
      </c>
      <c r="J288">
        <v>8.6624999999999996</v>
      </c>
      <c r="K288" s="7"/>
      <c r="L288" s="7" t="s">
        <v>85</v>
      </c>
      <c r="N288" s="7"/>
    </row>
    <row r="289" spans="1:14" hidden="1" x14ac:dyDescent="0.3">
      <c r="A289">
        <v>287</v>
      </c>
      <c r="B289">
        <v>1</v>
      </c>
      <c r="C289">
        <v>3</v>
      </c>
      <c r="D289" s="7" t="s">
        <v>498</v>
      </c>
      <c r="E289" s="7" t="s">
        <v>78</v>
      </c>
      <c r="F289">
        <v>30</v>
      </c>
      <c r="G289">
        <v>0</v>
      </c>
      <c r="H289">
        <v>0</v>
      </c>
      <c r="I289">
        <v>345774</v>
      </c>
      <c r="J289">
        <v>9.5</v>
      </c>
      <c r="K289" s="7"/>
      <c r="L289" s="7" t="s">
        <v>80</v>
      </c>
      <c r="N289" s="7"/>
    </row>
    <row r="290" spans="1:14" hidden="1" x14ac:dyDescent="0.3">
      <c r="A290">
        <v>288</v>
      </c>
      <c r="B290">
        <v>0</v>
      </c>
      <c r="C290">
        <v>3</v>
      </c>
      <c r="D290" s="7" t="s">
        <v>499</v>
      </c>
      <c r="E290" s="7" t="s">
        <v>78</v>
      </c>
      <c r="F290">
        <v>22</v>
      </c>
      <c r="G290">
        <v>0</v>
      </c>
      <c r="H290">
        <v>0</v>
      </c>
      <c r="I290">
        <v>349206</v>
      </c>
      <c r="J290">
        <v>7.8958000000000004</v>
      </c>
      <c r="K290" s="7"/>
      <c r="L290" s="7" t="s">
        <v>80</v>
      </c>
      <c r="N290" s="7"/>
    </row>
    <row r="291" spans="1:14" x14ac:dyDescent="0.3">
      <c r="A291">
        <v>289</v>
      </c>
      <c r="B291">
        <v>1</v>
      </c>
      <c r="C291">
        <v>2</v>
      </c>
      <c r="D291" s="7" t="s">
        <v>500</v>
      </c>
      <c r="E291" s="7" t="s">
        <v>78</v>
      </c>
      <c r="F291">
        <v>42</v>
      </c>
      <c r="G291">
        <v>0</v>
      </c>
      <c r="H291">
        <v>0</v>
      </c>
      <c r="I291">
        <v>237798</v>
      </c>
      <c r="J291">
        <v>13</v>
      </c>
      <c r="K291" s="7"/>
      <c r="L291" s="7" t="s">
        <v>80</v>
      </c>
      <c r="N291" s="7"/>
    </row>
    <row r="292" spans="1:14" hidden="1" x14ac:dyDescent="0.3">
      <c r="A292">
        <v>290</v>
      </c>
      <c r="B292">
        <v>1</v>
      </c>
      <c r="C292">
        <v>3</v>
      </c>
      <c r="D292" s="7" t="s">
        <v>501</v>
      </c>
      <c r="E292" s="7" t="s">
        <v>82</v>
      </c>
      <c r="F292">
        <v>22</v>
      </c>
      <c r="G292">
        <v>0</v>
      </c>
      <c r="H292">
        <v>0</v>
      </c>
      <c r="I292">
        <v>370373</v>
      </c>
      <c r="J292">
        <v>7.75</v>
      </c>
      <c r="K292" s="7"/>
      <c r="L292" s="7" t="s">
        <v>92</v>
      </c>
      <c r="N292" s="7"/>
    </row>
    <row r="293" spans="1:14" hidden="1" x14ac:dyDescent="0.3">
      <c r="A293">
        <v>291</v>
      </c>
      <c r="B293">
        <v>1</v>
      </c>
      <c r="C293">
        <v>1</v>
      </c>
      <c r="D293" s="7" t="s">
        <v>502</v>
      </c>
      <c r="E293" s="7" t="s">
        <v>82</v>
      </c>
      <c r="F293">
        <v>26</v>
      </c>
      <c r="G293">
        <v>0</v>
      </c>
      <c r="H293">
        <v>0</v>
      </c>
      <c r="I293">
        <v>19877</v>
      </c>
      <c r="J293">
        <v>78.849999999999994</v>
      </c>
      <c r="K293" s="7"/>
      <c r="L293" s="7" t="s">
        <v>80</v>
      </c>
      <c r="N293" s="7"/>
    </row>
    <row r="294" spans="1:14" hidden="1" x14ac:dyDescent="0.3">
      <c r="A294">
        <v>292</v>
      </c>
      <c r="B294">
        <v>1</v>
      </c>
      <c r="C294">
        <v>1</v>
      </c>
      <c r="D294" s="7" t="s">
        <v>503</v>
      </c>
      <c r="E294" s="7" t="s">
        <v>82</v>
      </c>
      <c r="F294">
        <v>19</v>
      </c>
      <c r="G294">
        <v>1</v>
      </c>
      <c r="H294">
        <v>0</v>
      </c>
      <c r="I294">
        <v>11967</v>
      </c>
      <c r="J294">
        <v>91.0792</v>
      </c>
      <c r="K294" s="7" t="s">
        <v>504</v>
      </c>
      <c r="L294" s="7" t="s">
        <v>85</v>
      </c>
      <c r="N294" s="7"/>
    </row>
    <row r="295" spans="1:14" hidden="1" x14ac:dyDescent="0.3">
      <c r="A295">
        <v>293</v>
      </c>
      <c r="B295">
        <v>0</v>
      </c>
      <c r="C295">
        <v>2</v>
      </c>
      <c r="D295" s="7" t="s">
        <v>505</v>
      </c>
      <c r="E295" s="7" t="s">
        <v>78</v>
      </c>
      <c r="F295">
        <v>36</v>
      </c>
      <c r="G295">
        <v>0</v>
      </c>
      <c r="H295">
        <v>0</v>
      </c>
      <c r="I295" t="s">
        <v>506</v>
      </c>
      <c r="J295">
        <v>12.875</v>
      </c>
      <c r="K295" s="7" t="s">
        <v>507</v>
      </c>
      <c r="L295" s="7" t="s">
        <v>85</v>
      </c>
      <c r="N295" s="7"/>
    </row>
    <row r="296" spans="1:14" hidden="1" x14ac:dyDescent="0.3">
      <c r="A296">
        <v>294</v>
      </c>
      <c r="B296">
        <v>0</v>
      </c>
      <c r="C296">
        <v>3</v>
      </c>
      <c r="D296" s="7" t="s">
        <v>508</v>
      </c>
      <c r="E296" s="7" t="s">
        <v>82</v>
      </c>
      <c r="F296">
        <v>24</v>
      </c>
      <c r="G296">
        <v>0</v>
      </c>
      <c r="H296">
        <v>0</v>
      </c>
      <c r="I296">
        <v>349236</v>
      </c>
      <c r="J296">
        <v>8.85</v>
      </c>
      <c r="K296" s="7"/>
      <c r="L296" s="7" t="s">
        <v>80</v>
      </c>
      <c r="N296" s="7"/>
    </row>
    <row r="297" spans="1:14" hidden="1" x14ac:dyDescent="0.3">
      <c r="A297">
        <v>295</v>
      </c>
      <c r="B297">
        <v>0</v>
      </c>
      <c r="C297">
        <v>3</v>
      </c>
      <c r="D297" s="7" t="s">
        <v>509</v>
      </c>
      <c r="E297" s="7" t="s">
        <v>78</v>
      </c>
      <c r="F297">
        <v>24</v>
      </c>
      <c r="G297">
        <v>0</v>
      </c>
      <c r="H297">
        <v>0</v>
      </c>
      <c r="I297">
        <v>349233</v>
      </c>
      <c r="J297">
        <v>7.8958000000000004</v>
      </c>
      <c r="K297" s="7"/>
      <c r="L297" s="7" t="s">
        <v>80</v>
      </c>
      <c r="N297" s="7"/>
    </row>
    <row r="298" spans="1:14" hidden="1" x14ac:dyDescent="0.3">
      <c r="A298">
        <v>296</v>
      </c>
      <c r="B298">
        <v>0</v>
      </c>
      <c r="C298">
        <v>1</v>
      </c>
      <c r="D298" s="7" t="s">
        <v>510</v>
      </c>
      <c r="E298" s="7" t="s">
        <v>78</v>
      </c>
      <c r="G298">
        <v>0</v>
      </c>
      <c r="H298">
        <v>0</v>
      </c>
      <c r="I298" t="s">
        <v>511</v>
      </c>
      <c r="J298">
        <v>27.720800000000001</v>
      </c>
      <c r="K298" s="7"/>
      <c r="L298" s="7" t="s">
        <v>85</v>
      </c>
      <c r="N298" s="7"/>
    </row>
    <row r="299" spans="1:14" hidden="1" x14ac:dyDescent="0.3">
      <c r="A299">
        <v>297</v>
      </c>
      <c r="B299">
        <v>0</v>
      </c>
      <c r="C299">
        <v>3</v>
      </c>
      <c r="D299" s="7" t="s">
        <v>512</v>
      </c>
      <c r="E299" s="7" t="s">
        <v>78</v>
      </c>
      <c r="F299">
        <v>23.5</v>
      </c>
      <c r="G299">
        <v>0</v>
      </c>
      <c r="H299">
        <v>0</v>
      </c>
      <c r="I299">
        <v>2693</v>
      </c>
      <c r="J299">
        <v>7.2291999999999996</v>
      </c>
      <c r="K299" s="7"/>
      <c r="L299" s="7" t="s">
        <v>85</v>
      </c>
      <c r="N299" s="7"/>
    </row>
    <row r="300" spans="1:14" hidden="1" x14ac:dyDescent="0.3">
      <c r="A300">
        <v>298</v>
      </c>
      <c r="B300">
        <v>0</v>
      </c>
      <c r="C300">
        <v>1</v>
      </c>
      <c r="D300" s="7" t="s">
        <v>513</v>
      </c>
      <c r="E300" s="7" t="s">
        <v>82</v>
      </c>
      <c r="F300">
        <v>2</v>
      </c>
      <c r="G300">
        <v>1</v>
      </c>
      <c r="H300">
        <v>2</v>
      </c>
      <c r="I300">
        <v>113781</v>
      </c>
      <c r="J300">
        <v>151.55000000000001</v>
      </c>
      <c r="K300" s="7" t="s">
        <v>514</v>
      </c>
      <c r="L300" s="7" t="s">
        <v>80</v>
      </c>
      <c r="N300" s="7"/>
    </row>
    <row r="301" spans="1:14" hidden="1" x14ac:dyDescent="0.3">
      <c r="A301">
        <v>299</v>
      </c>
      <c r="B301">
        <v>1</v>
      </c>
      <c r="C301">
        <v>1</v>
      </c>
      <c r="D301" s="7" t="s">
        <v>515</v>
      </c>
      <c r="E301" s="7" t="s">
        <v>78</v>
      </c>
      <c r="G301">
        <v>0</v>
      </c>
      <c r="H301">
        <v>0</v>
      </c>
      <c r="I301">
        <v>19988</v>
      </c>
      <c r="J301">
        <v>30.5</v>
      </c>
      <c r="K301" s="7" t="s">
        <v>516</v>
      </c>
      <c r="L301" s="7" t="s">
        <v>80</v>
      </c>
      <c r="N301" s="7"/>
    </row>
    <row r="302" spans="1:14" hidden="1" x14ac:dyDescent="0.3">
      <c r="A302">
        <v>300</v>
      </c>
      <c r="B302">
        <v>1</v>
      </c>
      <c r="C302">
        <v>1</v>
      </c>
      <c r="D302" s="7" t="s">
        <v>517</v>
      </c>
      <c r="E302" s="7" t="s">
        <v>82</v>
      </c>
      <c r="F302">
        <v>50</v>
      </c>
      <c r="G302">
        <v>0</v>
      </c>
      <c r="H302">
        <v>1</v>
      </c>
      <c r="I302" t="s">
        <v>252</v>
      </c>
      <c r="J302">
        <v>247.52080000000001</v>
      </c>
      <c r="K302" s="7" t="s">
        <v>253</v>
      </c>
      <c r="L302" s="7" t="s">
        <v>85</v>
      </c>
      <c r="N302" s="7"/>
    </row>
    <row r="303" spans="1:14" hidden="1" x14ac:dyDescent="0.3">
      <c r="A303">
        <v>301</v>
      </c>
      <c r="B303">
        <v>1</v>
      </c>
      <c r="C303">
        <v>3</v>
      </c>
      <c r="D303" s="7" t="s">
        <v>518</v>
      </c>
      <c r="E303" s="7" t="s">
        <v>82</v>
      </c>
      <c r="G303">
        <v>0</v>
      </c>
      <c r="H303">
        <v>0</v>
      </c>
      <c r="I303">
        <v>9234</v>
      </c>
      <c r="J303">
        <v>7.75</v>
      </c>
      <c r="K303" s="7"/>
      <c r="L303" s="7" t="s">
        <v>92</v>
      </c>
      <c r="N303" s="7"/>
    </row>
    <row r="304" spans="1:14" hidden="1" x14ac:dyDescent="0.3">
      <c r="A304">
        <v>302</v>
      </c>
      <c r="B304">
        <v>1</v>
      </c>
      <c r="C304">
        <v>3</v>
      </c>
      <c r="D304" s="7" t="s">
        <v>519</v>
      </c>
      <c r="E304" s="7" t="s">
        <v>78</v>
      </c>
      <c r="G304">
        <v>2</v>
      </c>
      <c r="H304">
        <v>0</v>
      </c>
      <c r="I304">
        <v>367226</v>
      </c>
      <c r="J304">
        <v>23.25</v>
      </c>
      <c r="K304" s="7"/>
      <c r="L304" s="7" t="s">
        <v>92</v>
      </c>
      <c r="N304" s="7"/>
    </row>
    <row r="305" spans="1:14" hidden="1" x14ac:dyDescent="0.3">
      <c r="A305">
        <v>303</v>
      </c>
      <c r="B305">
        <v>0</v>
      </c>
      <c r="C305">
        <v>3</v>
      </c>
      <c r="D305" s="7" t="s">
        <v>520</v>
      </c>
      <c r="E305" s="7" t="s">
        <v>78</v>
      </c>
      <c r="F305">
        <v>19</v>
      </c>
      <c r="G305">
        <v>0</v>
      </c>
      <c r="H305">
        <v>0</v>
      </c>
      <c r="I305" t="s">
        <v>345</v>
      </c>
      <c r="J305">
        <v>0</v>
      </c>
      <c r="K305" s="7"/>
      <c r="L305" s="7" t="s">
        <v>80</v>
      </c>
      <c r="N305" s="7"/>
    </row>
    <row r="306" spans="1:14" x14ac:dyDescent="0.3">
      <c r="A306">
        <v>304</v>
      </c>
      <c r="B306">
        <v>1</v>
      </c>
      <c r="C306">
        <v>2</v>
      </c>
      <c r="D306" s="7" t="s">
        <v>521</v>
      </c>
      <c r="E306" s="7" t="s">
        <v>82</v>
      </c>
      <c r="G306">
        <v>0</v>
      </c>
      <c r="H306">
        <v>0</v>
      </c>
      <c r="I306">
        <v>226593</v>
      </c>
      <c r="J306">
        <v>12.35</v>
      </c>
      <c r="K306" s="7" t="s">
        <v>260</v>
      </c>
      <c r="L306" s="7" t="s">
        <v>92</v>
      </c>
      <c r="N306" s="7"/>
    </row>
    <row r="307" spans="1:14" hidden="1" x14ac:dyDescent="0.3">
      <c r="A307">
        <v>305</v>
      </c>
      <c r="B307">
        <v>0</v>
      </c>
      <c r="C307">
        <v>3</v>
      </c>
      <c r="D307" s="7" t="s">
        <v>522</v>
      </c>
      <c r="E307" s="7" t="s">
        <v>78</v>
      </c>
      <c r="G307">
        <v>0</v>
      </c>
      <c r="H307">
        <v>0</v>
      </c>
      <c r="I307" t="s">
        <v>523</v>
      </c>
      <c r="J307">
        <v>8.0500000000000007</v>
      </c>
      <c r="K307" s="7"/>
      <c r="L307" s="7" t="s">
        <v>80</v>
      </c>
      <c r="N307" s="7"/>
    </row>
    <row r="308" spans="1:14" hidden="1" x14ac:dyDescent="0.3">
      <c r="A308">
        <v>306</v>
      </c>
      <c r="B308">
        <v>1</v>
      </c>
      <c r="C308">
        <v>1</v>
      </c>
      <c r="D308" s="7" t="s">
        <v>524</v>
      </c>
      <c r="E308" s="7" t="s">
        <v>78</v>
      </c>
      <c r="F308">
        <v>0.92</v>
      </c>
      <c r="G308">
        <v>1</v>
      </c>
      <c r="H308">
        <v>2</v>
      </c>
      <c r="I308">
        <v>113781</v>
      </c>
      <c r="J308">
        <v>151.55000000000001</v>
      </c>
      <c r="K308" s="7" t="s">
        <v>514</v>
      </c>
      <c r="L308" s="7" t="s">
        <v>80</v>
      </c>
      <c r="N308" s="7"/>
    </row>
    <row r="309" spans="1:14" hidden="1" x14ac:dyDescent="0.3">
      <c r="A309">
        <v>307</v>
      </c>
      <c r="B309">
        <v>1</v>
      </c>
      <c r="C309">
        <v>1</v>
      </c>
      <c r="D309" s="7" t="s">
        <v>525</v>
      </c>
      <c r="E309" s="7" t="s">
        <v>82</v>
      </c>
      <c r="G309">
        <v>0</v>
      </c>
      <c r="H309">
        <v>0</v>
      </c>
      <c r="I309">
        <v>17421</v>
      </c>
      <c r="J309">
        <v>110.88330000000001</v>
      </c>
      <c r="K309" s="7"/>
      <c r="L309" s="7" t="s">
        <v>85</v>
      </c>
      <c r="N309" s="7"/>
    </row>
    <row r="310" spans="1:14" hidden="1" x14ac:dyDescent="0.3">
      <c r="A310">
        <v>308</v>
      </c>
      <c r="B310">
        <v>1</v>
      </c>
      <c r="C310">
        <v>1</v>
      </c>
      <c r="D310" s="7" t="s">
        <v>526</v>
      </c>
      <c r="E310" s="7" t="s">
        <v>82</v>
      </c>
      <c r="F310">
        <v>17</v>
      </c>
      <c r="G310">
        <v>1</v>
      </c>
      <c r="H310">
        <v>0</v>
      </c>
      <c r="I310" t="s">
        <v>527</v>
      </c>
      <c r="J310">
        <v>108.9</v>
      </c>
      <c r="K310" s="7" t="s">
        <v>528</v>
      </c>
      <c r="L310" s="7" t="s">
        <v>85</v>
      </c>
      <c r="N310" s="7"/>
    </row>
    <row r="311" spans="1:14" hidden="1" x14ac:dyDescent="0.3">
      <c r="A311">
        <v>309</v>
      </c>
      <c r="B311">
        <v>0</v>
      </c>
      <c r="C311">
        <v>2</v>
      </c>
      <c r="D311" s="7" t="s">
        <v>529</v>
      </c>
      <c r="E311" s="7" t="s">
        <v>78</v>
      </c>
      <c r="F311">
        <v>30</v>
      </c>
      <c r="G311">
        <v>1</v>
      </c>
      <c r="H311">
        <v>0</v>
      </c>
      <c r="I311" t="s">
        <v>530</v>
      </c>
      <c r="J311">
        <v>24</v>
      </c>
      <c r="K311" s="7"/>
      <c r="L311" s="7" t="s">
        <v>85</v>
      </c>
      <c r="N311" s="7"/>
    </row>
    <row r="312" spans="1:14" hidden="1" x14ac:dyDescent="0.3">
      <c r="A312">
        <v>310</v>
      </c>
      <c r="B312">
        <v>1</v>
      </c>
      <c r="C312">
        <v>1</v>
      </c>
      <c r="D312" s="7" t="s">
        <v>531</v>
      </c>
      <c r="E312" s="7" t="s">
        <v>82</v>
      </c>
      <c r="F312">
        <v>30</v>
      </c>
      <c r="G312">
        <v>0</v>
      </c>
      <c r="H312">
        <v>0</v>
      </c>
      <c r="I312" t="s">
        <v>532</v>
      </c>
      <c r="J312">
        <v>56.929200000000002</v>
      </c>
      <c r="K312" s="7" t="s">
        <v>533</v>
      </c>
      <c r="L312" s="7" t="s">
        <v>85</v>
      </c>
      <c r="N312" s="7"/>
    </row>
    <row r="313" spans="1:14" hidden="1" x14ac:dyDescent="0.3">
      <c r="A313">
        <v>311</v>
      </c>
      <c r="B313">
        <v>1</v>
      </c>
      <c r="C313">
        <v>1</v>
      </c>
      <c r="D313" s="7" t="s">
        <v>534</v>
      </c>
      <c r="E313" s="7" t="s">
        <v>82</v>
      </c>
      <c r="F313">
        <v>24</v>
      </c>
      <c r="G313">
        <v>0</v>
      </c>
      <c r="H313">
        <v>0</v>
      </c>
      <c r="I313">
        <v>11767</v>
      </c>
      <c r="J313">
        <v>83.158299999999997</v>
      </c>
      <c r="K313" s="7" t="s">
        <v>535</v>
      </c>
      <c r="L313" s="7" t="s">
        <v>85</v>
      </c>
      <c r="N313" s="7"/>
    </row>
    <row r="314" spans="1:14" hidden="1" x14ac:dyDescent="0.3">
      <c r="A314">
        <v>312</v>
      </c>
      <c r="B314">
        <v>1</v>
      </c>
      <c r="C314">
        <v>1</v>
      </c>
      <c r="D314" s="7" t="s">
        <v>536</v>
      </c>
      <c r="E314" s="7" t="s">
        <v>82</v>
      </c>
      <c r="F314">
        <v>18</v>
      </c>
      <c r="G314">
        <v>2</v>
      </c>
      <c r="H314">
        <v>2</v>
      </c>
      <c r="I314" t="s">
        <v>537</v>
      </c>
      <c r="J314">
        <v>262.375</v>
      </c>
      <c r="K314" s="7" t="s">
        <v>538</v>
      </c>
      <c r="L314" s="7" t="s">
        <v>85</v>
      </c>
      <c r="N314" s="7"/>
    </row>
    <row r="315" spans="1:14" hidden="1" x14ac:dyDescent="0.3">
      <c r="A315">
        <v>313</v>
      </c>
      <c r="B315">
        <v>0</v>
      </c>
      <c r="C315">
        <v>2</v>
      </c>
      <c r="D315" s="7" t="s">
        <v>539</v>
      </c>
      <c r="E315" s="7" t="s">
        <v>82</v>
      </c>
      <c r="F315">
        <v>26</v>
      </c>
      <c r="G315">
        <v>1</v>
      </c>
      <c r="H315">
        <v>1</v>
      </c>
      <c r="I315">
        <v>250651</v>
      </c>
      <c r="J315">
        <v>26</v>
      </c>
      <c r="K315" s="7"/>
      <c r="L315" s="7" t="s">
        <v>80</v>
      </c>
      <c r="N315" s="7"/>
    </row>
    <row r="316" spans="1:14" hidden="1" x14ac:dyDescent="0.3">
      <c r="A316">
        <v>314</v>
      </c>
      <c r="B316">
        <v>0</v>
      </c>
      <c r="C316">
        <v>3</v>
      </c>
      <c r="D316" s="7" t="s">
        <v>540</v>
      </c>
      <c r="E316" s="7" t="s">
        <v>78</v>
      </c>
      <c r="F316">
        <v>28</v>
      </c>
      <c r="G316">
        <v>0</v>
      </c>
      <c r="H316">
        <v>0</v>
      </c>
      <c r="I316">
        <v>349243</v>
      </c>
      <c r="J316">
        <v>7.8958000000000004</v>
      </c>
      <c r="K316" s="7"/>
      <c r="L316" s="7" t="s">
        <v>80</v>
      </c>
      <c r="N316" s="7"/>
    </row>
    <row r="317" spans="1:14" hidden="1" x14ac:dyDescent="0.3">
      <c r="A317">
        <v>315</v>
      </c>
      <c r="B317">
        <v>0</v>
      </c>
      <c r="C317">
        <v>2</v>
      </c>
      <c r="D317" s="7" t="s">
        <v>541</v>
      </c>
      <c r="E317" s="7" t="s">
        <v>78</v>
      </c>
      <c r="F317">
        <v>43</v>
      </c>
      <c r="G317">
        <v>1</v>
      </c>
      <c r="H317">
        <v>1</v>
      </c>
      <c r="I317" t="s">
        <v>542</v>
      </c>
      <c r="J317">
        <v>26.25</v>
      </c>
      <c r="K317" s="7"/>
      <c r="L317" s="7" t="s">
        <v>80</v>
      </c>
      <c r="N317" s="7"/>
    </row>
    <row r="318" spans="1:14" hidden="1" x14ac:dyDescent="0.3">
      <c r="A318">
        <v>316</v>
      </c>
      <c r="B318">
        <v>1</v>
      </c>
      <c r="C318">
        <v>3</v>
      </c>
      <c r="D318" s="7" t="s">
        <v>543</v>
      </c>
      <c r="E318" s="7" t="s">
        <v>82</v>
      </c>
      <c r="F318">
        <v>26</v>
      </c>
      <c r="G318">
        <v>0</v>
      </c>
      <c r="H318">
        <v>0</v>
      </c>
      <c r="I318">
        <v>347470</v>
      </c>
      <c r="J318">
        <v>7.8541999999999996</v>
      </c>
      <c r="K318" s="7"/>
      <c r="L318" s="7" t="s">
        <v>80</v>
      </c>
      <c r="N318" s="7"/>
    </row>
    <row r="319" spans="1:14" x14ac:dyDescent="0.3">
      <c r="A319">
        <v>317</v>
      </c>
      <c r="B319">
        <v>1</v>
      </c>
      <c r="C319">
        <v>2</v>
      </c>
      <c r="D319" s="7" t="s">
        <v>544</v>
      </c>
      <c r="E319" s="7" t="s">
        <v>82</v>
      </c>
      <c r="F319">
        <v>24</v>
      </c>
      <c r="G319">
        <v>1</v>
      </c>
      <c r="H319">
        <v>0</v>
      </c>
      <c r="I319">
        <v>244367</v>
      </c>
      <c r="J319">
        <v>26</v>
      </c>
      <c r="K319" s="7"/>
      <c r="L319" s="7" t="s">
        <v>80</v>
      </c>
      <c r="N319" s="7"/>
    </row>
    <row r="320" spans="1:14" hidden="1" x14ac:dyDescent="0.3">
      <c r="A320">
        <v>318</v>
      </c>
      <c r="B320">
        <v>0</v>
      </c>
      <c r="C320">
        <v>2</v>
      </c>
      <c r="D320" s="7" t="s">
        <v>545</v>
      </c>
      <c r="E320" s="7" t="s">
        <v>78</v>
      </c>
      <c r="F320">
        <v>54</v>
      </c>
      <c r="G320">
        <v>0</v>
      </c>
      <c r="H320">
        <v>0</v>
      </c>
      <c r="I320">
        <v>29011</v>
      </c>
      <c r="J320">
        <v>14</v>
      </c>
      <c r="K320" s="7"/>
      <c r="L320" s="7" t="s">
        <v>80</v>
      </c>
      <c r="N320" s="7"/>
    </row>
    <row r="321" spans="1:14" hidden="1" x14ac:dyDescent="0.3">
      <c r="A321">
        <v>319</v>
      </c>
      <c r="B321">
        <v>1</v>
      </c>
      <c r="C321">
        <v>1</v>
      </c>
      <c r="D321" s="7" t="s">
        <v>546</v>
      </c>
      <c r="E321" s="7" t="s">
        <v>82</v>
      </c>
      <c r="F321">
        <v>31</v>
      </c>
      <c r="G321">
        <v>0</v>
      </c>
      <c r="H321">
        <v>2</v>
      </c>
      <c r="I321">
        <v>36928</v>
      </c>
      <c r="J321">
        <v>164.86670000000001</v>
      </c>
      <c r="K321" s="7" t="s">
        <v>547</v>
      </c>
      <c r="L321" s="7" t="s">
        <v>80</v>
      </c>
      <c r="N321" s="7"/>
    </row>
    <row r="322" spans="1:14" hidden="1" x14ac:dyDescent="0.3">
      <c r="A322">
        <v>320</v>
      </c>
      <c r="B322">
        <v>1</v>
      </c>
      <c r="C322">
        <v>1</v>
      </c>
      <c r="D322" s="7" t="s">
        <v>548</v>
      </c>
      <c r="E322" s="7" t="s">
        <v>82</v>
      </c>
      <c r="F322">
        <v>40</v>
      </c>
      <c r="G322">
        <v>1</v>
      </c>
      <c r="H322">
        <v>1</v>
      </c>
      <c r="I322">
        <v>16966</v>
      </c>
      <c r="J322">
        <v>134.5</v>
      </c>
      <c r="K322" s="7" t="s">
        <v>549</v>
      </c>
      <c r="L322" s="7" t="s">
        <v>85</v>
      </c>
      <c r="N322" s="7"/>
    </row>
    <row r="323" spans="1:14" hidden="1" x14ac:dyDescent="0.3">
      <c r="A323">
        <v>321</v>
      </c>
      <c r="B323">
        <v>0</v>
      </c>
      <c r="C323">
        <v>3</v>
      </c>
      <c r="D323" s="7" t="s">
        <v>550</v>
      </c>
      <c r="E323" s="7" t="s">
        <v>78</v>
      </c>
      <c r="F323">
        <v>22</v>
      </c>
      <c r="G323">
        <v>0</v>
      </c>
      <c r="H323">
        <v>0</v>
      </c>
      <c r="I323" t="s">
        <v>551</v>
      </c>
      <c r="J323">
        <v>7.25</v>
      </c>
      <c r="K323" s="7"/>
      <c r="L323" s="7" t="s">
        <v>80</v>
      </c>
      <c r="N323" s="7"/>
    </row>
    <row r="324" spans="1:14" hidden="1" x14ac:dyDescent="0.3">
      <c r="A324">
        <v>322</v>
      </c>
      <c r="B324">
        <v>0</v>
      </c>
      <c r="C324">
        <v>3</v>
      </c>
      <c r="D324" s="7" t="s">
        <v>552</v>
      </c>
      <c r="E324" s="7" t="s">
        <v>78</v>
      </c>
      <c r="F324">
        <v>27</v>
      </c>
      <c r="G324">
        <v>0</v>
      </c>
      <c r="H324">
        <v>0</v>
      </c>
      <c r="I324">
        <v>349219</v>
      </c>
      <c r="J324">
        <v>7.8958000000000004</v>
      </c>
      <c r="K324" s="7"/>
      <c r="L324" s="7" t="s">
        <v>80</v>
      </c>
      <c r="N324" s="7"/>
    </row>
    <row r="325" spans="1:14" x14ac:dyDescent="0.3">
      <c r="A325">
        <v>323</v>
      </c>
      <c r="B325">
        <v>1</v>
      </c>
      <c r="C325">
        <v>2</v>
      </c>
      <c r="D325" s="7" t="s">
        <v>553</v>
      </c>
      <c r="E325" s="7" t="s">
        <v>82</v>
      </c>
      <c r="F325">
        <v>30</v>
      </c>
      <c r="G325">
        <v>0</v>
      </c>
      <c r="H325">
        <v>0</v>
      </c>
      <c r="I325">
        <v>234818</v>
      </c>
      <c r="J325">
        <v>12.35</v>
      </c>
      <c r="K325" s="7"/>
      <c r="L325" s="7" t="s">
        <v>92</v>
      </c>
      <c r="N325" s="7"/>
    </row>
    <row r="326" spans="1:14" x14ac:dyDescent="0.3">
      <c r="A326">
        <v>324</v>
      </c>
      <c r="B326">
        <v>1</v>
      </c>
      <c r="C326">
        <v>2</v>
      </c>
      <c r="D326" s="7" t="s">
        <v>554</v>
      </c>
      <c r="E326" s="7" t="s">
        <v>82</v>
      </c>
      <c r="F326">
        <v>22</v>
      </c>
      <c r="G326">
        <v>1</v>
      </c>
      <c r="H326">
        <v>1</v>
      </c>
      <c r="I326">
        <v>248738</v>
      </c>
      <c r="J326">
        <v>29</v>
      </c>
      <c r="K326" s="7"/>
      <c r="L326" s="7" t="s">
        <v>80</v>
      </c>
      <c r="N326" s="7"/>
    </row>
    <row r="327" spans="1:14" hidden="1" x14ac:dyDescent="0.3">
      <c r="A327">
        <v>325</v>
      </c>
      <c r="B327">
        <v>0</v>
      </c>
      <c r="C327">
        <v>3</v>
      </c>
      <c r="D327" s="7" t="s">
        <v>555</v>
      </c>
      <c r="E327" s="7" t="s">
        <v>78</v>
      </c>
      <c r="G327">
        <v>8</v>
      </c>
      <c r="H327">
        <v>2</v>
      </c>
      <c r="I327" t="s">
        <v>316</v>
      </c>
      <c r="J327">
        <v>69.55</v>
      </c>
      <c r="K327" s="7"/>
      <c r="L327" s="7" t="s">
        <v>80</v>
      </c>
      <c r="N327" s="7"/>
    </row>
    <row r="328" spans="1:14" hidden="1" x14ac:dyDescent="0.3">
      <c r="A328">
        <v>326</v>
      </c>
      <c r="B328">
        <v>1</v>
      </c>
      <c r="C328">
        <v>1</v>
      </c>
      <c r="D328" s="7" t="s">
        <v>556</v>
      </c>
      <c r="E328" s="7" t="s">
        <v>82</v>
      </c>
      <c r="F328">
        <v>36</v>
      </c>
      <c r="G328">
        <v>0</v>
      </c>
      <c r="H328">
        <v>0</v>
      </c>
      <c r="I328" t="s">
        <v>474</v>
      </c>
      <c r="J328">
        <v>135.63329999999999</v>
      </c>
      <c r="K328" s="7" t="s">
        <v>557</v>
      </c>
      <c r="L328" s="7" t="s">
        <v>85</v>
      </c>
      <c r="N328" s="7"/>
    </row>
    <row r="329" spans="1:14" hidden="1" x14ac:dyDescent="0.3">
      <c r="A329">
        <v>327</v>
      </c>
      <c r="B329">
        <v>0</v>
      </c>
      <c r="C329">
        <v>3</v>
      </c>
      <c r="D329" s="7" t="s">
        <v>558</v>
      </c>
      <c r="E329" s="7" t="s">
        <v>78</v>
      </c>
      <c r="F329">
        <v>61</v>
      </c>
      <c r="G329">
        <v>0</v>
      </c>
      <c r="H329">
        <v>0</v>
      </c>
      <c r="I329">
        <v>345364</v>
      </c>
      <c r="J329">
        <v>6.2374999999999998</v>
      </c>
      <c r="K329" s="7"/>
      <c r="L329" s="7" t="s">
        <v>80</v>
      </c>
      <c r="N329" s="7"/>
    </row>
    <row r="330" spans="1:14" x14ac:dyDescent="0.3">
      <c r="A330">
        <v>328</v>
      </c>
      <c r="B330">
        <v>1</v>
      </c>
      <c r="C330">
        <v>2</v>
      </c>
      <c r="D330" s="7" t="s">
        <v>559</v>
      </c>
      <c r="E330" s="7" t="s">
        <v>82</v>
      </c>
      <c r="F330">
        <v>36</v>
      </c>
      <c r="G330">
        <v>0</v>
      </c>
      <c r="H330">
        <v>0</v>
      </c>
      <c r="I330">
        <v>28551</v>
      </c>
      <c r="J330">
        <v>13</v>
      </c>
      <c r="K330" s="7" t="s">
        <v>507</v>
      </c>
      <c r="L330" s="7" t="s">
        <v>80</v>
      </c>
      <c r="N330" s="7"/>
    </row>
    <row r="331" spans="1:14" hidden="1" x14ac:dyDescent="0.3">
      <c r="A331">
        <v>329</v>
      </c>
      <c r="B331">
        <v>1</v>
      </c>
      <c r="C331">
        <v>3</v>
      </c>
      <c r="D331" s="7" t="s">
        <v>560</v>
      </c>
      <c r="E331" s="7" t="s">
        <v>82</v>
      </c>
      <c r="F331">
        <v>31</v>
      </c>
      <c r="G331">
        <v>1</v>
      </c>
      <c r="H331">
        <v>1</v>
      </c>
      <c r="I331">
        <v>363291</v>
      </c>
      <c r="J331">
        <v>20.524999999999999</v>
      </c>
      <c r="K331" s="7"/>
      <c r="L331" s="7" t="s">
        <v>80</v>
      </c>
      <c r="N331" s="7"/>
    </row>
    <row r="332" spans="1:14" hidden="1" x14ac:dyDescent="0.3">
      <c r="A332">
        <v>330</v>
      </c>
      <c r="B332">
        <v>1</v>
      </c>
      <c r="C332">
        <v>1</v>
      </c>
      <c r="D332" s="7" t="s">
        <v>561</v>
      </c>
      <c r="E332" s="7" t="s">
        <v>82</v>
      </c>
      <c r="F332">
        <v>16</v>
      </c>
      <c r="G332">
        <v>0</v>
      </c>
      <c r="H332">
        <v>1</v>
      </c>
      <c r="I332">
        <v>111361</v>
      </c>
      <c r="J332">
        <v>57.979199999999999</v>
      </c>
      <c r="K332" s="7" t="s">
        <v>562</v>
      </c>
      <c r="L332" s="7" t="s">
        <v>85</v>
      </c>
      <c r="N332" s="7"/>
    </row>
    <row r="333" spans="1:14" hidden="1" x14ac:dyDescent="0.3">
      <c r="A333">
        <v>331</v>
      </c>
      <c r="B333">
        <v>1</v>
      </c>
      <c r="C333">
        <v>3</v>
      </c>
      <c r="D333" s="7" t="s">
        <v>563</v>
      </c>
      <c r="E333" s="7" t="s">
        <v>82</v>
      </c>
      <c r="G333">
        <v>2</v>
      </c>
      <c r="H333">
        <v>0</v>
      </c>
      <c r="I333">
        <v>367226</v>
      </c>
      <c r="J333">
        <v>23.25</v>
      </c>
      <c r="K333" s="7"/>
      <c r="L333" s="7" t="s">
        <v>92</v>
      </c>
      <c r="N333" s="7"/>
    </row>
    <row r="334" spans="1:14" hidden="1" x14ac:dyDescent="0.3">
      <c r="A334">
        <v>332</v>
      </c>
      <c r="B334">
        <v>0</v>
      </c>
      <c r="C334">
        <v>1</v>
      </c>
      <c r="D334" s="7" t="s">
        <v>564</v>
      </c>
      <c r="E334" s="7" t="s">
        <v>78</v>
      </c>
      <c r="F334">
        <v>45.5</v>
      </c>
      <c r="G334">
        <v>0</v>
      </c>
      <c r="H334">
        <v>0</v>
      </c>
      <c r="I334">
        <v>113043</v>
      </c>
      <c r="J334">
        <v>28.5</v>
      </c>
      <c r="K334" s="7" t="s">
        <v>565</v>
      </c>
      <c r="L334" s="7" t="s">
        <v>80</v>
      </c>
      <c r="N334" s="7"/>
    </row>
    <row r="335" spans="1:14" hidden="1" x14ac:dyDescent="0.3">
      <c r="A335">
        <v>333</v>
      </c>
      <c r="B335">
        <v>0</v>
      </c>
      <c r="C335">
        <v>1</v>
      </c>
      <c r="D335" s="7" t="s">
        <v>566</v>
      </c>
      <c r="E335" s="7" t="s">
        <v>78</v>
      </c>
      <c r="F335">
        <v>38</v>
      </c>
      <c r="G335">
        <v>0</v>
      </c>
      <c r="H335">
        <v>1</v>
      </c>
      <c r="I335" t="s">
        <v>471</v>
      </c>
      <c r="J335">
        <v>153.46250000000001</v>
      </c>
      <c r="K335" s="7" t="s">
        <v>567</v>
      </c>
      <c r="L335" s="7" t="s">
        <v>80</v>
      </c>
      <c r="N335" s="7"/>
    </row>
    <row r="336" spans="1:14" hidden="1" x14ac:dyDescent="0.3">
      <c r="A336">
        <v>334</v>
      </c>
      <c r="B336">
        <v>0</v>
      </c>
      <c r="C336">
        <v>3</v>
      </c>
      <c r="D336" s="7" t="s">
        <v>568</v>
      </c>
      <c r="E336" s="7" t="s">
        <v>78</v>
      </c>
      <c r="F336">
        <v>16</v>
      </c>
      <c r="G336">
        <v>2</v>
      </c>
      <c r="H336">
        <v>0</v>
      </c>
      <c r="I336">
        <v>345764</v>
      </c>
      <c r="J336">
        <v>18</v>
      </c>
      <c r="K336" s="7"/>
      <c r="L336" s="7" t="s">
        <v>80</v>
      </c>
      <c r="N336" s="7"/>
    </row>
    <row r="337" spans="1:14" hidden="1" x14ac:dyDescent="0.3">
      <c r="A337">
        <v>335</v>
      </c>
      <c r="B337">
        <v>1</v>
      </c>
      <c r="C337">
        <v>1</v>
      </c>
      <c r="D337" s="7" t="s">
        <v>569</v>
      </c>
      <c r="E337" s="7" t="s">
        <v>82</v>
      </c>
      <c r="G337">
        <v>1</v>
      </c>
      <c r="H337">
        <v>0</v>
      </c>
      <c r="I337" t="s">
        <v>570</v>
      </c>
      <c r="J337">
        <v>133.65</v>
      </c>
      <c r="K337" s="7"/>
      <c r="L337" s="7" t="s">
        <v>80</v>
      </c>
      <c r="N337" s="7"/>
    </row>
    <row r="338" spans="1:14" hidden="1" x14ac:dyDescent="0.3">
      <c r="A338">
        <v>336</v>
      </c>
      <c r="B338">
        <v>0</v>
      </c>
      <c r="C338">
        <v>3</v>
      </c>
      <c r="D338" s="7" t="s">
        <v>571</v>
      </c>
      <c r="E338" s="7" t="s">
        <v>78</v>
      </c>
      <c r="G338">
        <v>0</v>
      </c>
      <c r="H338">
        <v>0</v>
      </c>
      <c r="I338">
        <v>349225</v>
      </c>
      <c r="J338">
        <v>7.8958000000000004</v>
      </c>
      <c r="K338" s="7"/>
      <c r="L338" s="7" t="s">
        <v>80</v>
      </c>
      <c r="N338" s="7"/>
    </row>
    <row r="339" spans="1:14" hidden="1" x14ac:dyDescent="0.3">
      <c r="A339">
        <v>337</v>
      </c>
      <c r="B339">
        <v>0</v>
      </c>
      <c r="C339">
        <v>1</v>
      </c>
      <c r="D339" s="7" t="s">
        <v>572</v>
      </c>
      <c r="E339" s="7" t="s">
        <v>78</v>
      </c>
      <c r="F339">
        <v>29</v>
      </c>
      <c r="G339">
        <v>1</v>
      </c>
      <c r="H339">
        <v>0</v>
      </c>
      <c r="I339">
        <v>113776</v>
      </c>
      <c r="J339">
        <v>66.599999999999994</v>
      </c>
      <c r="K339" s="7" t="s">
        <v>302</v>
      </c>
      <c r="L339" s="7" t="s">
        <v>80</v>
      </c>
      <c r="N339" s="7"/>
    </row>
    <row r="340" spans="1:14" hidden="1" x14ac:dyDescent="0.3">
      <c r="A340">
        <v>338</v>
      </c>
      <c r="B340">
        <v>1</v>
      </c>
      <c r="C340">
        <v>1</v>
      </c>
      <c r="D340" s="7" t="s">
        <v>573</v>
      </c>
      <c r="E340" s="7" t="s">
        <v>82</v>
      </c>
      <c r="F340">
        <v>41</v>
      </c>
      <c r="G340">
        <v>0</v>
      </c>
      <c r="H340">
        <v>0</v>
      </c>
      <c r="I340">
        <v>16966</v>
      </c>
      <c r="J340">
        <v>134.5</v>
      </c>
      <c r="K340" s="7" t="s">
        <v>574</v>
      </c>
      <c r="L340" s="7" t="s">
        <v>85</v>
      </c>
      <c r="N340" s="7"/>
    </row>
    <row r="341" spans="1:14" hidden="1" x14ac:dyDescent="0.3">
      <c r="A341">
        <v>339</v>
      </c>
      <c r="B341">
        <v>1</v>
      </c>
      <c r="C341">
        <v>3</v>
      </c>
      <c r="D341" s="7" t="s">
        <v>575</v>
      </c>
      <c r="E341" s="7" t="s">
        <v>78</v>
      </c>
      <c r="F341">
        <v>45</v>
      </c>
      <c r="G341">
        <v>0</v>
      </c>
      <c r="H341">
        <v>0</v>
      </c>
      <c r="I341">
        <v>7598</v>
      </c>
      <c r="J341">
        <v>8.0500000000000007</v>
      </c>
      <c r="K341" s="7"/>
      <c r="L341" s="7" t="s">
        <v>80</v>
      </c>
      <c r="N341" s="7"/>
    </row>
    <row r="342" spans="1:14" hidden="1" x14ac:dyDescent="0.3">
      <c r="A342">
        <v>340</v>
      </c>
      <c r="B342">
        <v>0</v>
      </c>
      <c r="C342">
        <v>1</v>
      </c>
      <c r="D342" s="7" t="s">
        <v>576</v>
      </c>
      <c r="E342" s="7" t="s">
        <v>78</v>
      </c>
      <c r="F342">
        <v>45</v>
      </c>
      <c r="G342">
        <v>0</v>
      </c>
      <c r="H342">
        <v>0</v>
      </c>
      <c r="I342">
        <v>113784</v>
      </c>
      <c r="J342">
        <v>35.5</v>
      </c>
      <c r="K342" s="7" t="s">
        <v>577</v>
      </c>
      <c r="L342" s="7" t="s">
        <v>80</v>
      </c>
      <c r="N342" s="7"/>
    </row>
    <row r="343" spans="1:14" x14ac:dyDescent="0.3">
      <c r="A343">
        <v>341</v>
      </c>
      <c r="B343">
        <v>1</v>
      </c>
      <c r="C343">
        <v>2</v>
      </c>
      <c r="D343" s="7" t="s">
        <v>578</v>
      </c>
      <c r="E343" s="7" t="s">
        <v>78</v>
      </c>
      <c r="F343">
        <v>2</v>
      </c>
      <c r="G343">
        <v>1</v>
      </c>
      <c r="H343">
        <v>1</v>
      </c>
      <c r="I343">
        <v>230080</v>
      </c>
      <c r="J343">
        <v>26</v>
      </c>
      <c r="K343" s="7" t="s">
        <v>297</v>
      </c>
      <c r="L343" s="7" t="s">
        <v>80</v>
      </c>
      <c r="N343" s="7"/>
    </row>
    <row r="344" spans="1:14" hidden="1" x14ac:dyDescent="0.3">
      <c r="A344">
        <v>342</v>
      </c>
      <c r="B344">
        <v>1</v>
      </c>
      <c r="C344">
        <v>1</v>
      </c>
      <c r="D344" s="7" t="s">
        <v>579</v>
      </c>
      <c r="E344" s="7" t="s">
        <v>82</v>
      </c>
      <c r="F344">
        <v>24</v>
      </c>
      <c r="G344">
        <v>3</v>
      </c>
      <c r="H344">
        <v>2</v>
      </c>
      <c r="I344">
        <v>19950</v>
      </c>
      <c r="J344">
        <v>263</v>
      </c>
      <c r="K344" s="7" t="s">
        <v>122</v>
      </c>
      <c r="L344" s="7" t="s">
        <v>80</v>
      </c>
      <c r="N344" s="7"/>
    </row>
    <row r="345" spans="1:14" hidden="1" x14ac:dyDescent="0.3">
      <c r="A345">
        <v>343</v>
      </c>
      <c r="B345">
        <v>0</v>
      </c>
      <c r="C345">
        <v>2</v>
      </c>
      <c r="D345" s="7" t="s">
        <v>580</v>
      </c>
      <c r="E345" s="7" t="s">
        <v>78</v>
      </c>
      <c r="F345">
        <v>28</v>
      </c>
      <c r="G345">
        <v>0</v>
      </c>
      <c r="H345">
        <v>0</v>
      </c>
      <c r="I345">
        <v>248740</v>
      </c>
      <c r="J345">
        <v>13</v>
      </c>
      <c r="K345" s="7"/>
      <c r="L345" s="7" t="s">
        <v>80</v>
      </c>
      <c r="N345" s="7"/>
    </row>
    <row r="346" spans="1:14" hidden="1" x14ac:dyDescent="0.3">
      <c r="A346">
        <v>344</v>
      </c>
      <c r="B346">
        <v>0</v>
      </c>
      <c r="C346">
        <v>2</v>
      </c>
      <c r="D346" s="7" t="s">
        <v>581</v>
      </c>
      <c r="E346" s="7" t="s">
        <v>78</v>
      </c>
      <c r="F346">
        <v>25</v>
      </c>
      <c r="G346">
        <v>0</v>
      </c>
      <c r="H346">
        <v>0</v>
      </c>
      <c r="I346">
        <v>244361</v>
      </c>
      <c r="J346">
        <v>13</v>
      </c>
      <c r="K346" s="7"/>
      <c r="L346" s="7" t="s">
        <v>80</v>
      </c>
      <c r="N346" s="7"/>
    </row>
    <row r="347" spans="1:14" hidden="1" x14ac:dyDescent="0.3">
      <c r="A347">
        <v>345</v>
      </c>
      <c r="B347">
        <v>0</v>
      </c>
      <c r="C347">
        <v>2</v>
      </c>
      <c r="D347" s="7" t="s">
        <v>582</v>
      </c>
      <c r="E347" s="7" t="s">
        <v>78</v>
      </c>
      <c r="F347">
        <v>36</v>
      </c>
      <c r="G347">
        <v>0</v>
      </c>
      <c r="H347">
        <v>0</v>
      </c>
      <c r="I347">
        <v>229236</v>
      </c>
      <c r="J347">
        <v>13</v>
      </c>
      <c r="K347" s="7"/>
      <c r="L347" s="7" t="s">
        <v>80</v>
      </c>
      <c r="N347" s="7"/>
    </row>
    <row r="348" spans="1:14" x14ac:dyDescent="0.3">
      <c r="A348">
        <v>346</v>
      </c>
      <c r="B348">
        <v>1</v>
      </c>
      <c r="C348">
        <v>2</v>
      </c>
      <c r="D348" s="7" t="s">
        <v>583</v>
      </c>
      <c r="E348" s="7" t="s">
        <v>82</v>
      </c>
      <c r="F348">
        <v>24</v>
      </c>
      <c r="G348">
        <v>0</v>
      </c>
      <c r="H348">
        <v>0</v>
      </c>
      <c r="I348">
        <v>248733</v>
      </c>
      <c r="J348">
        <v>13</v>
      </c>
      <c r="K348" s="7" t="s">
        <v>182</v>
      </c>
      <c r="L348" s="7" t="s">
        <v>80</v>
      </c>
      <c r="N348" s="7"/>
    </row>
    <row r="349" spans="1:14" x14ac:dyDescent="0.3">
      <c r="A349">
        <v>347</v>
      </c>
      <c r="B349">
        <v>1</v>
      </c>
      <c r="C349">
        <v>2</v>
      </c>
      <c r="D349" s="7" t="s">
        <v>584</v>
      </c>
      <c r="E349" s="7" t="s">
        <v>82</v>
      </c>
      <c r="F349">
        <v>40</v>
      </c>
      <c r="G349">
        <v>0</v>
      </c>
      <c r="H349">
        <v>0</v>
      </c>
      <c r="I349">
        <v>31418</v>
      </c>
      <c r="J349">
        <v>13</v>
      </c>
      <c r="K349" s="7"/>
      <c r="L349" s="7" t="s">
        <v>80</v>
      </c>
      <c r="N349" s="7"/>
    </row>
    <row r="350" spans="1:14" hidden="1" x14ac:dyDescent="0.3">
      <c r="A350">
        <v>348</v>
      </c>
      <c r="B350">
        <v>1</v>
      </c>
      <c r="C350">
        <v>3</v>
      </c>
      <c r="D350" s="7" t="s">
        <v>585</v>
      </c>
      <c r="E350" s="7" t="s">
        <v>82</v>
      </c>
      <c r="G350">
        <v>1</v>
      </c>
      <c r="H350">
        <v>0</v>
      </c>
      <c r="I350">
        <v>386525</v>
      </c>
      <c r="J350">
        <v>16.100000000000001</v>
      </c>
      <c r="K350" s="7"/>
      <c r="L350" s="7" t="s">
        <v>80</v>
      </c>
      <c r="N350" s="7"/>
    </row>
    <row r="351" spans="1:14" hidden="1" x14ac:dyDescent="0.3">
      <c r="A351">
        <v>349</v>
      </c>
      <c r="B351">
        <v>1</v>
      </c>
      <c r="C351">
        <v>3</v>
      </c>
      <c r="D351" s="7" t="s">
        <v>586</v>
      </c>
      <c r="E351" s="7" t="s">
        <v>78</v>
      </c>
      <c r="F351">
        <v>3</v>
      </c>
      <c r="G351">
        <v>1</v>
      </c>
      <c r="H351">
        <v>1</v>
      </c>
      <c r="I351" t="s">
        <v>587</v>
      </c>
      <c r="J351">
        <v>15.9</v>
      </c>
      <c r="K351" s="7"/>
      <c r="L351" s="7" t="s">
        <v>80</v>
      </c>
      <c r="N351" s="7"/>
    </row>
    <row r="352" spans="1:14" hidden="1" x14ac:dyDescent="0.3">
      <c r="A352">
        <v>350</v>
      </c>
      <c r="B352">
        <v>0</v>
      </c>
      <c r="C352">
        <v>3</v>
      </c>
      <c r="D352" s="7" t="s">
        <v>588</v>
      </c>
      <c r="E352" s="7" t="s">
        <v>78</v>
      </c>
      <c r="F352">
        <v>42</v>
      </c>
      <c r="G352">
        <v>0</v>
      </c>
      <c r="H352">
        <v>0</v>
      </c>
      <c r="I352">
        <v>315088</v>
      </c>
      <c r="J352">
        <v>8.6624999999999996</v>
      </c>
      <c r="K352" s="7"/>
      <c r="L352" s="7" t="s">
        <v>80</v>
      </c>
      <c r="N352" s="7"/>
    </row>
    <row r="353" spans="1:14" hidden="1" x14ac:dyDescent="0.3">
      <c r="A353">
        <v>351</v>
      </c>
      <c r="B353">
        <v>0</v>
      </c>
      <c r="C353">
        <v>3</v>
      </c>
      <c r="D353" s="7" t="s">
        <v>589</v>
      </c>
      <c r="E353" s="7" t="s">
        <v>78</v>
      </c>
      <c r="F353">
        <v>23</v>
      </c>
      <c r="G353">
        <v>0</v>
      </c>
      <c r="H353">
        <v>0</v>
      </c>
      <c r="I353">
        <v>7267</v>
      </c>
      <c r="J353">
        <v>9.2249999999999996</v>
      </c>
      <c r="K353" s="7"/>
      <c r="L353" s="7" t="s">
        <v>80</v>
      </c>
      <c r="N353" s="7"/>
    </row>
    <row r="354" spans="1:14" hidden="1" x14ac:dyDescent="0.3">
      <c r="A354">
        <v>352</v>
      </c>
      <c r="B354">
        <v>0</v>
      </c>
      <c r="C354">
        <v>1</v>
      </c>
      <c r="D354" s="7" t="s">
        <v>590</v>
      </c>
      <c r="E354" s="7" t="s">
        <v>78</v>
      </c>
      <c r="G354">
        <v>0</v>
      </c>
      <c r="H354">
        <v>0</v>
      </c>
      <c r="I354">
        <v>113510</v>
      </c>
      <c r="J354">
        <v>35</v>
      </c>
      <c r="K354" s="7" t="s">
        <v>591</v>
      </c>
      <c r="L354" s="7" t="s">
        <v>80</v>
      </c>
      <c r="N354" s="7"/>
    </row>
    <row r="355" spans="1:14" hidden="1" x14ac:dyDescent="0.3">
      <c r="A355">
        <v>353</v>
      </c>
      <c r="B355">
        <v>0</v>
      </c>
      <c r="C355">
        <v>3</v>
      </c>
      <c r="D355" s="7" t="s">
        <v>592</v>
      </c>
      <c r="E355" s="7" t="s">
        <v>78</v>
      </c>
      <c r="F355">
        <v>15</v>
      </c>
      <c r="G355">
        <v>1</v>
      </c>
      <c r="H355">
        <v>1</v>
      </c>
      <c r="I355">
        <v>2695</v>
      </c>
      <c r="J355">
        <v>7.2291999999999996</v>
      </c>
      <c r="K355" s="7"/>
      <c r="L355" s="7" t="s">
        <v>85</v>
      </c>
      <c r="N355" s="7"/>
    </row>
    <row r="356" spans="1:14" hidden="1" x14ac:dyDescent="0.3">
      <c r="A356">
        <v>354</v>
      </c>
      <c r="B356">
        <v>0</v>
      </c>
      <c r="C356">
        <v>3</v>
      </c>
      <c r="D356" s="7" t="s">
        <v>593</v>
      </c>
      <c r="E356" s="7" t="s">
        <v>78</v>
      </c>
      <c r="F356">
        <v>25</v>
      </c>
      <c r="G356">
        <v>1</v>
      </c>
      <c r="H356">
        <v>0</v>
      </c>
      <c r="I356">
        <v>349237</v>
      </c>
      <c r="J356">
        <v>17.8</v>
      </c>
      <c r="K356" s="7"/>
      <c r="L356" s="7" t="s">
        <v>80</v>
      </c>
      <c r="N356" s="7"/>
    </row>
    <row r="357" spans="1:14" hidden="1" x14ac:dyDescent="0.3">
      <c r="A357">
        <v>355</v>
      </c>
      <c r="B357">
        <v>0</v>
      </c>
      <c r="C357">
        <v>3</v>
      </c>
      <c r="D357" s="7" t="s">
        <v>594</v>
      </c>
      <c r="E357" s="7" t="s">
        <v>78</v>
      </c>
      <c r="G357">
        <v>0</v>
      </c>
      <c r="H357">
        <v>0</v>
      </c>
      <c r="I357">
        <v>2647</v>
      </c>
      <c r="J357">
        <v>7.2249999999999996</v>
      </c>
      <c r="K357" s="7"/>
      <c r="L357" s="7" t="s">
        <v>85</v>
      </c>
      <c r="N357" s="7"/>
    </row>
    <row r="358" spans="1:14" hidden="1" x14ac:dyDescent="0.3">
      <c r="A358">
        <v>356</v>
      </c>
      <c r="B358">
        <v>0</v>
      </c>
      <c r="C358">
        <v>3</v>
      </c>
      <c r="D358" s="7" t="s">
        <v>595</v>
      </c>
      <c r="E358" s="7" t="s">
        <v>78</v>
      </c>
      <c r="F358">
        <v>28</v>
      </c>
      <c r="G358">
        <v>0</v>
      </c>
      <c r="H358">
        <v>0</v>
      </c>
      <c r="I358">
        <v>345783</v>
      </c>
      <c r="J358">
        <v>9.5</v>
      </c>
      <c r="K358" s="7"/>
      <c r="L358" s="7" t="s">
        <v>80</v>
      </c>
      <c r="N358" s="7"/>
    </row>
    <row r="359" spans="1:14" hidden="1" x14ac:dyDescent="0.3">
      <c r="A359">
        <v>357</v>
      </c>
      <c r="B359">
        <v>1</v>
      </c>
      <c r="C359">
        <v>1</v>
      </c>
      <c r="D359" s="7" t="s">
        <v>596</v>
      </c>
      <c r="E359" s="7" t="s">
        <v>82</v>
      </c>
      <c r="F359">
        <v>22</v>
      </c>
      <c r="G359">
        <v>0</v>
      </c>
      <c r="H359">
        <v>1</v>
      </c>
      <c r="I359">
        <v>113505</v>
      </c>
      <c r="J359">
        <v>55</v>
      </c>
      <c r="K359" s="7" t="s">
        <v>325</v>
      </c>
      <c r="L359" s="7" t="s">
        <v>80</v>
      </c>
      <c r="N359" s="7"/>
    </row>
    <row r="360" spans="1:14" hidden="1" x14ac:dyDescent="0.3">
      <c r="A360">
        <v>358</v>
      </c>
      <c r="B360">
        <v>0</v>
      </c>
      <c r="C360">
        <v>2</v>
      </c>
      <c r="D360" s="7" t="s">
        <v>597</v>
      </c>
      <c r="E360" s="7" t="s">
        <v>82</v>
      </c>
      <c r="F360">
        <v>38</v>
      </c>
      <c r="G360">
        <v>0</v>
      </c>
      <c r="H360">
        <v>0</v>
      </c>
      <c r="I360">
        <v>237671</v>
      </c>
      <c r="J360">
        <v>13</v>
      </c>
      <c r="K360" s="7"/>
      <c r="L360" s="7" t="s">
        <v>80</v>
      </c>
      <c r="N360" s="7"/>
    </row>
    <row r="361" spans="1:14" hidden="1" x14ac:dyDescent="0.3">
      <c r="A361">
        <v>359</v>
      </c>
      <c r="B361">
        <v>1</v>
      </c>
      <c r="C361">
        <v>3</v>
      </c>
      <c r="D361" s="7" t="s">
        <v>598</v>
      </c>
      <c r="E361" s="7" t="s">
        <v>82</v>
      </c>
      <c r="G361">
        <v>0</v>
      </c>
      <c r="H361">
        <v>0</v>
      </c>
      <c r="I361">
        <v>330931</v>
      </c>
      <c r="J361">
        <v>7.8792</v>
      </c>
      <c r="K361" s="7"/>
      <c r="L361" s="7" t="s">
        <v>92</v>
      </c>
      <c r="N361" s="7"/>
    </row>
    <row r="362" spans="1:14" hidden="1" x14ac:dyDescent="0.3">
      <c r="A362">
        <v>360</v>
      </c>
      <c r="B362">
        <v>1</v>
      </c>
      <c r="C362">
        <v>3</v>
      </c>
      <c r="D362" s="7" t="s">
        <v>599</v>
      </c>
      <c r="E362" s="7" t="s">
        <v>82</v>
      </c>
      <c r="G362">
        <v>0</v>
      </c>
      <c r="H362">
        <v>0</v>
      </c>
      <c r="I362">
        <v>330980</v>
      </c>
      <c r="J362">
        <v>7.8792</v>
      </c>
      <c r="K362" s="7"/>
      <c r="L362" s="7" t="s">
        <v>92</v>
      </c>
      <c r="N362" s="7"/>
    </row>
    <row r="363" spans="1:14" hidden="1" x14ac:dyDescent="0.3">
      <c r="A363">
        <v>361</v>
      </c>
      <c r="B363">
        <v>0</v>
      </c>
      <c r="C363">
        <v>3</v>
      </c>
      <c r="D363" s="7" t="s">
        <v>600</v>
      </c>
      <c r="E363" s="7" t="s">
        <v>78</v>
      </c>
      <c r="F363">
        <v>40</v>
      </c>
      <c r="G363">
        <v>1</v>
      </c>
      <c r="H363">
        <v>4</v>
      </c>
      <c r="I363">
        <v>347088</v>
      </c>
      <c r="J363">
        <v>27.9</v>
      </c>
      <c r="K363" s="7"/>
      <c r="L363" s="7" t="s">
        <v>80</v>
      </c>
      <c r="N363" s="7"/>
    </row>
    <row r="364" spans="1:14" hidden="1" x14ac:dyDescent="0.3">
      <c r="A364">
        <v>362</v>
      </c>
      <c r="B364">
        <v>0</v>
      </c>
      <c r="C364">
        <v>2</v>
      </c>
      <c r="D364" s="7" t="s">
        <v>601</v>
      </c>
      <c r="E364" s="7" t="s">
        <v>78</v>
      </c>
      <c r="F364">
        <v>29</v>
      </c>
      <c r="G364">
        <v>1</v>
      </c>
      <c r="H364">
        <v>0</v>
      </c>
      <c r="I364" t="s">
        <v>602</v>
      </c>
      <c r="J364">
        <v>27.720800000000001</v>
      </c>
      <c r="K364" s="7"/>
      <c r="L364" s="7" t="s">
        <v>85</v>
      </c>
      <c r="N364" s="7"/>
    </row>
    <row r="365" spans="1:14" hidden="1" x14ac:dyDescent="0.3">
      <c r="A365">
        <v>363</v>
      </c>
      <c r="B365">
        <v>0</v>
      </c>
      <c r="C365">
        <v>3</v>
      </c>
      <c r="D365" s="7" t="s">
        <v>603</v>
      </c>
      <c r="E365" s="7" t="s">
        <v>82</v>
      </c>
      <c r="F365">
        <v>45</v>
      </c>
      <c r="G365">
        <v>0</v>
      </c>
      <c r="H365">
        <v>1</v>
      </c>
      <c r="I365">
        <v>2691</v>
      </c>
      <c r="J365">
        <v>14.4542</v>
      </c>
      <c r="K365" s="7"/>
      <c r="L365" s="7" t="s">
        <v>85</v>
      </c>
      <c r="N365" s="7"/>
    </row>
    <row r="366" spans="1:14" hidden="1" x14ac:dyDescent="0.3">
      <c r="A366">
        <v>364</v>
      </c>
      <c r="B366">
        <v>0</v>
      </c>
      <c r="C366">
        <v>3</v>
      </c>
      <c r="D366" s="7" t="s">
        <v>604</v>
      </c>
      <c r="E366" s="7" t="s">
        <v>78</v>
      </c>
      <c r="F366">
        <v>35</v>
      </c>
      <c r="G366">
        <v>0</v>
      </c>
      <c r="H366">
        <v>0</v>
      </c>
      <c r="I366" t="s">
        <v>605</v>
      </c>
      <c r="J366">
        <v>7.05</v>
      </c>
      <c r="K366" s="7"/>
      <c r="L366" s="7" t="s">
        <v>80</v>
      </c>
      <c r="N366" s="7"/>
    </row>
    <row r="367" spans="1:14" hidden="1" x14ac:dyDescent="0.3">
      <c r="A367">
        <v>365</v>
      </c>
      <c r="B367">
        <v>0</v>
      </c>
      <c r="C367">
        <v>3</v>
      </c>
      <c r="D367" s="7" t="s">
        <v>606</v>
      </c>
      <c r="E367" s="7" t="s">
        <v>78</v>
      </c>
      <c r="G367">
        <v>1</v>
      </c>
      <c r="H367">
        <v>0</v>
      </c>
      <c r="I367">
        <v>370365</v>
      </c>
      <c r="J367">
        <v>15.5</v>
      </c>
      <c r="K367" s="7"/>
      <c r="L367" s="7" t="s">
        <v>92</v>
      </c>
      <c r="N367" s="7"/>
    </row>
    <row r="368" spans="1:14" hidden="1" x14ac:dyDescent="0.3">
      <c r="A368">
        <v>366</v>
      </c>
      <c r="B368">
        <v>0</v>
      </c>
      <c r="C368">
        <v>3</v>
      </c>
      <c r="D368" s="7" t="s">
        <v>607</v>
      </c>
      <c r="E368" s="7" t="s">
        <v>78</v>
      </c>
      <c r="F368">
        <v>30</v>
      </c>
      <c r="G368">
        <v>0</v>
      </c>
      <c r="H368">
        <v>0</v>
      </c>
      <c r="I368" t="s">
        <v>608</v>
      </c>
      <c r="J368">
        <v>7.25</v>
      </c>
      <c r="K368" s="7"/>
      <c r="L368" s="7" t="s">
        <v>80</v>
      </c>
      <c r="N368" s="7"/>
    </row>
    <row r="369" spans="1:14" hidden="1" x14ac:dyDescent="0.3">
      <c r="A369">
        <v>367</v>
      </c>
      <c r="B369">
        <v>1</v>
      </c>
      <c r="C369">
        <v>1</v>
      </c>
      <c r="D369" s="7" t="s">
        <v>609</v>
      </c>
      <c r="E369" s="7" t="s">
        <v>82</v>
      </c>
      <c r="F369">
        <v>60</v>
      </c>
      <c r="G369">
        <v>1</v>
      </c>
      <c r="H369">
        <v>0</v>
      </c>
      <c r="I369">
        <v>110813</v>
      </c>
      <c r="J369">
        <v>75.25</v>
      </c>
      <c r="K369" s="7" t="s">
        <v>610</v>
      </c>
      <c r="L369" s="7" t="s">
        <v>85</v>
      </c>
      <c r="N369" s="7"/>
    </row>
    <row r="370" spans="1:14" hidden="1" x14ac:dyDescent="0.3">
      <c r="A370">
        <v>368</v>
      </c>
      <c r="B370">
        <v>1</v>
      </c>
      <c r="C370">
        <v>3</v>
      </c>
      <c r="D370" s="7" t="s">
        <v>611</v>
      </c>
      <c r="E370" s="7" t="s">
        <v>82</v>
      </c>
      <c r="G370">
        <v>0</v>
      </c>
      <c r="H370">
        <v>0</v>
      </c>
      <c r="I370">
        <v>2626</v>
      </c>
      <c r="J370">
        <v>7.2291999999999996</v>
      </c>
      <c r="K370" s="7"/>
      <c r="L370" s="7" t="s">
        <v>85</v>
      </c>
      <c r="N370" s="7"/>
    </row>
    <row r="371" spans="1:14" hidden="1" x14ac:dyDescent="0.3">
      <c r="A371">
        <v>369</v>
      </c>
      <c r="B371">
        <v>1</v>
      </c>
      <c r="C371">
        <v>3</v>
      </c>
      <c r="D371" s="7" t="s">
        <v>612</v>
      </c>
      <c r="E371" s="7" t="s">
        <v>82</v>
      </c>
      <c r="G371">
        <v>0</v>
      </c>
      <c r="H371">
        <v>0</v>
      </c>
      <c r="I371">
        <v>14313</v>
      </c>
      <c r="J371">
        <v>7.75</v>
      </c>
      <c r="K371" s="7"/>
      <c r="L371" s="7" t="s">
        <v>92</v>
      </c>
      <c r="N371" s="7"/>
    </row>
    <row r="372" spans="1:14" hidden="1" x14ac:dyDescent="0.3">
      <c r="A372">
        <v>370</v>
      </c>
      <c r="B372">
        <v>1</v>
      </c>
      <c r="C372">
        <v>1</v>
      </c>
      <c r="D372" s="7" t="s">
        <v>613</v>
      </c>
      <c r="E372" s="7" t="s">
        <v>82</v>
      </c>
      <c r="F372">
        <v>24</v>
      </c>
      <c r="G372">
        <v>0</v>
      </c>
      <c r="H372">
        <v>0</v>
      </c>
      <c r="I372" t="s">
        <v>614</v>
      </c>
      <c r="J372">
        <v>69.3</v>
      </c>
      <c r="K372" s="7" t="s">
        <v>615</v>
      </c>
      <c r="L372" s="7" t="s">
        <v>85</v>
      </c>
      <c r="N372" s="7"/>
    </row>
    <row r="373" spans="1:14" hidden="1" x14ac:dyDescent="0.3">
      <c r="A373">
        <v>371</v>
      </c>
      <c r="B373">
        <v>1</v>
      </c>
      <c r="C373">
        <v>1</v>
      </c>
      <c r="D373" s="7" t="s">
        <v>616</v>
      </c>
      <c r="E373" s="7" t="s">
        <v>78</v>
      </c>
      <c r="F373">
        <v>25</v>
      </c>
      <c r="G373">
        <v>1</v>
      </c>
      <c r="H373">
        <v>0</v>
      </c>
      <c r="I373">
        <v>11765</v>
      </c>
      <c r="J373">
        <v>55.441699999999997</v>
      </c>
      <c r="K373" s="7" t="s">
        <v>617</v>
      </c>
      <c r="L373" s="7" t="s">
        <v>85</v>
      </c>
      <c r="N373" s="7"/>
    </row>
    <row r="374" spans="1:14" hidden="1" x14ac:dyDescent="0.3">
      <c r="A374">
        <v>372</v>
      </c>
      <c r="B374">
        <v>0</v>
      </c>
      <c r="C374">
        <v>3</v>
      </c>
      <c r="D374" s="7" t="s">
        <v>618</v>
      </c>
      <c r="E374" s="7" t="s">
        <v>78</v>
      </c>
      <c r="F374">
        <v>18</v>
      </c>
      <c r="G374">
        <v>1</v>
      </c>
      <c r="H374">
        <v>0</v>
      </c>
      <c r="I374">
        <v>3101267</v>
      </c>
      <c r="J374">
        <v>6.4958</v>
      </c>
      <c r="K374" s="7"/>
      <c r="L374" s="7" t="s">
        <v>80</v>
      </c>
      <c r="N374" s="7"/>
    </row>
    <row r="375" spans="1:14" hidden="1" x14ac:dyDescent="0.3">
      <c r="A375">
        <v>373</v>
      </c>
      <c r="B375">
        <v>0</v>
      </c>
      <c r="C375">
        <v>3</v>
      </c>
      <c r="D375" s="7" t="s">
        <v>619</v>
      </c>
      <c r="E375" s="7" t="s">
        <v>78</v>
      </c>
      <c r="F375">
        <v>19</v>
      </c>
      <c r="G375">
        <v>0</v>
      </c>
      <c r="H375">
        <v>0</v>
      </c>
      <c r="I375">
        <v>323951</v>
      </c>
      <c r="J375">
        <v>8.0500000000000007</v>
      </c>
      <c r="K375" s="7"/>
      <c r="L375" s="7" t="s">
        <v>80</v>
      </c>
      <c r="N375" s="7"/>
    </row>
    <row r="376" spans="1:14" hidden="1" x14ac:dyDescent="0.3">
      <c r="A376">
        <v>374</v>
      </c>
      <c r="B376">
        <v>0</v>
      </c>
      <c r="C376">
        <v>1</v>
      </c>
      <c r="D376" s="7" t="s">
        <v>620</v>
      </c>
      <c r="E376" s="7" t="s">
        <v>78</v>
      </c>
      <c r="F376">
        <v>22</v>
      </c>
      <c r="G376">
        <v>0</v>
      </c>
      <c r="H376">
        <v>0</v>
      </c>
      <c r="I376" t="s">
        <v>474</v>
      </c>
      <c r="J376">
        <v>135.63329999999999</v>
      </c>
      <c r="K376" s="7"/>
      <c r="L376" s="7" t="s">
        <v>85</v>
      </c>
      <c r="N376" s="7"/>
    </row>
    <row r="377" spans="1:14" hidden="1" x14ac:dyDescent="0.3">
      <c r="A377">
        <v>375</v>
      </c>
      <c r="B377">
        <v>0</v>
      </c>
      <c r="C377">
        <v>3</v>
      </c>
      <c r="D377" s="7" t="s">
        <v>621</v>
      </c>
      <c r="E377" s="7" t="s">
        <v>82</v>
      </c>
      <c r="F377">
        <v>3</v>
      </c>
      <c r="G377">
        <v>3</v>
      </c>
      <c r="H377">
        <v>1</v>
      </c>
      <c r="I377">
        <v>349909</v>
      </c>
      <c r="J377">
        <v>21.074999999999999</v>
      </c>
      <c r="K377" s="7"/>
      <c r="L377" s="7" t="s">
        <v>80</v>
      </c>
      <c r="N377" s="7"/>
    </row>
    <row r="378" spans="1:14" hidden="1" x14ac:dyDescent="0.3">
      <c r="A378">
        <v>376</v>
      </c>
      <c r="B378">
        <v>1</v>
      </c>
      <c r="C378">
        <v>1</v>
      </c>
      <c r="D378" s="7" t="s">
        <v>622</v>
      </c>
      <c r="E378" s="7" t="s">
        <v>82</v>
      </c>
      <c r="G378">
        <v>1</v>
      </c>
      <c r="H378">
        <v>0</v>
      </c>
      <c r="I378" t="s">
        <v>134</v>
      </c>
      <c r="J378">
        <v>82.1708</v>
      </c>
      <c r="K378" s="7"/>
      <c r="L378" s="7" t="s">
        <v>85</v>
      </c>
      <c r="N378" s="7"/>
    </row>
    <row r="379" spans="1:14" hidden="1" x14ac:dyDescent="0.3">
      <c r="A379">
        <v>377</v>
      </c>
      <c r="B379">
        <v>1</v>
      </c>
      <c r="C379">
        <v>3</v>
      </c>
      <c r="D379" s="7" t="s">
        <v>623</v>
      </c>
      <c r="E379" s="7" t="s">
        <v>82</v>
      </c>
      <c r="F379">
        <v>22</v>
      </c>
      <c r="G379">
        <v>0</v>
      </c>
      <c r="H379">
        <v>0</v>
      </c>
      <c r="I379" t="s">
        <v>624</v>
      </c>
      <c r="J379">
        <v>7.25</v>
      </c>
      <c r="K379" s="7"/>
      <c r="L379" s="7" t="s">
        <v>80</v>
      </c>
      <c r="N379" s="7"/>
    </row>
    <row r="380" spans="1:14" hidden="1" x14ac:dyDescent="0.3">
      <c r="A380">
        <v>378</v>
      </c>
      <c r="B380">
        <v>0</v>
      </c>
      <c r="C380">
        <v>1</v>
      </c>
      <c r="D380" s="7" t="s">
        <v>625</v>
      </c>
      <c r="E380" s="7" t="s">
        <v>78</v>
      </c>
      <c r="F380">
        <v>27</v>
      </c>
      <c r="G380">
        <v>0</v>
      </c>
      <c r="H380">
        <v>2</v>
      </c>
      <c r="I380">
        <v>113503</v>
      </c>
      <c r="J380">
        <v>211.5</v>
      </c>
      <c r="K380" s="7" t="s">
        <v>626</v>
      </c>
      <c r="L380" s="7" t="s">
        <v>85</v>
      </c>
      <c r="N380" s="7"/>
    </row>
    <row r="381" spans="1:14" hidden="1" x14ac:dyDescent="0.3">
      <c r="A381">
        <v>379</v>
      </c>
      <c r="B381">
        <v>0</v>
      </c>
      <c r="C381">
        <v>3</v>
      </c>
      <c r="D381" s="7" t="s">
        <v>627</v>
      </c>
      <c r="E381" s="7" t="s">
        <v>78</v>
      </c>
      <c r="F381">
        <v>20</v>
      </c>
      <c r="G381">
        <v>0</v>
      </c>
      <c r="H381">
        <v>0</v>
      </c>
      <c r="I381">
        <v>2648</v>
      </c>
      <c r="J381">
        <v>4.0125000000000002</v>
      </c>
      <c r="K381" s="7"/>
      <c r="L381" s="7" t="s">
        <v>85</v>
      </c>
      <c r="N381" s="7"/>
    </row>
    <row r="382" spans="1:14" hidden="1" x14ac:dyDescent="0.3">
      <c r="A382">
        <v>380</v>
      </c>
      <c r="B382">
        <v>0</v>
      </c>
      <c r="C382">
        <v>3</v>
      </c>
      <c r="D382" s="7" t="s">
        <v>628</v>
      </c>
      <c r="E382" s="7" t="s">
        <v>78</v>
      </c>
      <c r="F382">
        <v>19</v>
      </c>
      <c r="G382">
        <v>0</v>
      </c>
      <c r="H382">
        <v>0</v>
      </c>
      <c r="I382">
        <v>347069</v>
      </c>
      <c r="J382">
        <v>7.7750000000000004</v>
      </c>
      <c r="K382" s="7"/>
      <c r="L382" s="7" t="s">
        <v>80</v>
      </c>
      <c r="N382" s="7"/>
    </row>
    <row r="383" spans="1:14" hidden="1" x14ac:dyDescent="0.3">
      <c r="A383">
        <v>381</v>
      </c>
      <c r="B383">
        <v>1</v>
      </c>
      <c r="C383">
        <v>1</v>
      </c>
      <c r="D383" s="7" t="s">
        <v>629</v>
      </c>
      <c r="E383" s="7" t="s">
        <v>82</v>
      </c>
      <c r="F383">
        <v>42</v>
      </c>
      <c r="G383">
        <v>0</v>
      </c>
      <c r="H383">
        <v>0</v>
      </c>
      <c r="I383" t="s">
        <v>630</v>
      </c>
      <c r="J383">
        <v>227.52500000000001</v>
      </c>
      <c r="K383" s="7"/>
      <c r="L383" s="7" t="s">
        <v>85</v>
      </c>
      <c r="N383" s="7"/>
    </row>
    <row r="384" spans="1:14" hidden="1" x14ac:dyDescent="0.3">
      <c r="A384">
        <v>382</v>
      </c>
      <c r="B384">
        <v>1</v>
      </c>
      <c r="C384">
        <v>3</v>
      </c>
      <c r="D384" s="7" t="s">
        <v>631</v>
      </c>
      <c r="E384" s="7" t="s">
        <v>82</v>
      </c>
      <c r="F384">
        <v>1</v>
      </c>
      <c r="G384">
        <v>0</v>
      </c>
      <c r="H384">
        <v>2</v>
      </c>
      <c r="I384">
        <v>2653</v>
      </c>
      <c r="J384">
        <v>15.7417</v>
      </c>
      <c r="K384" s="7"/>
      <c r="L384" s="7" t="s">
        <v>85</v>
      </c>
      <c r="N384" s="7"/>
    </row>
    <row r="385" spans="1:14" hidden="1" x14ac:dyDescent="0.3">
      <c r="A385">
        <v>383</v>
      </c>
      <c r="B385">
        <v>0</v>
      </c>
      <c r="C385">
        <v>3</v>
      </c>
      <c r="D385" s="7" t="s">
        <v>632</v>
      </c>
      <c r="E385" s="7" t="s">
        <v>78</v>
      </c>
      <c r="F385">
        <v>32</v>
      </c>
      <c r="G385">
        <v>0</v>
      </c>
      <c r="H385">
        <v>0</v>
      </c>
      <c r="I385" t="s">
        <v>633</v>
      </c>
      <c r="J385">
        <v>7.9249999999999998</v>
      </c>
      <c r="K385" s="7"/>
      <c r="L385" s="7" t="s">
        <v>80</v>
      </c>
      <c r="N385" s="7"/>
    </row>
    <row r="386" spans="1:14" hidden="1" x14ac:dyDescent="0.3">
      <c r="A386">
        <v>384</v>
      </c>
      <c r="B386">
        <v>1</v>
      </c>
      <c r="C386">
        <v>1</v>
      </c>
      <c r="D386" s="7" t="s">
        <v>634</v>
      </c>
      <c r="E386" s="7" t="s">
        <v>82</v>
      </c>
      <c r="F386">
        <v>35</v>
      </c>
      <c r="G386">
        <v>1</v>
      </c>
      <c r="H386">
        <v>0</v>
      </c>
      <c r="I386">
        <v>113789</v>
      </c>
      <c r="J386">
        <v>52</v>
      </c>
      <c r="K386" s="7"/>
      <c r="L386" s="7" t="s">
        <v>80</v>
      </c>
      <c r="N386" s="7"/>
    </row>
    <row r="387" spans="1:14" hidden="1" x14ac:dyDescent="0.3">
      <c r="A387">
        <v>385</v>
      </c>
      <c r="B387">
        <v>0</v>
      </c>
      <c r="C387">
        <v>3</v>
      </c>
      <c r="D387" s="7" t="s">
        <v>635</v>
      </c>
      <c r="E387" s="7" t="s">
        <v>78</v>
      </c>
      <c r="G387">
        <v>0</v>
      </c>
      <c r="H387">
        <v>0</v>
      </c>
      <c r="I387">
        <v>349227</v>
      </c>
      <c r="J387">
        <v>7.8958000000000004</v>
      </c>
      <c r="K387" s="7"/>
      <c r="L387" s="7" t="s">
        <v>80</v>
      </c>
      <c r="N387" s="7"/>
    </row>
    <row r="388" spans="1:14" hidden="1" x14ac:dyDescent="0.3">
      <c r="A388">
        <v>386</v>
      </c>
      <c r="B388">
        <v>0</v>
      </c>
      <c r="C388">
        <v>2</v>
      </c>
      <c r="D388" s="7" t="s">
        <v>636</v>
      </c>
      <c r="E388" s="7" t="s">
        <v>78</v>
      </c>
      <c r="F388">
        <v>18</v>
      </c>
      <c r="G388">
        <v>0</v>
      </c>
      <c r="H388">
        <v>0</v>
      </c>
      <c r="I388" t="s">
        <v>191</v>
      </c>
      <c r="J388">
        <v>73.5</v>
      </c>
      <c r="K388" s="7"/>
      <c r="L388" s="7" t="s">
        <v>80</v>
      </c>
      <c r="N388" s="7"/>
    </row>
    <row r="389" spans="1:14" hidden="1" x14ac:dyDescent="0.3">
      <c r="A389">
        <v>387</v>
      </c>
      <c r="B389">
        <v>0</v>
      </c>
      <c r="C389">
        <v>3</v>
      </c>
      <c r="D389" s="7" t="s">
        <v>637</v>
      </c>
      <c r="E389" s="7" t="s">
        <v>78</v>
      </c>
      <c r="F389">
        <v>1</v>
      </c>
      <c r="G389">
        <v>5</v>
      </c>
      <c r="H389">
        <v>2</v>
      </c>
      <c r="I389" t="s">
        <v>170</v>
      </c>
      <c r="J389">
        <v>46.9</v>
      </c>
      <c r="K389" s="7"/>
      <c r="L389" s="7" t="s">
        <v>80</v>
      </c>
      <c r="N389" s="7"/>
    </row>
    <row r="390" spans="1:14" x14ac:dyDescent="0.3">
      <c r="A390">
        <v>388</v>
      </c>
      <c r="B390">
        <v>1</v>
      </c>
      <c r="C390">
        <v>2</v>
      </c>
      <c r="D390" s="7" t="s">
        <v>638</v>
      </c>
      <c r="E390" s="7" t="s">
        <v>82</v>
      </c>
      <c r="F390">
        <v>36</v>
      </c>
      <c r="G390">
        <v>0</v>
      </c>
      <c r="H390">
        <v>0</v>
      </c>
      <c r="I390">
        <v>27849</v>
      </c>
      <c r="J390">
        <v>13</v>
      </c>
      <c r="K390" s="7"/>
      <c r="L390" s="7" t="s">
        <v>80</v>
      </c>
      <c r="N390" s="7"/>
    </row>
    <row r="391" spans="1:14" hidden="1" x14ac:dyDescent="0.3">
      <c r="A391">
        <v>389</v>
      </c>
      <c r="B391">
        <v>0</v>
      </c>
      <c r="C391">
        <v>3</v>
      </c>
      <c r="D391" s="7" t="s">
        <v>639</v>
      </c>
      <c r="E391" s="7" t="s">
        <v>78</v>
      </c>
      <c r="G391">
        <v>0</v>
      </c>
      <c r="H391">
        <v>0</v>
      </c>
      <c r="I391">
        <v>367655</v>
      </c>
      <c r="J391">
        <v>7.7291999999999996</v>
      </c>
      <c r="K391" s="7"/>
      <c r="L391" s="7" t="s">
        <v>92</v>
      </c>
      <c r="N391" s="7"/>
    </row>
    <row r="392" spans="1:14" x14ac:dyDescent="0.3">
      <c r="A392">
        <v>390</v>
      </c>
      <c r="B392">
        <v>1</v>
      </c>
      <c r="C392">
        <v>2</v>
      </c>
      <c r="D392" s="7" t="s">
        <v>640</v>
      </c>
      <c r="E392" s="7" t="s">
        <v>82</v>
      </c>
      <c r="F392">
        <v>17</v>
      </c>
      <c r="G392">
        <v>0</v>
      </c>
      <c r="H392">
        <v>0</v>
      </c>
      <c r="I392" t="s">
        <v>641</v>
      </c>
      <c r="J392">
        <v>12</v>
      </c>
      <c r="K392" s="7"/>
      <c r="L392" s="7" t="s">
        <v>85</v>
      </c>
      <c r="N392" s="7"/>
    </row>
    <row r="393" spans="1:14" hidden="1" x14ac:dyDescent="0.3">
      <c r="A393">
        <v>391</v>
      </c>
      <c r="B393">
        <v>1</v>
      </c>
      <c r="C393">
        <v>1</v>
      </c>
      <c r="D393" s="7" t="s">
        <v>642</v>
      </c>
      <c r="E393" s="7" t="s">
        <v>78</v>
      </c>
      <c r="F393">
        <v>36</v>
      </c>
      <c r="G393">
        <v>1</v>
      </c>
      <c r="H393">
        <v>2</v>
      </c>
      <c r="I393">
        <v>113760</v>
      </c>
      <c r="J393">
        <v>120</v>
      </c>
      <c r="K393" s="7" t="s">
        <v>643</v>
      </c>
      <c r="L393" s="7" t="s">
        <v>80</v>
      </c>
      <c r="N393" s="7"/>
    </row>
    <row r="394" spans="1:14" hidden="1" x14ac:dyDescent="0.3">
      <c r="A394">
        <v>392</v>
      </c>
      <c r="B394">
        <v>1</v>
      </c>
      <c r="C394">
        <v>3</v>
      </c>
      <c r="D394" s="7" t="s">
        <v>644</v>
      </c>
      <c r="E394" s="7" t="s">
        <v>78</v>
      </c>
      <c r="F394">
        <v>21</v>
      </c>
      <c r="G394">
        <v>0</v>
      </c>
      <c r="H394">
        <v>0</v>
      </c>
      <c r="I394">
        <v>350034</v>
      </c>
      <c r="J394">
        <v>7.7957999999999998</v>
      </c>
      <c r="K394" s="7"/>
      <c r="L394" s="7" t="s">
        <v>80</v>
      </c>
      <c r="N394" s="7"/>
    </row>
    <row r="395" spans="1:14" hidden="1" x14ac:dyDescent="0.3">
      <c r="A395">
        <v>393</v>
      </c>
      <c r="B395">
        <v>0</v>
      </c>
      <c r="C395">
        <v>3</v>
      </c>
      <c r="D395" s="7" t="s">
        <v>645</v>
      </c>
      <c r="E395" s="7" t="s">
        <v>78</v>
      </c>
      <c r="F395">
        <v>28</v>
      </c>
      <c r="G395">
        <v>2</v>
      </c>
      <c r="H395">
        <v>0</v>
      </c>
      <c r="I395">
        <v>3101277</v>
      </c>
      <c r="J395">
        <v>7.9249999999999998</v>
      </c>
      <c r="K395" s="7"/>
      <c r="L395" s="7" t="s">
        <v>80</v>
      </c>
      <c r="N395" s="7"/>
    </row>
    <row r="396" spans="1:14" hidden="1" x14ac:dyDescent="0.3">
      <c r="A396">
        <v>394</v>
      </c>
      <c r="B396">
        <v>1</v>
      </c>
      <c r="C396">
        <v>1</v>
      </c>
      <c r="D396" s="7" t="s">
        <v>646</v>
      </c>
      <c r="E396" s="7" t="s">
        <v>82</v>
      </c>
      <c r="F396">
        <v>23</v>
      </c>
      <c r="G396">
        <v>1</v>
      </c>
      <c r="H396">
        <v>0</v>
      </c>
      <c r="I396">
        <v>35273</v>
      </c>
      <c r="J396">
        <v>113.27500000000001</v>
      </c>
      <c r="K396" s="7" t="s">
        <v>393</v>
      </c>
      <c r="L396" s="7" t="s">
        <v>85</v>
      </c>
      <c r="N396" s="7"/>
    </row>
    <row r="397" spans="1:14" hidden="1" x14ac:dyDescent="0.3">
      <c r="A397">
        <v>395</v>
      </c>
      <c r="B397">
        <v>1</v>
      </c>
      <c r="C397">
        <v>3</v>
      </c>
      <c r="D397" s="7" t="s">
        <v>647</v>
      </c>
      <c r="E397" s="7" t="s">
        <v>82</v>
      </c>
      <c r="F397">
        <v>24</v>
      </c>
      <c r="G397">
        <v>0</v>
      </c>
      <c r="H397">
        <v>2</v>
      </c>
      <c r="I397" t="s">
        <v>99</v>
      </c>
      <c r="J397">
        <v>16.7</v>
      </c>
      <c r="K397" s="7" t="s">
        <v>100</v>
      </c>
      <c r="L397" s="7" t="s">
        <v>80</v>
      </c>
      <c r="N397" s="7"/>
    </row>
    <row r="398" spans="1:14" hidden="1" x14ac:dyDescent="0.3">
      <c r="A398">
        <v>396</v>
      </c>
      <c r="B398">
        <v>0</v>
      </c>
      <c r="C398">
        <v>3</v>
      </c>
      <c r="D398" s="7" t="s">
        <v>648</v>
      </c>
      <c r="E398" s="7" t="s">
        <v>78</v>
      </c>
      <c r="F398">
        <v>22</v>
      </c>
      <c r="G398">
        <v>0</v>
      </c>
      <c r="H398">
        <v>0</v>
      </c>
      <c r="I398">
        <v>350052</v>
      </c>
      <c r="J398">
        <v>7.7957999999999998</v>
      </c>
      <c r="K398" s="7"/>
      <c r="L398" s="7" t="s">
        <v>80</v>
      </c>
      <c r="N398" s="7"/>
    </row>
    <row r="399" spans="1:14" hidden="1" x14ac:dyDescent="0.3">
      <c r="A399">
        <v>397</v>
      </c>
      <c r="B399">
        <v>0</v>
      </c>
      <c r="C399">
        <v>3</v>
      </c>
      <c r="D399" s="7" t="s">
        <v>649</v>
      </c>
      <c r="E399" s="7" t="s">
        <v>82</v>
      </c>
      <c r="F399">
        <v>31</v>
      </c>
      <c r="G399">
        <v>0</v>
      </c>
      <c r="H399">
        <v>0</v>
      </c>
      <c r="I399">
        <v>350407</v>
      </c>
      <c r="J399">
        <v>7.8541999999999996</v>
      </c>
      <c r="K399" s="7"/>
      <c r="L399" s="7" t="s">
        <v>80</v>
      </c>
      <c r="N399" s="7"/>
    </row>
    <row r="400" spans="1:14" hidden="1" x14ac:dyDescent="0.3">
      <c r="A400">
        <v>398</v>
      </c>
      <c r="B400">
        <v>0</v>
      </c>
      <c r="C400">
        <v>2</v>
      </c>
      <c r="D400" s="7" t="s">
        <v>650</v>
      </c>
      <c r="E400" s="7" t="s">
        <v>78</v>
      </c>
      <c r="F400">
        <v>46</v>
      </c>
      <c r="G400">
        <v>0</v>
      </c>
      <c r="H400">
        <v>0</v>
      </c>
      <c r="I400">
        <v>28403</v>
      </c>
      <c r="J400">
        <v>26</v>
      </c>
      <c r="K400" s="7"/>
      <c r="L400" s="7" t="s">
        <v>80</v>
      </c>
      <c r="N400" s="7"/>
    </row>
    <row r="401" spans="1:14" hidden="1" x14ac:dyDescent="0.3">
      <c r="A401">
        <v>399</v>
      </c>
      <c r="B401">
        <v>0</v>
      </c>
      <c r="C401">
        <v>2</v>
      </c>
      <c r="D401" s="7" t="s">
        <v>651</v>
      </c>
      <c r="E401" s="7" t="s">
        <v>78</v>
      </c>
      <c r="F401">
        <v>23</v>
      </c>
      <c r="G401">
        <v>0</v>
      </c>
      <c r="H401">
        <v>0</v>
      </c>
      <c r="I401">
        <v>244278</v>
      </c>
      <c r="J401">
        <v>10.5</v>
      </c>
      <c r="K401" s="7"/>
      <c r="L401" s="7" t="s">
        <v>80</v>
      </c>
      <c r="N401" s="7"/>
    </row>
    <row r="402" spans="1:14" x14ac:dyDescent="0.3">
      <c r="A402">
        <v>400</v>
      </c>
      <c r="B402">
        <v>1</v>
      </c>
      <c r="C402">
        <v>2</v>
      </c>
      <c r="D402" s="7" t="s">
        <v>652</v>
      </c>
      <c r="E402" s="7" t="s">
        <v>82</v>
      </c>
      <c r="F402">
        <v>28</v>
      </c>
      <c r="G402">
        <v>0</v>
      </c>
      <c r="H402">
        <v>0</v>
      </c>
      <c r="I402">
        <v>240929</v>
      </c>
      <c r="J402">
        <v>12.65</v>
      </c>
      <c r="K402" s="7"/>
      <c r="L402" s="7" t="s">
        <v>80</v>
      </c>
      <c r="N402" s="7"/>
    </row>
    <row r="403" spans="1:14" hidden="1" x14ac:dyDescent="0.3">
      <c r="A403">
        <v>401</v>
      </c>
      <c r="B403">
        <v>1</v>
      </c>
      <c r="C403">
        <v>3</v>
      </c>
      <c r="D403" s="7" t="s">
        <v>653</v>
      </c>
      <c r="E403" s="7" t="s">
        <v>78</v>
      </c>
      <c r="F403">
        <v>39</v>
      </c>
      <c r="G403">
        <v>0</v>
      </c>
      <c r="H403">
        <v>0</v>
      </c>
      <c r="I403" t="s">
        <v>654</v>
      </c>
      <c r="J403">
        <v>7.9249999999999998</v>
      </c>
      <c r="K403" s="7"/>
      <c r="L403" s="7" t="s">
        <v>80</v>
      </c>
      <c r="N403" s="7"/>
    </row>
    <row r="404" spans="1:14" hidden="1" x14ac:dyDescent="0.3">
      <c r="A404">
        <v>402</v>
      </c>
      <c r="B404">
        <v>0</v>
      </c>
      <c r="C404">
        <v>3</v>
      </c>
      <c r="D404" s="7" t="s">
        <v>655</v>
      </c>
      <c r="E404" s="7" t="s">
        <v>78</v>
      </c>
      <c r="F404">
        <v>26</v>
      </c>
      <c r="G404">
        <v>0</v>
      </c>
      <c r="H404">
        <v>0</v>
      </c>
      <c r="I404">
        <v>341826</v>
      </c>
      <c r="J404">
        <v>8.0500000000000007</v>
      </c>
      <c r="K404" s="7"/>
      <c r="L404" s="7" t="s">
        <v>80</v>
      </c>
      <c r="N404" s="7"/>
    </row>
    <row r="405" spans="1:14" hidden="1" x14ac:dyDescent="0.3">
      <c r="A405">
        <v>403</v>
      </c>
      <c r="B405">
        <v>0</v>
      </c>
      <c r="C405">
        <v>3</v>
      </c>
      <c r="D405" s="7" t="s">
        <v>656</v>
      </c>
      <c r="E405" s="7" t="s">
        <v>82</v>
      </c>
      <c r="F405">
        <v>21</v>
      </c>
      <c r="G405">
        <v>1</v>
      </c>
      <c r="H405">
        <v>0</v>
      </c>
      <c r="I405">
        <v>4137</v>
      </c>
      <c r="J405">
        <v>9.8249999999999993</v>
      </c>
      <c r="K405" s="7"/>
      <c r="L405" s="7" t="s">
        <v>80</v>
      </c>
      <c r="N405" s="7"/>
    </row>
    <row r="406" spans="1:14" hidden="1" x14ac:dyDescent="0.3">
      <c r="A406">
        <v>404</v>
      </c>
      <c r="B406">
        <v>0</v>
      </c>
      <c r="C406">
        <v>3</v>
      </c>
      <c r="D406" s="7" t="s">
        <v>657</v>
      </c>
      <c r="E406" s="7" t="s">
        <v>78</v>
      </c>
      <c r="F406">
        <v>28</v>
      </c>
      <c r="G406">
        <v>1</v>
      </c>
      <c r="H406">
        <v>0</v>
      </c>
      <c r="I406" t="s">
        <v>289</v>
      </c>
      <c r="J406">
        <v>15.85</v>
      </c>
      <c r="K406" s="7"/>
      <c r="L406" s="7" t="s">
        <v>80</v>
      </c>
      <c r="N406" s="7"/>
    </row>
    <row r="407" spans="1:14" hidden="1" x14ac:dyDescent="0.3">
      <c r="A407">
        <v>405</v>
      </c>
      <c r="B407">
        <v>0</v>
      </c>
      <c r="C407">
        <v>3</v>
      </c>
      <c r="D407" s="7" t="s">
        <v>658</v>
      </c>
      <c r="E407" s="7" t="s">
        <v>82</v>
      </c>
      <c r="F407">
        <v>20</v>
      </c>
      <c r="G407">
        <v>0</v>
      </c>
      <c r="H407">
        <v>0</v>
      </c>
      <c r="I407">
        <v>315096</v>
      </c>
      <c r="J407">
        <v>8.6624999999999996</v>
      </c>
      <c r="K407" s="7"/>
      <c r="L407" s="7" t="s">
        <v>80</v>
      </c>
      <c r="N407" s="7"/>
    </row>
    <row r="408" spans="1:14" hidden="1" x14ac:dyDescent="0.3">
      <c r="A408">
        <v>406</v>
      </c>
      <c r="B408">
        <v>0</v>
      </c>
      <c r="C408">
        <v>2</v>
      </c>
      <c r="D408" s="7" t="s">
        <v>659</v>
      </c>
      <c r="E408" s="7" t="s">
        <v>78</v>
      </c>
      <c r="F408">
        <v>34</v>
      </c>
      <c r="G408">
        <v>1</v>
      </c>
      <c r="H408">
        <v>0</v>
      </c>
      <c r="I408">
        <v>28664</v>
      </c>
      <c r="J408">
        <v>21</v>
      </c>
      <c r="K408" s="7"/>
      <c r="L408" s="7" t="s">
        <v>80</v>
      </c>
      <c r="N408" s="7"/>
    </row>
    <row r="409" spans="1:14" hidden="1" x14ac:dyDescent="0.3">
      <c r="A409">
        <v>407</v>
      </c>
      <c r="B409">
        <v>0</v>
      </c>
      <c r="C409">
        <v>3</v>
      </c>
      <c r="D409" s="7" t="s">
        <v>660</v>
      </c>
      <c r="E409" s="7" t="s">
        <v>78</v>
      </c>
      <c r="F409">
        <v>51</v>
      </c>
      <c r="G409">
        <v>0</v>
      </c>
      <c r="H409">
        <v>0</v>
      </c>
      <c r="I409">
        <v>347064</v>
      </c>
      <c r="J409">
        <v>7.75</v>
      </c>
      <c r="K409" s="7"/>
      <c r="L409" s="7" t="s">
        <v>80</v>
      </c>
      <c r="N409" s="7"/>
    </row>
    <row r="410" spans="1:14" x14ac:dyDescent="0.3">
      <c r="A410">
        <v>408</v>
      </c>
      <c r="B410">
        <v>1</v>
      </c>
      <c r="C410">
        <v>2</v>
      </c>
      <c r="D410" s="7" t="s">
        <v>661</v>
      </c>
      <c r="E410" s="7" t="s">
        <v>78</v>
      </c>
      <c r="F410">
        <v>3</v>
      </c>
      <c r="G410">
        <v>1</v>
      </c>
      <c r="H410">
        <v>1</v>
      </c>
      <c r="I410">
        <v>29106</v>
      </c>
      <c r="J410">
        <v>18.75</v>
      </c>
      <c r="K410" s="7"/>
      <c r="L410" s="7" t="s">
        <v>80</v>
      </c>
      <c r="N410" s="7"/>
    </row>
    <row r="411" spans="1:14" hidden="1" x14ac:dyDescent="0.3">
      <c r="A411">
        <v>409</v>
      </c>
      <c r="B411">
        <v>0</v>
      </c>
      <c r="C411">
        <v>3</v>
      </c>
      <c r="D411" s="7" t="s">
        <v>662</v>
      </c>
      <c r="E411" s="7" t="s">
        <v>78</v>
      </c>
      <c r="F411">
        <v>21</v>
      </c>
      <c r="G411">
        <v>0</v>
      </c>
      <c r="H411">
        <v>0</v>
      </c>
      <c r="I411">
        <v>312992</v>
      </c>
      <c r="J411">
        <v>7.7750000000000004</v>
      </c>
      <c r="K411" s="7"/>
      <c r="L411" s="7" t="s">
        <v>80</v>
      </c>
      <c r="N411" s="7"/>
    </row>
    <row r="412" spans="1:14" hidden="1" x14ac:dyDescent="0.3">
      <c r="A412">
        <v>410</v>
      </c>
      <c r="B412">
        <v>0</v>
      </c>
      <c r="C412">
        <v>3</v>
      </c>
      <c r="D412" s="7" t="s">
        <v>663</v>
      </c>
      <c r="E412" s="7" t="s">
        <v>82</v>
      </c>
      <c r="G412">
        <v>3</v>
      </c>
      <c r="H412">
        <v>1</v>
      </c>
      <c r="I412">
        <v>4133</v>
      </c>
      <c r="J412">
        <v>25.466699999999999</v>
      </c>
      <c r="K412" s="7"/>
      <c r="L412" s="7" t="s">
        <v>80</v>
      </c>
      <c r="N412" s="7"/>
    </row>
    <row r="413" spans="1:14" hidden="1" x14ac:dyDescent="0.3">
      <c r="A413">
        <v>411</v>
      </c>
      <c r="B413">
        <v>0</v>
      </c>
      <c r="C413">
        <v>3</v>
      </c>
      <c r="D413" s="7" t="s">
        <v>664</v>
      </c>
      <c r="E413" s="7" t="s">
        <v>78</v>
      </c>
      <c r="G413">
        <v>0</v>
      </c>
      <c r="H413">
        <v>0</v>
      </c>
      <c r="I413">
        <v>349222</v>
      </c>
      <c r="J413">
        <v>7.8958000000000004</v>
      </c>
      <c r="K413" s="7"/>
      <c r="L413" s="7" t="s">
        <v>80</v>
      </c>
      <c r="N413" s="7"/>
    </row>
    <row r="414" spans="1:14" hidden="1" x14ac:dyDescent="0.3">
      <c r="A414">
        <v>412</v>
      </c>
      <c r="B414">
        <v>0</v>
      </c>
      <c r="C414">
        <v>3</v>
      </c>
      <c r="D414" s="7" t="s">
        <v>665</v>
      </c>
      <c r="E414" s="7" t="s">
        <v>78</v>
      </c>
      <c r="G414">
        <v>0</v>
      </c>
      <c r="H414">
        <v>0</v>
      </c>
      <c r="I414">
        <v>394140</v>
      </c>
      <c r="J414">
        <v>6.8582999999999998</v>
      </c>
      <c r="K414" s="7"/>
      <c r="L414" s="7" t="s">
        <v>92</v>
      </c>
      <c r="N414" s="7"/>
    </row>
    <row r="415" spans="1:14" hidden="1" x14ac:dyDescent="0.3">
      <c r="A415">
        <v>413</v>
      </c>
      <c r="B415">
        <v>1</v>
      </c>
      <c r="C415">
        <v>1</v>
      </c>
      <c r="D415" s="7" t="s">
        <v>666</v>
      </c>
      <c r="E415" s="7" t="s">
        <v>82</v>
      </c>
      <c r="F415">
        <v>33</v>
      </c>
      <c r="G415">
        <v>1</v>
      </c>
      <c r="H415">
        <v>0</v>
      </c>
      <c r="I415">
        <v>19928</v>
      </c>
      <c r="J415">
        <v>90</v>
      </c>
      <c r="K415" s="7" t="s">
        <v>438</v>
      </c>
      <c r="L415" s="7" t="s">
        <v>92</v>
      </c>
      <c r="N415" s="7"/>
    </row>
    <row r="416" spans="1:14" hidden="1" x14ac:dyDescent="0.3">
      <c r="A416">
        <v>414</v>
      </c>
      <c r="B416">
        <v>0</v>
      </c>
      <c r="C416">
        <v>2</v>
      </c>
      <c r="D416" s="7" t="s">
        <v>667</v>
      </c>
      <c r="E416" s="7" t="s">
        <v>78</v>
      </c>
      <c r="G416">
        <v>0</v>
      </c>
      <c r="H416">
        <v>0</v>
      </c>
      <c r="I416">
        <v>239853</v>
      </c>
      <c r="J416">
        <v>0</v>
      </c>
      <c r="K416" s="7"/>
      <c r="L416" s="7" t="s">
        <v>80</v>
      </c>
      <c r="N416" s="7"/>
    </row>
    <row r="417" spans="1:14" hidden="1" x14ac:dyDescent="0.3">
      <c r="A417">
        <v>415</v>
      </c>
      <c r="B417">
        <v>1</v>
      </c>
      <c r="C417">
        <v>3</v>
      </c>
      <c r="D417" s="7" t="s">
        <v>668</v>
      </c>
      <c r="E417" s="7" t="s">
        <v>78</v>
      </c>
      <c r="F417">
        <v>44</v>
      </c>
      <c r="G417">
        <v>0</v>
      </c>
      <c r="H417">
        <v>0</v>
      </c>
      <c r="I417" t="s">
        <v>669</v>
      </c>
      <c r="J417">
        <v>7.9249999999999998</v>
      </c>
      <c r="K417" s="7"/>
      <c r="L417" s="7" t="s">
        <v>80</v>
      </c>
      <c r="N417" s="7"/>
    </row>
    <row r="418" spans="1:14" hidden="1" x14ac:dyDescent="0.3">
      <c r="A418">
        <v>416</v>
      </c>
      <c r="B418">
        <v>0</v>
      </c>
      <c r="C418">
        <v>3</v>
      </c>
      <c r="D418" s="7" t="s">
        <v>670</v>
      </c>
      <c r="E418" s="7" t="s">
        <v>82</v>
      </c>
      <c r="G418">
        <v>0</v>
      </c>
      <c r="H418">
        <v>0</v>
      </c>
      <c r="I418">
        <v>343095</v>
      </c>
      <c r="J418">
        <v>8.0500000000000007</v>
      </c>
      <c r="K418" s="7"/>
      <c r="L418" s="7" t="s">
        <v>80</v>
      </c>
      <c r="N418" s="7"/>
    </row>
    <row r="419" spans="1:14" x14ac:dyDescent="0.3">
      <c r="A419">
        <v>417</v>
      </c>
      <c r="B419">
        <v>1</v>
      </c>
      <c r="C419">
        <v>2</v>
      </c>
      <c r="D419" s="7" t="s">
        <v>671</v>
      </c>
      <c r="E419" s="7" t="s">
        <v>82</v>
      </c>
      <c r="F419">
        <v>34</v>
      </c>
      <c r="G419">
        <v>1</v>
      </c>
      <c r="H419">
        <v>1</v>
      </c>
      <c r="I419">
        <v>28220</v>
      </c>
      <c r="J419">
        <v>32.5</v>
      </c>
      <c r="K419" s="7"/>
      <c r="L419" s="7" t="s">
        <v>80</v>
      </c>
      <c r="N419" s="7"/>
    </row>
    <row r="420" spans="1:14" x14ac:dyDescent="0.3">
      <c r="A420">
        <v>418</v>
      </c>
      <c r="B420">
        <v>1</v>
      </c>
      <c r="C420">
        <v>2</v>
      </c>
      <c r="D420" s="7" t="s">
        <v>672</v>
      </c>
      <c r="E420" s="7" t="s">
        <v>82</v>
      </c>
      <c r="F420">
        <v>18</v>
      </c>
      <c r="G420">
        <v>0</v>
      </c>
      <c r="H420">
        <v>2</v>
      </c>
      <c r="I420">
        <v>250652</v>
      </c>
      <c r="J420">
        <v>13</v>
      </c>
      <c r="K420" s="7"/>
      <c r="L420" s="7" t="s">
        <v>80</v>
      </c>
      <c r="N420" s="7"/>
    </row>
    <row r="421" spans="1:14" hidden="1" x14ac:dyDescent="0.3">
      <c r="A421">
        <v>419</v>
      </c>
      <c r="B421">
        <v>0</v>
      </c>
      <c r="C421">
        <v>2</v>
      </c>
      <c r="D421" s="7" t="s">
        <v>673</v>
      </c>
      <c r="E421" s="7" t="s">
        <v>78</v>
      </c>
      <c r="F421">
        <v>30</v>
      </c>
      <c r="G421">
        <v>0</v>
      </c>
      <c r="H421">
        <v>0</v>
      </c>
      <c r="I421">
        <v>28228</v>
      </c>
      <c r="J421">
        <v>13</v>
      </c>
      <c r="K421" s="7"/>
      <c r="L421" s="7" t="s">
        <v>80</v>
      </c>
      <c r="N421" s="7"/>
    </row>
    <row r="422" spans="1:14" hidden="1" x14ac:dyDescent="0.3">
      <c r="A422">
        <v>420</v>
      </c>
      <c r="B422">
        <v>0</v>
      </c>
      <c r="C422">
        <v>3</v>
      </c>
      <c r="D422" s="7" t="s">
        <v>674</v>
      </c>
      <c r="E422" s="7" t="s">
        <v>82</v>
      </c>
      <c r="F422">
        <v>10</v>
      </c>
      <c r="G422">
        <v>0</v>
      </c>
      <c r="H422">
        <v>2</v>
      </c>
      <c r="I422">
        <v>345773</v>
      </c>
      <c r="J422">
        <v>24.15</v>
      </c>
      <c r="K422" s="7"/>
      <c r="L422" s="7" t="s">
        <v>80</v>
      </c>
      <c r="N422" s="7"/>
    </row>
    <row r="423" spans="1:14" hidden="1" x14ac:dyDescent="0.3">
      <c r="A423">
        <v>421</v>
      </c>
      <c r="B423">
        <v>0</v>
      </c>
      <c r="C423">
        <v>3</v>
      </c>
      <c r="D423" s="7" t="s">
        <v>675</v>
      </c>
      <c r="E423" s="7" t="s">
        <v>78</v>
      </c>
      <c r="G423">
        <v>0</v>
      </c>
      <c r="H423">
        <v>0</v>
      </c>
      <c r="I423">
        <v>349254</v>
      </c>
      <c r="J423">
        <v>7.8958000000000004</v>
      </c>
      <c r="K423" s="7"/>
      <c r="L423" s="7" t="s">
        <v>85</v>
      </c>
      <c r="N423" s="7"/>
    </row>
    <row r="424" spans="1:14" hidden="1" x14ac:dyDescent="0.3">
      <c r="A424">
        <v>422</v>
      </c>
      <c r="B424">
        <v>0</v>
      </c>
      <c r="C424">
        <v>3</v>
      </c>
      <c r="D424" s="7" t="s">
        <v>676</v>
      </c>
      <c r="E424" s="7" t="s">
        <v>78</v>
      </c>
      <c r="F424">
        <v>21</v>
      </c>
      <c r="G424">
        <v>0</v>
      </c>
      <c r="H424">
        <v>0</v>
      </c>
      <c r="I424" t="s">
        <v>677</v>
      </c>
      <c r="J424">
        <v>7.7332999999999998</v>
      </c>
      <c r="K424" s="7"/>
      <c r="L424" s="7" t="s">
        <v>92</v>
      </c>
      <c r="N424" s="7"/>
    </row>
    <row r="425" spans="1:14" hidden="1" x14ac:dyDescent="0.3">
      <c r="A425">
        <v>423</v>
      </c>
      <c r="B425">
        <v>0</v>
      </c>
      <c r="C425">
        <v>3</v>
      </c>
      <c r="D425" s="7" t="s">
        <v>678</v>
      </c>
      <c r="E425" s="7" t="s">
        <v>78</v>
      </c>
      <c r="F425">
        <v>29</v>
      </c>
      <c r="G425">
        <v>0</v>
      </c>
      <c r="H425">
        <v>0</v>
      </c>
      <c r="I425">
        <v>315082</v>
      </c>
      <c r="J425">
        <v>7.875</v>
      </c>
      <c r="K425" s="7"/>
      <c r="L425" s="7" t="s">
        <v>80</v>
      </c>
      <c r="N425" s="7"/>
    </row>
    <row r="426" spans="1:14" hidden="1" x14ac:dyDescent="0.3">
      <c r="A426">
        <v>424</v>
      </c>
      <c r="B426">
        <v>0</v>
      </c>
      <c r="C426">
        <v>3</v>
      </c>
      <c r="D426" s="7" t="s">
        <v>679</v>
      </c>
      <c r="E426" s="7" t="s">
        <v>82</v>
      </c>
      <c r="F426">
        <v>28</v>
      </c>
      <c r="G426">
        <v>1</v>
      </c>
      <c r="H426">
        <v>1</v>
      </c>
      <c r="I426">
        <v>347080</v>
      </c>
      <c r="J426">
        <v>14.4</v>
      </c>
      <c r="K426" s="7"/>
      <c r="L426" s="7" t="s">
        <v>80</v>
      </c>
      <c r="N426" s="7"/>
    </row>
    <row r="427" spans="1:14" hidden="1" x14ac:dyDescent="0.3">
      <c r="A427">
        <v>425</v>
      </c>
      <c r="B427">
        <v>0</v>
      </c>
      <c r="C427">
        <v>3</v>
      </c>
      <c r="D427" s="7" t="s">
        <v>680</v>
      </c>
      <c r="E427" s="7" t="s">
        <v>78</v>
      </c>
      <c r="F427">
        <v>18</v>
      </c>
      <c r="G427">
        <v>1</v>
      </c>
      <c r="H427">
        <v>1</v>
      </c>
      <c r="I427">
        <v>370129</v>
      </c>
      <c r="J427">
        <v>20.212499999999999</v>
      </c>
      <c r="K427" s="7"/>
      <c r="L427" s="7" t="s">
        <v>80</v>
      </c>
      <c r="N427" s="7"/>
    </row>
    <row r="428" spans="1:14" hidden="1" x14ac:dyDescent="0.3">
      <c r="A428">
        <v>426</v>
      </c>
      <c r="B428">
        <v>0</v>
      </c>
      <c r="C428">
        <v>3</v>
      </c>
      <c r="D428" s="7" t="s">
        <v>681</v>
      </c>
      <c r="E428" s="7" t="s">
        <v>78</v>
      </c>
      <c r="G428">
        <v>0</v>
      </c>
      <c r="H428">
        <v>0</v>
      </c>
      <c r="I428" t="s">
        <v>682</v>
      </c>
      <c r="J428">
        <v>7.25</v>
      </c>
      <c r="K428" s="7"/>
      <c r="L428" s="7" t="s">
        <v>80</v>
      </c>
      <c r="N428" s="7"/>
    </row>
    <row r="429" spans="1:14" x14ac:dyDescent="0.3">
      <c r="A429">
        <v>427</v>
      </c>
      <c r="B429">
        <v>1</v>
      </c>
      <c r="C429">
        <v>2</v>
      </c>
      <c r="D429" s="7" t="s">
        <v>683</v>
      </c>
      <c r="E429" s="7" t="s">
        <v>82</v>
      </c>
      <c r="F429">
        <v>28</v>
      </c>
      <c r="G429">
        <v>1</v>
      </c>
      <c r="H429">
        <v>0</v>
      </c>
      <c r="I429">
        <v>2003</v>
      </c>
      <c r="J429">
        <v>26</v>
      </c>
      <c r="K429" s="7"/>
      <c r="L429" s="7" t="s">
        <v>80</v>
      </c>
      <c r="N429" s="7"/>
    </row>
    <row r="430" spans="1:14" x14ac:dyDescent="0.3">
      <c r="A430">
        <v>428</v>
      </c>
      <c r="B430">
        <v>1</v>
      </c>
      <c r="C430">
        <v>2</v>
      </c>
      <c r="D430" s="7" t="s">
        <v>684</v>
      </c>
      <c r="E430" s="7" t="s">
        <v>82</v>
      </c>
      <c r="F430">
        <v>19</v>
      </c>
      <c r="G430">
        <v>0</v>
      </c>
      <c r="H430">
        <v>0</v>
      </c>
      <c r="I430">
        <v>250655</v>
      </c>
      <c r="J430">
        <v>26</v>
      </c>
      <c r="K430" s="7"/>
      <c r="L430" s="7" t="s">
        <v>80</v>
      </c>
      <c r="N430" s="7"/>
    </row>
    <row r="431" spans="1:14" hidden="1" x14ac:dyDescent="0.3">
      <c r="A431">
        <v>429</v>
      </c>
      <c r="B431">
        <v>0</v>
      </c>
      <c r="C431">
        <v>3</v>
      </c>
      <c r="D431" s="7" t="s">
        <v>685</v>
      </c>
      <c r="E431" s="7" t="s">
        <v>78</v>
      </c>
      <c r="G431">
        <v>0</v>
      </c>
      <c r="H431">
        <v>0</v>
      </c>
      <c r="I431">
        <v>364851</v>
      </c>
      <c r="J431">
        <v>7.75</v>
      </c>
      <c r="K431" s="7"/>
      <c r="L431" s="7" t="s">
        <v>92</v>
      </c>
      <c r="N431" s="7"/>
    </row>
    <row r="432" spans="1:14" hidden="1" x14ac:dyDescent="0.3">
      <c r="A432">
        <v>430</v>
      </c>
      <c r="B432">
        <v>1</v>
      </c>
      <c r="C432">
        <v>3</v>
      </c>
      <c r="D432" s="7" t="s">
        <v>686</v>
      </c>
      <c r="E432" s="7" t="s">
        <v>78</v>
      </c>
      <c r="F432">
        <v>32</v>
      </c>
      <c r="G432">
        <v>0</v>
      </c>
      <c r="H432">
        <v>0</v>
      </c>
      <c r="I432" t="s">
        <v>687</v>
      </c>
      <c r="J432">
        <v>8.0500000000000007</v>
      </c>
      <c r="K432" s="7" t="s">
        <v>688</v>
      </c>
      <c r="L432" s="7" t="s">
        <v>80</v>
      </c>
      <c r="N432" s="7"/>
    </row>
    <row r="433" spans="1:14" hidden="1" x14ac:dyDescent="0.3">
      <c r="A433">
        <v>431</v>
      </c>
      <c r="B433">
        <v>1</v>
      </c>
      <c r="C433">
        <v>1</v>
      </c>
      <c r="D433" s="7" t="s">
        <v>689</v>
      </c>
      <c r="E433" s="7" t="s">
        <v>78</v>
      </c>
      <c r="F433">
        <v>28</v>
      </c>
      <c r="G433">
        <v>0</v>
      </c>
      <c r="H433">
        <v>0</v>
      </c>
      <c r="I433">
        <v>110564</v>
      </c>
      <c r="J433">
        <v>26.55</v>
      </c>
      <c r="K433" s="7" t="s">
        <v>163</v>
      </c>
      <c r="L433" s="7" t="s">
        <v>80</v>
      </c>
      <c r="N433" s="7"/>
    </row>
    <row r="434" spans="1:14" hidden="1" x14ac:dyDescent="0.3">
      <c r="A434">
        <v>432</v>
      </c>
      <c r="B434">
        <v>1</v>
      </c>
      <c r="C434">
        <v>3</v>
      </c>
      <c r="D434" s="7" t="s">
        <v>690</v>
      </c>
      <c r="E434" s="7" t="s">
        <v>82</v>
      </c>
      <c r="G434">
        <v>1</v>
      </c>
      <c r="H434">
        <v>0</v>
      </c>
      <c r="I434">
        <v>376564</v>
      </c>
      <c r="J434">
        <v>16.100000000000001</v>
      </c>
      <c r="K434" s="7"/>
      <c r="L434" s="7" t="s">
        <v>80</v>
      </c>
      <c r="N434" s="7"/>
    </row>
    <row r="435" spans="1:14" x14ac:dyDescent="0.3">
      <c r="A435">
        <v>433</v>
      </c>
      <c r="B435">
        <v>1</v>
      </c>
      <c r="C435">
        <v>2</v>
      </c>
      <c r="D435" s="7" t="s">
        <v>691</v>
      </c>
      <c r="E435" s="7" t="s">
        <v>82</v>
      </c>
      <c r="F435">
        <v>42</v>
      </c>
      <c r="G435">
        <v>1</v>
      </c>
      <c r="H435">
        <v>0</v>
      </c>
      <c r="I435" t="s">
        <v>692</v>
      </c>
      <c r="J435">
        <v>26</v>
      </c>
      <c r="K435" s="7"/>
      <c r="L435" s="7" t="s">
        <v>80</v>
      </c>
      <c r="N435" s="7"/>
    </row>
    <row r="436" spans="1:14" hidden="1" x14ac:dyDescent="0.3">
      <c r="A436">
        <v>434</v>
      </c>
      <c r="B436">
        <v>0</v>
      </c>
      <c r="C436">
        <v>3</v>
      </c>
      <c r="D436" s="7" t="s">
        <v>693</v>
      </c>
      <c r="E436" s="7" t="s">
        <v>78</v>
      </c>
      <c r="F436">
        <v>17</v>
      </c>
      <c r="G436">
        <v>0</v>
      </c>
      <c r="H436">
        <v>0</v>
      </c>
      <c r="I436" t="s">
        <v>694</v>
      </c>
      <c r="J436">
        <v>7.125</v>
      </c>
      <c r="K436" s="7"/>
      <c r="L436" s="7" t="s">
        <v>80</v>
      </c>
      <c r="N436" s="7"/>
    </row>
    <row r="437" spans="1:14" hidden="1" x14ac:dyDescent="0.3">
      <c r="A437">
        <v>435</v>
      </c>
      <c r="B437">
        <v>0</v>
      </c>
      <c r="C437">
        <v>1</v>
      </c>
      <c r="D437" s="7" t="s">
        <v>695</v>
      </c>
      <c r="E437" s="7" t="s">
        <v>78</v>
      </c>
      <c r="F437">
        <v>50</v>
      </c>
      <c r="G437">
        <v>1</v>
      </c>
      <c r="H437">
        <v>0</v>
      </c>
      <c r="I437">
        <v>13507</v>
      </c>
      <c r="J437">
        <v>55.9</v>
      </c>
      <c r="K437" s="7" t="s">
        <v>696</v>
      </c>
      <c r="L437" s="7" t="s">
        <v>80</v>
      </c>
      <c r="N437" s="7"/>
    </row>
    <row r="438" spans="1:14" hidden="1" x14ac:dyDescent="0.3">
      <c r="A438">
        <v>436</v>
      </c>
      <c r="B438">
        <v>1</v>
      </c>
      <c r="C438">
        <v>1</v>
      </c>
      <c r="D438" s="7" t="s">
        <v>697</v>
      </c>
      <c r="E438" s="7" t="s">
        <v>82</v>
      </c>
      <c r="F438">
        <v>14</v>
      </c>
      <c r="G438">
        <v>1</v>
      </c>
      <c r="H438">
        <v>2</v>
      </c>
      <c r="I438">
        <v>113760</v>
      </c>
      <c r="J438">
        <v>120</v>
      </c>
      <c r="K438" s="7" t="s">
        <v>643</v>
      </c>
      <c r="L438" s="7" t="s">
        <v>80</v>
      </c>
      <c r="N438" s="7"/>
    </row>
    <row r="439" spans="1:14" hidden="1" x14ac:dyDescent="0.3">
      <c r="A439">
        <v>437</v>
      </c>
      <c r="B439">
        <v>0</v>
      </c>
      <c r="C439">
        <v>3</v>
      </c>
      <c r="D439" s="7" t="s">
        <v>698</v>
      </c>
      <c r="E439" s="7" t="s">
        <v>82</v>
      </c>
      <c r="F439">
        <v>21</v>
      </c>
      <c r="G439">
        <v>2</v>
      </c>
      <c r="H439">
        <v>2</v>
      </c>
      <c r="I439" t="s">
        <v>208</v>
      </c>
      <c r="J439">
        <v>34.375</v>
      </c>
      <c r="K439" s="7"/>
      <c r="L439" s="7" t="s">
        <v>80</v>
      </c>
      <c r="N439" s="7"/>
    </row>
    <row r="440" spans="1:14" x14ac:dyDescent="0.3">
      <c r="A440">
        <v>438</v>
      </c>
      <c r="B440">
        <v>1</v>
      </c>
      <c r="C440">
        <v>2</v>
      </c>
      <c r="D440" s="7" t="s">
        <v>699</v>
      </c>
      <c r="E440" s="7" t="s">
        <v>82</v>
      </c>
      <c r="F440">
        <v>24</v>
      </c>
      <c r="G440">
        <v>2</v>
      </c>
      <c r="H440">
        <v>3</v>
      </c>
      <c r="I440">
        <v>29106</v>
      </c>
      <c r="J440">
        <v>18.75</v>
      </c>
      <c r="K440" s="7"/>
      <c r="L440" s="7" t="s">
        <v>80</v>
      </c>
      <c r="N440" s="7"/>
    </row>
    <row r="441" spans="1:14" hidden="1" x14ac:dyDescent="0.3">
      <c r="A441">
        <v>439</v>
      </c>
      <c r="B441">
        <v>0</v>
      </c>
      <c r="C441">
        <v>1</v>
      </c>
      <c r="D441" s="7" t="s">
        <v>700</v>
      </c>
      <c r="E441" s="7" t="s">
        <v>78</v>
      </c>
      <c r="F441">
        <v>64</v>
      </c>
      <c r="G441">
        <v>1</v>
      </c>
      <c r="H441">
        <v>4</v>
      </c>
      <c r="I441">
        <v>19950</v>
      </c>
      <c r="J441">
        <v>263</v>
      </c>
      <c r="K441" s="7" t="s">
        <v>122</v>
      </c>
      <c r="L441" s="7" t="s">
        <v>80</v>
      </c>
      <c r="N441" s="7"/>
    </row>
    <row r="442" spans="1:14" hidden="1" x14ac:dyDescent="0.3">
      <c r="A442">
        <v>440</v>
      </c>
      <c r="B442">
        <v>0</v>
      </c>
      <c r="C442">
        <v>2</v>
      </c>
      <c r="D442" s="7" t="s">
        <v>701</v>
      </c>
      <c r="E442" s="7" t="s">
        <v>78</v>
      </c>
      <c r="F442">
        <v>31</v>
      </c>
      <c r="G442">
        <v>0</v>
      </c>
      <c r="H442">
        <v>0</v>
      </c>
      <c r="I442" t="s">
        <v>702</v>
      </c>
      <c r="J442">
        <v>10.5</v>
      </c>
      <c r="K442" s="7"/>
      <c r="L442" s="7" t="s">
        <v>80</v>
      </c>
      <c r="N442" s="7"/>
    </row>
    <row r="443" spans="1:14" x14ac:dyDescent="0.3">
      <c r="A443">
        <v>441</v>
      </c>
      <c r="B443">
        <v>1</v>
      </c>
      <c r="C443">
        <v>2</v>
      </c>
      <c r="D443" s="7" t="s">
        <v>703</v>
      </c>
      <c r="E443" s="7" t="s">
        <v>82</v>
      </c>
      <c r="F443">
        <v>45</v>
      </c>
      <c r="G443">
        <v>1</v>
      </c>
      <c r="H443">
        <v>1</v>
      </c>
      <c r="I443" t="s">
        <v>542</v>
      </c>
      <c r="J443">
        <v>26.25</v>
      </c>
      <c r="K443" s="7"/>
      <c r="L443" s="7" t="s">
        <v>80</v>
      </c>
      <c r="N443" s="7"/>
    </row>
    <row r="444" spans="1:14" hidden="1" x14ac:dyDescent="0.3">
      <c r="A444">
        <v>442</v>
      </c>
      <c r="B444">
        <v>0</v>
      </c>
      <c r="C444">
        <v>3</v>
      </c>
      <c r="D444" s="7" t="s">
        <v>704</v>
      </c>
      <c r="E444" s="7" t="s">
        <v>78</v>
      </c>
      <c r="F444">
        <v>20</v>
      </c>
      <c r="G444">
        <v>0</v>
      </c>
      <c r="H444">
        <v>0</v>
      </c>
      <c r="I444">
        <v>345769</v>
      </c>
      <c r="J444">
        <v>9.5</v>
      </c>
      <c r="K444" s="7"/>
      <c r="L444" s="7" t="s">
        <v>80</v>
      </c>
      <c r="N444" s="7"/>
    </row>
    <row r="445" spans="1:14" hidden="1" x14ac:dyDescent="0.3">
      <c r="A445">
        <v>443</v>
      </c>
      <c r="B445">
        <v>0</v>
      </c>
      <c r="C445">
        <v>3</v>
      </c>
      <c r="D445" s="7" t="s">
        <v>705</v>
      </c>
      <c r="E445" s="7" t="s">
        <v>78</v>
      </c>
      <c r="F445">
        <v>25</v>
      </c>
      <c r="G445">
        <v>1</v>
      </c>
      <c r="H445">
        <v>0</v>
      </c>
      <c r="I445">
        <v>347076</v>
      </c>
      <c r="J445">
        <v>7.7750000000000004</v>
      </c>
      <c r="K445" s="7"/>
      <c r="L445" s="7" t="s">
        <v>80</v>
      </c>
      <c r="N445" s="7"/>
    </row>
    <row r="446" spans="1:14" x14ac:dyDescent="0.3">
      <c r="A446">
        <v>444</v>
      </c>
      <c r="B446">
        <v>1</v>
      </c>
      <c r="C446">
        <v>2</v>
      </c>
      <c r="D446" s="7" t="s">
        <v>706</v>
      </c>
      <c r="E446" s="7" t="s">
        <v>82</v>
      </c>
      <c r="F446">
        <v>28</v>
      </c>
      <c r="G446">
        <v>0</v>
      </c>
      <c r="H446">
        <v>0</v>
      </c>
      <c r="I446">
        <v>230434</v>
      </c>
      <c r="J446">
        <v>13</v>
      </c>
      <c r="K446" s="7"/>
      <c r="L446" s="7" t="s">
        <v>80</v>
      </c>
      <c r="N446" s="7"/>
    </row>
    <row r="447" spans="1:14" hidden="1" x14ac:dyDescent="0.3">
      <c r="A447">
        <v>445</v>
      </c>
      <c r="B447">
        <v>1</v>
      </c>
      <c r="C447">
        <v>3</v>
      </c>
      <c r="D447" s="7" t="s">
        <v>707</v>
      </c>
      <c r="E447" s="7" t="s">
        <v>78</v>
      </c>
      <c r="G447">
        <v>0</v>
      </c>
      <c r="H447">
        <v>0</v>
      </c>
      <c r="I447">
        <v>65306</v>
      </c>
      <c r="J447">
        <v>8.1125000000000007</v>
      </c>
      <c r="K447" s="7"/>
      <c r="L447" s="7" t="s">
        <v>80</v>
      </c>
      <c r="N447" s="7"/>
    </row>
    <row r="448" spans="1:14" hidden="1" x14ac:dyDescent="0.3">
      <c r="A448">
        <v>446</v>
      </c>
      <c r="B448">
        <v>1</v>
      </c>
      <c r="C448">
        <v>1</v>
      </c>
      <c r="D448" s="7" t="s">
        <v>708</v>
      </c>
      <c r="E448" s="7" t="s">
        <v>78</v>
      </c>
      <c r="F448">
        <v>4</v>
      </c>
      <c r="G448">
        <v>0</v>
      </c>
      <c r="H448">
        <v>2</v>
      </c>
      <c r="I448">
        <v>33638</v>
      </c>
      <c r="J448">
        <v>81.8583</v>
      </c>
      <c r="K448" s="7" t="s">
        <v>709</v>
      </c>
      <c r="L448" s="7" t="s">
        <v>80</v>
      </c>
      <c r="N448" s="7"/>
    </row>
    <row r="449" spans="1:14" x14ac:dyDescent="0.3">
      <c r="A449">
        <v>447</v>
      </c>
      <c r="B449">
        <v>1</v>
      </c>
      <c r="C449">
        <v>2</v>
      </c>
      <c r="D449" s="7" t="s">
        <v>710</v>
      </c>
      <c r="E449" s="7" t="s">
        <v>82</v>
      </c>
      <c r="F449">
        <v>13</v>
      </c>
      <c r="G449">
        <v>0</v>
      </c>
      <c r="H449">
        <v>1</v>
      </c>
      <c r="I449">
        <v>250644</v>
      </c>
      <c r="J449">
        <v>19.5</v>
      </c>
      <c r="K449" s="7"/>
      <c r="L449" s="7" t="s">
        <v>80</v>
      </c>
      <c r="N449" s="7"/>
    </row>
    <row r="450" spans="1:14" hidden="1" x14ac:dyDescent="0.3">
      <c r="A450">
        <v>448</v>
      </c>
      <c r="B450">
        <v>1</v>
      </c>
      <c r="C450">
        <v>1</v>
      </c>
      <c r="D450" s="7" t="s">
        <v>711</v>
      </c>
      <c r="E450" s="7" t="s">
        <v>78</v>
      </c>
      <c r="F450">
        <v>34</v>
      </c>
      <c r="G450">
        <v>0</v>
      </c>
      <c r="H450">
        <v>0</v>
      </c>
      <c r="I450">
        <v>113794</v>
      </c>
      <c r="J450">
        <v>26.55</v>
      </c>
      <c r="K450" s="7"/>
      <c r="L450" s="7" t="s">
        <v>80</v>
      </c>
      <c r="N450" s="7"/>
    </row>
    <row r="451" spans="1:14" hidden="1" x14ac:dyDescent="0.3">
      <c r="A451">
        <v>449</v>
      </c>
      <c r="B451">
        <v>1</v>
      </c>
      <c r="C451">
        <v>3</v>
      </c>
      <c r="D451" s="7" t="s">
        <v>712</v>
      </c>
      <c r="E451" s="7" t="s">
        <v>82</v>
      </c>
      <c r="F451">
        <v>5</v>
      </c>
      <c r="G451">
        <v>2</v>
      </c>
      <c r="H451">
        <v>1</v>
      </c>
      <c r="I451">
        <v>2666</v>
      </c>
      <c r="J451">
        <v>19.258299999999998</v>
      </c>
      <c r="K451" s="7"/>
      <c r="L451" s="7" t="s">
        <v>85</v>
      </c>
      <c r="N451" s="7"/>
    </row>
    <row r="452" spans="1:14" hidden="1" x14ac:dyDescent="0.3">
      <c r="A452">
        <v>450</v>
      </c>
      <c r="B452">
        <v>1</v>
      </c>
      <c r="C452">
        <v>1</v>
      </c>
      <c r="D452" s="7" t="s">
        <v>713</v>
      </c>
      <c r="E452" s="7" t="s">
        <v>78</v>
      </c>
      <c r="F452">
        <v>52</v>
      </c>
      <c r="G452">
        <v>0</v>
      </c>
      <c r="H452">
        <v>0</v>
      </c>
      <c r="I452">
        <v>113786</v>
      </c>
      <c r="J452">
        <v>30.5</v>
      </c>
      <c r="K452" s="7" t="s">
        <v>714</v>
      </c>
      <c r="L452" s="7" t="s">
        <v>80</v>
      </c>
      <c r="N452" s="7"/>
    </row>
    <row r="453" spans="1:14" hidden="1" x14ac:dyDescent="0.3">
      <c r="A453">
        <v>451</v>
      </c>
      <c r="B453">
        <v>0</v>
      </c>
      <c r="C453">
        <v>2</v>
      </c>
      <c r="D453" s="7" t="s">
        <v>715</v>
      </c>
      <c r="E453" s="7" t="s">
        <v>78</v>
      </c>
      <c r="F453">
        <v>36</v>
      </c>
      <c r="G453">
        <v>1</v>
      </c>
      <c r="H453">
        <v>2</v>
      </c>
      <c r="I453" t="s">
        <v>168</v>
      </c>
      <c r="J453">
        <v>27.75</v>
      </c>
      <c r="K453" s="7"/>
      <c r="L453" s="7" t="s">
        <v>80</v>
      </c>
      <c r="N453" s="7"/>
    </row>
    <row r="454" spans="1:14" hidden="1" x14ac:dyDescent="0.3">
      <c r="A454">
        <v>452</v>
      </c>
      <c r="B454">
        <v>0</v>
      </c>
      <c r="C454">
        <v>3</v>
      </c>
      <c r="D454" s="7" t="s">
        <v>716</v>
      </c>
      <c r="E454" s="7" t="s">
        <v>78</v>
      </c>
      <c r="G454">
        <v>1</v>
      </c>
      <c r="H454">
        <v>0</v>
      </c>
      <c r="I454">
        <v>65303</v>
      </c>
      <c r="J454">
        <v>19.966699999999999</v>
      </c>
      <c r="K454" s="7"/>
      <c r="L454" s="7" t="s">
        <v>80</v>
      </c>
      <c r="N454" s="7"/>
    </row>
    <row r="455" spans="1:14" hidden="1" x14ac:dyDescent="0.3">
      <c r="A455">
        <v>453</v>
      </c>
      <c r="B455">
        <v>0</v>
      </c>
      <c r="C455">
        <v>1</v>
      </c>
      <c r="D455" s="7" t="s">
        <v>717</v>
      </c>
      <c r="E455" s="7" t="s">
        <v>78</v>
      </c>
      <c r="F455">
        <v>30</v>
      </c>
      <c r="G455">
        <v>0</v>
      </c>
      <c r="H455">
        <v>0</v>
      </c>
      <c r="I455">
        <v>113051</v>
      </c>
      <c r="J455">
        <v>27.75</v>
      </c>
      <c r="K455" s="7" t="s">
        <v>718</v>
      </c>
      <c r="L455" s="7" t="s">
        <v>85</v>
      </c>
      <c r="N455" s="7"/>
    </row>
    <row r="456" spans="1:14" hidden="1" x14ac:dyDescent="0.3">
      <c r="A456">
        <v>454</v>
      </c>
      <c r="B456">
        <v>1</v>
      </c>
      <c r="C456">
        <v>1</v>
      </c>
      <c r="D456" s="7" t="s">
        <v>719</v>
      </c>
      <c r="E456" s="7" t="s">
        <v>78</v>
      </c>
      <c r="F456">
        <v>49</v>
      </c>
      <c r="G456">
        <v>1</v>
      </c>
      <c r="H456">
        <v>0</v>
      </c>
      <c r="I456">
        <v>17453</v>
      </c>
      <c r="J456">
        <v>89.104200000000006</v>
      </c>
      <c r="K456" s="7" t="s">
        <v>720</v>
      </c>
      <c r="L456" s="7" t="s">
        <v>85</v>
      </c>
      <c r="N456" s="7"/>
    </row>
    <row r="457" spans="1:14" hidden="1" x14ac:dyDescent="0.3">
      <c r="A457">
        <v>455</v>
      </c>
      <c r="B457">
        <v>0</v>
      </c>
      <c r="C457">
        <v>3</v>
      </c>
      <c r="D457" s="7" t="s">
        <v>721</v>
      </c>
      <c r="E457" s="7" t="s">
        <v>78</v>
      </c>
      <c r="G457">
        <v>0</v>
      </c>
      <c r="H457">
        <v>0</v>
      </c>
      <c r="I457" t="s">
        <v>722</v>
      </c>
      <c r="J457">
        <v>8.0500000000000007</v>
      </c>
      <c r="K457" s="7"/>
      <c r="L457" s="7" t="s">
        <v>80</v>
      </c>
      <c r="N457" s="7"/>
    </row>
    <row r="458" spans="1:14" hidden="1" x14ac:dyDescent="0.3">
      <c r="A458">
        <v>456</v>
      </c>
      <c r="B458">
        <v>1</v>
      </c>
      <c r="C458">
        <v>3</v>
      </c>
      <c r="D458" s="7" t="s">
        <v>723</v>
      </c>
      <c r="E458" s="7" t="s">
        <v>78</v>
      </c>
      <c r="F458">
        <v>29</v>
      </c>
      <c r="G458">
        <v>0</v>
      </c>
      <c r="H458">
        <v>0</v>
      </c>
      <c r="I458">
        <v>349240</v>
      </c>
      <c r="J458">
        <v>7.8958000000000004</v>
      </c>
      <c r="K458" s="7"/>
      <c r="L458" s="7" t="s">
        <v>85</v>
      </c>
      <c r="N458" s="7"/>
    </row>
    <row r="459" spans="1:14" hidden="1" x14ac:dyDescent="0.3">
      <c r="A459">
        <v>457</v>
      </c>
      <c r="B459">
        <v>0</v>
      </c>
      <c r="C459">
        <v>1</v>
      </c>
      <c r="D459" s="7" t="s">
        <v>724</v>
      </c>
      <c r="E459" s="7" t="s">
        <v>78</v>
      </c>
      <c r="F459">
        <v>65</v>
      </c>
      <c r="G459">
        <v>0</v>
      </c>
      <c r="H459">
        <v>0</v>
      </c>
      <c r="I459">
        <v>13509</v>
      </c>
      <c r="J459">
        <v>26.55</v>
      </c>
      <c r="K459" s="7" t="s">
        <v>725</v>
      </c>
      <c r="L459" s="7" t="s">
        <v>80</v>
      </c>
      <c r="N459" s="7"/>
    </row>
    <row r="460" spans="1:14" hidden="1" x14ac:dyDescent="0.3">
      <c r="A460">
        <v>458</v>
      </c>
      <c r="B460">
        <v>1</v>
      </c>
      <c r="C460">
        <v>1</v>
      </c>
      <c r="D460" s="7" t="s">
        <v>726</v>
      </c>
      <c r="E460" s="7" t="s">
        <v>82</v>
      </c>
      <c r="G460">
        <v>1</v>
      </c>
      <c r="H460">
        <v>0</v>
      </c>
      <c r="I460">
        <v>17464</v>
      </c>
      <c r="J460">
        <v>51.862499999999997</v>
      </c>
      <c r="K460" s="7" t="s">
        <v>727</v>
      </c>
      <c r="L460" s="7" t="s">
        <v>80</v>
      </c>
      <c r="N460" s="7"/>
    </row>
    <row r="461" spans="1:14" x14ac:dyDescent="0.3">
      <c r="A461">
        <v>459</v>
      </c>
      <c r="B461">
        <v>1</v>
      </c>
      <c r="C461">
        <v>2</v>
      </c>
      <c r="D461" s="7" t="s">
        <v>728</v>
      </c>
      <c r="E461" s="7" t="s">
        <v>82</v>
      </c>
      <c r="F461">
        <v>50</v>
      </c>
      <c r="G461">
        <v>0</v>
      </c>
      <c r="H461">
        <v>0</v>
      </c>
      <c r="I461" t="s">
        <v>729</v>
      </c>
      <c r="J461">
        <v>10.5</v>
      </c>
      <c r="K461" s="7"/>
      <c r="L461" s="7" t="s">
        <v>80</v>
      </c>
      <c r="N461" s="7"/>
    </row>
    <row r="462" spans="1:14" hidden="1" x14ac:dyDescent="0.3">
      <c r="A462">
        <v>460</v>
      </c>
      <c r="B462">
        <v>0</v>
      </c>
      <c r="C462">
        <v>3</v>
      </c>
      <c r="D462" s="7" t="s">
        <v>730</v>
      </c>
      <c r="E462" s="7" t="s">
        <v>78</v>
      </c>
      <c r="G462">
        <v>0</v>
      </c>
      <c r="H462">
        <v>0</v>
      </c>
      <c r="I462">
        <v>371060</v>
      </c>
      <c r="J462">
        <v>7.75</v>
      </c>
      <c r="K462" s="7"/>
      <c r="L462" s="7" t="s">
        <v>92</v>
      </c>
      <c r="N462" s="7"/>
    </row>
    <row r="463" spans="1:14" hidden="1" x14ac:dyDescent="0.3">
      <c r="A463">
        <v>461</v>
      </c>
      <c r="B463">
        <v>1</v>
      </c>
      <c r="C463">
        <v>1</v>
      </c>
      <c r="D463" s="7" t="s">
        <v>731</v>
      </c>
      <c r="E463" s="7" t="s">
        <v>78</v>
      </c>
      <c r="F463">
        <v>48</v>
      </c>
      <c r="G463">
        <v>0</v>
      </c>
      <c r="H463">
        <v>0</v>
      </c>
      <c r="I463">
        <v>19952</v>
      </c>
      <c r="J463">
        <v>26.55</v>
      </c>
      <c r="K463" s="7" t="s">
        <v>732</v>
      </c>
      <c r="L463" s="7" t="s">
        <v>80</v>
      </c>
      <c r="N463" s="7"/>
    </row>
    <row r="464" spans="1:14" hidden="1" x14ac:dyDescent="0.3">
      <c r="A464">
        <v>462</v>
      </c>
      <c r="B464">
        <v>0</v>
      </c>
      <c r="C464">
        <v>3</v>
      </c>
      <c r="D464" s="7" t="s">
        <v>733</v>
      </c>
      <c r="E464" s="7" t="s">
        <v>78</v>
      </c>
      <c r="F464">
        <v>34</v>
      </c>
      <c r="G464">
        <v>0</v>
      </c>
      <c r="H464">
        <v>0</v>
      </c>
      <c r="I464">
        <v>364506</v>
      </c>
      <c r="J464">
        <v>8.0500000000000007</v>
      </c>
      <c r="K464" s="7"/>
      <c r="L464" s="7" t="s">
        <v>80</v>
      </c>
      <c r="N464" s="7"/>
    </row>
    <row r="465" spans="1:14" hidden="1" x14ac:dyDescent="0.3">
      <c r="A465">
        <v>463</v>
      </c>
      <c r="B465">
        <v>0</v>
      </c>
      <c r="C465">
        <v>1</v>
      </c>
      <c r="D465" s="7" t="s">
        <v>734</v>
      </c>
      <c r="E465" s="7" t="s">
        <v>78</v>
      </c>
      <c r="F465">
        <v>47</v>
      </c>
      <c r="G465">
        <v>0</v>
      </c>
      <c r="H465">
        <v>0</v>
      </c>
      <c r="I465">
        <v>111320</v>
      </c>
      <c r="J465">
        <v>38.5</v>
      </c>
      <c r="K465" s="7" t="s">
        <v>735</v>
      </c>
      <c r="L465" s="7" t="s">
        <v>80</v>
      </c>
      <c r="N465" s="7"/>
    </row>
    <row r="466" spans="1:14" hidden="1" x14ac:dyDescent="0.3">
      <c r="A466">
        <v>464</v>
      </c>
      <c r="B466">
        <v>0</v>
      </c>
      <c r="C466">
        <v>2</v>
      </c>
      <c r="D466" s="7" t="s">
        <v>736</v>
      </c>
      <c r="E466" s="7" t="s">
        <v>78</v>
      </c>
      <c r="F466">
        <v>48</v>
      </c>
      <c r="G466">
        <v>0</v>
      </c>
      <c r="H466">
        <v>0</v>
      </c>
      <c r="I466">
        <v>234360</v>
      </c>
      <c r="J466">
        <v>13</v>
      </c>
      <c r="K466" s="7"/>
      <c r="L466" s="7" t="s">
        <v>80</v>
      </c>
      <c r="N466" s="7"/>
    </row>
    <row r="467" spans="1:14" hidden="1" x14ac:dyDescent="0.3">
      <c r="A467">
        <v>465</v>
      </c>
      <c r="B467">
        <v>0</v>
      </c>
      <c r="C467">
        <v>3</v>
      </c>
      <c r="D467" s="7" t="s">
        <v>737</v>
      </c>
      <c r="E467" s="7" t="s">
        <v>78</v>
      </c>
      <c r="G467">
        <v>0</v>
      </c>
      <c r="H467">
        <v>0</v>
      </c>
      <c r="I467" t="s">
        <v>738</v>
      </c>
      <c r="J467">
        <v>8.0500000000000007</v>
      </c>
      <c r="K467" s="7"/>
      <c r="L467" s="7" t="s">
        <v>80</v>
      </c>
      <c r="N467" s="7"/>
    </row>
    <row r="468" spans="1:14" hidden="1" x14ac:dyDescent="0.3">
      <c r="A468">
        <v>466</v>
      </c>
      <c r="B468">
        <v>0</v>
      </c>
      <c r="C468">
        <v>3</v>
      </c>
      <c r="D468" s="7" t="s">
        <v>739</v>
      </c>
      <c r="E468" s="7" t="s">
        <v>78</v>
      </c>
      <c r="F468">
        <v>38</v>
      </c>
      <c r="G468">
        <v>0</v>
      </c>
      <c r="H468">
        <v>0</v>
      </c>
      <c r="I468" t="s">
        <v>740</v>
      </c>
      <c r="J468">
        <v>7.05</v>
      </c>
      <c r="K468" s="7"/>
      <c r="L468" s="7" t="s">
        <v>80</v>
      </c>
      <c r="N468" s="7"/>
    </row>
    <row r="469" spans="1:14" hidden="1" x14ac:dyDescent="0.3">
      <c r="A469">
        <v>467</v>
      </c>
      <c r="B469">
        <v>0</v>
      </c>
      <c r="C469">
        <v>2</v>
      </c>
      <c r="D469" s="7" t="s">
        <v>741</v>
      </c>
      <c r="E469" s="7" t="s">
        <v>78</v>
      </c>
      <c r="G469">
        <v>0</v>
      </c>
      <c r="H469">
        <v>0</v>
      </c>
      <c r="I469">
        <v>239853</v>
      </c>
      <c r="J469">
        <v>0</v>
      </c>
      <c r="K469" s="7"/>
      <c r="L469" s="7" t="s">
        <v>80</v>
      </c>
      <c r="N469" s="7"/>
    </row>
    <row r="470" spans="1:14" hidden="1" x14ac:dyDescent="0.3">
      <c r="A470">
        <v>468</v>
      </c>
      <c r="B470">
        <v>0</v>
      </c>
      <c r="C470">
        <v>1</v>
      </c>
      <c r="D470" s="7" t="s">
        <v>742</v>
      </c>
      <c r="E470" s="7" t="s">
        <v>78</v>
      </c>
      <c r="F470">
        <v>56</v>
      </c>
      <c r="G470">
        <v>0</v>
      </c>
      <c r="H470">
        <v>0</v>
      </c>
      <c r="I470">
        <v>113792</v>
      </c>
      <c r="J470">
        <v>26.55</v>
      </c>
      <c r="K470" s="7"/>
      <c r="L470" s="7" t="s">
        <v>80</v>
      </c>
      <c r="N470" s="7"/>
    </row>
    <row r="471" spans="1:14" hidden="1" x14ac:dyDescent="0.3">
      <c r="A471">
        <v>469</v>
      </c>
      <c r="B471">
        <v>0</v>
      </c>
      <c r="C471">
        <v>3</v>
      </c>
      <c r="D471" s="7" t="s">
        <v>743</v>
      </c>
      <c r="E471" s="7" t="s">
        <v>78</v>
      </c>
      <c r="G471">
        <v>0</v>
      </c>
      <c r="H471">
        <v>0</v>
      </c>
      <c r="I471">
        <v>36209</v>
      </c>
      <c r="J471">
        <v>7.7249999999999996</v>
      </c>
      <c r="K471" s="7"/>
      <c r="L471" s="7" t="s">
        <v>92</v>
      </c>
      <c r="N471" s="7"/>
    </row>
    <row r="472" spans="1:14" hidden="1" x14ac:dyDescent="0.3">
      <c r="A472">
        <v>470</v>
      </c>
      <c r="B472">
        <v>1</v>
      </c>
      <c r="C472">
        <v>3</v>
      </c>
      <c r="D472" s="7" t="s">
        <v>744</v>
      </c>
      <c r="E472" s="7" t="s">
        <v>82</v>
      </c>
      <c r="F472">
        <v>0.75</v>
      </c>
      <c r="G472">
        <v>2</v>
      </c>
      <c r="H472">
        <v>1</v>
      </c>
      <c r="I472">
        <v>2666</v>
      </c>
      <c r="J472">
        <v>19.258299999999998</v>
      </c>
      <c r="K472" s="7"/>
      <c r="L472" s="7" t="s">
        <v>85</v>
      </c>
      <c r="N472" s="7"/>
    </row>
    <row r="473" spans="1:14" hidden="1" x14ac:dyDescent="0.3">
      <c r="A473">
        <v>471</v>
      </c>
      <c r="B473">
        <v>0</v>
      </c>
      <c r="C473">
        <v>3</v>
      </c>
      <c r="D473" s="7" t="s">
        <v>745</v>
      </c>
      <c r="E473" s="7" t="s">
        <v>78</v>
      </c>
      <c r="G473">
        <v>0</v>
      </c>
      <c r="H473">
        <v>0</v>
      </c>
      <c r="I473">
        <v>323592</v>
      </c>
      <c r="J473">
        <v>7.25</v>
      </c>
      <c r="K473" s="7"/>
      <c r="L473" s="7" t="s">
        <v>80</v>
      </c>
      <c r="N473" s="7"/>
    </row>
    <row r="474" spans="1:14" hidden="1" x14ac:dyDescent="0.3">
      <c r="A474">
        <v>472</v>
      </c>
      <c r="B474">
        <v>0</v>
      </c>
      <c r="C474">
        <v>3</v>
      </c>
      <c r="D474" s="7" t="s">
        <v>746</v>
      </c>
      <c r="E474" s="7" t="s">
        <v>78</v>
      </c>
      <c r="F474">
        <v>38</v>
      </c>
      <c r="G474">
        <v>0</v>
      </c>
      <c r="H474">
        <v>0</v>
      </c>
      <c r="I474">
        <v>315089</v>
      </c>
      <c r="J474">
        <v>8.6624999999999996</v>
      </c>
      <c r="K474" s="7"/>
      <c r="L474" s="7" t="s">
        <v>80</v>
      </c>
      <c r="N474" s="7"/>
    </row>
    <row r="475" spans="1:14" x14ac:dyDescent="0.3">
      <c r="A475">
        <v>473</v>
      </c>
      <c r="B475">
        <v>1</v>
      </c>
      <c r="C475">
        <v>2</v>
      </c>
      <c r="D475" s="7" t="s">
        <v>747</v>
      </c>
      <c r="E475" s="7" t="s">
        <v>82</v>
      </c>
      <c r="F475">
        <v>33</v>
      </c>
      <c r="G475">
        <v>1</v>
      </c>
      <c r="H475">
        <v>2</v>
      </c>
      <c r="I475" t="s">
        <v>168</v>
      </c>
      <c r="J475">
        <v>27.75</v>
      </c>
      <c r="K475" s="7"/>
      <c r="L475" s="7" t="s">
        <v>80</v>
      </c>
      <c r="N475" s="7"/>
    </row>
    <row r="476" spans="1:14" x14ac:dyDescent="0.3">
      <c r="A476">
        <v>474</v>
      </c>
      <c r="B476">
        <v>1</v>
      </c>
      <c r="C476">
        <v>2</v>
      </c>
      <c r="D476" s="7" t="s">
        <v>748</v>
      </c>
      <c r="E476" s="7" t="s">
        <v>82</v>
      </c>
      <c r="F476">
        <v>23</v>
      </c>
      <c r="G476">
        <v>0</v>
      </c>
      <c r="H476">
        <v>0</v>
      </c>
      <c r="I476" t="s">
        <v>749</v>
      </c>
      <c r="J476">
        <v>13.791700000000001</v>
      </c>
      <c r="K476" s="7" t="s">
        <v>507</v>
      </c>
      <c r="L476" s="7" t="s">
        <v>85</v>
      </c>
      <c r="N476" s="7"/>
    </row>
    <row r="477" spans="1:14" hidden="1" x14ac:dyDescent="0.3">
      <c r="A477">
        <v>475</v>
      </c>
      <c r="B477">
        <v>0</v>
      </c>
      <c r="C477">
        <v>3</v>
      </c>
      <c r="D477" s="7" t="s">
        <v>750</v>
      </c>
      <c r="E477" s="7" t="s">
        <v>82</v>
      </c>
      <c r="F477">
        <v>22</v>
      </c>
      <c r="G477">
        <v>0</v>
      </c>
      <c r="H477">
        <v>0</v>
      </c>
      <c r="I477">
        <v>7553</v>
      </c>
      <c r="J477">
        <v>9.8375000000000004</v>
      </c>
      <c r="K477" s="7"/>
      <c r="L477" s="7" t="s">
        <v>80</v>
      </c>
      <c r="N477" s="7"/>
    </row>
    <row r="478" spans="1:14" hidden="1" x14ac:dyDescent="0.3">
      <c r="A478">
        <v>476</v>
      </c>
      <c r="B478">
        <v>0</v>
      </c>
      <c r="C478">
        <v>1</v>
      </c>
      <c r="D478" s="7" t="s">
        <v>751</v>
      </c>
      <c r="E478" s="7" t="s">
        <v>78</v>
      </c>
      <c r="G478">
        <v>0</v>
      </c>
      <c r="H478">
        <v>0</v>
      </c>
      <c r="I478">
        <v>110465</v>
      </c>
      <c r="J478">
        <v>52</v>
      </c>
      <c r="K478" s="7" t="s">
        <v>752</v>
      </c>
      <c r="L478" s="7" t="s">
        <v>80</v>
      </c>
      <c r="N478" s="7"/>
    </row>
    <row r="479" spans="1:14" hidden="1" x14ac:dyDescent="0.3">
      <c r="A479">
        <v>477</v>
      </c>
      <c r="B479">
        <v>0</v>
      </c>
      <c r="C479">
        <v>2</v>
      </c>
      <c r="D479" s="7" t="s">
        <v>753</v>
      </c>
      <c r="E479" s="7" t="s">
        <v>78</v>
      </c>
      <c r="F479">
        <v>34</v>
      </c>
      <c r="G479">
        <v>1</v>
      </c>
      <c r="H479">
        <v>0</v>
      </c>
      <c r="I479">
        <v>31027</v>
      </c>
      <c r="J479">
        <v>21</v>
      </c>
      <c r="K479" s="7"/>
      <c r="L479" s="7" t="s">
        <v>80</v>
      </c>
      <c r="N479" s="7"/>
    </row>
    <row r="480" spans="1:14" hidden="1" x14ac:dyDescent="0.3">
      <c r="A480">
        <v>478</v>
      </c>
      <c r="B480">
        <v>0</v>
      </c>
      <c r="C480">
        <v>3</v>
      </c>
      <c r="D480" s="7" t="s">
        <v>754</v>
      </c>
      <c r="E480" s="7" t="s">
        <v>78</v>
      </c>
      <c r="F480">
        <v>29</v>
      </c>
      <c r="G480">
        <v>1</v>
      </c>
      <c r="H480">
        <v>0</v>
      </c>
      <c r="I480">
        <v>3460</v>
      </c>
      <c r="J480">
        <v>7.0457999999999998</v>
      </c>
      <c r="K480" s="7"/>
      <c r="L480" s="7" t="s">
        <v>80</v>
      </c>
      <c r="N480" s="7"/>
    </row>
    <row r="481" spans="1:14" hidden="1" x14ac:dyDescent="0.3">
      <c r="A481">
        <v>479</v>
      </c>
      <c r="B481">
        <v>0</v>
      </c>
      <c r="C481">
        <v>3</v>
      </c>
      <c r="D481" s="7" t="s">
        <v>755</v>
      </c>
      <c r="E481" s="7" t="s">
        <v>78</v>
      </c>
      <c r="F481">
        <v>22</v>
      </c>
      <c r="G481">
        <v>0</v>
      </c>
      <c r="H481">
        <v>0</v>
      </c>
      <c r="I481">
        <v>350060</v>
      </c>
      <c r="J481">
        <v>7.5208000000000004</v>
      </c>
      <c r="K481" s="7"/>
      <c r="L481" s="7" t="s">
        <v>80</v>
      </c>
      <c r="N481" s="7"/>
    </row>
    <row r="482" spans="1:14" hidden="1" x14ac:dyDescent="0.3">
      <c r="A482">
        <v>480</v>
      </c>
      <c r="B482">
        <v>1</v>
      </c>
      <c r="C482">
        <v>3</v>
      </c>
      <c r="D482" s="7" t="s">
        <v>756</v>
      </c>
      <c r="E482" s="7" t="s">
        <v>82</v>
      </c>
      <c r="F482">
        <v>2</v>
      </c>
      <c r="G482">
        <v>0</v>
      </c>
      <c r="H482">
        <v>1</v>
      </c>
      <c r="I482">
        <v>3101298</v>
      </c>
      <c r="J482">
        <v>12.2875</v>
      </c>
      <c r="K482" s="7"/>
      <c r="L482" s="7" t="s">
        <v>80</v>
      </c>
      <c r="N482" s="7"/>
    </row>
    <row r="483" spans="1:14" hidden="1" x14ac:dyDescent="0.3">
      <c r="A483">
        <v>481</v>
      </c>
      <c r="B483">
        <v>0</v>
      </c>
      <c r="C483">
        <v>3</v>
      </c>
      <c r="D483" s="7" t="s">
        <v>757</v>
      </c>
      <c r="E483" s="7" t="s">
        <v>78</v>
      </c>
      <c r="F483">
        <v>9</v>
      </c>
      <c r="G483">
        <v>5</v>
      </c>
      <c r="H483">
        <v>2</v>
      </c>
      <c r="I483" t="s">
        <v>170</v>
      </c>
      <c r="J483">
        <v>46.9</v>
      </c>
      <c r="K483" s="7"/>
      <c r="L483" s="7" t="s">
        <v>80</v>
      </c>
      <c r="N483" s="7"/>
    </row>
    <row r="484" spans="1:14" hidden="1" x14ac:dyDescent="0.3">
      <c r="A484">
        <v>482</v>
      </c>
      <c r="B484">
        <v>0</v>
      </c>
      <c r="C484">
        <v>2</v>
      </c>
      <c r="D484" s="7" t="s">
        <v>758</v>
      </c>
      <c r="E484" s="7" t="s">
        <v>78</v>
      </c>
      <c r="G484">
        <v>0</v>
      </c>
      <c r="H484">
        <v>0</v>
      </c>
      <c r="I484">
        <v>239854</v>
      </c>
      <c r="J484">
        <v>0</v>
      </c>
      <c r="K484" s="7"/>
      <c r="L484" s="7" t="s">
        <v>80</v>
      </c>
      <c r="N484" s="7"/>
    </row>
    <row r="485" spans="1:14" hidden="1" x14ac:dyDescent="0.3">
      <c r="A485">
        <v>483</v>
      </c>
      <c r="B485">
        <v>0</v>
      </c>
      <c r="C485">
        <v>3</v>
      </c>
      <c r="D485" s="7" t="s">
        <v>759</v>
      </c>
      <c r="E485" s="7" t="s">
        <v>78</v>
      </c>
      <c r="F485">
        <v>50</v>
      </c>
      <c r="G485">
        <v>0</v>
      </c>
      <c r="H485">
        <v>0</v>
      </c>
      <c r="I485" t="s">
        <v>760</v>
      </c>
      <c r="J485">
        <v>8.0500000000000007</v>
      </c>
      <c r="K485" s="7"/>
      <c r="L485" s="7" t="s">
        <v>80</v>
      </c>
      <c r="N485" s="7"/>
    </row>
    <row r="486" spans="1:14" hidden="1" x14ac:dyDescent="0.3">
      <c r="A486">
        <v>484</v>
      </c>
      <c r="B486">
        <v>1</v>
      </c>
      <c r="C486">
        <v>3</v>
      </c>
      <c r="D486" s="7" t="s">
        <v>761</v>
      </c>
      <c r="E486" s="7" t="s">
        <v>82</v>
      </c>
      <c r="F486">
        <v>63</v>
      </c>
      <c r="G486">
        <v>0</v>
      </c>
      <c r="H486">
        <v>0</v>
      </c>
      <c r="I486">
        <v>4134</v>
      </c>
      <c r="J486">
        <v>9.5875000000000004</v>
      </c>
      <c r="K486" s="7"/>
      <c r="L486" s="7" t="s">
        <v>80</v>
      </c>
      <c r="N486" s="7"/>
    </row>
    <row r="487" spans="1:14" hidden="1" x14ac:dyDescent="0.3">
      <c r="A487">
        <v>485</v>
      </c>
      <c r="B487">
        <v>1</v>
      </c>
      <c r="C487">
        <v>1</v>
      </c>
      <c r="D487" s="7" t="s">
        <v>762</v>
      </c>
      <c r="E487" s="7" t="s">
        <v>78</v>
      </c>
      <c r="F487">
        <v>25</v>
      </c>
      <c r="G487">
        <v>1</v>
      </c>
      <c r="H487">
        <v>0</v>
      </c>
      <c r="I487">
        <v>11967</v>
      </c>
      <c r="J487">
        <v>91.0792</v>
      </c>
      <c r="K487" s="7" t="s">
        <v>504</v>
      </c>
      <c r="L487" s="7" t="s">
        <v>85</v>
      </c>
      <c r="N487" s="7"/>
    </row>
    <row r="488" spans="1:14" hidden="1" x14ac:dyDescent="0.3">
      <c r="A488">
        <v>486</v>
      </c>
      <c r="B488">
        <v>0</v>
      </c>
      <c r="C488">
        <v>3</v>
      </c>
      <c r="D488" s="7" t="s">
        <v>763</v>
      </c>
      <c r="E488" s="7" t="s">
        <v>82</v>
      </c>
      <c r="G488">
        <v>3</v>
      </c>
      <c r="H488">
        <v>1</v>
      </c>
      <c r="I488">
        <v>4133</v>
      </c>
      <c r="J488">
        <v>25.466699999999999</v>
      </c>
      <c r="K488" s="7"/>
      <c r="L488" s="7" t="s">
        <v>80</v>
      </c>
      <c r="N488" s="7"/>
    </row>
    <row r="489" spans="1:14" hidden="1" x14ac:dyDescent="0.3">
      <c r="A489">
        <v>487</v>
      </c>
      <c r="B489">
        <v>1</v>
      </c>
      <c r="C489">
        <v>1</v>
      </c>
      <c r="D489" s="7" t="s">
        <v>764</v>
      </c>
      <c r="E489" s="7" t="s">
        <v>82</v>
      </c>
      <c r="F489">
        <v>35</v>
      </c>
      <c r="G489">
        <v>1</v>
      </c>
      <c r="H489">
        <v>0</v>
      </c>
      <c r="I489">
        <v>19943</v>
      </c>
      <c r="J489">
        <v>90</v>
      </c>
      <c r="K489" s="7" t="s">
        <v>407</v>
      </c>
      <c r="L489" s="7" t="s">
        <v>80</v>
      </c>
      <c r="N489" s="7"/>
    </row>
    <row r="490" spans="1:14" hidden="1" x14ac:dyDescent="0.3">
      <c r="A490">
        <v>488</v>
      </c>
      <c r="B490">
        <v>0</v>
      </c>
      <c r="C490">
        <v>1</v>
      </c>
      <c r="D490" s="7" t="s">
        <v>765</v>
      </c>
      <c r="E490" s="7" t="s">
        <v>78</v>
      </c>
      <c r="F490">
        <v>58</v>
      </c>
      <c r="G490">
        <v>0</v>
      </c>
      <c r="H490">
        <v>0</v>
      </c>
      <c r="I490">
        <v>11771</v>
      </c>
      <c r="J490">
        <v>29.7</v>
      </c>
      <c r="K490" s="7" t="s">
        <v>766</v>
      </c>
      <c r="L490" s="7" t="s">
        <v>85</v>
      </c>
      <c r="N490" s="7"/>
    </row>
    <row r="491" spans="1:14" hidden="1" x14ac:dyDescent="0.3">
      <c r="A491">
        <v>489</v>
      </c>
      <c r="B491">
        <v>0</v>
      </c>
      <c r="C491">
        <v>3</v>
      </c>
      <c r="D491" s="7" t="s">
        <v>767</v>
      </c>
      <c r="E491" s="7" t="s">
        <v>78</v>
      </c>
      <c r="F491">
        <v>30</v>
      </c>
      <c r="G491">
        <v>0</v>
      </c>
      <c r="H491">
        <v>0</v>
      </c>
      <c r="I491" t="s">
        <v>768</v>
      </c>
      <c r="J491">
        <v>8.0500000000000007</v>
      </c>
      <c r="K491" s="7"/>
      <c r="L491" s="7" t="s">
        <v>80</v>
      </c>
      <c r="N491" s="7"/>
    </row>
    <row r="492" spans="1:14" hidden="1" x14ac:dyDescent="0.3">
      <c r="A492">
        <v>490</v>
      </c>
      <c r="B492">
        <v>1</v>
      </c>
      <c r="C492">
        <v>3</v>
      </c>
      <c r="D492" s="7" t="s">
        <v>769</v>
      </c>
      <c r="E492" s="7" t="s">
        <v>78</v>
      </c>
      <c r="F492">
        <v>9</v>
      </c>
      <c r="G492">
        <v>1</v>
      </c>
      <c r="H492">
        <v>1</v>
      </c>
      <c r="I492" t="s">
        <v>587</v>
      </c>
      <c r="J492">
        <v>15.9</v>
      </c>
      <c r="K492" s="7"/>
      <c r="L492" s="7" t="s">
        <v>80</v>
      </c>
      <c r="N492" s="7"/>
    </row>
    <row r="493" spans="1:14" hidden="1" x14ac:dyDescent="0.3">
      <c r="A493">
        <v>491</v>
      </c>
      <c r="B493">
        <v>0</v>
      </c>
      <c r="C493">
        <v>3</v>
      </c>
      <c r="D493" s="7" t="s">
        <v>770</v>
      </c>
      <c r="E493" s="7" t="s">
        <v>78</v>
      </c>
      <c r="G493">
        <v>1</v>
      </c>
      <c r="H493">
        <v>0</v>
      </c>
      <c r="I493">
        <v>65304</v>
      </c>
      <c r="J493">
        <v>19.966699999999999</v>
      </c>
      <c r="K493" s="7"/>
      <c r="L493" s="7" t="s">
        <v>80</v>
      </c>
      <c r="N493" s="7"/>
    </row>
    <row r="494" spans="1:14" hidden="1" x14ac:dyDescent="0.3">
      <c r="A494">
        <v>492</v>
      </c>
      <c r="B494">
        <v>0</v>
      </c>
      <c r="C494">
        <v>3</v>
      </c>
      <c r="D494" s="7" t="s">
        <v>771</v>
      </c>
      <c r="E494" s="7" t="s">
        <v>78</v>
      </c>
      <c r="F494">
        <v>21</v>
      </c>
      <c r="G494">
        <v>0</v>
      </c>
      <c r="H494">
        <v>0</v>
      </c>
      <c r="I494" t="s">
        <v>772</v>
      </c>
      <c r="J494">
        <v>7.25</v>
      </c>
      <c r="K494" s="7"/>
      <c r="L494" s="7" t="s">
        <v>80</v>
      </c>
      <c r="N494" s="7"/>
    </row>
    <row r="495" spans="1:14" hidden="1" x14ac:dyDescent="0.3">
      <c r="A495">
        <v>493</v>
      </c>
      <c r="B495">
        <v>0</v>
      </c>
      <c r="C495">
        <v>1</v>
      </c>
      <c r="D495" s="7" t="s">
        <v>773</v>
      </c>
      <c r="E495" s="7" t="s">
        <v>78</v>
      </c>
      <c r="F495">
        <v>55</v>
      </c>
      <c r="G495">
        <v>0</v>
      </c>
      <c r="H495">
        <v>0</v>
      </c>
      <c r="I495">
        <v>113787</v>
      </c>
      <c r="J495">
        <v>30.5</v>
      </c>
      <c r="K495" s="7" t="s">
        <v>774</v>
      </c>
      <c r="L495" s="7" t="s">
        <v>80</v>
      </c>
      <c r="N495" s="7"/>
    </row>
    <row r="496" spans="1:14" hidden="1" x14ac:dyDescent="0.3">
      <c r="A496">
        <v>494</v>
      </c>
      <c r="B496">
        <v>0</v>
      </c>
      <c r="C496">
        <v>1</v>
      </c>
      <c r="D496" s="7" t="s">
        <v>775</v>
      </c>
      <c r="E496" s="7" t="s">
        <v>78</v>
      </c>
      <c r="F496">
        <v>71</v>
      </c>
      <c r="G496">
        <v>0</v>
      </c>
      <c r="H496">
        <v>0</v>
      </c>
      <c r="I496" t="s">
        <v>776</v>
      </c>
      <c r="J496">
        <v>49.504199999999997</v>
      </c>
      <c r="K496" s="7"/>
      <c r="L496" s="7" t="s">
        <v>85</v>
      </c>
      <c r="N496" s="7"/>
    </row>
    <row r="497" spans="1:14" hidden="1" x14ac:dyDescent="0.3">
      <c r="A497">
        <v>495</v>
      </c>
      <c r="B497">
        <v>0</v>
      </c>
      <c r="C497">
        <v>3</v>
      </c>
      <c r="D497" s="7" t="s">
        <v>777</v>
      </c>
      <c r="E497" s="7" t="s">
        <v>78</v>
      </c>
      <c r="F497">
        <v>21</v>
      </c>
      <c r="G497">
        <v>0</v>
      </c>
      <c r="H497">
        <v>0</v>
      </c>
      <c r="I497" t="s">
        <v>778</v>
      </c>
      <c r="J497">
        <v>8.0500000000000007</v>
      </c>
      <c r="K497" s="7"/>
      <c r="L497" s="7" t="s">
        <v>80</v>
      </c>
      <c r="N497" s="7"/>
    </row>
    <row r="498" spans="1:14" hidden="1" x14ac:dyDescent="0.3">
      <c r="A498">
        <v>496</v>
      </c>
      <c r="B498">
        <v>0</v>
      </c>
      <c r="C498">
        <v>3</v>
      </c>
      <c r="D498" s="7" t="s">
        <v>779</v>
      </c>
      <c r="E498" s="7" t="s">
        <v>78</v>
      </c>
      <c r="G498">
        <v>0</v>
      </c>
      <c r="H498">
        <v>0</v>
      </c>
      <c r="I498">
        <v>2627</v>
      </c>
      <c r="J498">
        <v>14.458299999999999</v>
      </c>
      <c r="K498" s="7"/>
      <c r="L498" s="7" t="s">
        <v>85</v>
      </c>
      <c r="N498" s="7"/>
    </row>
    <row r="499" spans="1:14" hidden="1" x14ac:dyDescent="0.3">
      <c r="A499">
        <v>497</v>
      </c>
      <c r="B499">
        <v>1</v>
      </c>
      <c r="C499">
        <v>1</v>
      </c>
      <c r="D499" s="7" t="s">
        <v>780</v>
      </c>
      <c r="E499" s="7" t="s">
        <v>82</v>
      </c>
      <c r="F499">
        <v>54</v>
      </c>
      <c r="G499">
        <v>1</v>
      </c>
      <c r="H499">
        <v>0</v>
      </c>
      <c r="I499">
        <v>36947</v>
      </c>
      <c r="J499">
        <v>78.2667</v>
      </c>
      <c r="K499" s="7" t="s">
        <v>781</v>
      </c>
      <c r="L499" s="7" t="s">
        <v>85</v>
      </c>
      <c r="N499" s="7"/>
    </row>
    <row r="500" spans="1:14" hidden="1" x14ac:dyDescent="0.3">
      <c r="A500">
        <v>498</v>
      </c>
      <c r="B500">
        <v>0</v>
      </c>
      <c r="C500">
        <v>3</v>
      </c>
      <c r="D500" s="7" t="s">
        <v>782</v>
      </c>
      <c r="E500" s="7" t="s">
        <v>78</v>
      </c>
      <c r="G500">
        <v>0</v>
      </c>
      <c r="H500">
        <v>0</v>
      </c>
      <c r="I500" t="s">
        <v>783</v>
      </c>
      <c r="J500">
        <v>15.1</v>
      </c>
      <c r="K500" s="7"/>
      <c r="L500" s="7" t="s">
        <v>80</v>
      </c>
      <c r="N500" s="7"/>
    </row>
    <row r="501" spans="1:14" hidden="1" x14ac:dyDescent="0.3">
      <c r="A501">
        <v>499</v>
      </c>
      <c r="B501">
        <v>0</v>
      </c>
      <c r="C501">
        <v>1</v>
      </c>
      <c r="D501" s="7" t="s">
        <v>784</v>
      </c>
      <c r="E501" s="7" t="s">
        <v>82</v>
      </c>
      <c r="F501">
        <v>25</v>
      </c>
      <c r="G501">
        <v>1</v>
      </c>
      <c r="H501">
        <v>2</v>
      </c>
      <c r="I501">
        <v>113781</v>
      </c>
      <c r="J501">
        <v>151.55000000000001</v>
      </c>
      <c r="K501" s="7" t="s">
        <v>514</v>
      </c>
      <c r="L501" s="7" t="s">
        <v>80</v>
      </c>
      <c r="N501" s="7"/>
    </row>
    <row r="502" spans="1:14" hidden="1" x14ac:dyDescent="0.3">
      <c r="A502">
        <v>500</v>
      </c>
      <c r="B502">
        <v>0</v>
      </c>
      <c r="C502">
        <v>3</v>
      </c>
      <c r="D502" s="7" t="s">
        <v>785</v>
      </c>
      <c r="E502" s="7" t="s">
        <v>78</v>
      </c>
      <c r="F502">
        <v>24</v>
      </c>
      <c r="G502">
        <v>0</v>
      </c>
      <c r="H502">
        <v>0</v>
      </c>
      <c r="I502">
        <v>350035</v>
      </c>
      <c r="J502">
        <v>7.7957999999999998</v>
      </c>
      <c r="K502" s="7"/>
      <c r="L502" s="7" t="s">
        <v>80</v>
      </c>
      <c r="N502" s="7"/>
    </row>
    <row r="503" spans="1:14" hidden="1" x14ac:dyDescent="0.3">
      <c r="A503">
        <v>501</v>
      </c>
      <c r="B503">
        <v>0</v>
      </c>
      <c r="C503">
        <v>3</v>
      </c>
      <c r="D503" s="7" t="s">
        <v>786</v>
      </c>
      <c r="E503" s="7" t="s">
        <v>78</v>
      </c>
      <c r="F503">
        <v>17</v>
      </c>
      <c r="G503">
        <v>0</v>
      </c>
      <c r="H503">
        <v>0</v>
      </c>
      <c r="I503">
        <v>315086</v>
      </c>
      <c r="J503">
        <v>8.6624999999999996</v>
      </c>
      <c r="K503" s="7"/>
      <c r="L503" s="7" t="s">
        <v>80</v>
      </c>
      <c r="N503" s="7"/>
    </row>
    <row r="504" spans="1:14" hidden="1" x14ac:dyDescent="0.3">
      <c r="A504">
        <v>502</v>
      </c>
      <c r="B504">
        <v>0</v>
      </c>
      <c r="C504">
        <v>3</v>
      </c>
      <c r="D504" s="7" t="s">
        <v>787</v>
      </c>
      <c r="E504" s="7" t="s">
        <v>82</v>
      </c>
      <c r="F504">
        <v>21</v>
      </c>
      <c r="G504">
        <v>0</v>
      </c>
      <c r="H504">
        <v>0</v>
      </c>
      <c r="I504">
        <v>364846</v>
      </c>
      <c r="J504">
        <v>7.75</v>
      </c>
      <c r="K504" s="7"/>
      <c r="L504" s="7" t="s">
        <v>92</v>
      </c>
      <c r="N504" s="7"/>
    </row>
    <row r="505" spans="1:14" hidden="1" x14ac:dyDescent="0.3">
      <c r="A505">
        <v>503</v>
      </c>
      <c r="B505">
        <v>0</v>
      </c>
      <c r="C505">
        <v>3</v>
      </c>
      <c r="D505" s="7" t="s">
        <v>788</v>
      </c>
      <c r="E505" s="7" t="s">
        <v>82</v>
      </c>
      <c r="G505">
        <v>0</v>
      </c>
      <c r="H505">
        <v>0</v>
      </c>
      <c r="I505">
        <v>330909</v>
      </c>
      <c r="J505">
        <v>7.6292</v>
      </c>
      <c r="K505" s="7"/>
      <c r="L505" s="7" t="s">
        <v>92</v>
      </c>
      <c r="N505" s="7"/>
    </row>
    <row r="506" spans="1:14" hidden="1" x14ac:dyDescent="0.3">
      <c r="A506">
        <v>504</v>
      </c>
      <c r="B506">
        <v>0</v>
      </c>
      <c r="C506">
        <v>3</v>
      </c>
      <c r="D506" s="7" t="s">
        <v>789</v>
      </c>
      <c r="E506" s="7" t="s">
        <v>82</v>
      </c>
      <c r="F506">
        <v>37</v>
      </c>
      <c r="G506">
        <v>0</v>
      </c>
      <c r="H506">
        <v>0</v>
      </c>
      <c r="I506">
        <v>4135</v>
      </c>
      <c r="J506">
        <v>9.5875000000000004</v>
      </c>
      <c r="K506" s="7"/>
      <c r="L506" s="7" t="s">
        <v>80</v>
      </c>
      <c r="N506" s="7"/>
    </row>
    <row r="507" spans="1:14" hidden="1" x14ac:dyDescent="0.3">
      <c r="A507">
        <v>505</v>
      </c>
      <c r="B507">
        <v>1</v>
      </c>
      <c r="C507">
        <v>1</v>
      </c>
      <c r="D507" s="7" t="s">
        <v>790</v>
      </c>
      <c r="E507" s="7" t="s">
        <v>82</v>
      </c>
      <c r="F507">
        <v>16</v>
      </c>
      <c r="G507">
        <v>0</v>
      </c>
      <c r="H507">
        <v>0</v>
      </c>
      <c r="I507">
        <v>110152</v>
      </c>
      <c r="J507">
        <v>86.5</v>
      </c>
      <c r="K507" s="7" t="s">
        <v>791</v>
      </c>
      <c r="L507" s="7" t="s">
        <v>80</v>
      </c>
      <c r="N507" s="7"/>
    </row>
    <row r="508" spans="1:14" hidden="1" x14ac:dyDescent="0.3">
      <c r="A508">
        <v>506</v>
      </c>
      <c r="B508">
        <v>0</v>
      </c>
      <c r="C508">
        <v>1</v>
      </c>
      <c r="D508" s="7" t="s">
        <v>792</v>
      </c>
      <c r="E508" s="7" t="s">
        <v>78</v>
      </c>
      <c r="F508">
        <v>18</v>
      </c>
      <c r="G508">
        <v>1</v>
      </c>
      <c r="H508">
        <v>0</v>
      </c>
      <c r="I508" t="s">
        <v>527</v>
      </c>
      <c r="J508">
        <v>108.9</v>
      </c>
      <c r="K508" s="7" t="s">
        <v>528</v>
      </c>
      <c r="L508" s="7" t="s">
        <v>85</v>
      </c>
      <c r="N508" s="7"/>
    </row>
    <row r="509" spans="1:14" x14ac:dyDescent="0.3">
      <c r="A509">
        <v>507</v>
      </c>
      <c r="B509">
        <v>1</v>
      </c>
      <c r="C509">
        <v>2</v>
      </c>
      <c r="D509" s="7" t="s">
        <v>793</v>
      </c>
      <c r="E509" s="7" t="s">
        <v>82</v>
      </c>
      <c r="F509">
        <v>33</v>
      </c>
      <c r="G509">
        <v>0</v>
      </c>
      <c r="H509">
        <v>2</v>
      </c>
      <c r="I509">
        <v>26360</v>
      </c>
      <c r="J509">
        <v>26</v>
      </c>
      <c r="K509" s="7"/>
      <c r="L509" s="7" t="s">
        <v>80</v>
      </c>
      <c r="N509" s="7"/>
    </row>
    <row r="510" spans="1:14" hidden="1" x14ac:dyDescent="0.3">
      <c r="A510">
        <v>508</v>
      </c>
      <c r="B510">
        <v>1</v>
      </c>
      <c r="C510">
        <v>1</v>
      </c>
      <c r="D510" s="7" t="s">
        <v>794</v>
      </c>
      <c r="E510" s="7" t="s">
        <v>78</v>
      </c>
      <c r="G510">
        <v>0</v>
      </c>
      <c r="H510">
        <v>0</v>
      </c>
      <c r="I510">
        <v>111427</v>
      </c>
      <c r="J510">
        <v>26.55</v>
      </c>
      <c r="K510" s="7"/>
      <c r="L510" s="7" t="s">
        <v>80</v>
      </c>
      <c r="N510" s="7"/>
    </row>
    <row r="511" spans="1:14" hidden="1" x14ac:dyDescent="0.3">
      <c r="A511">
        <v>509</v>
      </c>
      <c r="B511">
        <v>0</v>
      </c>
      <c r="C511">
        <v>3</v>
      </c>
      <c r="D511" s="7" t="s">
        <v>795</v>
      </c>
      <c r="E511" s="7" t="s">
        <v>78</v>
      </c>
      <c r="F511">
        <v>28</v>
      </c>
      <c r="G511">
        <v>0</v>
      </c>
      <c r="H511">
        <v>0</v>
      </c>
      <c r="I511" t="s">
        <v>796</v>
      </c>
      <c r="J511">
        <v>22.524999999999999</v>
      </c>
      <c r="K511" s="7"/>
      <c r="L511" s="7" t="s">
        <v>80</v>
      </c>
      <c r="N511" s="7"/>
    </row>
    <row r="512" spans="1:14" hidden="1" x14ac:dyDescent="0.3">
      <c r="A512">
        <v>510</v>
      </c>
      <c r="B512">
        <v>1</v>
      </c>
      <c r="C512">
        <v>3</v>
      </c>
      <c r="D512" s="7" t="s">
        <v>797</v>
      </c>
      <c r="E512" s="7" t="s">
        <v>78</v>
      </c>
      <c r="F512">
        <v>26</v>
      </c>
      <c r="G512">
        <v>0</v>
      </c>
      <c r="H512">
        <v>0</v>
      </c>
      <c r="I512">
        <v>1601</v>
      </c>
      <c r="J512">
        <v>56.495800000000003</v>
      </c>
      <c r="K512" s="7"/>
      <c r="L512" s="7" t="s">
        <v>80</v>
      </c>
      <c r="N512" s="7"/>
    </row>
    <row r="513" spans="1:14" hidden="1" x14ac:dyDescent="0.3">
      <c r="A513">
        <v>511</v>
      </c>
      <c r="B513">
        <v>1</v>
      </c>
      <c r="C513">
        <v>3</v>
      </c>
      <c r="D513" s="7" t="s">
        <v>798</v>
      </c>
      <c r="E513" s="7" t="s">
        <v>78</v>
      </c>
      <c r="F513">
        <v>29</v>
      </c>
      <c r="G513">
        <v>0</v>
      </c>
      <c r="H513">
        <v>0</v>
      </c>
      <c r="I513">
        <v>382651</v>
      </c>
      <c r="J513">
        <v>7.75</v>
      </c>
      <c r="K513" s="7"/>
      <c r="L513" s="7" t="s">
        <v>92</v>
      </c>
      <c r="N513" s="7"/>
    </row>
    <row r="514" spans="1:14" hidden="1" x14ac:dyDescent="0.3">
      <c r="A514">
        <v>512</v>
      </c>
      <c r="B514">
        <v>0</v>
      </c>
      <c r="C514">
        <v>3</v>
      </c>
      <c r="D514" s="7" t="s">
        <v>799</v>
      </c>
      <c r="E514" s="7" t="s">
        <v>78</v>
      </c>
      <c r="G514">
        <v>0</v>
      </c>
      <c r="H514">
        <v>0</v>
      </c>
      <c r="I514" t="s">
        <v>800</v>
      </c>
      <c r="J514">
        <v>8.0500000000000007</v>
      </c>
      <c r="K514" s="7"/>
      <c r="L514" s="7" t="s">
        <v>80</v>
      </c>
      <c r="N514" s="7"/>
    </row>
    <row r="515" spans="1:14" hidden="1" x14ac:dyDescent="0.3">
      <c r="A515">
        <v>513</v>
      </c>
      <c r="B515">
        <v>1</v>
      </c>
      <c r="C515">
        <v>1</v>
      </c>
      <c r="D515" s="7" t="s">
        <v>801</v>
      </c>
      <c r="E515" s="7" t="s">
        <v>78</v>
      </c>
      <c r="F515">
        <v>36</v>
      </c>
      <c r="G515">
        <v>0</v>
      </c>
      <c r="H515">
        <v>0</v>
      </c>
      <c r="I515" t="s">
        <v>802</v>
      </c>
      <c r="J515">
        <v>26.287500000000001</v>
      </c>
      <c r="K515" s="7" t="s">
        <v>803</v>
      </c>
      <c r="L515" s="7" t="s">
        <v>80</v>
      </c>
      <c r="N515" s="7"/>
    </row>
    <row r="516" spans="1:14" hidden="1" x14ac:dyDescent="0.3">
      <c r="A516">
        <v>514</v>
      </c>
      <c r="B516">
        <v>1</v>
      </c>
      <c r="C516">
        <v>1</v>
      </c>
      <c r="D516" s="7" t="s">
        <v>804</v>
      </c>
      <c r="E516" s="7" t="s">
        <v>82</v>
      </c>
      <c r="F516">
        <v>54</v>
      </c>
      <c r="G516">
        <v>1</v>
      </c>
      <c r="H516">
        <v>0</v>
      </c>
      <c r="I516" t="s">
        <v>805</v>
      </c>
      <c r="J516">
        <v>59.4</v>
      </c>
      <c r="K516" s="7"/>
      <c r="L516" s="7" t="s">
        <v>85</v>
      </c>
      <c r="N516" s="7"/>
    </row>
    <row r="517" spans="1:14" hidden="1" x14ac:dyDescent="0.3">
      <c r="A517">
        <v>515</v>
      </c>
      <c r="B517">
        <v>0</v>
      </c>
      <c r="C517">
        <v>3</v>
      </c>
      <c r="D517" s="7" t="s">
        <v>806</v>
      </c>
      <c r="E517" s="7" t="s">
        <v>78</v>
      </c>
      <c r="F517">
        <v>24</v>
      </c>
      <c r="G517">
        <v>0</v>
      </c>
      <c r="H517">
        <v>0</v>
      </c>
      <c r="I517">
        <v>349209</v>
      </c>
      <c r="J517">
        <v>7.4958</v>
      </c>
      <c r="K517" s="7"/>
      <c r="L517" s="7" t="s">
        <v>80</v>
      </c>
      <c r="N517" s="7"/>
    </row>
    <row r="518" spans="1:14" hidden="1" x14ac:dyDescent="0.3">
      <c r="A518">
        <v>516</v>
      </c>
      <c r="B518">
        <v>0</v>
      </c>
      <c r="C518">
        <v>1</v>
      </c>
      <c r="D518" s="7" t="s">
        <v>807</v>
      </c>
      <c r="E518" s="7" t="s">
        <v>78</v>
      </c>
      <c r="F518">
        <v>47</v>
      </c>
      <c r="G518">
        <v>0</v>
      </c>
      <c r="H518">
        <v>0</v>
      </c>
      <c r="I518">
        <v>36967</v>
      </c>
      <c r="J518">
        <v>34.020800000000001</v>
      </c>
      <c r="K518" s="7" t="s">
        <v>808</v>
      </c>
      <c r="L518" s="7" t="s">
        <v>80</v>
      </c>
      <c r="N518" s="7"/>
    </row>
    <row r="519" spans="1:14" x14ac:dyDescent="0.3">
      <c r="A519">
        <v>517</v>
      </c>
      <c r="B519">
        <v>1</v>
      </c>
      <c r="C519">
        <v>2</v>
      </c>
      <c r="D519" s="7" t="s">
        <v>809</v>
      </c>
      <c r="E519" s="7" t="s">
        <v>82</v>
      </c>
      <c r="F519">
        <v>34</v>
      </c>
      <c r="G519">
        <v>0</v>
      </c>
      <c r="H519">
        <v>0</v>
      </c>
      <c r="I519" t="s">
        <v>810</v>
      </c>
      <c r="J519">
        <v>10.5</v>
      </c>
      <c r="K519" s="7" t="s">
        <v>182</v>
      </c>
      <c r="L519" s="7" t="s">
        <v>80</v>
      </c>
      <c r="N519" s="7"/>
    </row>
    <row r="520" spans="1:14" hidden="1" x14ac:dyDescent="0.3">
      <c r="A520">
        <v>518</v>
      </c>
      <c r="B520">
        <v>0</v>
      </c>
      <c r="C520">
        <v>3</v>
      </c>
      <c r="D520" s="7" t="s">
        <v>811</v>
      </c>
      <c r="E520" s="7" t="s">
        <v>78</v>
      </c>
      <c r="G520">
        <v>0</v>
      </c>
      <c r="H520">
        <v>0</v>
      </c>
      <c r="I520">
        <v>371110</v>
      </c>
      <c r="J520">
        <v>24.15</v>
      </c>
      <c r="K520" s="7"/>
      <c r="L520" s="7" t="s">
        <v>92</v>
      </c>
      <c r="N520" s="7"/>
    </row>
    <row r="521" spans="1:14" x14ac:dyDescent="0.3">
      <c r="A521">
        <v>519</v>
      </c>
      <c r="B521">
        <v>1</v>
      </c>
      <c r="C521">
        <v>2</v>
      </c>
      <c r="D521" s="7" t="s">
        <v>812</v>
      </c>
      <c r="E521" s="7" t="s">
        <v>82</v>
      </c>
      <c r="F521">
        <v>36</v>
      </c>
      <c r="G521">
        <v>1</v>
      </c>
      <c r="H521">
        <v>0</v>
      </c>
      <c r="I521">
        <v>226875</v>
      </c>
      <c r="J521">
        <v>26</v>
      </c>
      <c r="K521" s="7"/>
      <c r="L521" s="7" t="s">
        <v>80</v>
      </c>
      <c r="N521" s="7"/>
    </row>
    <row r="522" spans="1:14" hidden="1" x14ac:dyDescent="0.3">
      <c r="A522">
        <v>520</v>
      </c>
      <c r="B522">
        <v>0</v>
      </c>
      <c r="C522">
        <v>3</v>
      </c>
      <c r="D522" s="7" t="s">
        <v>813</v>
      </c>
      <c r="E522" s="7" t="s">
        <v>78</v>
      </c>
      <c r="F522">
        <v>32</v>
      </c>
      <c r="G522">
        <v>0</v>
      </c>
      <c r="H522">
        <v>0</v>
      </c>
      <c r="I522">
        <v>349242</v>
      </c>
      <c r="J522">
        <v>7.8958000000000004</v>
      </c>
      <c r="K522" s="7"/>
      <c r="L522" s="7" t="s">
        <v>80</v>
      </c>
      <c r="N522" s="7"/>
    </row>
    <row r="523" spans="1:14" hidden="1" x14ac:dyDescent="0.3">
      <c r="A523">
        <v>521</v>
      </c>
      <c r="B523">
        <v>1</v>
      </c>
      <c r="C523">
        <v>1</v>
      </c>
      <c r="D523" s="7" t="s">
        <v>814</v>
      </c>
      <c r="E523" s="7" t="s">
        <v>82</v>
      </c>
      <c r="F523">
        <v>30</v>
      </c>
      <c r="G523">
        <v>0</v>
      </c>
      <c r="H523">
        <v>0</v>
      </c>
      <c r="I523">
        <v>12749</v>
      </c>
      <c r="J523">
        <v>93.5</v>
      </c>
      <c r="K523" s="7" t="s">
        <v>815</v>
      </c>
      <c r="L523" s="7" t="s">
        <v>80</v>
      </c>
      <c r="N523" s="7"/>
    </row>
    <row r="524" spans="1:14" hidden="1" x14ac:dyDescent="0.3">
      <c r="A524">
        <v>522</v>
      </c>
      <c r="B524">
        <v>0</v>
      </c>
      <c r="C524">
        <v>3</v>
      </c>
      <c r="D524" s="7" t="s">
        <v>816</v>
      </c>
      <c r="E524" s="7" t="s">
        <v>78</v>
      </c>
      <c r="F524">
        <v>22</v>
      </c>
      <c r="G524">
        <v>0</v>
      </c>
      <c r="H524">
        <v>0</v>
      </c>
      <c r="I524">
        <v>349252</v>
      </c>
      <c r="J524">
        <v>7.8958000000000004</v>
      </c>
      <c r="K524" s="7"/>
      <c r="L524" s="7" t="s">
        <v>80</v>
      </c>
      <c r="N524" s="7"/>
    </row>
    <row r="525" spans="1:14" hidden="1" x14ac:dyDescent="0.3">
      <c r="A525">
        <v>523</v>
      </c>
      <c r="B525">
        <v>0</v>
      </c>
      <c r="C525">
        <v>3</v>
      </c>
      <c r="D525" s="7" t="s">
        <v>817</v>
      </c>
      <c r="E525" s="7" t="s">
        <v>78</v>
      </c>
      <c r="G525">
        <v>0</v>
      </c>
      <c r="H525">
        <v>0</v>
      </c>
      <c r="I525">
        <v>2624</v>
      </c>
      <c r="J525">
        <v>7.2249999999999996</v>
      </c>
      <c r="K525" s="7"/>
      <c r="L525" s="7" t="s">
        <v>85</v>
      </c>
      <c r="N525" s="7"/>
    </row>
    <row r="526" spans="1:14" hidden="1" x14ac:dyDescent="0.3">
      <c r="A526">
        <v>524</v>
      </c>
      <c r="B526">
        <v>1</v>
      </c>
      <c r="C526">
        <v>1</v>
      </c>
      <c r="D526" s="7" t="s">
        <v>818</v>
      </c>
      <c r="E526" s="7" t="s">
        <v>82</v>
      </c>
      <c r="F526">
        <v>44</v>
      </c>
      <c r="G526">
        <v>0</v>
      </c>
      <c r="H526">
        <v>1</v>
      </c>
      <c r="I526">
        <v>111361</v>
      </c>
      <c r="J526">
        <v>57.979199999999999</v>
      </c>
      <c r="K526" s="7" t="s">
        <v>562</v>
      </c>
      <c r="L526" s="7" t="s">
        <v>85</v>
      </c>
      <c r="N526" s="7"/>
    </row>
    <row r="527" spans="1:14" hidden="1" x14ac:dyDescent="0.3">
      <c r="A527">
        <v>525</v>
      </c>
      <c r="B527">
        <v>0</v>
      </c>
      <c r="C527">
        <v>3</v>
      </c>
      <c r="D527" s="7" t="s">
        <v>819</v>
      </c>
      <c r="E527" s="7" t="s">
        <v>78</v>
      </c>
      <c r="G527">
        <v>0</v>
      </c>
      <c r="H527">
        <v>0</v>
      </c>
      <c r="I527">
        <v>2700</v>
      </c>
      <c r="J527">
        <v>7.2291999999999996</v>
      </c>
      <c r="K527" s="7"/>
      <c r="L527" s="7" t="s">
        <v>85</v>
      </c>
      <c r="N527" s="7"/>
    </row>
    <row r="528" spans="1:14" hidden="1" x14ac:dyDescent="0.3">
      <c r="A528">
        <v>526</v>
      </c>
      <c r="B528">
        <v>0</v>
      </c>
      <c r="C528">
        <v>3</v>
      </c>
      <c r="D528" s="7" t="s">
        <v>820</v>
      </c>
      <c r="E528" s="7" t="s">
        <v>78</v>
      </c>
      <c r="F528">
        <v>40.5</v>
      </c>
      <c r="G528">
        <v>0</v>
      </c>
      <c r="H528">
        <v>0</v>
      </c>
      <c r="I528">
        <v>367232</v>
      </c>
      <c r="J528">
        <v>7.75</v>
      </c>
      <c r="K528" s="7"/>
      <c r="L528" s="7" t="s">
        <v>92</v>
      </c>
      <c r="N528" s="7"/>
    </row>
    <row r="529" spans="1:14" x14ac:dyDescent="0.3">
      <c r="A529">
        <v>527</v>
      </c>
      <c r="B529">
        <v>1</v>
      </c>
      <c r="C529">
        <v>2</v>
      </c>
      <c r="D529" s="7" t="s">
        <v>821</v>
      </c>
      <c r="E529" s="7" t="s">
        <v>82</v>
      </c>
      <c r="F529">
        <v>50</v>
      </c>
      <c r="G529">
        <v>0</v>
      </c>
      <c r="H529">
        <v>0</v>
      </c>
      <c r="I529" t="s">
        <v>822</v>
      </c>
      <c r="J529">
        <v>10.5</v>
      </c>
      <c r="K529" s="7"/>
      <c r="L529" s="7" t="s">
        <v>80</v>
      </c>
      <c r="N529" s="7"/>
    </row>
    <row r="530" spans="1:14" hidden="1" x14ac:dyDescent="0.3">
      <c r="A530">
        <v>528</v>
      </c>
      <c r="B530">
        <v>0</v>
      </c>
      <c r="C530">
        <v>1</v>
      </c>
      <c r="D530" s="7" t="s">
        <v>823</v>
      </c>
      <c r="E530" s="7" t="s">
        <v>78</v>
      </c>
      <c r="G530">
        <v>0</v>
      </c>
      <c r="H530">
        <v>0</v>
      </c>
      <c r="I530" t="s">
        <v>824</v>
      </c>
      <c r="J530">
        <v>221.7792</v>
      </c>
      <c r="K530" s="7" t="s">
        <v>825</v>
      </c>
      <c r="L530" s="7" t="s">
        <v>80</v>
      </c>
      <c r="N530" s="7"/>
    </row>
    <row r="531" spans="1:14" hidden="1" x14ac:dyDescent="0.3">
      <c r="A531">
        <v>529</v>
      </c>
      <c r="B531">
        <v>0</v>
      </c>
      <c r="C531">
        <v>3</v>
      </c>
      <c r="D531" s="7" t="s">
        <v>826</v>
      </c>
      <c r="E531" s="7" t="s">
        <v>78</v>
      </c>
      <c r="F531">
        <v>39</v>
      </c>
      <c r="G531">
        <v>0</v>
      </c>
      <c r="H531">
        <v>0</v>
      </c>
      <c r="I531">
        <v>3101296</v>
      </c>
      <c r="J531">
        <v>7.9249999999999998</v>
      </c>
      <c r="K531" s="7"/>
      <c r="L531" s="7" t="s">
        <v>80</v>
      </c>
      <c r="N531" s="7"/>
    </row>
    <row r="532" spans="1:14" hidden="1" x14ac:dyDescent="0.3">
      <c r="A532">
        <v>530</v>
      </c>
      <c r="B532">
        <v>0</v>
      </c>
      <c r="C532">
        <v>2</v>
      </c>
      <c r="D532" s="7" t="s">
        <v>827</v>
      </c>
      <c r="E532" s="7" t="s">
        <v>78</v>
      </c>
      <c r="F532">
        <v>23</v>
      </c>
      <c r="G532">
        <v>2</v>
      </c>
      <c r="H532">
        <v>1</v>
      </c>
      <c r="I532">
        <v>29104</v>
      </c>
      <c r="J532">
        <v>11.5</v>
      </c>
      <c r="K532" s="7"/>
      <c r="L532" s="7" t="s">
        <v>80</v>
      </c>
      <c r="N532" s="7"/>
    </row>
    <row r="533" spans="1:14" x14ac:dyDescent="0.3">
      <c r="A533">
        <v>531</v>
      </c>
      <c r="B533">
        <v>1</v>
      </c>
      <c r="C533">
        <v>2</v>
      </c>
      <c r="D533" s="7" t="s">
        <v>828</v>
      </c>
      <c r="E533" s="7" t="s">
        <v>82</v>
      </c>
      <c r="F533">
        <v>2</v>
      </c>
      <c r="G533">
        <v>1</v>
      </c>
      <c r="H533">
        <v>1</v>
      </c>
      <c r="I533">
        <v>26360</v>
      </c>
      <c r="J533">
        <v>26</v>
      </c>
      <c r="K533" s="7"/>
      <c r="L533" s="7" t="s">
        <v>80</v>
      </c>
      <c r="N533" s="7"/>
    </row>
    <row r="534" spans="1:14" hidden="1" x14ac:dyDescent="0.3">
      <c r="A534">
        <v>532</v>
      </c>
      <c r="B534">
        <v>0</v>
      </c>
      <c r="C534">
        <v>3</v>
      </c>
      <c r="D534" s="7" t="s">
        <v>829</v>
      </c>
      <c r="E534" s="7" t="s">
        <v>78</v>
      </c>
      <c r="G534">
        <v>0</v>
      </c>
      <c r="H534">
        <v>0</v>
      </c>
      <c r="I534">
        <v>2641</v>
      </c>
      <c r="J534">
        <v>7.2291999999999996</v>
      </c>
      <c r="K534" s="7"/>
      <c r="L534" s="7" t="s">
        <v>85</v>
      </c>
      <c r="N534" s="7"/>
    </row>
    <row r="535" spans="1:14" hidden="1" x14ac:dyDescent="0.3">
      <c r="A535">
        <v>533</v>
      </c>
      <c r="B535">
        <v>0</v>
      </c>
      <c r="C535">
        <v>3</v>
      </c>
      <c r="D535" s="7" t="s">
        <v>830</v>
      </c>
      <c r="E535" s="7" t="s">
        <v>78</v>
      </c>
      <c r="F535">
        <v>17</v>
      </c>
      <c r="G535">
        <v>1</v>
      </c>
      <c r="H535">
        <v>1</v>
      </c>
      <c r="I535">
        <v>2690</v>
      </c>
      <c r="J535">
        <v>7.2291999999999996</v>
      </c>
      <c r="K535" s="7"/>
      <c r="L535" s="7" t="s">
        <v>85</v>
      </c>
      <c r="N535" s="7"/>
    </row>
    <row r="536" spans="1:14" hidden="1" x14ac:dyDescent="0.3">
      <c r="A536">
        <v>534</v>
      </c>
      <c r="B536">
        <v>1</v>
      </c>
      <c r="C536">
        <v>3</v>
      </c>
      <c r="D536" s="7" t="s">
        <v>831</v>
      </c>
      <c r="E536" s="7" t="s">
        <v>82</v>
      </c>
      <c r="G536">
        <v>0</v>
      </c>
      <c r="H536">
        <v>2</v>
      </c>
      <c r="I536">
        <v>2668</v>
      </c>
      <c r="J536">
        <v>22.3583</v>
      </c>
      <c r="K536" s="7"/>
      <c r="L536" s="7" t="s">
        <v>85</v>
      </c>
      <c r="N536" s="7"/>
    </row>
    <row r="537" spans="1:14" hidden="1" x14ac:dyDescent="0.3">
      <c r="A537">
        <v>535</v>
      </c>
      <c r="B537">
        <v>0</v>
      </c>
      <c r="C537">
        <v>3</v>
      </c>
      <c r="D537" s="7" t="s">
        <v>832</v>
      </c>
      <c r="E537" s="7" t="s">
        <v>82</v>
      </c>
      <c r="F537">
        <v>30</v>
      </c>
      <c r="G537">
        <v>0</v>
      </c>
      <c r="H537">
        <v>0</v>
      </c>
      <c r="I537">
        <v>315084</v>
      </c>
      <c r="J537">
        <v>8.6624999999999996</v>
      </c>
      <c r="K537" s="7"/>
      <c r="L537" s="7" t="s">
        <v>80</v>
      </c>
      <c r="N537" s="7"/>
    </row>
    <row r="538" spans="1:14" x14ac:dyDescent="0.3">
      <c r="A538">
        <v>536</v>
      </c>
      <c r="B538">
        <v>1</v>
      </c>
      <c r="C538">
        <v>2</v>
      </c>
      <c r="D538" s="7" t="s">
        <v>833</v>
      </c>
      <c r="E538" s="7" t="s">
        <v>82</v>
      </c>
      <c r="F538">
        <v>7</v>
      </c>
      <c r="G538">
        <v>0</v>
      </c>
      <c r="H538">
        <v>2</v>
      </c>
      <c r="I538" t="s">
        <v>542</v>
      </c>
      <c r="J538">
        <v>26.25</v>
      </c>
      <c r="K538" s="7"/>
      <c r="L538" s="7" t="s">
        <v>80</v>
      </c>
      <c r="N538" s="7"/>
    </row>
    <row r="539" spans="1:14" hidden="1" x14ac:dyDescent="0.3">
      <c r="A539">
        <v>537</v>
      </c>
      <c r="B539">
        <v>0</v>
      </c>
      <c r="C539">
        <v>1</v>
      </c>
      <c r="D539" s="7" t="s">
        <v>834</v>
      </c>
      <c r="E539" s="7" t="s">
        <v>78</v>
      </c>
      <c r="F539">
        <v>45</v>
      </c>
      <c r="G539">
        <v>0</v>
      </c>
      <c r="H539">
        <v>0</v>
      </c>
      <c r="I539">
        <v>113050</v>
      </c>
      <c r="J539">
        <v>26.55</v>
      </c>
      <c r="K539" s="7" t="s">
        <v>835</v>
      </c>
      <c r="L539" s="7" t="s">
        <v>80</v>
      </c>
      <c r="N539" s="7"/>
    </row>
    <row r="540" spans="1:14" hidden="1" x14ac:dyDescent="0.3">
      <c r="A540">
        <v>538</v>
      </c>
      <c r="B540">
        <v>1</v>
      </c>
      <c r="C540">
        <v>1</v>
      </c>
      <c r="D540" s="7" t="s">
        <v>836</v>
      </c>
      <c r="E540" s="7" t="s">
        <v>82</v>
      </c>
      <c r="F540">
        <v>30</v>
      </c>
      <c r="G540">
        <v>0</v>
      </c>
      <c r="H540">
        <v>0</v>
      </c>
      <c r="I540" t="s">
        <v>837</v>
      </c>
      <c r="J540">
        <v>106.425</v>
      </c>
      <c r="K540" s="7"/>
      <c r="L540" s="7" t="s">
        <v>85</v>
      </c>
      <c r="N540" s="7"/>
    </row>
    <row r="541" spans="1:14" hidden="1" x14ac:dyDescent="0.3">
      <c r="A541">
        <v>539</v>
      </c>
      <c r="B541">
        <v>0</v>
      </c>
      <c r="C541">
        <v>3</v>
      </c>
      <c r="D541" s="7" t="s">
        <v>838</v>
      </c>
      <c r="E541" s="7" t="s">
        <v>78</v>
      </c>
      <c r="G541">
        <v>0</v>
      </c>
      <c r="H541">
        <v>0</v>
      </c>
      <c r="I541">
        <v>364498</v>
      </c>
      <c r="J541">
        <v>14.5</v>
      </c>
      <c r="K541" s="7"/>
      <c r="L541" s="7" t="s">
        <v>80</v>
      </c>
      <c r="N541" s="7"/>
    </row>
    <row r="542" spans="1:14" hidden="1" x14ac:dyDescent="0.3">
      <c r="A542">
        <v>540</v>
      </c>
      <c r="B542">
        <v>1</v>
      </c>
      <c r="C542">
        <v>1</v>
      </c>
      <c r="D542" s="7" t="s">
        <v>839</v>
      </c>
      <c r="E542" s="7" t="s">
        <v>82</v>
      </c>
      <c r="F542">
        <v>22</v>
      </c>
      <c r="G542">
        <v>0</v>
      </c>
      <c r="H542">
        <v>2</v>
      </c>
      <c r="I542">
        <v>13568</v>
      </c>
      <c r="J542">
        <v>49.5</v>
      </c>
      <c r="K542" s="7" t="s">
        <v>840</v>
      </c>
      <c r="L542" s="7" t="s">
        <v>85</v>
      </c>
      <c r="N542" s="7"/>
    </row>
    <row r="543" spans="1:14" hidden="1" x14ac:dyDescent="0.3">
      <c r="A543">
        <v>541</v>
      </c>
      <c r="B543">
        <v>1</v>
      </c>
      <c r="C543">
        <v>1</v>
      </c>
      <c r="D543" s="7" t="s">
        <v>841</v>
      </c>
      <c r="E543" s="7" t="s">
        <v>82</v>
      </c>
      <c r="F543">
        <v>36</v>
      </c>
      <c r="G543">
        <v>0</v>
      </c>
      <c r="H543">
        <v>2</v>
      </c>
      <c r="I543" t="s">
        <v>842</v>
      </c>
      <c r="J543">
        <v>71</v>
      </c>
      <c r="K543" s="7" t="s">
        <v>843</v>
      </c>
      <c r="L543" s="7" t="s">
        <v>80</v>
      </c>
      <c r="N543" s="7"/>
    </row>
    <row r="544" spans="1:14" hidden="1" x14ac:dyDescent="0.3">
      <c r="A544">
        <v>542</v>
      </c>
      <c r="B544">
        <v>0</v>
      </c>
      <c r="C544">
        <v>3</v>
      </c>
      <c r="D544" s="7" t="s">
        <v>844</v>
      </c>
      <c r="E544" s="7" t="s">
        <v>82</v>
      </c>
      <c r="F544">
        <v>9</v>
      </c>
      <c r="G544">
        <v>4</v>
      </c>
      <c r="H544">
        <v>2</v>
      </c>
      <c r="I544">
        <v>347082</v>
      </c>
      <c r="J544">
        <v>31.274999999999999</v>
      </c>
      <c r="K544" s="7"/>
      <c r="L544" s="7" t="s">
        <v>80</v>
      </c>
      <c r="N544" s="7"/>
    </row>
    <row r="545" spans="1:14" hidden="1" x14ac:dyDescent="0.3">
      <c r="A545">
        <v>543</v>
      </c>
      <c r="B545">
        <v>0</v>
      </c>
      <c r="C545">
        <v>3</v>
      </c>
      <c r="D545" s="7" t="s">
        <v>845</v>
      </c>
      <c r="E545" s="7" t="s">
        <v>82</v>
      </c>
      <c r="F545">
        <v>11</v>
      </c>
      <c r="G545">
        <v>4</v>
      </c>
      <c r="H545">
        <v>2</v>
      </c>
      <c r="I545">
        <v>347082</v>
      </c>
      <c r="J545">
        <v>31.274999999999999</v>
      </c>
      <c r="K545" s="7"/>
      <c r="L545" s="7" t="s">
        <v>80</v>
      </c>
      <c r="N545" s="7"/>
    </row>
    <row r="546" spans="1:14" x14ac:dyDescent="0.3">
      <c r="A546">
        <v>544</v>
      </c>
      <c r="B546">
        <v>1</v>
      </c>
      <c r="C546">
        <v>2</v>
      </c>
      <c r="D546" s="7" t="s">
        <v>846</v>
      </c>
      <c r="E546" s="7" t="s">
        <v>78</v>
      </c>
      <c r="F546">
        <v>32</v>
      </c>
      <c r="G546">
        <v>1</v>
      </c>
      <c r="H546">
        <v>0</v>
      </c>
      <c r="I546">
        <v>2908</v>
      </c>
      <c r="J546">
        <v>26</v>
      </c>
      <c r="K546" s="7"/>
      <c r="L546" s="7" t="s">
        <v>80</v>
      </c>
      <c r="N546" s="7"/>
    </row>
    <row r="547" spans="1:14" hidden="1" x14ac:dyDescent="0.3">
      <c r="A547">
        <v>545</v>
      </c>
      <c r="B547">
        <v>0</v>
      </c>
      <c r="C547">
        <v>1</v>
      </c>
      <c r="D547" s="7" t="s">
        <v>847</v>
      </c>
      <c r="E547" s="7" t="s">
        <v>78</v>
      </c>
      <c r="F547">
        <v>50</v>
      </c>
      <c r="G547">
        <v>1</v>
      </c>
      <c r="H547">
        <v>0</v>
      </c>
      <c r="I547" t="s">
        <v>837</v>
      </c>
      <c r="J547">
        <v>106.425</v>
      </c>
      <c r="K547" s="7" t="s">
        <v>848</v>
      </c>
      <c r="L547" s="7" t="s">
        <v>85</v>
      </c>
      <c r="N547" s="7"/>
    </row>
    <row r="548" spans="1:14" hidden="1" x14ac:dyDescent="0.3">
      <c r="A548">
        <v>546</v>
      </c>
      <c r="B548">
        <v>0</v>
      </c>
      <c r="C548">
        <v>1</v>
      </c>
      <c r="D548" s="7" t="s">
        <v>849</v>
      </c>
      <c r="E548" s="7" t="s">
        <v>78</v>
      </c>
      <c r="F548">
        <v>64</v>
      </c>
      <c r="G548">
        <v>0</v>
      </c>
      <c r="H548">
        <v>0</v>
      </c>
      <c r="I548">
        <v>693</v>
      </c>
      <c r="J548">
        <v>26</v>
      </c>
      <c r="K548" s="7"/>
      <c r="L548" s="7" t="s">
        <v>80</v>
      </c>
      <c r="N548" s="7"/>
    </row>
    <row r="549" spans="1:14" x14ac:dyDescent="0.3">
      <c r="A549">
        <v>547</v>
      </c>
      <c r="B549">
        <v>1</v>
      </c>
      <c r="C549">
        <v>2</v>
      </c>
      <c r="D549" s="7" t="s">
        <v>850</v>
      </c>
      <c r="E549" s="7" t="s">
        <v>82</v>
      </c>
      <c r="F549">
        <v>19</v>
      </c>
      <c r="G549">
        <v>1</v>
      </c>
      <c r="H549">
        <v>0</v>
      </c>
      <c r="I549">
        <v>2908</v>
      </c>
      <c r="J549">
        <v>26</v>
      </c>
      <c r="K549" s="7"/>
      <c r="L549" s="7" t="s">
        <v>80</v>
      </c>
      <c r="N549" s="7"/>
    </row>
    <row r="550" spans="1:14" x14ac:dyDescent="0.3">
      <c r="A550">
        <v>548</v>
      </c>
      <c r="B550">
        <v>1</v>
      </c>
      <c r="C550">
        <v>2</v>
      </c>
      <c r="D550" s="7" t="s">
        <v>851</v>
      </c>
      <c r="E550" s="7" t="s">
        <v>78</v>
      </c>
      <c r="G550">
        <v>0</v>
      </c>
      <c r="H550">
        <v>0</v>
      </c>
      <c r="I550" t="s">
        <v>852</v>
      </c>
      <c r="J550">
        <v>13.862500000000001</v>
      </c>
      <c r="K550" s="7"/>
      <c r="L550" s="7" t="s">
        <v>85</v>
      </c>
      <c r="N550" s="7"/>
    </row>
    <row r="551" spans="1:14" hidden="1" x14ac:dyDescent="0.3">
      <c r="A551">
        <v>549</v>
      </c>
      <c r="B551">
        <v>0</v>
      </c>
      <c r="C551">
        <v>3</v>
      </c>
      <c r="D551" s="7" t="s">
        <v>853</v>
      </c>
      <c r="E551" s="7" t="s">
        <v>78</v>
      </c>
      <c r="F551">
        <v>33</v>
      </c>
      <c r="G551">
        <v>1</v>
      </c>
      <c r="H551">
        <v>1</v>
      </c>
      <c r="I551">
        <v>363291</v>
      </c>
      <c r="J551">
        <v>20.524999999999999</v>
      </c>
      <c r="K551" s="7"/>
      <c r="L551" s="7" t="s">
        <v>80</v>
      </c>
      <c r="N551" s="7"/>
    </row>
    <row r="552" spans="1:14" x14ac:dyDescent="0.3">
      <c r="A552">
        <v>550</v>
      </c>
      <c r="B552">
        <v>1</v>
      </c>
      <c r="C552">
        <v>2</v>
      </c>
      <c r="D552" s="7" t="s">
        <v>854</v>
      </c>
      <c r="E552" s="7" t="s">
        <v>78</v>
      </c>
      <c r="F552">
        <v>8</v>
      </c>
      <c r="G552">
        <v>1</v>
      </c>
      <c r="H552">
        <v>1</v>
      </c>
      <c r="I552" t="s">
        <v>293</v>
      </c>
      <c r="J552">
        <v>36.75</v>
      </c>
      <c r="K552" s="7"/>
      <c r="L552" s="7" t="s">
        <v>80</v>
      </c>
      <c r="N552" s="7"/>
    </row>
    <row r="553" spans="1:14" hidden="1" x14ac:dyDescent="0.3">
      <c r="A553">
        <v>551</v>
      </c>
      <c r="B553">
        <v>1</v>
      </c>
      <c r="C553">
        <v>1</v>
      </c>
      <c r="D553" s="7" t="s">
        <v>855</v>
      </c>
      <c r="E553" s="7" t="s">
        <v>78</v>
      </c>
      <c r="F553">
        <v>17</v>
      </c>
      <c r="G553">
        <v>0</v>
      </c>
      <c r="H553">
        <v>2</v>
      </c>
      <c r="I553">
        <v>17421</v>
      </c>
      <c r="J553">
        <v>110.88330000000001</v>
      </c>
      <c r="K553" s="7" t="s">
        <v>856</v>
      </c>
      <c r="L553" s="7" t="s">
        <v>85</v>
      </c>
      <c r="N553" s="7"/>
    </row>
    <row r="554" spans="1:14" hidden="1" x14ac:dyDescent="0.3">
      <c r="A554">
        <v>552</v>
      </c>
      <c r="B554">
        <v>0</v>
      </c>
      <c r="C554">
        <v>2</v>
      </c>
      <c r="D554" s="7" t="s">
        <v>857</v>
      </c>
      <c r="E554" s="7" t="s">
        <v>78</v>
      </c>
      <c r="F554">
        <v>27</v>
      </c>
      <c r="G554">
        <v>0</v>
      </c>
      <c r="H554">
        <v>0</v>
      </c>
      <c r="I554">
        <v>244358</v>
      </c>
      <c r="J554">
        <v>26</v>
      </c>
      <c r="K554" s="7"/>
      <c r="L554" s="7" t="s">
        <v>80</v>
      </c>
      <c r="N554" s="7"/>
    </row>
    <row r="555" spans="1:14" hidden="1" x14ac:dyDescent="0.3">
      <c r="A555">
        <v>553</v>
      </c>
      <c r="B555">
        <v>0</v>
      </c>
      <c r="C555">
        <v>3</v>
      </c>
      <c r="D555" s="7" t="s">
        <v>858</v>
      </c>
      <c r="E555" s="7" t="s">
        <v>78</v>
      </c>
      <c r="G555">
        <v>0</v>
      </c>
      <c r="H555">
        <v>0</v>
      </c>
      <c r="I555">
        <v>330979</v>
      </c>
      <c r="J555">
        <v>7.8292000000000002</v>
      </c>
      <c r="K555" s="7"/>
      <c r="L555" s="7" t="s">
        <v>92</v>
      </c>
      <c r="N555" s="7"/>
    </row>
    <row r="556" spans="1:14" hidden="1" x14ac:dyDescent="0.3">
      <c r="A556">
        <v>554</v>
      </c>
      <c r="B556">
        <v>1</v>
      </c>
      <c r="C556">
        <v>3</v>
      </c>
      <c r="D556" s="7" t="s">
        <v>859</v>
      </c>
      <c r="E556" s="7" t="s">
        <v>78</v>
      </c>
      <c r="F556">
        <v>22</v>
      </c>
      <c r="G556">
        <v>0</v>
      </c>
      <c r="H556">
        <v>0</v>
      </c>
      <c r="I556">
        <v>2620</v>
      </c>
      <c r="J556">
        <v>7.2249999999999996</v>
      </c>
      <c r="K556" s="7"/>
      <c r="L556" s="7" t="s">
        <v>85</v>
      </c>
      <c r="N556" s="7"/>
    </row>
    <row r="557" spans="1:14" hidden="1" x14ac:dyDescent="0.3">
      <c r="A557">
        <v>555</v>
      </c>
      <c r="B557">
        <v>1</v>
      </c>
      <c r="C557">
        <v>3</v>
      </c>
      <c r="D557" s="7" t="s">
        <v>860</v>
      </c>
      <c r="E557" s="7" t="s">
        <v>82</v>
      </c>
      <c r="F557">
        <v>22</v>
      </c>
      <c r="G557">
        <v>0</v>
      </c>
      <c r="H557">
        <v>0</v>
      </c>
      <c r="I557">
        <v>347085</v>
      </c>
      <c r="J557">
        <v>7.7750000000000004</v>
      </c>
      <c r="K557" s="7"/>
      <c r="L557" s="7" t="s">
        <v>80</v>
      </c>
      <c r="N557" s="7"/>
    </row>
    <row r="558" spans="1:14" hidden="1" x14ac:dyDescent="0.3">
      <c r="A558">
        <v>556</v>
      </c>
      <c r="B558">
        <v>0</v>
      </c>
      <c r="C558">
        <v>1</v>
      </c>
      <c r="D558" s="7" t="s">
        <v>861</v>
      </c>
      <c r="E558" s="7" t="s">
        <v>78</v>
      </c>
      <c r="F558">
        <v>62</v>
      </c>
      <c r="G558">
        <v>0</v>
      </c>
      <c r="H558">
        <v>0</v>
      </c>
      <c r="I558">
        <v>113807</v>
      </c>
      <c r="J558">
        <v>26.55</v>
      </c>
      <c r="K558" s="7"/>
      <c r="L558" s="7" t="s">
        <v>80</v>
      </c>
      <c r="N558" s="7"/>
    </row>
    <row r="559" spans="1:14" hidden="1" x14ac:dyDescent="0.3">
      <c r="A559">
        <v>557</v>
      </c>
      <c r="B559">
        <v>1</v>
      </c>
      <c r="C559">
        <v>1</v>
      </c>
      <c r="D559" s="7" t="s">
        <v>862</v>
      </c>
      <c r="E559" s="7" t="s">
        <v>82</v>
      </c>
      <c r="F559">
        <v>48</v>
      </c>
      <c r="G559">
        <v>1</v>
      </c>
      <c r="H559">
        <v>0</v>
      </c>
      <c r="I559">
        <v>11755</v>
      </c>
      <c r="J559">
        <v>39.6</v>
      </c>
      <c r="K559" s="7" t="s">
        <v>863</v>
      </c>
      <c r="L559" s="7" t="s">
        <v>85</v>
      </c>
      <c r="N559" s="7"/>
    </row>
    <row r="560" spans="1:14" hidden="1" x14ac:dyDescent="0.3">
      <c r="A560">
        <v>558</v>
      </c>
      <c r="B560">
        <v>0</v>
      </c>
      <c r="C560">
        <v>1</v>
      </c>
      <c r="D560" s="7" t="s">
        <v>864</v>
      </c>
      <c r="E560" s="7" t="s">
        <v>78</v>
      </c>
      <c r="G560">
        <v>0</v>
      </c>
      <c r="H560">
        <v>0</v>
      </c>
      <c r="I560" t="s">
        <v>630</v>
      </c>
      <c r="J560">
        <v>227.52500000000001</v>
      </c>
      <c r="K560" s="7"/>
      <c r="L560" s="7" t="s">
        <v>85</v>
      </c>
      <c r="N560" s="7"/>
    </row>
    <row r="561" spans="1:14" hidden="1" x14ac:dyDescent="0.3">
      <c r="A561">
        <v>559</v>
      </c>
      <c r="B561">
        <v>1</v>
      </c>
      <c r="C561">
        <v>1</v>
      </c>
      <c r="D561" s="7" t="s">
        <v>865</v>
      </c>
      <c r="E561" s="7" t="s">
        <v>82</v>
      </c>
      <c r="F561">
        <v>39</v>
      </c>
      <c r="G561">
        <v>1</v>
      </c>
      <c r="H561">
        <v>1</v>
      </c>
      <c r="I561">
        <v>110413</v>
      </c>
      <c r="J561">
        <v>79.650000000000006</v>
      </c>
      <c r="K561" s="7" t="s">
        <v>462</v>
      </c>
      <c r="L561" s="7" t="s">
        <v>80</v>
      </c>
      <c r="N561" s="7"/>
    </row>
    <row r="562" spans="1:14" hidden="1" x14ac:dyDescent="0.3">
      <c r="A562">
        <v>560</v>
      </c>
      <c r="B562">
        <v>1</v>
      </c>
      <c r="C562">
        <v>3</v>
      </c>
      <c r="D562" s="7" t="s">
        <v>866</v>
      </c>
      <c r="E562" s="7" t="s">
        <v>82</v>
      </c>
      <c r="F562">
        <v>36</v>
      </c>
      <c r="G562">
        <v>1</v>
      </c>
      <c r="H562">
        <v>0</v>
      </c>
      <c r="I562">
        <v>345572</v>
      </c>
      <c r="J562">
        <v>17.399999999999999</v>
      </c>
      <c r="K562" s="7"/>
      <c r="L562" s="7" t="s">
        <v>80</v>
      </c>
      <c r="N562" s="7"/>
    </row>
    <row r="563" spans="1:14" hidden="1" x14ac:dyDescent="0.3">
      <c r="A563">
        <v>561</v>
      </c>
      <c r="B563">
        <v>0</v>
      </c>
      <c r="C563">
        <v>3</v>
      </c>
      <c r="D563" s="7" t="s">
        <v>867</v>
      </c>
      <c r="E563" s="7" t="s">
        <v>78</v>
      </c>
      <c r="G563">
        <v>0</v>
      </c>
      <c r="H563">
        <v>0</v>
      </c>
      <c r="I563">
        <v>372622</v>
      </c>
      <c r="J563">
        <v>7.75</v>
      </c>
      <c r="K563" s="7"/>
      <c r="L563" s="7" t="s">
        <v>92</v>
      </c>
      <c r="N563" s="7"/>
    </row>
    <row r="564" spans="1:14" hidden="1" x14ac:dyDescent="0.3">
      <c r="A564">
        <v>562</v>
      </c>
      <c r="B564">
        <v>0</v>
      </c>
      <c r="C564">
        <v>3</v>
      </c>
      <c r="D564" s="7" t="s">
        <v>868</v>
      </c>
      <c r="E564" s="7" t="s">
        <v>78</v>
      </c>
      <c r="F564">
        <v>40</v>
      </c>
      <c r="G564">
        <v>0</v>
      </c>
      <c r="H564">
        <v>0</v>
      </c>
      <c r="I564">
        <v>349251</v>
      </c>
      <c r="J564">
        <v>7.8958000000000004</v>
      </c>
      <c r="K564" s="7"/>
      <c r="L564" s="7" t="s">
        <v>80</v>
      </c>
      <c r="N564" s="7"/>
    </row>
    <row r="565" spans="1:14" hidden="1" x14ac:dyDescent="0.3">
      <c r="A565">
        <v>563</v>
      </c>
      <c r="B565">
        <v>0</v>
      </c>
      <c r="C565">
        <v>2</v>
      </c>
      <c r="D565" s="7" t="s">
        <v>869</v>
      </c>
      <c r="E565" s="7" t="s">
        <v>78</v>
      </c>
      <c r="F565">
        <v>28</v>
      </c>
      <c r="G565">
        <v>0</v>
      </c>
      <c r="H565">
        <v>0</v>
      </c>
      <c r="I565">
        <v>218629</v>
      </c>
      <c r="J565">
        <v>13.5</v>
      </c>
      <c r="K565" s="7"/>
      <c r="L565" s="7" t="s">
        <v>80</v>
      </c>
      <c r="N565" s="7"/>
    </row>
    <row r="566" spans="1:14" hidden="1" x14ac:dyDescent="0.3">
      <c r="A566">
        <v>564</v>
      </c>
      <c r="B566">
        <v>0</v>
      </c>
      <c r="C566">
        <v>3</v>
      </c>
      <c r="D566" s="7" t="s">
        <v>870</v>
      </c>
      <c r="E566" s="7" t="s">
        <v>78</v>
      </c>
      <c r="G566">
        <v>0</v>
      </c>
      <c r="H566">
        <v>0</v>
      </c>
      <c r="I566" t="s">
        <v>871</v>
      </c>
      <c r="J566">
        <v>8.0500000000000007</v>
      </c>
      <c r="K566" s="7"/>
      <c r="L566" s="7" t="s">
        <v>80</v>
      </c>
      <c r="N566" s="7"/>
    </row>
    <row r="567" spans="1:14" hidden="1" x14ac:dyDescent="0.3">
      <c r="A567">
        <v>565</v>
      </c>
      <c r="B567">
        <v>0</v>
      </c>
      <c r="C567">
        <v>3</v>
      </c>
      <c r="D567" s="7" t="s">
        <v>872</v>
      </c>
      <c r="E567" s="7" t="s">
        <v>82</v>
      </c>
      <c r="G567">
        <v>0</v>
      </c>
      <c r="H567">
        <v>0</v>
      </c>
      <c r="I567" t="s">
        <v>873</v>
      </c>
      <c r="J567">
        <v>8.0500000000000007</v>
      </c>
      <c r="K567" s="7"/>
      <c r="L567" s="7" t="s">
        <v>80</v>
      </c>
      <c r="N567" s="7"/>
    </row>
    <row r="568" spans="1:14" hidden="1" x14ac:dyDescent="0.3">
      <c r="A568">
        <v>566</v>
      </c>
      <c r="B568">
        <v>0</v>
      </c>
      <c r="C568">
        <v>3</v>
      </c>
      <c r="D568" s="7" t="s">
        <v>874</v>
      </c>
      <c r="E568" s="7" t="s">
        <v>78</v>
      </c>
      <c r="F568">
        <v>24</v>
      </c>
      <c r="G568">
        <v>2</v>
      </c>
      <c r="H568">
        <v>0</v>
      </c>
      <c r="I568" t="s">
        <v>875</v>
      </c>
      <c r="J568">
        <v>24.15</v>
      </c>
      <c r="K568" s="7"/>
      <c r="L568" s="7" t="s">
        <v>80</v>
      </c>
      <c r="N568" s="7"/>
    </row>
    <row r="569" spans="1:14" hidden="1" x14ac:dyDescent="0.3">
      <c r="A569">
        <v>567</v>
      </c>
      <c r="B569">
        <v>0</v>
      </c>
      <c r="C569">
        <v>3</v>
      </c>
      <c r="D569" s="7" t="s">
        <v>876</v>
      </c>
      <c r="E569" s="7" t="s">
        <v>78</v>
      </c>
      <c r="F569">
        <v>19</v>
      </c>
      <c r="G569">
        <v>0</v>
      </c>
      <c r="H569">
        <v>0</v>
      </c>
      <c r="I569">
        <v>349205</v>
      </c>
      <c r="J569">
        <v>7.8958000000000004</v>
      </c>
      <c r="K569" s="7"/>
      <c r="L569" s="7" t="s">
        <v>80</v>
      </c>
      <c r="N569" s="7"/>
    </row>
    <row r="570" spans="1:14" hidden="1" x14ac:dyDescent="0.3">
      <c r="A570">
        <v>568</v>
      </c>
      <c r="B570">
        <v>0</v>
      </c>
      <c r="C570">
        <v>3</v>
      </c>
      <c r="D570" s="7" t="s">
        <v>877</v>
      </c>
      <c r="E570" s="7" t="s">
        <v>82</v>
      </c>
      <c r="F570">
        <v>29</v>
      </c>
      <c r="G570">
        <v>0</v>
      </c>
      <c r="H570">
        <v>4</v>
      </c>
      <c r="I570">
        <v>349909</v>
      </c>
      <c r="J570">
        <v>21.074999999999999</v>
      </c>
      <c r="K570" s="7"/>
      <c r="L570" s="7" t="s">
        <v>80</v>
      </c>
      <c r="N570" s="7"/>
    </row>
    <row r="571" spans="1:14" hidden="1" x14ac:dyDescent="0.3">
      <c r="A571">
        <v>569</v>
      </c>
      <c r="B571">
        <v>0</v>
      </c>
      <c r="C571">
        <v>3</v>
      </c>
      <c r="D571" s="7" t="s">
        <v>878</v>
      </c>
      <c r="E571" s="7" t="s">
        <v>78</v>
      </c>
      <c r="G571">
        <v>0</v>
      </c>
      <c r="H571">
        <v>0</v>
      </c>
      <c r="I571">
        <v>2686</v>
      </c>
      <c r="J571">
        <v>7.2291999999999996</v>
      </c>
      <c r="K571" s="7"/>
      <c r="L571" s="7" t="s">
        <v>85</v>
      </c>
      <c r="N571" s="7"/>
    </row>
    <row r="572" spans="1:14" hidden="1" x14ac:dyDescent="0.3">
      <c r="A572">
        <v>570</v>
      </c>
      <c r="B572">
        <v>1</v>
      </c>
      <c r="C572">
        <v>3</v>
      </c>
      <c r="D572" s="7" t="s">
        <v>879</v>
      </c>
      <c r="E572" s="7" t="s">
        <v>78</v>
      </c>
      <c r="F572">
        <v>32</v>
      </c>
      <c r="G572">
        <v>0</v>
      </c>
      <c r="H572">
        <v>0</v>
      </c>
      <c r="I572">
        <v>350417</v>
      </c>
      <c r="J572">
        <v>7.8541999999999996</v>
      </c>
      <c r="K572" s="7"/>
      <c r="L572" s="7" t="s">
        <v>80</v>
      </c>
      <c r="N572" s="7"/>
    </row>
    <row r="573" spans="1:14" x14ac:dyDescent="0.3">
      <c r="A573">
        <v>571</v>
      </c>
      <c r="B573">
        <v>1</v>
      </c>
      <c r="C573">
        <v>2</v>
      </c>
      <c r="D573" s="7" t="s">
        <v>880</v>
      </c>
      <c r="E573" s="7" t="s">
        <v>78</v>
      </c>
      <c r="F573">
        <v>62</v>
      </c>
      <c r="G573">
        <v>0</v>
      </c>
      <c r="H573">
        <v>0</v>
      </c>
      <c r="I573" t="s">
        <v>881</v>
      </c>
      <c r="J573">
        <v>10.5</v>
      </c>
      <c r="K573" s="7"/>
      <c r="L573" s="7" t="s">
        <v>80</v>
      </c>
      <c r="N573" s="7"/>
    </row>
    <row r="574" spans="1:14" hidden="1" x14ac:dyDescent="0.3">
      <c r="A574">
        <v>572</v>
      </c>
      <c r="B574">
        <v>1</v>
      </c>
      <c r="C574">
        <v>1</v>
      </c>
      <c r="D574" s="7" t="s">
        <v>882</v>
      </c>
      <c r="E574" s="7" t="s">
        <v>82</v>
      </c>
      <c r="F574">
        <v>53</v>
      </c>
      <c r="G574">
        <v>2</v>
      </c>
      <c r="H574">
        <v>0</v>
      </c>
      <c r="I574">
        <v>11769</v>
      </c>
      <c r="J574">
        <v>51.479199999999999</v>
      </c>
      <c r="K574" s="7" t="s">
        <v>883</v>
      </c>
      <c r="L574" s="7" t="s">
        <v>80</v>
      </c>
      <c r="N574" s="7"/>
    </row>
    <row r="575" spans="1:14" hidden="1" x14ac:dyDescent="0.3">
      <c r="A575">
        <v>573</v>
      </c>
      <c r="B575">
        <v>1</v>
      </c>
      <c r="C575">
        <v>1</v>
      </c>
      <c r="D575" s="7" t="s">
        <v>884</v>
      </c>
      <c r="E575" s="7" t="s">
        <v>78</v>
      </c>
      <c r="F575">
        <v>36</v>
      </c>
      <c r="G575">
        <v>0</v>
      </c>
      <c r="H575">
        <v>0</v>
      </c>
      <c r="I575" t="s">
        <v>885</v>
      </c>
      <c r="J575">
        <v>26.387499999999999</v>
      </c>
      <c r="K575" s="7" t="s">
        <v>803</v>
      </c>
      <c r="L575" s="7" t="s">
        <v>80</v>
      </c>
      <c r="N575" s="7"/>
    </row>
    <row r="576" spans="1:14" hidden="1" x14ac:dyDescent="0.3">
      <c r="A576">
        <v>574</v>
      </c>
      <c r="B576">
        <v>1</v>
      </c>
      <c r="C576">
        <v>3</v>
      </c>
      <c r="D576" s="7" t="s">
        <v>886</v>
      </c>
      <c r="E576" s="7" t="s">
        <v>82</v>
      </c>
      <c r="G576">
        <v>0</v>
      </c>
      <c r="H576">
        <v>0</v>
      </c>
      <c r="I576">
        <v>14312</v>
      </c>
      <c r="J576">
        <v>7.75</v>
      </c>
      <c r="K576" s="7"/>
      <c r="L576" s="7" t="s">
        <v>92</v>
      </c>
      <c r="N576" s="7"/>
    </row>
    <row r="577" spans="1:14" hidden="1" x14ac:dyDescent="0.3">
      <c r="A577">
        <v>575</v>
      </c>
      <c r="B577">
        <v>0</v>
      </c>
      <c r="C577">
        <v>3</v>
      </c>
      <c r="D577" s="7" t="s">
        <v>887</v>
      </c>
      <c r="E577" s="7" t="s">
        <v>78</v>
      </c>
      <c r="F577">
        <v>16</v>
      </c>
      <c r="G577">
        <v>0</v>
      </c>
      <c r="H577">
        <v>0</v>
      </c>
      <c r="I577" t="s">
        <v>888</v>
      </c>
      <c r="J577">
        <v>8.0500000000000007</v>
      </c>
      <c r="K577" s="7"/>
      <c r="L577" s="7" t="s">
        <v>80</v>
      </c>
      <c r="N577" s="7"/>
    </row>
    <row r="578" spans="1:14" hidden="1" x14ac:dyDescent="0.3">
      <c r="A578">
        <v>576</v>
      </c>
      <c r="B578">
        <v>0</v>
      </c>
      <c r="C578">
        <v>3</v>
      </c>
      <c r="D578" s="7" t="s">
        <v>889</v>
      </c>
      <c r="E578" s="7" t="s">
        <v>78</v>
      </c>
      <c r="F578">
        <v>19</v>
      </c>
      <c r="G578">
        <v>0</v>
      </c>
      <c r="H578">
        <v>0</v>
      </c>
      <c r="I578">
        <v>358585</v>
      </c>
      <c r="J578">
        <v>14.5</v>
      </c>
      <c r="K578" s="7"/>
      <c r="L578" s="7" t="s">
        <v>80</v>
      </c>
      <c r="N578" s="7"/>
    </row>
    <row r="579" spans="1:14" x14ac:dyDescent="0.3">
      <c r="A579">
        <v>577</v>
      </c>
      <c r="B579">
        <v>1</v>
      </c>
      <c r="C579">
        <v>2</v>
      </c>
      <c r="D579" s="7" t="s">
        <v>890</v>
      </c>
      <c r="E579" s="7" t="s">
        <v>82</v>
      </c>
      <c r="F579">
        <v>34</v>
      </c>
      <c r="G579">
        <v>0</v>
      </c>
      <c r="H579">
        <v>0</v>
      </c>
      <c r="I579">
        <v>243880</v>
      </c>
      <c r="J579">
        <v>13</v>
      </c>
      <c r="K579" s="7"/>
      <c r="L579" s="7" t="s">
        <v>80</v>
      </c>
      <c r="N579" s="7"/>
    </row>
    <row r="580" spans="1:14" hidden="1" x14ac:dyDescent="0.3">
      <c r="A580">
        <v>578</v>
      </c>
      <c r="B580">
        <v>1</v>
      </c>
      <c r="C580">
        <v>1</v>
      </c>
      <c r="D580" s="7" t="s">
        <v>891</v>
      </c>
      <c r="E580" s="7" t="s">
        <v>82</v>
      </c>
      <c r="F580">
        <v>39</v>
      </c>
      <c r="G580">
        <v>1</v>
      </c>
      <c r="H580">
        <v>0</v>
      </c>
      <c r="I580">
        <v>13507</v>
      </c>
      <c r="J580">
        <v>55.9</v>
      </c>
      <c r="K580" s="7" t="s">
        <v>696</v>
      </c>
      <c r="L580" s="7" t="s">
        <v>80</v>
      </c>
      <c r="N580" s="7"/>
    </row>
    <row r="581" spans="1:14" hidden="1" x14ac:dyDescent="0.3">
      <c r="A581">
        <v>579</v>
      </c>
      <c r="B581">
        <v>0</v>
      </c>
      <c r="C581">
        <v>3</v>
      </c>
      <c r="D581" s="7" t="s">
        <v>892</v>
      </c>
      <c r="E581" s="7" t="s">
        <v>82</v>
      </c>
      <c r="G581">
        <v>1</v>
      </c>
      <c r="H581">
        <v>0</v>
      </c>
      <c r="I581">
        <v>2689</v>
      </c>
      <c r="J581">
        <v>14.458299999999999</v>
      </c>
      <c r="K581" s="7"/>
      <c r="L581" s="7" t="s">
        <v>85</v>
      </c>
      <c r="N581" s="7"/>
    </row>
    <row r="582" spans="1:14" hidden="1" x14ac:dyDescent="0.3">
      <c r="A582">
        <v>580</v>
      </c>
      <c r="B582">
        <v>1</v>
      </c>
      <c r="C582">
        <v>3</v>
      </c>
      <c r="D582" s="7" t="s">
        <v>893</v>
      </c>
      <c r="E582" s="7" t="s">
        <v>78</v>
      </c>
      <c r="F582">
        <v>32</v>
      </c>
      <c r="G582">
        <v>0</v>
      </c>
      <c r="H582">
        <v>0</v>
      </c>
      <c r="I582" t="s">
        <v>894</v>
      </c>
      <c r="J582">
        <v>7.9249999999999998</v>
      </c>
      <c r="K582" s="7"/>
      <c r="L582" s="7" t="s">
        <v>80</v>
      </c>
      <c r="N582" s="7"/>
    </row>
    <row r="583" spans="1:14" x14ac:dyDescent="0.3">
      <c r="A583">
        <v>581</v>
      </c>
      <c r="B583">
        <v>1</v>
      </c>
      <c r="C583">
        <v>2</v>
      </c>
      <c r="D583" s="7" t="s">
        <v>895</v>
      </c>
      <c r="E583" s="7" t="s">
        <v>82</v>
      </c>
      <c r="F583">
        <v>25</v>
      </c>
      <c r="G583">
        <v>1</v>
      </c>
      <c r="H583">
        <v>1</v>
      </c>
      <c r="I583">
        <v>237789</v>
      </c>
      <c r="J583">
        <v>30</v>
      </c>
      <c r="K583" s="7"/>
      <c r="L583" s="7" t="s">
        <v>80</v>
      </c>
      <c r="N583" s="7"/>
    </row>
    <row r="584" spans="1:14" hidden="1" x14ac:dyDescent="0.3">
      <c r="A584">
        <v>582</v>
      </c>
      <c r="B584">
        <v>1</v>
      </c>
      <c r="C584">
        <v>1</v>
      </c>
      <c r="D584" s="7" t="s">
        <v>896</v>
      </c>
      <c r="E584" s="7" t="s">
        <v>82</v>
      </c>
      <c r="F584">
        <v>39</v>
      </c>
      <c r="G584">
        <v>1</v>
      </c>
      <c r="H584">
        <v>1</v>
      </c>
      <c r="I584">
        <v>17421</v>
      </c>
      <c r="J584">
        <v>110.88330000000001</v>
      </c>
      <c r="K584" s="7" t="s">
        <v>897</v>
      </c>
      <c r="L584" s="7" t="s">
        <v>85</v>
      </c>
      <c r="N584" s="7"/>
    </row>
    <row r="585" spans="1:14" hidden="1" x14ac:dyDescent="0.3">
      <c r="A585">
        <v>583</v>
      </c>
      <c r="B585">
        <v>0</v>
      </c>
      <c r="C585">
        <v>2</v>
      </c>
      <c r="D585" s="7" t="s">
        <v>898</v>
      </c>
      <c r="E585" s="7" t="s">
        <v>78</v>
      </c>
      <c r="F585">
        <v>54</v>
      </c>
      <c r="G585">
        <v>0</v>
      </c>
      <c r="H585">
        <v>0</v>
      </c>
      <c r="I585">
        <v>28403</v>
      </c>
      <c r="J585">
        <v>26</v>
      </c>
      <c r="K585" s="7"/>
      <c r="L585" s="7" t="s">
        <v>80</v>
      </c>
      <c r="N585" s="7"/>
    </row>
    <row r="586" spans="1:14" hidden="1" x14ac:dyDescent="0.3">
      <c r="A586">
        <v>584</v>
      </c>
      <c r="B586">
        <v>0</v>
      </c>
      <c r="C586">
        <v>1</v>
      </c>
      <c r="D586" s="7" t="s">
        <v>899</v>
      </c>
      <c r="E586" s="7" t="s">
        <v>78</v>
      </c>
      <c r="F586">
        <v>36</v>
      </c>
      <c r="G586">
        <v>0</v>
      </c>
      <c r="H586">
        <v>0</v>
      </c>
      <c r="I586">
        <v>13049</v>
      </c>
      <c r="J586">
        <v>40.125</v>
      </c>
      <c r="K586" s="7" t="s">
        <v>900</v>
      </c>
      <c r="L586" s="7" t="s">
        <v>85</v>
      </c>
      <c r="N586" s="7"/>
    </row>
    <row r="587" spans="1:14" hidden="1" x14ac:dyDescent="0.3">
      <c r="A587">
        <v>585</v>
      </c>
      <c r="B587">
        <v>0</v>
      </c>
      <c r="C587">
        <v>3</v>
      </c>
      <c r="D587" s="7" t="s">
        <v>901</v>
      </c>
      <c r="E587" s="7" t="s">
        <v>78</v>
      </c>
      <c r="G587">
        <v>0</v>
      </c>
      <c r="H587">
        <v>0</v>
      </c>
      <c r="I587">
        <v>3411</v>
      </c>
      <c r="J587">
        <v>8.7125000000000004</v>
      </c>
      <c r="K587" s="7"/>
      <c r="L587" s="7" t="s">
        <v>85</v>
      </c>
      <c r="N587" s="7"/>
    </row>
    <row r="588" spans="1:14" hidden="1" x14ac:dyDescent="0.3">
      <c r="A588">
        <v>586</v>
      </c>
      <c r="B588">
        <v>1</v>
      </c>
      <c r="C588">
        <v>1</v>
      </c>
      <c r="D588" s="7" t="s">
        <v>902</v>
      </c>
      <c r="E588" s="7" t="s">
        <v>82</v>
      </c>
      <c r="F588">
        <v>18</v>
      </c>
      <c r="G588">
        <v>0</v>
      </c>
      <c r="H588">
        <v>2</v>
      </c>
      <c r="I588">
        <v>110413</v>
      </c>
      <c r="J588">
        <v>79.650000000000006</v>
      </c>
      <c r="K588" s="7" t="s">
        <v>903</v>
      </c>
      <c r="L588" s="7" t="s">
        <v>80</v>
      </c>
      <c r="N588" s="7"/>
    </row>
    <row r="589" spans="1:14" hidden="1" x14ac:dyDescent="0.3">
      <c r="A589">
        <v>587</v>
      </c>
      <c r="B589">
        <v>0</v>
      </c>
      <c r="C589">
        <v>2</v>
      </c>
      <c r="D589" s="7" t="s">
        <v>904</v>
      </c>
      <c r="E589" s="7" t="s">
        <v>78</v>
      </c>
      <c r="F589">
        <v>47</v>
      </c>
      <c r="G589">
        <v>0</v>
      </c>
      <c r="H589">
        <v>0</v>
      </c>
      <c r="I589">
        <v>237565</v>
      </c>
      <c r="J589">
        <v>15</v>
      </c>
      <c r="K589" s="7"/>
      <c r="L589" s="7" t="s">
        <v>80</v>
      </c>
      <c r="N589" s="7"/>
    </row>
    <row r="590" spans="1:14" hidden="1" x14ac:dyDescent="0.3">
      <c r="A590">
        <v>588</v>
      </c>
      <c r="B590">
        <v>1</v>
      </c>
      <c r="C590">
        <v>1</v>
      </c>
      <c r="D590" s="7" t="s">
        <v>905</v>
      </c>
      <c r="E590" s="7" t="s">
        <v>78</v>
      </c>
      <c r="F590">
        <v>60</v>
      </c>
      <c r="G590">
        <v>1</v>
      </c>
      <c r="H590">
        <v>1</v>
      </c>
      <c r="I590">
        <v>13567</v>
      </c>
      <c r="J590">
        <v>79.2</v>
      </c>
      <c r="K590" s="7" t="s">
        <v>906</v>
      </c>
      <c r="L590" s="7" t="s">
        <v>85</v>
      </c>
      <c r="N590" s="7"/>
    </row>
    <row r="591" spans="1:14" hidden="1" x14ac:dyDescent="0.3">
      <c r="A591">
        <v>589</v>
      </c>
      <c r="B591">
        <v>0</v>
      </c>
      <c r="C591">
        <v>3</v>
      </c>
      <c r="D591" s="7" t="s">
        <v>907</v>
      </c>
      <c r="E591" s="7" t="s">
        <v>78</v>
      </c>
      <c r="F591">
        <v>22</v>
      </c>
      <c r="G591">
        <v>0</v>
      </c>
      <c r="H591">
        <v>0</v>
      </c>
      <c r="I591">
        <v>14973</v>
      </c>
      <c r="J591">
        <v>8.0500000000000007</v>
      </c>
      <c r="K591" s="7"/>
      <c r="L591" s="7" t="s">
        <v>80</v>
      </c>
      <c r="N591" s="7"/>
    </row>
    <row r="592" spans="1:14" hidden="1" x14ac:dyDescent="0.3">
      <c r="A592">
        <v>590</v>
      </c>
      <c r="B592">
        <v>0</v>
      </c>
      <c r="C592">
        <v>3</v>
      </c>
      <c r="D592" s="7" t="s">
        <v>908</v>
      </c>
      <c r="E592" s="7" t="s">
        <v>78</v>
      </c>
      <c r="G592">
        <v>0</v>
      </c>
      <c r="H592">
        <v>0</v>
      </c>
      <c r="I592" t="s">
        <v>909</v>
      </c>
      <c r="J592">
        <v>8.0500000000000007</v>
      </c>
      <c r="K592" s="7"/>
      <c r="L592" s="7" t="s">
        <v>80</v>
      </c>
      <c r="N592" s="7"/>
    </row>
    <row r="593" spans="1:14" hidden="1" x14ac:dyDescent="0.3">
      <c r="A593">
        <v>591</v>
      </c>
      <c r="B593">
        <v>0</v>
      </c>
      <c r="C593">
        <v>3</v>
      </c>
      <c r="D593" s="7" t="s">
        <v>910</v>
      </c>
      <c r="E593" s="7" t="s">
        <v>78</v>
      </c>
      <c r="F593">
        <v>35</v>
      </c>
      <c r="G593">
        <v>0</v>
      </c>
      <c r="H593">
        <v>0</v>
      </c>
      <c r="I593" t="s">
        <v>911</v>
      </c>
      <c r="J593">
        <v>7.125</v>
      </c>
      <c r="K593" s="7"/>
      <c r="L593" s="7" t="s">
        <v>80</v>
      </c>
      <c r="N593" s="7"/>
    </row>
    <row r="594" spans="1:14" hidden="1" x14ac:dyDescent="0.3">
      <c r="A594">
        <v>592</v>
      </c>
      <c r="B594">
        <v>1</v>
      </c>
      <c r="C594">
        <v>1</v>
      </c>
      <c r="D594" s="7" t="s">
        <v>912</v>
      </c>
      <c r="E594" s="7" t="s">
        <v>82</v>
      </c>
      <c r="F594">
        <v>52</v>
      </c>
      <c r="G594">
        <v>1</v>
      </c>
      <c r="H594">
        <v>0</v>
      </c>
      <c r="I594">
        <v>36947</v>
      </c>
      <c r="J594">
        <v>78.2667</v>
      </c>
      <c r="K594" s="7" t="s">
        <v>781</v>
      </c>
      <c r="L594" s="7" t="s">
        <v>85</v>
      </c>
      <c r="N594" s="7"/>
    </row>
    <row r="595" spans="1:14" hidden="1" x14ac:dyDescent="0.3">
      <c r="A595">
        <v>593</v>
      </c>
      <c r="B595">
        <v>0</v>
      </c>
      <c r="C595">
        <v>3</v>
      </c>
      <c r="D595" s="7" t="s">
        <v>913</v>
      </c>
      <c r="E595" s="7" t="s">
        <v>78</v>
      </c>
      <c r="F595">
        <v>47</v>
      </c>
      <c r="G595">
        <v>0</v>
      </c>
      <c r="H595">
        <v>0</v>
      </c>
      <c r="I595" t="s">
        <v>914</v>
      </c>
      <c r="J595">
        <v>7.25</v>
      </c>
      <c r="K595" s="7"/>
      <c r="L595" s="7" t="s">
        <v>80</v>
      </c>
      <c r="N595" s="7"/>
    </row>
    <row r="596" spans="1:14" hidden="1" x14ac:dyDescent="0.3">
      <c r="A596">
        <v>594</v>
      </c>
      <c r="B596">
        <v>0</v>
      </c>
      <c r="C596">
        <v>3</v>
      </c>
      <c r="D596" s="7" t="s">
        <v>915</v>
      </c>
      <c r="E596" s="7" t="s">
        <v>82</v>
      </c>
      <c r="G596">
        <v>0</v>
      </c>
      <c r="H596">
        <v>2</v>
      </c>
      <c r="I596">
        <v>364848</v>
      </c>
      <c r="J596">
        <v>7.75</v>
      </c>
      <c r="K596" s="7"/>
      <c r="L596" s="7" t="s">
        <v>92</v>
      </c>
      <c r="N596" s="7"/>
    </row>
    <row r="597" spans="1:14" hidden="1" x14ac:dyDescent="0.3">
      <c r="A597">
        <v>595</v>
      </c>
      <c r="B597">
        <v>0</v>
      </c>
      <c r="C597">
        <v>2</v>
      </c>
      <c r="D597" s="7" t="s">
        <v>916</v>
      </c>
      <c r="E597" s="7" t="s">
        <v>78</v>
      </c>
      <c r="F597">
        <v>37</v>
      </c>
      <c r="G597">
        <v>1</v>
      </c>
      <c r="H597">
        <v>0</v>
      </c>
      <c r="I597" t="s">
        <v>917</v>
      </c>
      <c r="J597">
        <v>26</v>
      </c>
      <c r="K597" s="7"/>
      <c r="L597" s="7" t="s">
        <v>80</v>
      </c>
      <c r="N597" s="7"/>
    </row>
    <row r="598" spans="1:14" hidden="1" x14ac:dyDescent="0.3">
      <c r="A598">
        <v>596</v>
      </c>
      <c r="B598">
        <v>0</v>
      </c>
      <c r="C598">
        <v>3</v>
      </c>
      <c r="D598" s="7" t="s">
        <v>918</v>
      </c>
      <c r="E598" s="7" t="s">
        <v>78</v>
      </c>
      <c r="F598">
        <v>36</v>
      </c>
      <c r="G598">
        <v>1</v>
      </c>
      <c r="H598">
        <v>1</v>
      </c>
      <c r="I598">
        <v>345773</v>
      </c>
      <c r="J598">
        <v>24.15</v>
      </c>
      <c r="K598" s="7"/>
      <c r="L598" s="7" t="s">
        <v>80</v>
      </c>
      <c r="N598" s="7"/>
    </row>
    <row r="599" spans="1:14" x14ac:dyDescent="0.3">
      <c r="A599">
        <v>597</v>
      </c>
      <c r="B599">
        <v>1</v>
      </c>
      <c r="C599">
        <v>2</v>
      </c>
      <c r="D599" s="7" t="s">
        <v>919</v>
      </c>
      <c r="E599" s="7" t="s">
        <v>82</v>
      </c>
      <c r="G599">
        <v>0</v>
      </c>
      <c r="H599">
        <v>0</v>
      </c>
      <c r="I599">
        <v>248727</v>
      </c>
      <c r="J599">
        <v>33</v>
      </c>
      <c r="K599" s="7"/>
      <c r="L599" s="7" t="s">
        <v>80</v>
      </c>
      <c r="N599" s="7"/>
    </row>
    <row r="600" spans="1:14" hidden="1" x14ac:dyDescent="0.3">
      <c r="A600">
        <v>598</v>
      </c>
      <c r="B600">
        <v>0</v>
      </c>
      <c r="C600">
        <v>3</v>
      </c>
      <c r="D600" s="7" t="s">
        <v>920</v>
      </c>
      <c r="E600" s="7" t="s">
        <v>78</v>
      </c>
      <c r="F600">
        <v>49</v>
      </c>
      <c r="G600">
        <v>0</v>
      </c>
      <c r="H600">
        <v>0</v>
      </c>
      <c r="I600" t="s">
        <v>345</v>
      </c>
      <c r="J600">
        <v>0</v>
      </c>
      <c r="K600" s="7"/>
      <c r="L600" s="7" t="s">
        <v>80</v>
      </c>
      <c r="N600" s="7"/>
    </row>
    <row r="601" spans="1:14" hidden="1" x14ac:dyDescent="0.3">
      <c r="A601">
        <v>599</v>
      </c>
      <c r="B601">
        <v>0</v>
      </c>
      <c r="C601">
        <v>3</v>
      </c>
      <c r="D601" s="7" t="s">
        <v>921</v>
      </c>
      <c r="E601" s="7" t="s">
        <v>78</v>
      </c>
      <c r="G601">
        <v>0</v>
      </c>
      <c r="H601">
        <v>0</v>
      </c>
      <c r="I601">
        <v>2664</v>
      </c>
      <c r="J601">
        <v>7.2249999999999996</v>
      </c>
      <c r="K601" s="7"/>
      <c r="L601" s="7" t="s">
        <v>85</v>
      </c>
      <c r="N601" s="7"/>
    </row>
    <row r="602" spans="1:14" hidden="1" x14ac:dyDescent="0.3">
      <c r="A602">
        <v>600</v>
      </c>
      <c r="B602">
        <v>1</v>
      </c>
      <c r="C602">
        <v>1</v>
      </c>
      <c r="D602" s="7" t="s">
        <v>922</v>
      </c>
      <c r="E602" s="7" t="s">
        <v>78</v>
      </c>
      <c r="F602">
        <v>49</v>
      </c>
      <c r="G602">
        <v>1</v>
      </c>
      <c r="H602">
        <v>0</v>
      </c>
      <c r="I602" t="s">
        <v>532</v>
      </c>
      <c r="J602">
        <v>56.929200000000002</v>
      </c>
      <c r="K602" s="7" t="s">
        <v>923</v>
      </c>
      <c r="L602" s="7" t="s">
        <v>85</v>
      </c>
      <c r="N602" s="7"/>
    </row>
    <row r="603" spans="1:14" x14ac:dyDescent="0.3">
      <c r="A603">
        <v>601</v>
      </c>
      <c r="B603">
        <v>1</v>
      </c>
      <c r="C603">
        <v>2</v>
      </c>
      <c r="D603" s="7" t="s">
        <v>924</v>
      </c>
      <c r="E603" s="7" t="s">
        <v>82</v>
      </c>
      <c r="F603">
        <v>24</v>
      </c>
      <c r="G603">
        <v>2</v>
      </c>
      <c r="H603">
        <v>1</v>
      </c>
      <c r="I603">
        <v>243847</v>
      </c>
      <c r="J603">
        <v>27</v>
      </c>
      <c r="K603" s="7"/>
      <c r="L603" s="7" t="s">
        <v>80</v>
      </c>
      <c r="N603" s="7"/>
    </row>
    <row r="604" spans="1:14" hidden="1" x14ac:dyDescent="0.3">
      <c r="A604">
        <v>602</v>
      </c>
      <c r="B604">
        <v>0</v>
      </c>
      <c r="C604">
        <v>3</v>
      </c>
      <c r="D604" s="7" t="s">
        <v>925</v>
      </c>
      <c r="E604" s="7" t="s">
        <v>78</v>
      </c>
      <c r="G604">
        <v>0</v>
      </c>
      <c r="H604">
        <v>0</v>
      </c>
      <c r="I604">
        <v>349214</v>
      </c>
      <c r="J604">
        <v>7.8958000000000004</v>
      </c>
      <c r="K604" s="7"/>
      <c r="L604" s="7" t="s">
        <v>80</v>
      </c>
      <c r="N604" s="7"/>
    </row>
    <row r="605" spans="1:14" hidden="1" x14ac:dyDescent="0.3">
      <c r="A605">
        <v>603</v>
      </c>
      <c r="B605">
        <v>0</v>
      </c>
      <c r="C605">
        <v>1</v>
      </c>
      <c r="D605" s="7" t="s">
        <v>926</v>
      </c>
      <c r="E605" s="7" t="s">
        <v>78</v>
      </c>
      <c r="G605">
        <v>0</v>
      </c>
      <c r="H605">
        <v>0</v>
      </c>
      <c r="I605">
        <v>113796</v>
      </c>
      <c r="J605">
        <v>42.4</v>
      </c>
      <c r="K605" s="7"/>
      <c r="L605" s="7" t="s">
        <v>80</v>
      </c>
      <c r="N605" s="7"/>
    </row>
    <row r="606" spans="1:14" hidden="1" x14ac:dyDescent="0.3">
      <c r="A606">
        <v>604</v>
      </c>
      <c r="B606">
        <v>0</v>
      </c>
      <c r="C606">
        <v>3</v>
      </c>
      <c r="D606" s="7" t="s">
        <v>927</v>
      </c>
      <c r="E606" s="7" t="s">
        <v>78</v>
      </c>
      <c r="F606">
        <v>44</v>
      </c>
      <c r="G606">
        <v>0</v>
      </c>
      <c r="H606">
        <v>0</v>
      </c>
      <c r="I606">
        <v>364511</v>
      </c>
      <c r="J606">
        <v>8.0500000000000007</v>
      </c>
      <c r="K606" s="7"/>
      <c r="L606" s="7" t="s">
        <v>80</v>
      </c>
      <c r="N606" s="7"/>
    </row>
    <row r="607" spans="1:14" hidden="1" x14ac:dyDescent="0.3">
      <c r="A607">
        <v>605</v>
      </c>
      <c r="B607">
        <v>1</v>
      </c>
      <c r="C607">
        <v>1</v>
      </c>
      <c r="D607" s="7" t="s">
        <v>928</v>
      </c>
      <c r="E607" s="7" t="s">
        <v>78</v>
      </c>
      <c r="F607">
        <v>35</v>
      </c>
      <c r="G607">
        <v>0</v>
      </c>
      <c r="H607">
        <v>0</v>
      </c>
      <c r="I607">
        <v>111426</v>
      </c>
      <c r="J607">
        <v>26.55</v>
      </c>
      <c r="K607" s="7"/>
      <c r="L607" s="7" t="s">
        <v>85</v>
      </c>
      <c r="N607" s="7"/>
    </row>
    <row r="608" spans="1:14" hidden="1" x14ac:dyDescent="0.3">
      <c r="A608">
        <v>606</v>
      </c>
      <c r="B608">
        <v>0</v>
      </c>
      <c r="C608">
        <v>3</v>
      </c>
      <c r="D608" s="7" t="s">
        <v>929</v>
      </c>
      <c r="E608" s="7" t="s">
        <v>78</v>
      </c>
      <c r="F608">
        <v>36</v>
      </c>
      <c r="G608">
        <v>1</v>
      </c>
      <c r="H608">
        <v>0</v>
      </c>
      <c r="I608">
        <v>349910</v>
      </c>
      <c r="J608">
        <v>15.55</v>
      </c>
      <c r="K608" s="7"/>
      <c r="L608" s="7" t="s">
        <v>80</v>
      </c>
      <c r="N608" s="7"/>
    </row>
    <row r="609" spans="1:14" hidden="1" x14ac:dyDescent="0.3">
      <c r="A609">
        <v>607</v>
      </c>
      <c r="B609">
        <v>0</v>
      </c>
      <c r="C609">
        <v>3</v>
      </c>
      <c r="D609" s="7" t="s">
        <v>930</v>
      </c>
      <c r="E609" s="7" t="s">
        <v>78</v>
      </c>
      <c r="F609">
        <v>30</v>
      </c>
      <c r="G609">
        <v>0</v>
      </c>
      <c r="H609">
        <v>0</v>
      </c>
      <c r="I609">
        <v>349246</v>
      </c>
      <c r="J609">
        <v>7.8958000000000004</v>
      </c>
      <c r="K609" s="7"/>
      <c r="L609" s="7" t="s">
        <v>80</v>
      </c>
      <c r="N609" s="7"/>
    </row>
    <row r="610" spans="1:14" hidden="1" x14ac:dyDescent="0.3">
      <c r="A610">
        <v>608</v>
      </c>
      <c r="B610">
        <v>1</v>
      </c>
      <c r="C610">
        <v>1</v>
      </c>
      <c r="D610" s="7" t="s">
        <v>931</v>
      </c>
      <c r="E610" s="7" t="s">
        <v>78</v>
      </c>
      <c r="F610">
        <v>27</v>
      </c>
      <c r="G610">
        <v>0</v>
      </c>
      <c r="H610">
        <v>0</v>
      </c>
      <c r="I610">
        <v>113804</v>
      </c>
      <c r="J610">
        <v>30.5</v>
      </c>
      <c r="K610" s="7"/>
      <c r="L610" s="7" t="s">
        <v>80</v>
      </c>
      <c r="N610" s="7"/>
    </row>
    <row r="611" spans="1:14" x14ac:dyDescent="0.3">
      <c r="A611">
        <v>609</v>
      </c>
      <c r="B611">
        <v>1</v>
      </c>
      <c r="C611">
        <v>2</v>
      </c>
      <c r="D611" s="7" t="s">
        <v>932</v>
      </c>
      <c r="E611" s="7" t="s">
        <v>82</v>
      </c>
      <c r="F611">
        <v>22</v>
      </c>
      <c r="G611">
        <v>1</v>
      </c>
      <c r="H611">
        <v>2</v>
      </c>
      <c r="I611" t="s">
        <v>145</v>
      </c>
      <c r="J611">
        <v>41.5792</v>
      </c>
      <c r="K611" s="7"/>
      <c r="L611" s="7" t="s">
        <v>85</v>
      </c>
      <c r="N611" s="7"/>
    </row>
    <row r="612" spans="1:14" hidden="1" x14ac:dyDescent="0.3">
      <c r="A612">
        <v>610</v>
      </c>
      <c r="B612">
        <v>1</v>
      </c>
      <c r="C612">
        <v>1</v>
      </c>
      <c r="D612" s="7" t="s">
        <v>933</v>
      </c>
      <c r="E612" s="7" t="s">
        <v>82</v>
      </c>
      <c r="F612">
        <v>40</v>
      </c>
      <c r="G612">
        <v>0</v>
      </c>
      <c r="H612">
        <v>0</v>
      </c>
      <c r="I612" t="s">
        <v>471</v>
      </c>
      <c r="J612">
        <v>153.46250000000001</v>
      </c>
      <c r="K612" s="7" t="s">
        <v>472</v>
      </c>
      <c r="L612" s="7" t="s">
        <v>80</v>
      </c>
      <c r="N612" s="7"/>
    </row>
    <row r="613" spans="1:14" hidden="1" x14ac:dyDescent="0.3">
      <c r="A613">
        <v>611</v>
      </c>
      <c r="B613">
        <v>0</v>
      </c>
      <c r="C613">
        <v>3</v>
      </c>
      <c r="D613" s="7" t="s">
        <v>934</v>
      </c>
      <c r="E613" s="7" t="s">
        <v>82</v>
      </c>
      <c r="F613">
        <v>39</v>
      </c>
      <c r="G613">
        <v>1</v>
      </c>
      <c r="H613">
        <v>5</v>
      </c>
      <c r="I613">
        <v>347082</v>
      </c>
      <c r="J613">
        <v>31.274999999999999</v>
      </c>
      <c r="K613" s="7"/>
      <c r="L613" s="7" t="s">
        <v>80</v>
      </c>
      <c r="N613" s="7"/>
    </row>
    <row r="614" spans="1:14" hidden="1" x14ac:dyDescent="0.3">
      <c r="A614">
        <v>612</v>
      </c>
      <c r="B614">
        <v>0</v>
      </c>
      <c r="C614">
        <v>3</v>
      </c>
      <c r="D614" s="7" t="s">
        <v>935</v>
      </c>
      <c r="E614" s="7" t="s">
        <v>78</v>
      </c>
      <c r="G614">
        <v>0</v>
      </c>
      <c r="H614">
        <v>0</v>
      </c>
      <c r="I614" t="s">
        <v>936</v>
      </c>
      <c r="J614">
        <v>7.05</v>
      </c>
      <c r="K614" s="7"/>
      <c r="L614" s="7" t="s">
        <v>80</v>
      </c>
      <c r="N614" s="7"/>
    </row>
    <row r="615" spans="1:14" hidden="1" x14ac:dyDescent="0.3">
      <c r="A615">
        <v>613</v>
      </c>
      <c r="B615">
        <v>1</v>
      </c>
      <c r="C615">
        <v>3</v>
      </c>
      <c r="D615" s="7" t="s">
        <v>937</v>
      </c>
      <c r="E615" s="7" t="s">
        <v>82</v>
      </c>
      <c r="G615">
        <v>1</v>
      </c>
      <c r="H615">
        <v>0</v>
      </c>
      <c r="I615">
        <v>367230</v>
      </c>
      <c r="J615">
        <v>15.5</v>
      </c>
      <c r="K615" s="7"/>
      <c r="L615" s="7" t="s">
        <v>92</v>
      </c>
      <c r="N615" s="7"/>
    </row>
    <row r="616" spans="1:14" hidden="1" x14ac:dyDescent="0.3">
      <c r="A616">
        <v>614</v>
      </c>
      <c r="B616">
        <v>0</v>
      </c>
      <c r="C616">
        <v>3</v>
      </c>
      <c r="D616" s="7" t="s">
        <v>938</v>
      </c>
      <c r="E616" s="7" t="s">
        <v>78</v>
      </c>
      <c r="G616">
        <v>0</v>
      </c>
      <c r="H616">
        <v>0</v>
      </c>
      <c r="I616">
        <v>370377</v>
      </c>
      <c r="J616">
        <v>7.75</v>
      </c>
      <c r="K616" s="7"/>
      <c r="L616" s="7" t="s">
        <v>92</v>
      </c>
      <c r="N616" s="7"/>
    </row>
    <row r="617" spans="1:14" hidden="1" x14ac:dyDescent="0.3">
      <c r="A617">
        <v>615</v>
      </c>
      <c r="B617">
        <v>0</v>
      </c>
      <c r="C617">
        <v>3</v>
      </c>
      <c r="D617" s="7" t="s">
        <v>939</v>
      </c>
      <c r="E617" s="7" t="s">
        <v>78</v>
      </c>
      <c r="F617">
        <v>35</v>
      </c>
      <c r="G617">
        <v>0</v>
      </c>
      <c r="H617">
        <v>0</v>
      </c>
      <c r="I617">
        <v>364512</v>
      </c>
      <c r="J617">
        <v>8.0500000000000007</v>
      </c>
      <c r="K617" s="7"/>
      <c r="L617" s="7" t="s">
        <v>80</v>
      </c>
      <c r="N617" s="7"/>
    </row>
    <row r="618" spans="1:14" x14ac:dyDescent="0.3">
      <c r="A618">
        <v>616</v>
      </c>
      <c r="B618">
        <v>1</v>
      </c>
      <c r="C618">
        <v>2</v>
      </c>
      <c r="D618" s="7" t="s">
        <v>940</v>
      </c>
      <c r="E618" s="7" t="s">
        <v>82</v>
      </c>
      <c r="F618">
        <v>24</v>
      </c>
      <c r="G618">
        <v>1</v>
      </c>
      <c r="H618">
        <v>2</v>
      </c>
      <c r="I618">
        <v>220845</v>
      </c>
      <c r="J618">
        <v>65</v>
      </c>
      <c r="K618" s="7"/>
      <c r="L618" s="7" t="s">
        <v>80</v>
      </c>
      <c r="N618" s="7"/>
    </row>
    <row r="619" spans="1:14" hidden="1" x14ac:dyDescent="0.3">
      <c r="A619">
        <v>617</v>
      </c>
      <c r="B619">
        <v>0</v>
      </c>
      <c r="C619">
        <v>3</v>
      </c>
      <c r="D619" s="7" t="s">
        <v>941</v>
      </c>
      <c r="E619" s="7" t="s">
        <v>78</v>
      </c>
      <c r="F619">
        <v>34</v>
      </c>
      <c r="G619">
        <v>1</v>
      </c>
      <c r="H619">
        <v>1</v>
      </c>
      <c r="I619">
        <v>347080</v>
      </c>
      <c r="J619">
        <v>14.4</v>
      </c>
      <c r="K619" s="7"/>
      <c r="L619" s="7" t="s">
        <v>80</v>
      </c>
      <c r="N619" s="7"/>
    </row>
    <row r="620" spans="1:14" hidden="1" x14ac:dyDescent="0.3">
      <c r="A620">
        <v>618</v>
      </c>
      <c r="B620">
        <v>0</v>
      </c>
      <c r="C620">
        <v>3</v>
      </c>
      <c r="D620" s="7" t="s">
        <v>942</v>
      </c>
      <c r="E620" s="7" t="s">
        <v>82</v>
      </c>
      <c r="F620">
        <v>26</v>
      </c>
      <c r="G620">
        <v>1</v>
      </c>
      <c r="H620">
        <v>0</v>
      </c>
      <c r="I620" t="s">
        <v>449</v>
      </c>
      <c r="J620">
        <v>16.100000000000001</v>
      </c>
      <c r="K620" s="7"/>
      <c r="L620" s="7" t="s">
        <v>80</v>
      </c>
      <c r="N620" s="7"/>
    </row>
    <row r="621" spans="1:14" x14ac:dyDescent="0.3">
      <c r="A621">
        <v>619</v>
      </c>
      <c r="B621">
        <v>1</v>
      </c>
      <c r="C621">
        <v>2</v>
      </c>
      <c r="D621" s="7" t="s">
        <v>943</v>
      </c>
      <c r="E621" s="7" t="s">
        <v>82</v>
      </c>
      <c r="F621">
        <v>4</v>
      </c>
      <c r="G621">
        <v>2</v>
      </c>
      <c r="H621">
        <v>1</v>
      </c>
      <c r="I621">
        <v>230136</v>
      </c>
      <c r="J621">
        <v>39</v>
      </c>
      <c r="K621" s="7" t="s">
        <v>351</v>
      </c>
      <c r="L621" s="7" t="s">
        <v>80</v>
      </c>
      <c r="N621" s="7"/>
    </row>
    <row r="622" spans="1:14" hidden="1" x14ac:dyDescent="0.3">
      <c r="A622">
        <v>620</v>
      </c>
      <c r="B622">
        <v>0</v>
      </c>
      <c r="C622">
        <v>2</v>
      </c>
      <c r="D622" s="7" t="s">
        <v>944</v>
      </c>
      <c r="E622" s="7" t="s">
        <v>78</v>
      </c>
      <c r="F622">
        <v>26</v>
      </c>
      <c r="G622">
        <v>0</v>
      </c>
      <c r="H622">
        <v>0</v>
      </c>
      <c r="I622">
        <v>31028</v>
      </c>
      <c r="J622">
        <v>10.5</v>
      </c>
      <c r="K622" s="7"/>
      <c r="L622" s="7" t="s">
        <v>80</v>
      </c>
      <c r="N622" s="7"/>
    </row>
    <row r="623" spans="1:14" hidden="1" x14ac:dyDescent="0.3">
      <c r="A623">
        <v>621</v>
      </c>
      <c r="B623">
        <v>0</v>
      </c>
      <c r="C623">
        <v>3</v>
      </c>
      <c r="D623" s="7" t="s">
        <v>945</v>
      </c>
      <c r="E623" s="7" t="s">
        <v>78</v>
      </c>
      <c r="F623">
        <v>27</v>
      </c>
      <c r="G623">
        <v>1</v>
      </c>
      <c r="H623">
        <v>0</v>
      </c>
      <c r="I623">
        <v>2659</v>
      </c>
      <c r="J623">
        <v>14.4542</v>
      </c>
      <c r="K623" s="7"/>
      <c r="L623" s="7" t="s">
        <v>85</v>
      </c>
      <c r="N623" s="7"/>
    </row>
    <row r="624" spans="1:14" hidden="1" x14ac:dyDescent="0.3">
      <c r="A624">
        <v>622</v>
      </c>
      <c r="B624">
        <v>1</v>
      </c>
      <c r="C624">
        <v>1</v>
      </c>
      <c r="D624" s="7" t="s">
        <v>946</v>
      </c>
      <c r="E624" s="7" t="s">
        <v>78</v>
      </c>
      <c r="F624">
        <v>42</v>
      </c>
      <c r="G624">
        <v>1</v>
      </c>
      <c r="H624">
        <v>0</v>
      </c>
      <c r="I624">
        <v>11753</v>
      </c>
      <c r="J624">
        <v>52.554200000000002</v>
      </c>
      <c r="K624" s="7" t="s">
        <v>947</v>
      </c>
      <c r="L624" s="7" t="s">
        <v>80</v>
      </c>
      <c r="N624" s="7"/>
    </row>
    <row r="625" spans="1:14" hidden="1" x14ac:dyDescent="0.3">
      <c r="A625">
        <v>623</v>
      </c>
      <c r="B625">
        <v>1</v>
      </c>
      <c r="C625">
        <v>3</v>
      </c>
      <c r="D625" s="7" t="s">
        <v>948</v>
      </c>
      <c r="E625" s="7" t="s">
        <v>78</v>
      </c>
      <c r="F625">
        <v>20</v>
      </c>
      <c r="G625">
        <v>1</v>
      </c>
      <c r="H625">
        <v>1</v>
      </c>
      <c r="I625">
        <v>2653</v>
      </c>
      <c r="J625">
        <v>15.7417</v>
      </c>
      <c r="K625" s="7"/>
      <c r="L625" s="7" t="s">
        <v>85</v>
      </c>
      <c r="N625" s="7"/>
    </row>
    <row r="626" spans="1:14" hidden="1" x14ac:dyDescent="0.3">
      <c r="A626">
        <v>624</v>
      </c>
      <c r="B626">
        <v>0</v>
      </c>
      <c r="C626">
        <v>3</v>
      </c>
      <c r="D626" s="7" t="s">
        <v>949</v>
      </c>
      <c r="E626" s="7" t="s">
        <v>78</v>
      </c>
      <c r="F626">
        <v>21</v>
      </c>
      <c r="G626">
        <v>0</v>
      </c>
      <c r="H626">
        <v>0</v>
      </c>
      <c r="I626">
        <v>350029</v>
      </c>
      <c r="J626">
        <v>7.8541999999999996</v>
      </c>
      <c r="K626" s="7"/>
      <c r="L626" s="7" t="s">
        <v>80</v>
      </c>
      <c r="N626" s="7"/>
    </row>
    <row r="627" spans="1:14" hidden="1" x14ac:dyDescent="0.3">
      <c r="A627">
        <v>625</v>
      </c>
      <c r="B627">
        <v>0</v>
      </c>
      <c r="C627">
        <v>3</v>
      </c>
      <c r="D627" s="7" t="s">
        <v>950</v>
      </c>
      <c r="E627" s="7" t="s">
        <v>78</v>
      </c>
      <c r="F627">
        <v>21</v>
      </c>
      <c r="G627">
        <v>0</v>
      </c>
      <c r="H627">
        <v>0</v>
      </c>
      <c r="I627">
        <v>54636</v>
      </c>
      <c r="J627">
        <v>16.100000000000001</v>
      </c>
      <c r="K627" s="7"/>
      <c r="L627" s="7" t="s">
        <v>80</v>
      </c>
      <c r="N627" s="7"/>
    </row>
    <row r="628" spans="1:14" hidden="1" x14ac:dyDescent="0.3">
      <c r="A628">
        <v>626</v>
      </c>
      <c r="B628">
        <v>0</v>
      </c>
      <c r="C628">
        <v>1</v>
      </c>
      <c r="D628" s="7" t="s">
        <v>951</v>
      </c>
      <c r="E628" s="7" t="s">
        <v>78</v>
      </c>
      <c r="F628">
        <v>61</v>
      </c>
      <c r="G628">
        <v>0</v>
      </c>
      <c r="H628">
        <v>0</v>
      </c>
      <c r="I628">
        <v>36963</v>
      </c>
      <c r="J628">
        <v>32.320799999999998</v>
      </c>
      <c r="K628" s="7" t="s">
        <v>952</v>
      </c>
      <c r="L628" s="7" t="s">
        <v>80</v>
      </c>
      <c r="N628" s="7"/>
    </row>
    <row r="629" spans="1:14" hidden="1" x14ac:dyDescent="0.3">
      <c r="A629">
        <v>627</v>
      </c>
      <c r="B629">
        <v>0</v>
      </c>
      <c r="C629">
        <v>2</v>
      </c>
      <c r="D629" s="7" t="s">
        <v>953</v>
      </c>
      <c r="E629" s="7" t="s">
        <v>78</v>
      </c>
      <c r="F629">
        <v>57</v>
      </c>
      <c r="G629">
        <v>0</v>
      </c>
      <c r="H629">
        <v>0</v>
      </c>
      <c r="I629">
        <v>219533</v>
      </c>
      <c r="J629">
        <v>12.35</v>
      </c>
      <c r="K629" s="7"/>
      <c r="L629" s="7" t="s">
        <v>92</v>
      </c>
      <c r="N629" s="7"/>
    </row>
    <row r="630" spans="1:14" hidden="1" x14ac:dyDescent="0.3">
      <c r="A630">
        <v>628</v>
      </c>
      <c r="B630">
        <v>1</v>
      </c>
      <c r="C630">
        <v>1</v>
      </c>
      <c r="D630" s="7" t="s">
        <v>954</v>
      </c>
      <c r="E630" s="7" t="s">
        <v>82</v>
      </c>
      <c r="F630">
        <v>21</v>
      </c>
      <c r="G630">
        <v>0</v>
      </c>
      <c r="H630">
        <v>0</v>
      </c>
      <c r="I630">
        <v>13502</v>
      </c>
      <c r="J630">
        <v>77.958299999999994</v>
      </c>
      <c r="K630" s="7" t="s">
        <v>955</v>
      </c>
      <c r="L630" s="7" t="s">
        <v>80</v>
      </c>
      <c r="N630" s="7"/>
    </row>
    <row r="631" spans="1:14" hidden="1" x14ac:dyDescent="0.3">
      <c r="A631">
        <v>629</v>
      </c>
      <c r="B631">
        <v>0</v>
      </c>
      <c r="C631">
        <v>3</v>
      </c>
      <c r="D631" s="7" t="s">
        <v>956</v>
      </c>
      <c r="E631" s="7" t="s">
        <v>78</v>
      </c>
      <c r="F631">
        <v>26</v>
      </c>
      <c r="G631">
        <v>0</v>
      </c>
      <c r="H631">
        <v>0</v>
      </c>
      <c r="I631">
        <v>349224</v>
      </c>
      <c r="J631">
        <v>7.8958000000000004</v>
      </c>
      <c r="K631" s="7"/>
      <c r="L631" s="7" t="s">
        <v>80</v>
      </c>
      <c r="N631" s="7"/>
    </row>
    <row r="632" spans="1:14" hidden="1" x14ac:dyDescent="0.3">
      <c r="A632">
        <v>630</v>
      </c>
      <c r="B632">
        <v>0</v>
      </c>
      <c r="C632">
        <v>3</v>
      </c>
      <c r="D632" s="7" t="s">
        <v>957</v>
      </c>
      <c r="E632" s="7" t="s">
        <v>78</v>
      </c>
      <c r="G632">
        <v>0</v>
      </c>
      <c r="H632">
        <v>0</v>
      </c>
      <c r="I632">
        <v>334912</v>
      </c>
      <c r="J632">
        <v>7.7332999999999998</v>
      </c>
      <c r="K632" s="7"/>
      <c r="L632" s="7" t="s">
        <v>92</v>
      </c>
      <c r="N632" s="7"/>
    </row>
    <row r="633" spans="1:14" hidden="1" x14ac:dyDescent="0.3">
      <c r="A633">
        <v>631</v>
      </c>
      <c r="B633">
        <v>1</v>
      </c>
      <c r="C633">
        <v>1</v>
      </c>
      <c r="D633" s="7" t="s">
        <v>958</v>
      </c>
      <c r="E633" s="7" t="s">
        <v>78</v>
      </c>
      <c r="F633">
        <v>80</v>
      </c>
      <c r="G633">
        <v>0</v>
      </c>
      <c r="H633">
        <v>0</v>
      </c>
      <c r="I633">
        <v>27042</v>
      </c>
      <c r="J633">
        <v>30</v>
      </c>
      <c r="K633" s="7" t="s">
        <v>959</v>
      </c>
      <c r="L633" s="7" t="s">
        <v>80</v>
      </c>
      <c r="N633" s="7"/>
    </row>
    <row r="634" spans="1:14" hidden="1" x14ac:dyDescent="0.3">
      <c r="A634">
        <v>632</v>
      </c>
      <c r="B634">
        <v>0</v>
      </c>
      <c r="C634">
        <v>3</v>
      </c>
      <c r="D634" s="7" t="s">
        <v>960</v>
      </c>
      <c r="E634" s="7" t="s">
        <v>78</v>
      </c>
      <c r="F634">
        <v>51</v>
      </c>
      <c r="G634">
        <v>0</v>
      </c>
      <c r="H634">
        <v>0</v>
      </c>
      <c r="I634">
        <v>347743</v>
      </c>
      <c r="J634">
        <v>7.0541999999999998</v>
      </c>
      <c r="K634" s="7"/>
      <c r="L634" s="7" t="s">
        <v>80</v>
      </c>
      <c r="N634" s="7"/>
    </row>
    <row r="635" spans="1:14" hidden="1" x14ac:dyDescent="0.3">
      <c r="A635">
        <v>633</v>
      </c>
      <c r="B635">
        <v>1</v>
      </c>
      <c r="C635">
        <v>1</v>
      </c>
      <c r="D635" s="7" t="s">
        <v>961</v>
      </c>
      <c r="E635" s="7" t="s">
        <v>78</v>
      </c>
      <c r="F635">
        <v>32</v>
      </c>
      <c r="G635">
        <v>0</v>
      </c>
      <c r="H635">
        <v>0</v>
      </c>
      <c r="I635">
        <v>13214</v>
      </c>
      <c r="J635">
        <v>30.5</v>
      </c>
      <c r="K635" s="7" t="s">
        <v>962</v>
      </c>
      <c r="L635" s="7" t="s">
        <v>85</v>
      </c>
      <c r="N635" s="7"/>
    </row>
    <row r="636" spans="1:14" hidden="1" x14ac:dyDescent="0.3">
      <c r="A636">
        <v>634</v>
      </c>
      <c r="B636">
        <v>0</v>
      </c>
      <c r="C636">
        <v>1</v>
      </c>
      <c r="D636" s="7" t="s">
        <v>963</v>
      </c>
      <c r="E636" s="7" t="s">
        <v>78</v>
      </c>
      <c r="G636">
        <v>0</v>
      </c>
      <c r="H636">
        <v>0</v>
      </c>
      <c r="I636">
        <v>112052</v>
      </c>
      <c r="J636">
        <v>0</v>
      </c>
      <c r="K636" s="7"/>
      <c r="L636" s="7" t="s">
        <v>80</v>
      </c>
      <c r="N636" s="7"/>
    </row>
    <row r="637" spans="1:14" hidden="1" x14ac:dyDescent="0.3">
      <c r="A637">
        <v>635</v>
      </c>
      <c r="B637">
        <v>0</v>
      </c>
      <c r="C637">
        <v>3</v>
      </c>
      <c r="D637" s="7" t="s">
        <v>964</v>
      </c>
      <c r="E637" s="7" t="s">
        <v>82</v>
      </c>
      <c r="F637">
        <v>9</v>
      </c>
      <c r="G637">
        <v>3</v>
      </c>
      <c r="H637">
        <v>2</v>
      </c>
      <c r="I637">
        <v>347088</v>
      </c>
      <c r="J637">
        <v>27.9</v>
      </c>
      <c r="K637" s="7"/>
      <c r="L637" s="7" t="s">
        <v>80</v>
      </c>
      <c r="N637" s="7"/>
    </row>
    <row r="638" spans="1:14" x14ac:dyDescent="0.3">
      <c r="A638">
        <v>636</v>
      </c>
      <c r="B638">
        <v>1</v>
      </c>
      <c r="C638">
        <v>2</v>
      </c>
      <c r="D638" s="7" t="s">
        <v>965</v>
      </c>
      <c r="E638" s="7" t="s">
        <v>82</v>
      </c>
      <c r="F638">
        <v>28</v>
      </c>
      <c r="G638">
        <v>0</v>
      </c>
      <c r="H638">
        <v>0</v>
      </c>
      <c r="I638">
        <v>237668</v>
      </c>
      <c r="J638">
        <v>13</v>
      </c>
      <c r="K638" s="7"/>
      <c r="L638" s="7" t="s">
        <v>80</v>
      </c>
      <c r="N638" s="7"/>
    </row>
    <row r="639" spans="1:14" hidden="1" x14ac:dyDescent="0.3">
      <c r="A639">
        <v>637</v>
      </c>
      <c r="B639">
        <v>0</v>
      </c>
      <c r="C639">
        <v>3</v>
      </c>
      <c r="D639" s="7" t="s">
        <v>966</v>
      </c>
      <c r="E639" s="7" t="s">
        <v>78</v>
      </c>
      <c r="F639">
        <v>32</v>
      </c>
      <c r="G639">
        <v>0</v>
      </c>
      <c r="H639">
        <v>0</v>
      </c>
      <c r="I639" t="s">
        <v>967</v>
      </c>
      <c r="J639">
        <v>7.9249999999999998</v>
      </c>
      <c r="K639" s="7"/>
      <c r="L639" s="7" t="s">
        <v>80</v>
      </c>
      <c r="N639" s="7"/>
    </row>
    <row r="640" spans="1:14" hidden="1" x14ac:dyDescent="0.3">
      <c r="A640">
        <v>638</v>
      </c>
      <c r="B640">
        <v>0</v>
      </c>
      <c r="C640">
        <v>2</v>
      </c>
      <c r="D640" s="7" t="s">
        <v>968</v>
      </c>
      <c r="E640" s="7" t="s">
        <v>78</v>
      </c>
      <c r="F640">
        <v>31</v>
      </c>
      <c r="G640">
        <v>1</v>
      </c>
      <c r="H640">
        <v>1</v>
      </c>
      <c r="I640" t="s">
        <v>426</v>
      </c>
      <c r="J640">
        <v>26.25</v>
      </c>
      <c r="K640" s="7"/>
      <c r="L640" s="7" t="s">
        <v>80</v>
      </c>
      <c r="N640" s="7"/>
    </row>
    <row r="641" spans="1:14" hidden="1" x14ac:dyDescent="0.3">
      <c r="A641">
        <v>639</v>
      </c>
      <c r="B641">
        <v>0</v>
      </c>
      <c r="C641">
        <v>3</v>
      </c>
      <c r="D641" s="7" t="s">
        <v>969</v>
      </c>
      <c r="E641" s="7" t="s">
        <v>82</v>
      </c>
      <c r="F641">
        <v>41</v>
      </c>
      <c r="G641">
        <v>0</v>
      </c>
      <c r="H641">
        <v>5</v>
      </c>
      <c r="I641">
        <v>3101295</v>
      </c>
      <c r="J641">
        <v>39.6875</v>
      </c>
      <c r="K641" s="7"/>
      <c r="L641" s="7" t="s">
        <v>80</v>
      </c>
      <c r="N641" s="7"/>
    </row>
    <row r="642" spans="1:14" hidden="1" x14ac:dyDescent="0.3">
      <c r="A642">
        <v>640</v>
      </c>
      <c r="B642">
        <v>0</v>
      </c>
      <c r="C642">
        <v>3</v>
      </c>
      <c r="D642" s="7" t="s">
        <v>970</v>
      </c>
      <c r="E642" s="7" t="s">
        <v>78</v>
      </c>
      <c r="G642">
        <v>1</v>
      </c>
      <c r="H642">
        <v>0</v>
      </c>
      <c r="I642">
        <v>376564</v>
      </c>
      <c r="J642">
        <v>16.100000000000001</v>
      </c>
      <c r="K642" s="7"/>
      <c r="L642" s="7" t="s">
        <v>80</v>
      </c>
      <c r="N642" s="7"/>
    </row>
    <row r="643" spans="1:14" hidden="1" x14ac:dyDescent="0.3">
      <c r="A643">
        <v>641</v>
      </c>
      <c r="B643">
        <v>0</v>
      </c>
      <c r="C643">
        <v>3</v>
      </c>
      <c r="D643" s="7" t="s">
        <v>971</v>
      </c>
      <c r="E643" s="7" t="s">
        <v>78</v>
      </c>
      <c r="F643">
        <v>20</v>
      </c>
      <c r="G643">
        <v>0</v>
      </c>
      <c r="H643">
        <v>0</v>
      </c>
      <c r="I643">
        <v>350050</v>
      </c>
      <c r="J643">
        <v>7.8541999999999996</v>
      </c>
      <c r="K643" s="7"/>
      <c r="L643" s="7" t="s">
        <v>80</v>
      </c>
      <c r="N643" s="7"/>
    </row>
    <row r="644" spans="1:14" hidden="1" x14ac:dyDescent="0.3">
      <c r="A644">
        <v>642</v>
      </c>
      <c r="B644">
        <v>1</v>
      </c>
      <c r="C644">
        <v>1</v>
      </c>
      <c r="D644" s="7" t="s">
        <v>972</v>
      </c>
      <c r="E644" s="7" t="s">
        <v>82</v>
      </c>
      <c r="F644">
        <v>24</v>
      </c>
      <c r="G644">
        <v>0</v>
      </c>
      <c r="H644">
        <v>0</v>
      </c>
      <c r="I644" t="s">
        <v>614</v>
      </c>
      <c r="J644">
        <v>69.3</v>
      </c>
      <c r="K644" s="7" t="s">
        <v>615</v>
      </c>
      <c r="L644" s="7" t="s">
        <v>85</v>
      </c>
      <c r="N644" s="7"/>
    </row>
    <row r="645" spans="1:14" hidden="1" x14ac:dyDescent="0.3">
      <c r="A645">
        <v>643</v>
      </c>
      <c r="B645">
        <v>0</v>
      </c>
      <c r="C645">
        <v>3</v>
      </c>
      <c r="D645" s="7" t="s">
        <v>973</v>
      </c>
      <c r="E645" s="7" t="s">
        <v>82</v>
      </c>
      <c r="F645">
        <v>2</v>
      </c>
      <c r="G645">
        <v>3</v>
      </c>
      <c r="H645">
        <v>2</v>
      </c>
      <c r="I645">
        <v>347088</v>
      </c>
      <c r="J645">
        <v>27.9</v>
      </c>
      <c r="K645" s="7"/>
      <c r="L645" s="7" t="s">
        <v>80</v>
      </c>
      <c r="N645" s="7"/>
    </row>
    <row r="646" spans="1:14" hidden="1" x14ac:dyDescent="0.3">
      <c r="A646">
        <v>644</v>
      </c>
      <c r="B646">
        <v>1</v>
      </c>
      <c r="C646">
        <v>3</v>
      </c>
      <c r="D646" s="7" t="s">
        <v>974</v>
      </c>
      <c r="E646" s="7" t="s">
        <v>78</v>
      </c>
      <c r="G646">
        <v>0</v>
      </c>
      <c r="H646">
        <v>0</v>
      </c>
      <c r="I646">
        <v>1601</v>
      </c>
      <c r="J646">
        <v>56.495800000000003</v>
      </c>
      <c r="K646" s="7"/>
      <c r="L646" s="7" t="s">
        <v>80</v>
      </c>
      <c r="N646" s="7"/>
    </row>
    <row r="647" spans="1:14" hidden="1" x14ac:dyDescent="0.3">
      <c r="A647">
        <v>645</v>
      </c>
      <c r="B647">
        <v>1</v>
      </c>
      <c r="C647">
        <v>3</v>
      </c>
      <c r="D647" s="7" t="s">
        <v>975</v>
      </c>
      <c r="E647" s="7" t="s">
        <v>82</v>
      </c>
      <c r="F647">
        <v>0.75</v>
      </c>
      <c r="G647">
        <v>2</v>
      </c>
      <c r="H647">
        <v>1</v>
      </c>
      <c r="I647">
        <v>2666</v>
      </c>
      <c r="J647">
        <v>19.258299999999998</v>
      </c>
      <c r="K647" s="7"/>
      <c r="L647" s="7" t="s">
        <v>85</v>
      </c>
      <c r="N647" s="7"/>
    </row>
    <row r="648" spans="1:14" hidden="1" x14ac:dyDescent="0.3">
      <c r="A648">
        <v>646</v>
      </c>
      <c r="B648">
        <v>1</v>
      </c>
      <c r="C648">
        <v>1</v>
      </c>
      <c r="D648" s="7" t="s">
        <v>976</v>
      </c>
      <c r="E648" s="7" t="s">
        <v>78</v>
      </c>
      <c r="F648">
        <v>48</v>
      </c>
      <c r="G648">
        <v>1</v>
      </c>
      <c r="H648">
        <v>0</v>
      </c>
      <c r="I648" t="s">
        <v>157</v>
      </c>
      <c r="J648">
        <v>76.729200000000006</v>
      </c>
      <c r="K648" s="7" t="s">
        <v>158</v>
      </c>
      <c r="L648" s="7" t="s">
        <v>85</v>
      </c>
      <c r="N648" s="7"/>
    </row>
    <row r="649" spans="1:14" hidden="1" x14ac:dyDescent="0.3">
      <c r="A649">
        <v>647</v>
      </c>
      <c r="B649">
        <v>0</v>
      </c>
      <c r="C649">
        <v>3</v>
      </c>
      <c r="D649" s="7" t="s">
        <v>977</v>
      </c>
      <c r="E649" s="7" t="s">
        <v>78</v>
      </c>
      <c r="F649">
        <v>19</v>
      </c>
      <c r="G649">
        <v>0</v>
      </c>
      <c r="H649">
        <v>0</v>
      </c>
      <c r="I649">
        <v>349231</v>
      </c>
      <c r="J649">
        <v>7.8958000000000004</v>
      </c>
      <c r="K649" s="7"/>
      <c r="L649" s="7" t="s">
        <v>80</v>
      </c>
      <c r="N649" s="7"/>
    </row>
    <row r="650" spans="1:14" hidden="1" x14ac:dyDescent="0.3">
      <c r="A650">
        <v>648</v>
      </c>
      <c r="B650">
        <v>1</v>
      </c>
      <c r="C650">
        <v>1</v>
      </c>
      <c r="D650" s="7" t="s">
        <v>978</v>
      </c>
      <c r="E650" s="7" t="s">
        <v>78</v>
      </c>
      <c r="F650">
        <v>56</v>
      </c>
      <c r="G650">
        <v>0</v>
      </c>
      <c r="H650">
        <v>0</v>
      </c>
      <c r="I650">
        <v>13213</v>
      </c>
      <c r="J650">
        <v>35.5</v>
      </c>
      <c r="K650" s="7" t="s">
        <v>979</v>
      </c>
      <c r="L650" s="7" t="s">
        <v>85</v>
      </c>
      <c r="N650" s="7"/>
    </row>
    <row r="651" spans="1:14" hidden="1" x14ac:dyDescent="0.3">
      <c r="A651">
        <v>649</v>
      </c>
      <c r="B651">
        <v>0</v>
      </c>
      <c r="C651">
        <v>3</v>
      </c>
      <c r="D651" s="7" t="s">
        <v>980</v>
      </c>
      <c r="E651" s="7" t="s">
        <v>78</v>
      </c>
      <c r="G651">
        <v>0</v>
      </c>
      <c r="H651">
        <v>0</v>
      </c>
      <c r="I651" t="s">
        <v>981</v>
      </c>
      <c r="J651">
        <v>7.55</v>
      </c>
      <c r="K651" s="7"/>
      <c r="L651" s="7" t="s">
        <v>80</v>
      </c>
      <c r="N651" s="7"/>
    </row>
    <row r="652" spans="1:14" hidden="1" x14ac:dyDescent="0.3">
      <c r="A652">
        <v>650</v>
      </c>
      <c r="B652">
        <v>1</v>
      </c>
      <c r="C652">
        <v>3</v>
      </c>
      <c r="D652" s="7" t="s">
        <v>982</v>
      </c>
      <c r="E652" s="7" t="s">
        <v>82</v>
      </c>
      <c r="F652">
        <v>23</v>
      </c>
      <c r="G652">
        <v>0</v>
      </c>
      <c r="H652">
        <v>0</v>
      </c>
      <c r="I652" t="s">
        <v>983</v>
      </c>
      <c r="J652">
        <v>7.55</v>
      </c>
      <c r="K652" s="7"/>
      <c r="L652" s="7" t="s">
        <v>80</v>
      </c>
      <c r="N652" s="7"/>
    </row>
    <row r="653" spans="1:14" hidden="1" x14ac:dyDescent="0.3">
      <c r="A653">
        <v>651</v>
      </c>
      <c r="B653">
        <v>0</v>
      </c>
      <c r="C653">
        <v>3</v>
      </c>
      <c r="D653" s="7" t="s">
        <v>984</v>
      </c>
      <c r="E653" s="7" t="s">
        <v>78</v>
      </c>
      <c r="G653">
        <v>0</v>
      </c>
      <c r="H653">
        <v>0</v>
      </c>
      <c r="I653">
        <v>349221</v>
      </c>
      <c r="J653">
        <v>7.8958000000000004</v>
      </c>
      <c r="K653" s="7"/>
      <c r="L653" s="7" t="s">
        <v>80</v>
      </c>
      <c r="N653" s="7"/>
    </row>
    <row r="654" spans="1:14" x14ac:dyDescent="0.3">
      <c r="A654">
        <v>652</v>
      </c>
      <c r="B654">
        <v>1</v>
      </c>
      <c r="C654">
        <v>2</v>
      </c>
      <c r="D654" s="7" t="s">
        <v>985</v>
      </c>
      <c r="E654" s="7" t="s">
        <v>82</v>
      </c>
      <c r="F654">
        <v>18</v>
      </c>
      <c r="G654">
        <v>0</v>
      </c>
      <c r="H654">
        <v>1</v>
      </c>
      <c r="I654">
        <v>231919</v>
      </c>
      <c r="J654">
        <v>23</v>
      </c>
      <c r="K654" s="7"/>
      <c r="L654" s="7" t="s">
        <v>80</v>
      </c>
      <c r="N654" s="7"/>
    </row>
    <row r="655" spans="1:14" hidden="1" x14ac:dyDescent="0.3">
      <c r="A655">
        <v>653</v>
      </c>
      <c r="B655">
        <v>0</v>
      </c>
      <c r="C655">
        <v>3</v>
      </c>
      <c r="D655" s="7" t="s">
        <v>986</v>
      </c>
      <c r="E655" s="7" t="s">
        <v>78</v>
      </c>
      <c r="F655">
        <v>21</v>
      </c>
      <c r="G655">
        <v>0</v>
      </c>
      <c r="H655">
        <v>0</v>
      </c>
      <c r="I655">
        <v>8475</v>
      </c>
      <c r="J655">
        <v>8.4332999999999991</v>
      </c>
      <c r="K655" s="7"/>
      <c r="L655" s="7" t="s">
        <v>80</v>
      </c>
      <c r="N655" s="7"/>
    </row>
    <row r="656" spans="1:14" hidden="1" x14ac:dyDescent="0.3">
      <c r="A656">
        <v>654</v>
      </c>
      <c r="B656">
        <v>1</v>
      </c>
      <c r="C656">
        <v>3</v>
      </c>
      <c r="D656" s="7" t="s">
        <v>987</v>
      </c>
      <c r="E656" s="7" t="s">
        <v>82</v>
      </c>
      <c r="G656">
        <v>0</v>
      </c>
      <c r="H656">
        <v>0</v>
      </c>
      <c r="I656">
        <v>330919</v>
      </c>
      <c r="J656">
        <v>7.8292000000000002</v>
      </c>
      <c r="K656" s="7"/>
      <c r="L656" s="7" t="s">
        <v>92</v>
      </c>
      <c r="N656" s="7"/>
    </row>
    <row r="657" spans="1:14" hidden="1" x14ac:dyDescent="0.3">
      <c r="A657">
        <v>655</v>
      </c>
      <c r="B657">
        <v>0</v>
      </c>
      <c r="C657">
        <v>3</v>
      </c>
      <c r="D657" s="7" t="s">
        <v>988</v>
      </c>
      <c r="E657" s="7" t="s">
        <v>82</v>
      </c>
      <c r="F657">
        <v>18</v>
      </c>
      <c r="G657">
        <v>0</v>
      </c>
      <c r="H657">
        <v>0</v>
      </c>
      <c r="I657">
        <v>365226</v>
      </c>
      <c r="J657">
        <v>6.75</v>
      </c>
      <c r="K657" s="7"/>
      <c r="L657" s="7" t="s">
        <v>92</v>
      </c>
      <c r="N657" s="7"/>
    </row>
    <row r="658" spans="1:14" hidden="1" x14ac:dyDescent="0.3">
      <c r="A658">
        <v>656</v>
      </c>
      <c r="B658">
        <v>0</v>
      </c>
      <c r="C658">
        <v>2</v>
      </c>
      <c r="D658" s="7" t="s">
        <v>989</v>
      </c>
      <c r="E658" s="7" t="s">
        <v>78</v>
      </c>
      <c r="F658">
        <v>24</v>
      </c>
      <c r="G658">
        <v>2</v>
      </c>
      <c r="H658">
        <v>0</v>
      </c>
      <c r="I658" t="s">
        <v>191</v>
      </c>
      <c r="J658">
        <v>73.5</v>
      </c>
      <c r="K658" s="7"/>
      <c r="L658" s="7" t="s">
        <v>80</v>
      </c>
      <c r="N658" s="7"/>
    </row>
    <row r="659" spans="1:14" hidden="1" x14ac:dyDescent="0.3">
      <c r="A659">
        <v>657</v>
      </c>
      <c r="B659">
        <v>0</v>
      </c>
      <c r="C659">
        <v>3</v>
      </c>
      <c r="D659" s="7" t="s">
        <v>990</v>
      </c>
      <c r="E659" s="7" t="s">
        <v>78</v>
      </c>
      <c r="G659">
        <v>0</v>
      </c>
      <c r="H659">
        <v>0</v>
      </c>
      <c r="I659">
        <v>349223</v>
      </c>
      <c r="J659">
        <v>7.8958000000000004</v>
      </c>
      <c r="K659" s="7"/>
      <c r="L659" s="7" t="s">
        <v>80</v>
      </c>
      <c r="N659" s="7"/>
    </row>
    <row r="660" spans="1:14" hidden="1" x14ac:dyDescent="0.3">
      <c r="A660">
        <v>658</v>
      </c>
      <c r="B660">
        <v>0</v>
      </c>
      <c r="C660">
        <v>3</v>
      </c>
      <c r="D660" s="7" t="s">
        <v>991</v>
      </c>
      <c r="E660" s="7" t="s">
        <v>82</v>
      </c>
      <c r="F660">
        <v>32</v>
      </c>
      <c r="G660">
        <v>1</v>
      </c>
      <c r="H660">
        <v>1</v>
      </c>
      <c r="I660">
        <v>364849</v>
      </c>
      <c r="J660">
        <v>15.5</v>
      </c>
      <c r="K660" s="7"/>
      <c r="L660" s="7" t="s">
        <v>92</v>
      </c>
      <c r="N660" s="7"/>
    </row>
    <row r="661" spans="1:14" hidden="1" x14ac:dyDescent="0.3">
      <c r="A661">
        <v>659</v>
      </c>
      <c r="B661">
        <v>0</v>
      </c>
      <c r="C661">
        <v>2</v>
      </c>
      <c r="D661" s="7" t="s">
        <v>992</v>
      </c>
      <c r="E661" s="7" t="s">
        <v>78</v>
      </c>
      <c r="F661">
        <v>23</v>
      </c>
      <c r="G661">
        <v>0</v>
      </c>
      <c r="H661">
        <v>0</v>
      </c>
      <c r="I661">
        <v>29751</v>
      </c>
      <c r="J661">
        <v>13</v>
      </c>
      <c r="K661" s="7"/>
      <c r="L661" s="7" t="s">
        <v>80</v>
      </c>
      <c r="N661" s="7"/>
    </row>
    <row r="662" spans="1:14" hidden="1" x14ac:dyDescent="0.3">
      <c r="A662">
        <v>660</v>
      </c>
      <c r="B662">
        <v>0</v>
      </c>
      <c r="C662">
        <v>1</v>
      </c>
      <c r="D662" s="7" t="s">
        <v>993</v>
      </c>
      <c r="E662" s="7" t="s">
        <v>78</v>
      </c>
      <c r="F662">
        <v>58</v>
      </c>
      <c r="G662">
        <v>0</v>
      </c>
      <c r="H662">
        <v>2</v>
      </c>
      <c r="I662">
        <v>35273</v>
      </c>
      <c r="J662">
        <v>113.27500000000001</v>
      </c>
      <c r="K662" s="7" t="s">
        <v>994</v>
      </c>
      <c r="L662" s="7" t="s">
        <v>85</v>
      </c>
      <c r="N662" s="7"/>
    </row>
    <row r="663" spans="1:14" hidden="1" x14ac:dyDescent="0.3">
      <c r="A663">
        <v>661</v>
      </c>
      <c r="B663">
        <v>1</v>
      </c>
      <c r="C663">
        <v>1</v>
      </c>
      <c r="D663" s="7" t="s">
        <v>995</v>
      </c>
      <c r="E663" s="7" t="s">
        <v>78</v>
      </c>
      <c r="F663">
        <v>50</v>
      </c>
      <c r="G663">
        <v>2</v>
      </c>
      <c r="H663">
        <v>0</v>
      </c>
      <c r="I663" t="s">
        <v>570</v>
      </c>
      <c r="J663">
        <v>133.65</v>
      </c>
      <c r="K663" s="7"/>
      <c r="L663" s="7" t="s">
        <v>80</v>
      </c>
      <c r="N663" s="7"/>
    </row>
    <row r="664" spans="1:14" hidden="1" x14ac:dyDescent="0.3">
      <c r="A664">
        <v>662</v>
      </c>
      <c r="B664">
        <v>0</v>
      </c>
      <c r="C664">
        <v>3</v>
      </c>
      <c r="D664" s="7" t="s">
        <v>996</v>
      </c>
      <c r="E664" s="7" t="s">
        <v>78</v>
      </c>
      <c r="F664">
        <v>40</v>
      </c>
      <c r="G664">
        <v>0</v>
      </c>
      <c r="H664">
        <v>0</v>
      </c>
      <c r="I664">
        <v>2623</v>
      </c>
      <c r="J664">
        <v>7.2249999999999996</v>
      </c>
      <c r="K664" s="7"/>
      <c r="L664" s="7" t="s">
        <v>85</v>
      </c>
      <c r="N664" s="7"/>
    </row>
    <row r="665" spans="1:14" hidden="1" x14ac:dyDescent="0.3">
      <c r="A665">
        <v>663</v>
      </c>
      <c r="B665">
        <v>0</v>
      </c>
      <c r="C665">
        <v>1</v>
      </c>
      <c r="D665" s="7" t="s">
        <v>997</v>
      </c>
      <c r="E665" s="7" t="s">
        <v>78</v>
      </c>
      <c r="F665">
        <v>47</v>
      </c>
      <c r="G665">
        <v>0</v>
      </c>
      <c r="H665">
        <v>0</v>
      </c>
      <c r="I665">
        <v>5727</v>
      </c>
      <c r="J665">
        <v>25.587499999999999</v>
      </c>
      <c r="K665" s="7" t="s">
        <v>998</v>
      </c>
      <c r="L665" s="7" t="s">
        <v>80</v>
      </c>
      <c r="N665" s="7"/>
    </row>
    <row r="666" spans="1:14" hidden="1" x14ac:dyDescent="0.3">
      <c r="A666">
        <v>664</v>
      </c>
      <c r="B666">
        <v>0</v>
      </c>
      <c r="C666">
        <v>3</v>
      </c>
      <c r="D666" s="7" t="s">
        <v>999</v>
      </c>
      <c r="E666" s="7" t="s">
        <v>78</v>
      </c>
      <c r="F666">
        <v>36</v>
      </c>
      <c r="G666">
        <v>0</v>
      </c>
      <c r="H666">
        <v>0</v>
      </c>
      <c r="I666">
        <v>349210</v>
      </c>
      <c r="J666">
        <v>7.4958</v>
      </c>
      <c r="K666" s="7"/>
      <c r="L666" s="7" t="s">
        <v>80</v>
      </c>
      <c r="N666" s="7"/>
    </row>
    <row r="667" spans="1:14" hidden="1" x14ac:dyDescent="0.3">
      <c r="A667">
        <v>665</v>
      </c>
      <c r="B667">
        <v>1</v>
      </c>
      <c r="C667">
        <v>3</v>
      </c>
      <c r="D667" s="7" t="s">
        <v>1000</v>
      </c>
      <c r="E667" s="7" t="s">
        <v>78</v>
      </c>
      <c r="F667">
        <v>20</v>
      </c>
      <c r="G667">
        <v>1</v>
      </c>
      <c r="H667">
        <v>0</v>
      </c>
      <c r="I667" t="s">
        <v>1001</v>
      </c>
      <c r="J667">
        <v>7.9249999999999998</v>
      </c>
      <c r="K667" s="7"/>
      <c r="L667" s="7" t="s">
        <v>80</v>
      </c>
      <c r="N667" s="7"/>
    </row>
    <row r="668" spans="1:14" hidden="1" x14ac:dyDescent="0.3">
      <c r="A668">
        <v>666</v>
      </c>
      <c r="B668">
        <v>0</v>
      </c>
      <c r="C668">
        <v>2</v>
      </c>
      <c r="D668" s="7" t="s">
        <v>1002</v>
      </c>
      <c r="E668" s="7" t="s">
        <v>78</v>
      </c>
      <c r="F668">
        <v>32</v>
      </c>
      <c r="G668">
        <v>2</v>
      </c>
      <c r="H668">
        <v>0</v>
      </c>
      <c r="I668" t="s">
        <v>191</v>
      </c>
      <c r="J668">
        <v>73.5</v>
      </c>
      <c r="K668" s="7"/>
      <c r="L668" s="7" t="s">
        <v>80</v>
      </c>
      <c r="N668" s="7"/>
    </row>
    <row r="669" spans="1:14" hidden="1" x14ac:dyDescent="0.3">
      <c r="A669">
        <v>667</v>
      </c>
      <c r="B669">
        <v>0</v>
      </c>
      <c r="C669">
        <v>2</v>
      </c>
      <c r="D669" s="7" t="s">
        <v>1003</v>
      </c>
      <c r="E669" s="7" t="s">
        <v>78</v>
      </c>
      <c r="F669">
        <v>25</v>
      </c>
      <c r="G669">
        <v>0</v>
      </c>
      <c r="H669">
        <v>0</v>
      </c>
      <c r="I669">
        <v>234686</v>
      </c>
      <c r="J669">
        <v>13</v>
      </c>
      <c r="K669" s="7"/>
      <c r="L669" s="7" t="s">
        <v>80</v>
      </c>
      <c r="N669" s="7"/>
    </row>
    <row r="670" spans="1:14" hidden="1" x14ac:dyDescent="0.3">
      <c r="A670">
        <v>668</v>
      </c>
      <c r="B670">
        <v>0</v>
      </c>
      <c r="C670">
        <v>3</v>
      </c>
      <c r="D670" s="7" t="s">
        <v>1004</v>
      </c>
      <c r="E670" s="7" t="s">
        <v>78</v>
      </c>
      <c r="G670">
        <v>0</v>
      </c>
      <c r="H670">
        <v>0</v>
      </c>
      <c r="I670">
        <v>312993</v>
      </c>
      <c r="J670">
        <v>7.7750000000000004</v>
      </c>
      <c r="K670" s="7"/>
      <c r="L670" s="7" t="s">
        <v>80</v>
      </c>
      <c r="N670" s="7"/>
    </row>
    <row r="671" spans="1:14" hidden="1" x14ac:dyDescent="0.3">
      <c r="A671">
        <v>669</v>
      </c>
      <c r="B671">
        <v>0</v>
      </c>
      <c r="C671">
        <v>3</v>
      </c>
      <c r="D671" s="7" t="s">
        <v>1005</v>
      </c>
      <c r="E671" s="7" t="s">
        <v>78</v>
      </c>
      <c r="F671">
        <v>43</v>
      </c>
      <c r="G671">
        <v>0</v>
      </c>
      <c r="H671">
        <v>0</v>
      </c>
      <c r="I671" t="s">
        <v>1006</v>
      </c>
      <c r="J671">
        <v>8.0500000000000007</v>
      </c>
      <c r="K671" s="7"/>
      <c r="L671" s="7" t="s">
        <v>80</v>
      </c>
      <c r="N671" s="7"/>
    </row>
    <row r="672" spans="1:14" hidden="1" x14ac:dyDescent="0.3">
      <c r="A672">
        <v>670</v>
      </c>
      <c r="B672">
        <v>1</v>
      </c>
      <c r="C672">
        <v>1</v>
      </c>
      <c r="D672" s="7" t="s">
        <v>1007</v>
      </c>
      <c r="E672" s="7" t="s">
        <v>82</v>
      </c>
      <c r="G672">
        <v>1</v>
      </c>
      <c r="H672">
        <v>0</v>
      </c>
      <c r="I672">
        <v>19996</v>
      </c>
      <c r="J672">
        <v>52</v>
      </c>
      <c r="K672" s="7" t="s">
        <v>1008</v>
      </c>
      <c r="L672" s="7" t="s">
        <v>80</v>
      </c>
      <c r="N672" s="7"/>
    </row>
    <row r="673" spans="1:14" x14ac:dyDescent="0.3">
      <c r="A673">
        <v>671</v>
      </c>
      <c r="B673">
        <v>1</v>
      </c>
      <c r="C673">
        <v>2</v>
      </c>
      <c r="D673" s="7" t="s">
        <v>1009</v>
      </c>
      <c r="E673" s="7" t="s">
        <v>82</v>
      </c>
      <c r="F673">
        <v>40</v>
      </c>
      <c r="G673">
        <v>1</v>
      </c>
      <c r="H673">
        <v>1</v>
      </c>
      <c r="I673">
        <v>29750</v>
      </c>
      <c r="J673">
        <v>39</v>
      </c>
      <c r="K673" s="7"/>
      <c r="L673" s="7" t="s">
        <v>80</v>
      </c>
      <c r="N673" s="7"/>
    </row>
    <row r="674" spans="1:14" hidden="1" x14ac:dyDescent="0.3">
      <c r="A674">
        <v>672</v>
      </c>
      <c r="B674">
        <v>0</v>
      </c>
      <c r="C674">
        <v>1</v>
      </c>
      <c r="D674" s="7" t="s">
        <v>1010</v>
      </c>
      <c r="E674" s="7" t="s">
        <v>78</v>
      </c>
      <c r="F674">
        <v>31</v>
      </c>
      <c r="G674">
        <v>1</v>
      </c>
      <c r="H674">
        <v>0</v>
      </c>
      <c r="I674" t="s">
        <v>1011</v>
      </c>
      <c r="J674">
        <v>52</v>
      </c>
      <c r="K674" s="7" t="s">
        <v>1012</v>
      </c>
      <c r="L674" s="7" t="s">
        <v>80</v>
      </c>
      <c r="N674" s="7"/>
    </row>
    <row r="675" spans="1:14" hidden="1" x14ac:dyDescent="0.3">
      <c r="A675">
        <v>673</v>
      </c>
      <c r="B675">
        <v>0</v>
      </c>
      <c r="C675">
        <v>2</v>
      </c>
      <c r="D675" s="7" t="s">
        <v>1013</v>
      </c>
      <c r="E675" s="7" t="s">
        <v>78</v>
      </c>
      <c r="F675">
        <v>70</v>
      </c>
      <c r="G675">
        <v>0</v>
      </c>
      <c r="H675">
        <v>0</v>
      </c>
      <c r="I675" t="s">
        <v>1014</v>
      </c>
      <c r="J675">
        <v>10.5</v>
      </c>
      <c r="K675" s="7"/>
      <c r="L675" s="7" t="s">
        <v>80</v>
      </c>
      <c r="N675" s="7"/>
    </row>
    <row r="676" spans="1:14" x14ac:dyDescent="0.3">
      <c r="A676">
        <v>674</v>
      </c>
      <c r="B676">
        <v>1</v>
      </c>
      <c r="C676">
        <v>2</v>
      </c>
      <c r="D676" s="7" t="s">
        <v>1015</v>
      </c>
      <c r="E676" s="7" t="s">
        <v>78</v>
      </c>
      <c r="F676">
        <v>31</v>
      </c>
      <c r="G676">
        <v>0</v>
      </c>
      <c r="H676">
        <v>0</v>
      </c>
      <c r="I676">
        <v>244270</v>
      </c>
      <c r="J676">
        <v>13</v>
      </c>
      <c r="K676" s="7"/>
      <c r="L676" s="7" t="s">
        <v>80</v>
      </c>
      <c r="N676" s="7"/>
    </row>
    <row r="677" spans="1:14" hidden="1" x14ac:dyDescent="0.3">
      <c r="A677">
        <v>675</v>
      </c>
      <c r="B677">
        <v>0</v>
      </c>
      <c r="C677">
        <v>2</v>
      </c>
      <c r="D677" s="7" t="s">
        <v>1016</v>
      </c>
      <c r="E677" s="7" t="s">
        <v>78</v>
      </c>
      <c r="G677">
        <v>0</v>
      </c>
      <c r="H677">
        <v>0</v>
      </c>
      <c r="I677">
        <v>239856</v>
      </c>
      <c r="J677">
        <v>0</v>
      </c>
      <c r="K677" s="7"/>
      <c r="L677" s="7" t="s">
        <v>80</v>
      </c>
      <c r="N677" s="7"/>
    </row>
    <row r="678" spans="1:14" hidden="1" x14ac:dyDescent="0.3">
      <c r="A678">
        <v>676</v>
      </c>
      <c r="B678">
        <v>0</v>
      </c>
      <c r="C678">
        <v>3</v>
      </c>
      <c r="D678" s="7" t="s">
        <v>1017</v>
      </c>
      <c r="E678" s="7" t="s">
        <v>78</v>
      </c>
      <c r="F678">
        <v>18</v>
      </c>
      <c r="G678">
        <v>0</v>
      </c>
      <c r="H678">
        <v>0</v>
      </c>
      <c r="I678">
        <v>349912</v>
      </c>
      <c r="J678">
        <v>7.7750000000000004</v>
      </c>
      <c r="K678" s="7"/>
      <c r="L678" s="7" t="s">
        <v>80</v>
      </c>
      <c r="N678" s="7"/>
    </row>
    <row r="679" spans="1:14" hidden="1" x14ac:dyDescent="0.3">
      <c r="A679">
        <v>677</v>
      </c>
      <c r="B679">
        <v>0</v>
      </c>
      <c r="C679">
        <v>3</v>
      </c>
      <c r="D679" s="7" t="s">
        <v>1018</v>
      </c>
      <c r="E679" s="7" t="s">
        <v>78</v>
      </c>
      <c r="F679">
        <v>24.5</v>
      </c>
      <c r="G679">
        <v>0</v>
      </c>
      <c r="H679">
        <v>0</v>
      </c>
      <c r="I679">
        <v>342826</v>
      </c>
      <c r="J679">
        <v>8.0500000000000007</v>
      </c>
      <c r="K679" s="7"/>
      <c r="L679" s="7" t="s">
        <v>80</v>
      </c>
      <c r="N679" s="7"/>
    </row>
    <row r="680" spans="1:14" hidden="1" x14ac:dyDescent="0.3">
      <c r="A680">
        <v>678</v>
      </c>
      <c r="B680">
        <v>1</v>
      </c>
      <c r="C680">
        <v>3</v>
      </c>
      <c r="D680" s="7" t="s">
        <v>1019</v>
      </c>
      <c r="E680" s="7" t="s">
        <v>82</v>
      </c>
      <c r="F680">
        <v>18</v>
      </c>
      <c r="G680">
        <v>0</v>
      </c>
      <c r="H680">
        <v>0</v>
      </c>
      <c r="I680">
        <v>4138</v>
      </c>
      <c r="J680">
        <v>9.8416999999999994</v>
      </c>
      <c r="K680" s="7"/>
      <c r="L680" s="7" t="s">
        <v>80</v>
      </c>
      <c r="N680" s="7"/>
    </row>
    <row r="681" spans="1:14" hidden="1" x14ac:dyDescent="0.3">
      <c r="A681">
        <v>679</v>
      </c>
      <c r="B681">
        <v>0</v>
      </c>
      <c r="C681">
        <v>3</v>
      </c>
      <c r="D681" s="7" t="s">
        <v>1020</v>
      </c>
      <c r="E681" s="7" t="s">
        <v>82</v>
      </c>
      <c r="F681">
        <v>43</v>
      </c>
      <c r="G681">
        <v>1</v>
      </c>
      <c r="H681">
        <v>6</v>
      </c>
      <c r="I681" t="s">
        <v>170</v>
      </c>
      <c r="J681">
        <v>46.9</v>
      </c>
      <c r="K681" s="7"/>
      <c r="L681" s="7" t="s">
        <v>80</v>
      </c>
      <c r="N681" s="7"/>
    </row>
    <row r="682" spans="1:14" hidden="1" x14ac:dyDescent="0.3">
      <c r="A682">
        <v>680</v>
      </c>
      <c r="B682">
        <v>1</v>
      </c>
      <c r="C682">
        <v>1</v>
      </c>
      <c r="D682" s="7" t="s">
        <v>1021</v>
      </c>
      <c r="E682" s="7" t="s">
        <v>78</v>
      </c>
      <c r="F682">
        <v>36</v>
      </c>
      <c r="G682">
        <v>0</v>
      </c>
      <c r="H682">
        <v>1</v>
      </c>
      <c r="I682" t="s">
        <v>457</v>
      </c>
      <c r="J682">
        <v>512.32920000000001</v>
      </c>
      <c r="K682" s="7" t="s">
        <v>1022</v>
      </c>
      <c r="L682" s="7" t="s">
        <v>85</v>
      </c>
      <c r="N682" s="7"/>
    </row>
    <row r="683" spans="1:14" hidden="1" x14ac:dyDescent="0.3">
      <c r="A683">
        <v>681</v>
      </c>
      <c r="B683">
        <v>0</v>
      </c>
      <c r="C683">
        <v>3</v>
      </c>
      <c r="D683" s="7" t="s">
        <v>1023</v>
      </c>
      <c r="E683" s="7" t="s">
        <v>82</v>
      </c>
      <c r="G683">
        <v>0</v>
      </c>
      <c r="H683">
        <v>0</v>
      </c>
      <c r="I683">
        <v>330935</v>
      </c>
      <c r="J683">
        <v>8.1374999999999993</v>
      </c>
      <c r="K683" s="7"/>
      <c r="L683" s="7" t="s">
        <v>92</v>
      </c>
      <c r="N683" s="7"/>
    </row>
    <row r="684" spans="1:14" hidden="1" x14ac:dyDescent="0.3">
      <c r="A684">
        <v>682</v>
      </c>
      <c r="B684">
        <v>1</v>
      </c>
      <c r="C684">
        <v>1</v>
      </c>
      <c r="D684" s="7" t="s">
        <v>1024</v>
      </c>
      <c r="E684" s="7" t="s">
        <v>78</v>
      </c>
      <c r="F684">
        <v>27</v>
      </c>
      <c r="G684">
        <v>0</v>
      </c>
      <c r="H684">
        <v>0</v>
      </c>
      <c r="I684" t="s">
        <v>157</v>
      </c>
      <c r="J684">
        <v>76.729200000000006</v>
      </c>
      <c r="K684" s="7" t="s">
        <v>1025</v>
      </c>
      <c r="L684" s="7" t="s">
        <v>85</v>
      </c>
      <c r="N684" s="7"/>
    </row>
    <row r="685" spans="1:14" hidden="1" x14ac:dyDescent="0.3">
      <c r="A685">
        <v>683</v>
      </c>
      <c r="B685">
        <v>0</v>
      </c>
      <c r="C685">
        <v>3</v>
      </c>
      <c r="D685" s="7" t="s">
        <v>1026</v>
      </c>
      <c r="E685" s="7" t="s">
        <v>78</v>
      </c>
      <c r="F685">
        <v>20</v>
      </c>
      <c r="G685">
        <v>0</v>
      </c>
      <c r="H685">
        <v>0</v>
      </c>
      <c r="I685">
        <v>6563</v>
      </c>
      <c r="J685">
        <v>9.2249999999999996</v>
      </c>
      <c r="K685" s="7"/>
      <c r="L685" s="7" t="s">
        <v>80</v>
      </c>
      <c r="N685" s="7"/>
    </row>
    <row r="686" spans="1:14" hidden="1" x14ac:dyDescent="0.3">
      <c r="A686">
        <v>684</v>
      </c>
      <c r="B686">
        <v>0</v>
      </c>
      <c r="C686">
        <v>3</v>
      </c>
      <c r="D686" s="7" t="s">
        <v>1027</v>
      </c>
      <c r="E686" s="7" t="s">
        <v>78</v>
      </c>
      <c r="F686">
        <v>14</v>
      </c>
      <c r="G686">
        <v>5</v>
      </c>
      <c r="H686">
        <v>2</v>
      </c>
      <c r="I686" t="s">
        <v>170</v>
      </c>
      <c r="J686">
        <v>46.9</v>
      </c>
      <c r="K686" s="7"/>
      <c r="L686" s="7" t="s">
        <v>80</v>
      </c>
      <c r="N686" s="7"/>
    </row>
    <row r="687" spans="1:14" hidden="1" x14ac:dyDescent="0.3">
      <c r="A687">
        <v>685</v>
      </c>
      <c r="B687">
        <v>0</v>
      </c>
      <c r="C687">
        <v>2</v>
      </c>
      <c r="D687" s="7" t="s">
        <v>1028</v>
      </c>
      <c r="E687" s="7" t="s">
        <v>78</v>
      </c>
      <c r="F687">
        <v>60</v>
      </c>
      <c r="G687">
        <v>1</v>
      </c>
      <c r="H687">
        <v>1</v>
      </c>
      <c r="I687">
        <v>29750</v>
      </c>
      <c r="J687">
        <v>39</v>
      </c>
      <c r="K687" s="7"/>
      <c r="L687" s="7" t="s">
        <v>80</v>
      </c>
      <c r="N687" s="7"/>
    </row>
    <row r="688" spans="1:14" hidden="1" x14ac:dyDescent="0.3">
      <c r="A688">
        <v>686</v>
      </c>
      <c r="B688">
        <v>0</v>
      </c>
      <c r="C688">
        <v>2</v>
      </c>
      <c r="D688" s="7" t="s">
        <v>1029</v>
      </c>
      <c r="E688" s="7" t="s">
        <v>78</v>
      </c>
      <c r="F688">
        <v>25</v>
      </c>
      <c r="G688">
        <v>1</v>
      </c>
      <c r="H688">
        <v>2</v>
      </c>
      <c r="I688" t="s">
        <v>145</v>
      </c>
      <c r="J688">
        <v>41.5792</v>
      </c>
      <c r="K688" s="7"/>
      <c r="L688" s="7" t="s">
        <v>85</v>
      </c>
      <c r="N688" s="7"/>
    </row>
    <row r="689" spans="1:14" hidden="1" x14ac:dyDescent="0.3">
      <c r="A689">
        <v>687</v>
      </c>
      <c r="B689">
        <v>0</v>
      </c>
      <c r="C689">
        <v>3</v>
      </c>
      <c r="D689" s="7" t="s">
        <v>1030</v>
      </c>
      <c r="E689" s="7" t="s">
        <v>78</v>
      </c>
      <c r="F689">
        <v>14</v>
      </c>
      <c r="G689">
        <v>4</v>
      </c>
      <c r="H689">
        <v>1</v>
      </c>
      <c r="I689">
        <v>3101295</v>
      </c>
      <c r="J689">
        <v>39.6875</v>
      </c>
      <c r="K689" s="7"/>
      <c r="L689" s="7" t="s">
        <v>80</v>
      </c>
      <c r="N689" s="7"/>
    </row>
    <row r="690" spans="1:14" hidden="1" x14ac:dyDescent="0.3">
      <c r="A690">
        <v>688</v>
      </c>
      <c r="B690">
        <v>0</v>
      </c>
      <c r="C690">
        <v>3</v>
      </c>
      <c r="D690" s="7" t="s">
        <v>1031</v>
      </c>
      <c r="E690" s="7" t="s">
        <v>78</v>
      </c>
      <c r="F690">
        <v>19</v>
      </c>
      <c r="G690">
        <v>0</v>
      </c>
      <c r="H690">
        <v>0</v>
      </c>
      <c r="I690">
        <v>349228</v>
      </c>
      <c r="J690">
        <v>10.1708</v>
      </c>
      <c r="K690" s="7"/>
      <c r="L690" s="7" t="s">
        <v>80</v>
      </c>
      <c r="N690" s="7"/>
    </row>
    <row r="691" spans="1:14" hidden="1" x14ac:dyDescent="0.3">
      <c r="A691">
        <v>689</v>
      </c>
      <c r="B691">
        <v>0</v>
      </c>
      <c r="C691">
        <v>3</v>
      </c>
      <c r="D691" s="7" t="s">
        <v>1032</v>
      </c>
      <c r="E691" s="7" t="s">
        <v>78</v>
      </c>
      <c r="F691">
        <v>18</v>
      </c>
      <c r="G691">
        <v>0</v>
      </c>
      <c r="H691">
        <v>0</v>
      </c>
      <c r="I691">
        <v>350036</v>
      </c>
      <c r="J691">
        <v>7.7957999999999998</v>
      </c>
      <c r="K691" s="7"/>
      <c r="L691" s="7" t="s">
        <v>80</v>
      </c>
      <c r="N691" s="7"/>
    </row>
    <row r="692" spans="1:14" hidden="1" x14ac:dyDescent="0.3">
      <c r="A692">
        <v>690</v>
      </c>
      <c r="B692">
        <v>1</v>
      </c>
      <c r="C692">
        <v>1</v>
      </c>
      <c r="D692" s="7" t="s">
        <v>1033</v>
      </c>
      <c r="E692" s="7" t="s">
        <v>82</v>
      </c>
      <c r="F692">
        <v>15</v>
      </c>
      <c r="G692">
        <v>0</v>
      </c>
      <c r="H692">
        <v>1</v>
      </c>
      <c r="I692">
        <v>24160</v>
      </c>
      <c r="J692">
        <v>211.33750000000001</v>
      </c>
      <c r="K692" s="7" t="s">
        <v>1034</v>
      </c>
      <c r="L692" s="7" t="s">
        <v>80</v>
      </c>
      <c r="N692" s="7"/>
    </row>
    <row r="693" spans="1:14" hidden="1" x14ac:dyDescent="0.3">
      <c r="A693">
        <v>691</v>
      </c>
      <c r="B693">
        <v>1</v>
      </c>
      <c r="C693">
        <v>1</v>
      </c>
      <c r="D693" s="7" t="s">
        <v>1035</v>
      </c>
      <c r="E693" s="7" t="s">
        <v>78</v>
      </c>
      <c r="F693">
        <v>31</v>
      </c>
      <c r="G693">
        <v>1</v>
      </c>
      <c r="H693">
        <v>0</v>
      </c>
      <c r="I693">
        <v>17474</v>
      </c>
      <c r="J693">
        <v>57</v>
      </c>
      <c r="K693" s="7" t="s">
        <v>1036</v>
      </c>
      <c r="L693" s="7" t="s">
        <v>80</v>
      </c>
      <c r="N693" s="7"/>
    </row>
    <row r="694" spans="1:14" hidden="1" x14ac:dyDescent="0.3">
      <c r="A694">
        <v>692</v>
      </c>
      <c r="B694">
        <v>1</v>
      </c>
      <c r="C694">
        <v>3</v>
      </c>
      <c r="D694" s="7" t="s">
        <v>1037</v>
      </c>
      <c r="E694" s="7" t="s">
        <v>82</v>
      </c>
      <c r="F694">
        <v>4</v>
      </c>
      <c r="G694">
        <v>0</v>
      </c>
      <c r="H694">
        <v>1</v>
      </c>
      <c r="I694">
        <v>349256</v>
      </c>
      <c r="J694">
        <v>13.416700000000001</v>
      </c>
      <c r="K694" s="7"/>
      <c r="L694" s="7" t="s">
        <v>85</v>
      </c>
      <c r="N694" s="7"/>
    </row>
    <row r="695" spans="1:14" hidden="1" x14ac:dyDescent="0.3">
      <c r="A695">
        <v>693</v>
      </c>
      <c r="B695">
        <v>1</v>
      </c>
      <c r="C695">
        <v>3</v>
      </c>
      <c r="D695" s="7" t="s">
        <v>1038</v>
      </c>
      <c r="E695" s="7" t="s">
        <v>78</v>
      </c>
      <c r="G695">
        <v>0</v>
      </c>
      <c r="H695">
        <v>0</v>
      </c>
      <c r="I695">
        <v>1601</v>
      </c>
      <c r="J695">
        <v>56.495800000000003</v>
      </c>
      <c r="K695" s="7"/>
      <c r="L695" s="7" t="s">
        <v>80</v>
      </c>
      <c r="N695" s="7"/>
    </row>
    <row r="696" spans="1:14" hidden="1" x14ac:dyDescent="0.3">
      <c r="A696">
        <v>694</v>
      </c>
      <c r="B696">
        <v>0</v>
      </c>
      <c r="C696">
        <v>3</v>
      </c>
      <c r="D696" s="7" t="s">
        <v>1039</v>
      </c>
      <c r="E696" s="7" t="s">
        <v>78</v>
      </c>
      <c r="F696">
        <v>25</v>
      </c>
      <c r="G696">
        <v>0</v>
      </c>
      <c r="H696">
        <v>0</v>
      </c>
      <c r="I696">
        <v>2672</v>
      </c>
      <c r="J696">
        <v>7.2249999999999996</v>
      </c>
      <c r="K696" s="7"/>
      <c r="L696" s="7" t="s">
        <v>85</v>
      </c>
      <c r="N696" s="7"/>
    </row>
    <row r="697" spans="1:14" hidden="1" x14ac:dyDescent="0.3">
      <c r="A697">
        <v>695</v>
      </c>
      <c r="B697">
        <v>0</v>
      </c>
      <c r="C697">
        <v>1</v>
      </c>
      <c r="D697" s="7" t="s">
        <v>1040</v>
      </c>
      <c r="E697" s="7" t="s">
        <v>78</v>
      </c>
      <c r="F697">
        <v>60</v>
      </c>
      <c r="G697">
        <v>0</v>
      </c>
      <c r="H697">
        <v>0</v>
      </c>
      <c r="I697">
        <v>113800</v>
      </c>
      <c r="J697">
        <v>26.55</v>
      </c>
      <c r="K697" s="7"/>
      <c r="L697" s="7" t="s">
        <v>80</v>
      </c>
      <c r="N697" s="7"/>
    </row>
    <row r="698" spans="1:14" hidden="1" x14ac:dyDescent="0.3">
      <c r="A698">
        <v>696</v>
      </c>
      <c r="B698">
        <v>0</v>
      </c>
      <c r="C698">
        <v>2</v>
      </c>
      <c r="D698" s="7" t="s">
        <v>1041</v>
      </c>
      <c r="E698" s="7" t="s">
        <v>78</v>
      </c>
      <c r="F698">
        <v>52</v>
      </c>
      <c r="G698">
        <v>0</v>
      </c>
      <c r="H698">
        <v>0</v>
      </c>
      <c r="I698">
        <v>248731</v>
      </c>
      <c r="J698">
        <v>13.5</v>
      </c>
      <c r="K698" s="7"/>
      <c r="L698" s="7" t="s">
        <v>80</v>
      </c>
      <c r="N698" s="7"/>
    </row>
    <row r="699" spans="1:14" hidden="1" x14ac:dyDescent="0.3">
      <c r="A699">
        <v>697</v>
      </c>
      <c r="B699">
        <v>0</v>
      </c>
      <c r="C699">
        <v>3</v>
      </c>
      <c r="D699" s="7" t="s">
        <v>1042</v>
      </c>
      <c r="E699" s="7" t="s">
        <v>78</v>
      </c>
      <c r="F699">
        <v>44</v>
      </c>
      <c r="G699">
        <v>0</v>
      </c>
      <c r="H699">
        <v>0</v>
      </c>
      <c r="I699">
        <v>363592</v>
      </c>
      <c r="J699">
        <v>8.0500000000000007</v>
      </c>
      <c r="K699" s="7"/>
      <c r="L699" s="7" t="s">
        <v>80</v>
      </c>
      <c r="N699" s="7"/>
    </row>
    <row r="700" spans="1:14" hidden="1" x14ac:dyDescent="0.3">
      <c r="A700">
        <v>698</v>
      </c>
      <c r="B700">
        <v>1</v>
      </c>
      <c r="C700">
        <v>3</v>
      </c>
      <c r="D700" s="7" t="s">
        <v>1043</v>
      </c>
      <c r="E700" s="7" t="s">
        <v>82</v>
      </c>
      <c r="G700">
        <v>0</v>
      </c>
      <c r="H700">
        <v>0</v>
      </c>
      <c r="I700">
        <v>35852</v>
      </c>
      <c r="J700">
        <v>7.7332999999999998</v>
      </c>
      <c r="K700" s="7"/>
      <c r="L700" s="7" t="s">
        <v>92</v>
      </c>
      <c r="N700" s="7"/>
    </row>
    <row r="701" spans="1:14" hidden="1" x14ac:dyDescent="0.3">
      <c r="A701">
        <v>699</v>
      </c>
      <c r="B701">
        <v>0</v>
      </c>
      <c r="C701">
        <v>1</v>
      </c>
      <c r="D701" s="7" t="s">
        <v>1044</v>
      </c>
      <c r="E701" s="7" t="s">
        <v>78</v>
      </c>
      <c r="F701">
        <v>49</v>
      </c>
      <c r="G701">
        <v>1</v>
      </c>
      <c r="H701">
        <v>1</v>
      </c>
      <c r="I701">
        <v>17421</v>
      </c>
      <c r="J701">
        <v>110.88330000000001</v>
      </c>
      <c r="K701" s="7" t="s">
        <v>897</v>
      </c>
      <c r="L701" s="7" t="s">
        <v>85</v>
      </c>
      <c r="N701" s="7"/>
    </row>
    <row r="702" spans="1:14" hidden="1" x14ac:dyDescent="0.3">
      <c r="A702">
        <v>700</v>
      </c>
      <c r="B702">
        <v>0</v>
      </c>
      <c r="C702">
        <v>3</v>
      </c>
      <c r="D702" s="7" t="s">
        <v>1045</v>
      </c>
      <c r="E702" s="7" t="s">
        <v>78</v>
      </c>
      <c r="F702">
        <v>42</v>
      </c>
      <c r="G702">
        <v>0</v>
      </c>
      <c r="H702">
        <v>0</v>
      </c>
      <c r="I702">
        <v>348121</v>
      </c>
      <c r="J702">
        <v>7.65</v>
      </c>
      <c r="K702" s="7" t="s">
        <v>1046</v>
      </c>
      <c r="L702" s="7" t="s">
        <v>80</v>
      </c>
      <c r="N702" s="7"/>
    </row>
    <row r="703" spans="1:14" hidden="1" x14ac:dyDescent="0.3">
      <c r="A703">
        <v>701</v>
      </c>
      <c r="B703">
        <v>1</v>
      </c>
      <c r="C703">
        <v>1</v>
      </c>
      <c r="D703" s="7" t="s">
        <v>1047</v>
      </c>
      <c r="E703" s="7" t="s">
        <v>82</v>
      </c>
      <c r="F703">
        <v>18</v>
      </c>
      <c r="G703">
        <v>1</v>
      </c>
      <c r="H703">
        <v>0</v>
      </c>
      <c r="I703" t="s">
        <v>630</v>
      </c>
      <c r="J703">
        <v>227.52500000000001</v>
      </c>
      <c r="K703" s="7" t="s">
        <v>1048</v>
      </c>
      <c r="L703" s="7" t="s">
        <v>85</v>
      </c>
      <c r="N703" s="7"/>
    </row>
    <row r="704" spans="1:14" hidden="1" x14ac:dyDescent="0.3">
      <c r="A704">
        <v>702</v>
      </c>
      <c r="B704">
        <v>1</v>
      </c>
      <c r="C704">
        <v>1</v>
      </c>
      <c r="D704" s="7" t="s">
        <v>1049</v>
      </c>
      <c r="E704" s="7" t="s">
        <v>78</v>
      </c>
      <c r="F704">
        <v>35</v>
      </c>
      <c r="G704">
        <v>0</v>
      </c>
      <c r="H704">
        <v>0</v>
      </c>
      <c r="I704" t="s">
        <v>1050</v>
      </c>
      <c r="J704">
        <v>26.287500000000001</v>
      </c>
      <c r="K704" s="7" t="s">
        <v>1051</v>
      </c>
      <c r="L704" s="7" t="s">
        <v>80</v>
      </c>
      <c r="N704" s="7"/>
    </row>
    <row r="705" spans="1:14" hidden="1" x14ac:dyDescent="0.3">
      <c r="A705">
        <v>703</v>
      </c>
      <c r="B705">
        <v>0</v>
      </c>
      <c r="C705">
        <v>3</v>
      </c>
      <c r="D705" s="7" t="s">
        <v>1052</v>
      </c>
      <c r="E705" s="7" t="s">
        <v>82</v>
      </c>
      <c r="F705">
        <v>18</v>
      </c>
      <c r="G705">
        <v>0</v>
      </c>
      <c r="H705">
        <v>1</v>
      </c>
      <c r="I705">
        <v>2691</v>
      </c>
      <c r="J705">
        <v>14.4542</v>
      </c>
      <c r="K705" s="7"/>
      <c r="L705" s="7" t="s">
        <v>85</v>
      </c>
      <c r="N705" s="7"/>
    </row>
    <row r="706" spans="1:14" hidden="1" x14ac:dyDescent="0.3">
      <c r="A706">
        <v>704</v>
      </c>
      <c r="B706">
        <v>0</v>
      </c>
      <c r="C706">
        <v>3</v>
      </c>
      <c r="D706" s="7" t="s">
        <v>1053</v>
      </c>
      <c r="E706" s="7" t="s">
        <v>78</v>
      </c>
      <c r="F706">
        <v>25</v>
      </c>
      <c r="G706">
        <v>0</v>
      </c>
      <c r="H706">
        <v>0</v>
      </c>
      <c r="I706">
        <v>36864</v>
      </c>
      <c r="J706">
        <v>7.7416999999999998</v>
      </c>
      <c r="K706" s="7"/>
      <c r="L706" s="7" t="s">
        <v>92</v>
      </c>
      <c r="N706" s="7"/>
    </row>
    <row r="707" spans="1:14" hidden="1" x14ac:dyDescent="0.3">
      <c r="A707">
        <v>705</v>
      </c>
      <c r="B707">
        <v>0</v>
      </c>
      <c r="C707">
        <v>3</v>
      </c>
      <c r="D707" s="7" t="s">
        <v>1054</v>
      </c>
      <c r="E707" s="7" t="s">
        <v>78</v>
      </c>
      <c r="F707">
        <v>26</v>
      </c>
      <c r="G707">
        <v>1</v>
      </c>
      <c r="H707">
        <v>0</v>
      </c>
      <c r="I707">
        <v>350025</v>
      </c>
      <c r="J707">
        <v>7.8541999999999996</v>
      </c>
      <c r="K707" s="7"/>
      <c r="L707" s="7" t="s">
        <v>80</v>
      </c>
      <c r="N707" s="7"/>
    </row>
    <row r="708" spans="1:14" hidden="1" x14ac:dyDescent="0.3">
      <c r="A708">
        <v>706</v>
      </c>
      <c r="B708">
        <v>0</v>
      </c>
      <c r="C708">
        <v>2</v>
      </c>
      <c r="D708" s="7" t="s">
        <v>1055</v>
      </c>
      <c r="E708" s="7" t="s">
        <v>78</v>
      </c>
      <c r="F708">
        <v>39</v>
      </c>
      <c r="G708">
        <v>0</v>
      </c>
      <c r="H708">
        <v>0</v>
      </c>
      <c r="I708">
        <v>250655</v>
      </c>
      <c r="J708">
        <v>26</v>
      </c>
      <c r="K708" s="7"/>
      <c r="L708" s="7" t="s">
        <v>80</v>
      </c>
      <c r="N708" s="7"/>
    </row>
    <row r="709" spans="1:14" x14ac:dyDescent="0.3">
      <c r="A709">
        <v>707</v>
      </c>
      <c r="B709">
        <v>1</v>
      </c>
      <c r="C709">
        <v>2</v>
      </c>
      <c r="D709" s="7" t="s">
        <v>1056</v>
      </c>
      <c r="E709" s="7" t="s">
        <v>82</v>
      </c>
      <c r="F709">
        <v>45</v>
      </c>
      <c r="G709">
        <v>0</v>
      </c>
      <c r="H709">
        <v>0</v>
      </c>
      <c r="I709">
        <v>223596</v>
      </c>
      <c r="J709">
        <v>13.5</v>
      </c>
      <c r="K709" s="7"/>
      <c r="L709" s="7" t="s">
        <v>80</v>
      </c>
      <c r="N709" s="7"/>
    </row>
    <row r="710" spans="1:14" hidden="1" x14ac:dyDescent="0.3">
      <c r="A710">
        <v>708</v>
      </c>
      <c r="B710">
        <v>1</v>
      </c>
      <c r="C710">
        <v>1</v>
      </c>
      <c r="D710" s="7" t="s">
        <v>1057</v>
      </c>
      <c r="E710" s="7" t="s">
        <v>78</v>
      </c>
      <c r="F710">
        <v>42</v>
      </c>
      <c r="G710">
        <v>0</v>
      </c>
      <c r="H710">
        <v>0</v>
      </c>
      <c r="I710" t="s">
        <v>1058</v>
      </c>
      <c r="J710">
        <v>26.287500000000001</v>
      </c>
      <c r="K710" s="7" t="s">
        <v>1051</v>
      </c>
      <c r="L710" s="7" t="s">
        <v>80</v>
      </c>
      <c r="N710" s="7"/>
    </row>
    <row r="711" spans="1:14" hidden="1" x14ac:dyDescent="0.3">
      <c r="A711">
        <v>709</v>
      </c>
      <c r="B711">
        <v>1</v>
      </c>
      <c r="C711">
        <v>1</v>
      </c>
      <c r="D711" s="7" t="s">
        <v>1059</v>
      </c>
      <c r="E711" s="7" t="s">
        <v>82</v>
      </c>
      <c r="F711">
        <v>22</v>
      </c>
      <c r="G711">
        <v>0</v>
      </c>
      <c r="H711">
        <v>0</v>
      </c>
      <c r="I711">
        <v>113781</v>
      </c>
      <c r="J711">
        <v>151.55000000000001</v>
      </c>
      <c r="K711" s="7"/>
      <c r="L711" s="7" t="s">
        <v>80</v>
      </c>
      <c r="N711" s="7"/>
    </row>
    <row r="712" spans="1:14" hidden="1" x14ac:dyDescent="0.3">
      <c r="A712">
        <v>710</v>
      </c>
      <c r="B712">
        <v>1</v>
      </c>
      <c r="C712">
        <v>3</v>
      </c>
      <c r="D712" s="7" t="s">
        <v>1060</v>
      </c>
      <c r="E712" s="7" t="s">
        <v>78</v>
      </c>
      <c r="G712">
        <v>1</v>
      </c>
      <c r="H712">
        <v>1</v>
      </c>
      <c r="I712">
        <v>2661</v>
      </c>
      <c r="J712">
        <v>15.245799999999999</v>
      </c>
      <c r="K712" s="7"/>
      <c r="L712" s="7" t="s">
        <v>85</v>
      </c>
      <c r="N712" s="7"/>
    </row>
    <row r="713" spans="1:14" hidden="1" x14ac:dyDescent="0.3">
      <c r="A713">
        <v>711</v>
      </c>
      <c r="B713">
        <v>1</v>
      </c>
      <c r="C713">
        <v>1</v>
      </c>
      <c r="D713" s="7" t="s">
        <v>1061</v>
      </c>
      <c r="E713" s="7" t="s">
        <v>82</v>
      </c>
      <c r="F713">
        <v>24</v>
      </c>
      <c r="G713">
        <v>0</v>
      </c>
      <c r="H713">
        <v>0</v>
      </c>
      <c r="I713" t="s">
        <v>1062</v>
      </c>
      <c r="J713">
        <v>49.504199999999997</v>
      </c>
      <c r="K713" s="7" t="s">
        <v>1063</v>
      </c>
      <c r="L713" s="7" t="s">
        <v>85</v>
      </c>
      <c r="N713" s="7"/>
    </row>
    <row r="714" spans="1:14" hidden="1" x14ac:dyDescent="0.3">
      <c r="A714">
        <v>712</v>
      </c>
      <c r="B714">
        <v>0</v>
      </c>
      <c r="C714">
        <v>1</v>
      </c>
      <c r="D714" s="7" t="s">
        <v>1064</v>
      </c>
      <c r="E714" s="7" t="s">
        <v>78</v>
      </c>
      <c r="G714">
        <v>0</v>
      </c>
      <c r="H714">
        <v>0</v>
      </c>
      <c r="I714">
        <v>113028</v>
      </c>
      <c r="J714">
        <v>26.55</v>
      </c>
      <c r="K714" s="7" t="s">
        <v>565</v>
      </c>
      <c r="L714" s="7" t="s">
        <v>80</v>
      </c>
      <c r="N714" s="7"/>
    </row>
    <row r="715" spans="1:14" hidden="1" x14ac:dyDescent="0.3">
      <c r="A715">
        <v>713</v>
      </c>
      <c r="B715">
        <v>1</v>
      </c>
      <c r="C715">
        <v>1</v>
      </c>
      <c r="D715" s="7" t="s">
        <v>1065</v>
      </c>
      <c r="E715" s="7" t="s">
        <v>78</v>
      </c>
      <c r="F715">
        <v>48</v>
      </c>
      <c r="G715">
        <v>1</v>
      </c>
      <c r="H715">
        <v>0</v>
      </c>
      <c r="I715">
        <v>19996</v>
      </c>
      <c r="J715">
        <v>52</v>
      </c>
      <c r="K715" s="7" t="s">
        <v>1008</v>
      </c>
      <c r="L715" s="7" t="s">
        <v>80</v>
      </c>
      <c r="N715" s="7"/>
    </row>
    <row r="716" spans="1:14" hidden="1" x14ac:dyDescent="0.3">
      <c r="A716">
        <v>714</v>
      </c>
      <c r="B716">
        <v>0</v>
      </c>
      <c r="C716">
        <v>3</v>
      </c>
      <c r="D716" s="7" t="s">
        <v>1066</v>
      </c>
      <c r="E716" s="7" t="s">
        <v>78</v>
      </c>
      <c r="F716">
        <v>29</v>
      </c>
      <c r="G716">
        <v>0</v>
      </c>
      <c r="H716">
        <v>0</v>
      </c>
      <c r="I716">
        <v>7545</v>
      </c>
      <c r="J716">
        <v>9.4832999999999998</v>
      </c>
      <c r="K716" s="7"/>
      <c r="L716" s="7" t="s">
        <v>80</v>
      </c>
      <c r="N716" s="7"/>
    </row>
    <row r="717" spans="1:14" hidden="1" x14ac:dyDescent="0.3">
      <c r="A717">
        <v>715</v>
      </c>
      <c r="B717">
        <v>0</v>
      </c>
      <c r="C717">
        <v>2</v>
      </c>
      <c r="D717" s="7" t="s">
        <v>1067</v>
      </c>
      <c r="E717" s="7" t="s">
        <v>78</v>
      </c>
      <c r="F717">
        <v>52</v>
      </c>
      <c r="G717">
        <v>0</v>
      </c>
      <c r="H717">
        <v>0</v>
      </c>
      <c r="I717">
        <v>250647</v>
      </c>
      <c r="J717">
        <v>13</v>
      </c>
      <c r="K717" s="7"/>
      <c r="L717" s="7" t="s">
        <v>80</v>
      </c>
      <c r="N717" s="7"/>
    </row>
    <row r="718" spans="1:14" hidden="1" x14ac:dyDescent="0.3">
      <c r="A718">
        <v>716</v>
      </c>
      <c r="B718">
        <v>0</v>
      </c>
      <c r="C718">
        <v>3</v>
      </c>
      <c r="D718" s="7" t="s">
        <v>1068</v>
      </c>
      <c r="E718" s="7" t="s">
        <v>78</v>
      </c>
      <c r="F718">
        <v>19</v>
      </c>
      <c r="G718">
        <v>0</v>
      </c>
      <c r="H718">
        <v>0</v>
      </c>
      <c r="I718">
        <v>348124</v>
      </c>
      <c r="J718">
        <v>7.65</v>
      </c>
      <c r="K718" s="7" t="s">
        <v>195</v>
      </c>
      <c r="L718" s="7" t="s">
        <v>80</v>
      </c>
      <c r="N718" s="7"/>
    </row>
    <row r="719" spans="1:14" hidden="1" x14ac:dyDescent="0.3">
      <c r="A719">
        <v>717</v>
      </c>
      <c r="B719">
        <v>1</v>
      </c>
      <c r="C719">
        <v>1</v>
      </c>
      <c r="D719" s="7" t="s">
        <v>1069</v>
      </c>
      <c r="E719" s="7" t="s">
        <v>82</v>
      </c>
      <c r="F719">
        <v>38</v>
      </c>
      <c r="G719">
        <v>0</v>
      </c>
      <c r="H719">
        <v>0</v>
      </c>
      <c r="I719" t="s">
        <v>630</v>
      </c>
      <c r="J719">
        <v>227.52500000000001</v>
      </c>
      <c r="K719" s="7" t="s">
        <v>1070</v>
      </c>
      <c r="L719" s="7" t="s">
        <v>85</v>
      </c>
      <c r="N719" s="7"/>
    </row>
    <row r="720" spans="1:14" x14ac:dyDescent="0.3">
      <c r="A720">
        <v>718</v>
      </c>
      <c r="B720">
        <v>1</v>
      </c>
      <c r="C720">
        <v>2</v>
      </c>
      <c r="D720" s="7" t="s">
        <v>1071</v>
      </c>
      <c r="E720" s="7" t="s">
        <v>82</v>
      </c>
      <c r="F720">
        <v>27</v>
      </c>
      <c r="G720">
        <v>0</v>
      </c>
      <c r="H720">
        <v>0</v>
      </c>
      <c r="I720">
        <v>34218</v>
      </c>
      <c r="J720">
        <v>10.5</v>
      </c>
      <c r="K720" s="7" t="s">
        <v>260</v>
      </c>
      <c r="L720" s="7" t="s">
        <v>80</v>
      </c>
      <c r="N720" s="7"/>
    </row>
    <row r="721" spans="1:14" hidden="1" x14ac:dyDescent="0.3">
      <c r="A721">
        <v>719</v>
      </c>
      <c r="B721">
        <v>0</v>
      </c>
      <c r="C721">
        <v>3</v>
      </c>
      <c r="D721" s="7" t="s">
        <v>1072</v>
      </c>
      <c r="E721" s="7" t="s">
        <v>78</v>
      </c>
      <c r="G721">
        <v>0</v>
      </c>
      <c r="H721">
        <v>0</v>
      </c>
      <c r="I721">
        <v>36568</v>
      </c>
      <c r="J721">
        <v>15.5</v>
      </c>
      <c r="K721" s="7"/>
      <c r="L721" s="7" t="s">
        <v>92</v>
      </c>
      <c r="N721" s="7"/>
    </row>
    <row r="722" spans="1:14" hidden="1" x14ac:dyDescent="0.3">
      <c r="A722">
        <v>720</v>
      </c>
      <c r="B722">
        <v>0</v>
      </c>
      <c r="C722">
        <v>3</v>
      </c>
      <c r="D722" s="7" t="s">
        <v>1073</v>
      </c>
      <c r="E722" s="7" t="s">
        <v>78</v>
      </c>
      <c r="F722">
        <v>33</v>
      </c>
      <c r="G722">
        <v>0</v>
      </c>
      <c r="H722">
        <v>0</v>
      </c>
      <c r="I722">
        <v>347062</v>
      </c>
      <c r="J722">
        <v>7.7750000000000004</v>
      </c>
      <c r="K722" s="7"/>
      <c r="L722" s="7" t="s">
        <v>80</v>
      </c>
      <c r="N722" s="7"/>
    </row>
    <row r="723" spans="1:14" x14ac:dyDescent="0.3">
      <c r="A723">
        <v>721</v>
      </c>
      <c r="B723">
        <v>1</v>
      </c>
      <c r="C723">
        <v>2</v>
      </c>
      <c r="D723" s="7" t="s">
        <v>1074</v>
      </c>
      <c r="E723" s="7" t="s">
        <v>82</v>
      </c>
      <c r="F723">
        <v>6</v>
      </c>
      <c r="G723">
        <v>0</v>
      </c>
      <c r="H723">
        <v>1</v>
      </c>
      <c r="I723">
        <v>248727</v>
      </c>
      <c r="J723">
        <v>33</v>
      </c>
      <c r="K723" s="7"/>
      <c r="L723" s="7" t="s">
        <v>80</v>
      </c>
      <c r="N723" s="7"/>
    </row>
    <row r="724" spans="1:14" hidden="1" x14ac:dyDescent="0.3">
      <c r="A724">
        <v>722</v>
      </c>
      <c r="B724">
        <v>0</v>
      </c>
      <c r="C724">
        <v>3</v>
      </c>
      <c r="D724" s="7" t="s">
        <v>1075</v>
      </c>
      <c r="E724" s="7" t="s">
        <v>78</v>
      </c>
      <c r="F724">
        <v>17</v>
      </c>
      <c r="G724">
        <v>1</v>
      </c>
      <c r="H724">
        <v>0</v>
      </c>
      <c r="I724">
        <v>350048</v>
      </c>
      <c r="J724">
        <v>7.0541999999999998</v>
      </c>
      <c r="K724" s="7"/>
      <c r="L724" s="7" t="s">
        <v>80</v>
      </c>
      <c r="N724" s="7"/>
    </row>
    <row r="725" spans="1:14" hidden="1" x14ac:dyDescent="0.3">
      <c r="A725">
        <v>723</v>
      </c>
      <c r="B725">
        <v>0</v>
      </c>
      <c r="C725">
        <v>2</v>
      </c>
      <c r="D725" s="7" t="s">
        <v>1076</v>
      </c>
      <c r="E725" s="7" t="s">
        <v>78</v>
      </c>
      <c r="F725">
        <v>34</v>
      </c>
      <c r="G725">
        <v>0</v>
      </c>
      <c r="H725">
        <v>0</v>
      </c>
      <c r="I725">
        <v>12233</v>
      </c>
      <c r="J725">
        <v>13</v>
      </c>
      <c r="K725" s="7"/>
      <c r="L725" s="7" t="s">
        <v>80</v>
      </c>
      <c r="N725" s="7"/>
    </row>
    <row r="726" spans="1:14" hidden="1" x14ac:dyDescent="0.3">
      <c r="A726">
        <v>724</v>
      </c>
      <c r="B726">
        <v>0</v>
      </c>
      <c r="C726">
        <v>2</v>
      </c>
      <c r="D726" s="7" t="s">
        <v>1077</v>
      </c>
      <c r="E726" s="7" t="s">
        <v>78</v>
      </c>
      <c r="F726">
        <v>50</v>
      </c>
      <c r="G726">
        <v>0</v>
      </c>
      <c r="H726">
        <v>0</v>
      </c>
      <c r="I726">
        <v>250643</v>
      </c>
      <c r="J726">
        <v>13</v>
      </c>
      <c r="K726" s="7"/>
      <c r="L726" s="7" t="s">
        <v>80</v>
      </c>
      <c r="N726" s="7"/>
    </row>
    <row r="727" spans="1:14" hidden="1" x14ac:dyDescent="0.3">
      <c r="A727">
        <v>725</v>
      </c>
      <c r="B727">
        <v>1</v>
      </c>
      <c r="C727">
        <v>1</v>
      </c>
      <c r="D727" s="7" t="s">
        <v>1078</v>
      </c>
      <c r="E727" s="7" t="s">
        <v>78</v>
      </c>
      <c r="F727">
        <v>27</v>
      </c>
      <c r="G727">
        <v>1</v>
      </c>
      <c r="H727">
        <v>0</v>
      </c>
      <c r="I727">
        <v>113806</v>
      </c>
      <c r="J727">
        <v>53.1</v>
      </c>
      <c r="K727" s="7" t="s">
        <v>1079</v>
      </c>
      <c r="L727" s="7" t="s">
        <v>80</v>
      </c>
      <c r="N727" s="7"/>
    </row>
    <row r="728" spans="1:14" hidden="1" x14ac:dyDescent="0.3">
      <c r="A728">
        <v>726</v>
      </c>
      <c r="B728">
        <v>0</v>
      </c>
      <c r="C728">
        <v>3</v>
      </c>
      <c r="D728" s="7" t="s">
        <v>1080</v>
      </c>
      <c r="E728" s="7" t="s">
        <v>78</v>
      </c>
      <c r="F728">
        <v>20</v>
      </c>
      <c r="G728">
        <v>0</v>
      </c>
      <c r="H728">
        <v>0</v>
      </c>
      <c r="I728">
        <v>315094</v>
      </c>
      <c r="J728">
        <v>8.6624999999999996</v>
      </c>
      <c r="K728" s="7"/>
      <c r="L728" s="7" t="s">
        <v>80</v>
      </c>
      <c r="N728" s="7"/>
    </row>
    <row r="729" spans="1:14" x14ac:dyDescent="0.3">
      <c r="A729">
        <v>727</v>
      </c>
      <c r="B729">
        <v>1</v>
      </c>
      <c r="C729">
        <v>2</v>
      </c>
      <c r="D729" s="7" t="s">
        <v>1081</v>
      </c>
      <c r="E729" s="7" t="s">
        <v>82</v>
      </c>
      <c r="F729">
        <v>30</v>
      </c>
      <c r="G729">
        <v>3</v>
      </c>
      <c r="H729">
        <v>0</v>
      </c>
      <c r="I729">
        <v>31027</v>
      </c>
      <c r="J729">
        <v>21</v>
      </c>
      <c r="K729" s="7"/>
      <c r="L729" s="7" t="s">
        <v>80</v>
      </c>
      <c r="N729" s="7"/>
    </row>
    <row r="730" spans="1:14" hidden="1" x14ac:dyDescent="0.3">
      <c r="A730">
        <v>728</v>
      </c>
      <c r="B730">
        <v>1</v>
      </c>
      <c r="C730">
        <v>3</v>
      </c>
      <c r="D730" s="7" t="s">
        <v>1082</v>
      </c>
      <c r="E730" s="7" t="s">
        <v>82</v>
      </c>
      <c r="G730">
        <v>0</v>
      </c>
      <c r="H730">
        <v>0</v>
      </c>
      <c r="I730">
        <v>36866</v>
      </c>
      <c r="J730">
        <v>7.7374999999999998</v>
      </c>
      <c r="K730" s="7"/>
      <c r="L730" s="7" t="s">
        <v>92</v>
      </c>
      <c r="N730" s="7"/>
    </row>
    <row r="731" spans="1:14" hidden="1" x14ac:dyDescent="0.3">
      <c r="A731">
        <v>729</v>
      </c>
      <c r="B731">
        <v>0</v>
      </c>
      <c r="C731">
        <v>2</v>
      </c>
      <c r="D731" s="7" t="s">
        <v>1083</v>
      </c>
      <c r="E731" s="7" t="s">
        <v>78</v>
      </c>
      <c r="F731">
        <v>25</v>
      </c>
      <c r="G731">
        <v>1</v>
      </c>
      <c r="H731">
        <v>0</v>
      </c>
      <c r="I731">
        <v>236853</v>
      </c>
      <c r="J731">
        <v>26</v>
      </c>
      <c r="K731" s="7"/>
      <c r="L731" s="7" t="s">
        <v>80</v>
      </c>
      <c r="N731" s="7"/>
    </row>
    <row r="732" spans="1:14" hidden="1" x14ac:dyDescent="0.3">
      <c r="A732">
        <v>730</v>
      </c>
      <c r="B732">
        <v>0</v>
      </c>
      <c r="C732">
        <v>3</v>
      </c>
      <c r="D732" s="7" t="s">
        <v>1084</v>
      </c>
      <c r="E732" s="7" t="s">
        <v>82</v>
      </c>
      <c r="F732">
        <v>25</v>
      </c>
      <c r="G732">
        <v>1</v>
      </c>
      <c r="H732">
        <v>0</v>
      </c>
      <c r="I732" t="s">
        <v>1085</v>
      </c>
      <c r="J732">
        <v>7.9249999999999998</v>
      </c>
      <c r="K732" s="7"/>
      <c r="L732" s="7" t="s">
        <v>80</v>
      </c>
      <c r="N732" s="7"/>
    </row>
    <row r="733" spans="1:14" hidden="1" x14ac:dyDescent="0.3">
      <c r="A733">
        <v>731</v>
      </c>
      <c r="B733">
        <v>1</v>
      </c>
      <c r="C733">
        <v>1</v>
      </c>
      <c r="D733" s="7" t="s">
        <v>1086</v>
      </c>
      <c r="E733" s="7" t="s">
        <v>82</v>
      </c>
      <c r="F733">
        <v>29</v>
      </c>
      <c r="G733">
        <v>0</v>
      </c>
      <c r="H733">
        <v>0</v>
      </c>
      <c r="I733">
        <v>24160</v>
      </c>
      <c r="J733">
        <v>211.33750000000001</v>
      </c>
      <c r="K733" s="7" t="s">
        <v>1034</v>
      </c>
      <c r="L733" s="7" t="s">
        <v>80</v>
      </c>
      <c r="N733" s="7"/>
    </row>
    <row r="734" spans="1:14" hidden="1" x14ac:dyDescent="0.3">
      <c r="A734">
        <v>732</v>
      </c>
      <c r="B734">
        <v>0</v>
      </c>
      <c r="C734">
        <v>3</v>
      </c>
      <c r="D734" s="7" t="s">
        <v>1087</v>
      </c>
      <c r="E734" s="7" t="s">
        <v>78</v>
      </c>
      <c r="F734">
        <v>11</v>
      </c>
      <c r="G734">
        <v>0</v>
      </c>
      <c r="H734">
        <v>0</v>
      </c>
      <c r="I734">
        <v>2699</v>
      </c>
      <c r="J734">
        <v>18.787500000000001</v>
      </c>
      <c r="K734" s="7"/>
      <c r="L734" s="7" t="s">
        <v>85</v>
      </c>
      <c r="N734" s="7"/>
    </row>
    <row r="735" spans="1:14" hidden="1" x14ac:dyDescent="0.3">
      <c r="A735">
        <v>733</v>
      </c>
      <c r="B735">
        <v>0</v>
      </c>
      <c r="C735">
        <v>2</v>
      </c>
      <c r="D735" s="7" t="s">
        <v>1088</v>
      </c>
      <c r="E735" s="7" t="s">
        <v>78</v>
      </c>
      <c r="G735">
        <v>0</v>
      </c>
      <c r="H735">
        <v>0</v>
      </c>
      <c r="I735">
        <v>239855</v>
      </c>
      <c r="J735">
        <v>0</v>
      </c>
      <c r="K735" s="7"/>
      <c r="L735" s="7" t="s">
        <v>80</v>
      </c>
      <c r="N735" s="7"/>
    </row>
    <row r="736" spans="1:14" hidden="1" x14ac:dyDescent="0.3">
      <c r="A736">
        <v>734</v>
      </c>
      <c r="B736">
        <v>0</v>
      </c>
      <c r="C736">
        <v>2</v>
      </c>
      <c r="D736" s="7" t="s">
        <v>1089</v>
      </c>
      <c r="E736" s="7" t="s">
        <v>78</v>
      </c>
      <c r="F736">
        <v>23</v>
      </c>
      <c r="G736">
        <v>0</v>
      </c>
      <c r="H736">
        <v>0</v>
      </c>
      <c r="I736">
        <v>28425</v>
      </c>
      <c r="J736">
        <v>13</v>
      </c>
      <c r="K736" s="7"/>
      <c r="L736" s="7" t="s">
        <v>80</v>
      </c>
      <c r="N736" s="7"/>
    </row>
    <row r="737" spans="1:14" hidden="1" x14ac:dyDescent="0.3">
      <c r="A737">
        <v>735</v>
      </c>
      <c r="B737">
        <v>0</v>
      </c>
      <c r="C737">
        <v>2</v>
      </c>
      <c r="D737" s="7" t="s">
        <v>1090</v>
      </c>
      <c r="E737" s="7" t="s">
        <v>78</v>
      </c>
      <c r="F737">
        <v>23</v>
      </c>
      <c r="G737">
        <v>0</v>
      </c>
      <c r="H737">
        <v>0</v>
      </c>
      <c r="I737">
        <v>233639</v>
      </c>
      <c r="J737">
        <v>13</v>
      </c>
      <c r="K737" s="7"/>
      <c r="L737" s="7" t="s">
        <v>80</v>
      </c>
      <c r="N737" s="7"/>
    </row>
    <row r="738" spans="1:14" hidden="1" x14ac:dyDescent="0.3">
      <c r="A738">
        <v>736</v>
      </c>
      <c r="B738">
        <v>0</v>
      </c>
      <c r="C738">
        <v>3</v>
      </c>
      <c r="D738" s="7" t="s">
        <v>1091</v>
      </c>
      <c r="E738" s="7" t="s">
        <v>78</v>
      </c>
      <c r="F738">
        <v>28.5</v>
      </c>
      <c r="G738">
        <v>0</v>
      </c>
      <c r="H738">
        <v>0</v>
      </c>
      <c r="I738">
        <v>54636</v>
      </c>
      <c r="J738">
        <v>16.100000000000001</v>
      </c>
      <c r="K738" s="7"/>
      <c r="L738" s="7" t="s">
        <v>80</v>
      </c>
      <c r="N738" s="7"/>
    </row>
    <row r="739" spans="1:14" hidden="1" x14ac:dyDescent="0.3">
      <c r="A739">
        <v>737</v>
      </c>
      <c r="B739">
        <v>0</v>
      </c>
      <c r="C739">
        <v>3</v>
      </c>
      <c r="D739" s="7" t="s">
        <v>1092</v>
      </c>
      <c r="E739" s="7" t="s">
        <v>82</v>
      </c>
      <c r="F739">
        <v>48</v>
      </c>
      <c r="G739">
        <v>1</v>
      </c>
      <c r="H739">
        <v>3</v>
      </c>
      <c r="I739" t="s">
        <v>208</v>
      </c>
      <c r="J739">
        <v>34.375</v>
      </c>
      <c r="K739" s="7"/>
      <c r="L739" s="7" t="s">
        <v>80</v>
      </c>
      <c r="N739" s="7"/>
    </row>
    <row r="740" spans="1:14" hidden="1" x14ac:dyDescent="0.3">
      <c r="A740">
        <v>738</v>
      </c>
      <c r="B740">
        <v>1</v>
      </c>
      <c r="C740">
        <v>1</v>
      </c>
      <c r="D740" s="7" t="s">
        <v>1093</v>
      </c>
      <c r="E740" s="7" t="s">
        <v>78</v>
      </c>
      <c r="F740">
        <v>35</v>
      </c>
      <c r="G740">
        <v>0</v>
      </c>
      <c r="H740">
        <v>0</v>
      </c>
      <c r="I740" t="s">
        <v>457</v>
      </c>
      <c r="J740">
        <v>512.32920000000001</v>
      </c>
      <c r="K740" s="7" t="s">
        <v>1094</v>
      </c>
      <c r="L740" s="7" t="s">
        <v>85</v>
      </c>
      <c r="N740" s="7"/>
    </row>
    <row r="741" spans="1:14" hidden="1" x14ac:dyDescent="0.3">
      <c r="A741">
        <v>739</v>
      </c>
      <c r="B741">
        <v>0</v>
      </c>
      <c r="C741">
        <v>3</v>
      </c>
      <c r="D741" s="7" t="s">
        <v>1095</v>
      </c>
      <c r="E741" s="7" t="s">
        <v>78</v>
      </c>
      <c r="G741">
        <v>0</v>
      </c>
      <c r="H741">
        <v>0</v>
      </c>
      <c r="I741">
        <v>349201</v>
      </c>
      <c r="J741">
        <v>7.8958000000000004</v>
      </c>
      <c r="K741" s="7"/>
      <c r="L741" s="7" t="s">
        <v>80</v>
      </c>
      <c r="N741" s="7"/>
    </row>
    <row r="742" spans="1:14" hidden="1" x14ac:dyDescent="0.3">
      <c r="A742">
        <v>740</v>
      </c>
      <c r="B742">
        <v>0</v>
      </c>
      <c r="C742">
        <v>3</v>
      </c>
      <c r="D742" s="7" t="s">
        <v>1096</v>
      </c>
      <c r="E742" s="7" t="s">
        <v>78</v>
      </c>
      <c r="G742">
        <v>0</v>
      </c>
      <c r="H742">
        <v>0</v>
      </c>
      <c r="I742">
        <v>349218</v>
      </c>
      <c r="J742">
        <v>7.8958000000000004</v>
      </c>
      <c r="K742" s="7"/>
      <c r="L742" s="7" t="s">
        <v>80</v>
      </c>
      <c r="N742" s="7"/>
    </row>
    <row r="743" spans="1:14" hidden="1" x14ac:dyDescent="0.3">
      <c r="A743">
        <v>741</v>
      </c>
      <c r="B743">
        <v>1</v>
      </c>
      <c r="C743">
        <v>1</v>
      </c>
      <c r="D743" s="7" t="s">
        <v>1097</v>
      </c>
      <c r="E743" s="7" t="s">
        <v>78</v>
      </c>
      <c r="G743">
        <v>0</v>
      </c>
      <c r="H743">
        <v>0</v>
      </c>
      <c r="I743">
        <v>16988</v>
      </c>
      <c r="J743">
        <v>30</v>
      </c>
      <c r="K743" s="7" t="s">
        <v>1098</v>
      </c>
      <c r="L743" s="7" t="s">
        <v>80</v>
      </c>
      <c r="N743" s="7"/>
    </row>
    <row r="744" spans="1:14" hidden="1" x14ac:dyDescent="0.3">
      <c r="A744">
        <v>742</v>
      </c>
      <c r="B744">
        <v>0</v>
      </c>
      <c r="C744">
        <v>1</v>
      </c>
      <c r="D744" s="7" t="s">
        <v>1099</v>
      </c>
      <c r="E744" s="7" t="s">
        <v>78</v>
      </c>
      <c r="F744">
        <v>36</v>
      </c>
      <c r="G744">
        <v>1</v>
      </c>
      <c r="H744">
        <v>0</v>
      </c>
      <c r="I744">
        <v>19877</v>
      </c>
      <c r="J744">
        <v>78.849999999999994</v>
      </c>
      <c r="K744" s="7" t="s">
        <v>1100</v>
      </c>
      <c r="L744" s="7" t="s">
        <v>80</v>
      </c>
      <c r="N744" s="7"/>
    </row>
    <row r="745" spans="1:14" hidden="1" x14ac:dyDescent="0.3">
      <c r="A745">
        <v>743</v>
      </c>
      <c r="B745">
        <v>1</v>
      </c>
      <c r="C745">
        <v>1</v>
      </c>
      <c r="D745" s="7" t="s">
        <v>1101</v>
      </c>
      <c r="E745" s="7" t="s">
        <v>82</v>
      </c>
      <c r="F745">
        <v>21</v>
      </c>
      <c r="G745">
        <v>2</v>
      </c>
      <c r="H745">
        <v>2</v>
      </c>
      <c r="I745" t="s">
        <v>537</v>
      </c>
      <c r="J745">
        <v>262.375</v>
      </c>
      <c r="K745" s="7" t="s">
        <v>538</v>
      </c>
      <c r="L745" s="7" t="s">
        <v>85</v>
      </c>
      <c r="N745" s="7"/>
    </row>
    <row r="746" spans="1:14" hidden="1" x14ac:dyDescent="0.3">
      <c r="A746">
        <v>744</v>
      </c>
      <c r="B746">
        <v>0</v>
      </c>
      <c r="C746">
        <v>3</v>
      </c>
      <c r="D746" s="7" t="s">
        <v>1102</v>
      </c>
      <c r="E746" s="7" t="s">
        <v>78</v>
      </c>
      <c r="F746">
        <v>24</v>
      </c>
      <c r="G746">
        <v>1</v>
      </c>
      <c r="H746">
        <v>0</v>
      </c>
      <c r="I746">
        <v>376566</v>
      </c>
      <c r="J746">
        <v>16.100000000000001</v>
      </c>
      <c r="K746" s="7"/>
      <c r="L746" s="7" t="s">
        <v>80</v>
      </c>
      <c r="N746" s="7"/>
    </row>
    <row r="747" spans="1:14" hidden="1" x14ac:dyDescent="0.3">
      <c r="A747">
        <v>745</v>
      </c>
      <c r="B747">
        <v>1</v>
      </c>
      <c r="C747">
        <v>3</v>
      </c>
      <c r="D747" s="7" t="s">
        <v>1103</v>
      </c>
      <c r="E747" s="7" t="s">
        <v>78</v>
      </c>
      <c r="F747">
        <v>31</v>
      </c>
      <c r="G747">
        <v>0</v>
      </c>
      <c r="H747">
        <v>0</v>
      </c>
      <c r="I747" t="s">
        <v>1104</v>
      </c>
      <c r="J747">
        <v>7.9249999999999998</v>
      </c>
      <c r="K747" s="7"/>
      <c r="L747" s="7" t="s">
        <v>80</v>
      </c>
      <c r="N747" s="7"/>
    </row>
    <row r="748" spans="1:14" hidden="1" x14ac:dyDescent="0.3">
      <c r="A748">
        <v>746</v>
      </c>
      <c r="B748">
        <v>0</v>
      </c>
      <c r="C748">
        <v>1</v>
      </c>
      <c r="D748" s="7" t="s">
        <v>1105</v>
      </c>
      <c r="E748" s="7" t="s">
        <v>78</v>
      </c>
      <c r="F748">
        <v>70</v>
      </c>
      <c r="G748">
        <v>1</v>
      </c>
      <c r="H748">
        <v>1</v>
      </c>
      <c r="I748" t="s">
        <v>842</v>
      </c>
      <c r="J748">
        <v>71</v>
      </c>
      <c r="K748" s="7" t="s">
        <v>843</v>
      </c>
      <c r="L748" s="7" t="s">
        <v>80</v>
      </c>
      <c r="N748" s="7"/>
    </row>
    <row r="749" spans="1:14" hidden="1" x14ac:dyDescent="0.3">
      <c r="A749">
        <v>747</v>
      </c>
      <c r="B749">
        <v>0</v>
      </c>
      <c r="C749">
        <v>3</v>
      </c>
      <c r="D749" s="7" t="s">
        <v>1106</v>
      </c>
      <c r="E749" s="7" t="s">
        <v>78</v>
      </c>
      <c r="F749">
        <v>16</v>
      </c>
      <c r="G749">
        <v>1</v>
      </c>
      <c r="H749">
        <v>1</v>
      </c>
      <c r="I749" t="s">
        <v>489</v>
      </c>
      <c r="J749">
        <v>20.25</v>
      </c>
      <c r="K749" s="7"/>
      <c r="L749" s="7" t="s">
        <v>80</v>
      </c>
      <c r="N749" s="7"/>
    </row>
    <row r="750" spans="1:14" x14ac:dyDescent="0.3">
      <c r="A750">
        <v>748</v>
      </c>
      <c r="B750">
        <v>1</v>
      </c>
      <c r="C750">
        <v>2</v>
      </c>
      <c r="D750" s="7" t="s">
        <v>1107</v>
      </c>
      <c r="E750" s="7" t="s">
        <v>82</v>
      </c>
      <c r="F750">
        <v>30</v>
      </c>
      <c r="G750">
        <v>0</v>
      </c>
      <c r="H750">
        <v>0</v>
      </c>
      <c r="I750">
        <v>250648</v>
      </c>
      <c r="J750">
        <v>13</v>
      </c>
      <c r="K750" s="7"/>
      <c r="L750" s="7" t="s">
        <v>80</v>
      </c>
      <c r="N750" s="7"/>
    </row>
    <row r="751" spans="1:14" hidden="1" x14ac:dyDescent="0.3">
      <c r="A751">
        <v>749</v>
      </c>
      <c r="B751">
        <v>0</v>
      </c>
      <c r="C751">
        <v>1</v>
      </c>
      <c r="D751" s="7" t="s">
        <v>1108</v>
      </c>
      <c r="E751" s="7" t="s">
        <v>78</v>
      </c>
      <c r="F751">
        <v>19</v>
      </c>
      <c r="G751">
        <v>1</v>
      </c>
      <c r="H751">
        <v>0</v>
      </c>
      <c r="I751">
        <v>113773</v>
      </c>
      <c r="J751">
        <v>53.1</v>
      </c>
      <c r="K751" s="7" t="s">
        <v>1109</v>
      </c>
      <c r="L751" s="7" t="s">
        <v>80</v>
      </c>
      <c r="N751" s="7"/>
    </row>
    <row r="752" spans="1:14" hidden="1" x14ac:dyDescent="0.3">
      <c r="A752">
        <v>750</v>
      </c>
      <c r="B752">
        <v>0</v>
      </c>
      <c r="C752">
        <v>3</v>
      </c>
      <c r="D752" s="7" t="s">
        <v>1110</v>
      </c>
      <c r="E752" s="7" t="s">
        <v>78</v>
      </c>
      <c r="F752">
        <v>31</v>
      </c>
      <c r="G752">
        <v>0</v>
      </c>
      <c r="H752">
        <v>0</v>
      </c>
      <c r="I752">
        <v>335097</v>
      </c>
      <c r="J752">
        <v>7.75</v>
      </c>
      <c r="K752" s="7"/>
      <c r="L752" s="7" t="s">
        <v>92</v>
      </c>
      <c r="N752" s="7"/>
    </row>
    <row r="753" spans="1:14" x14ac:dyDescent="0.3">
      <c r="A753">
        <v>751</v>
      </c>
      <c r="B753">
        <v>1</v>
      </c>
      <c r="C753">
        <v>2</v>
      </c>
      <c r="D753" s="7" t="s">
        <v>1111</v>
      </c>
      <c r="E753" s="7" t="s">
        <v>82</v>
      </c>
      <c r="F753">
        <v>4</v>
      </c>
      <c r="G753">
        <v>1</v>
      </c>
      <c r="H753">
        <v>1</v>
      </c>
      <c r="I753">
        <v>29103</v>
      </c>
      <c r="J753">
        <v>23</v>
      </c>
      <c r="K753" s="7"/>
      <c r="L753" s="7" t="s">
        <v>80</v>
      </c>
      <c r="N753" s="7"/>
    </row>
    <row r="754" spans="1:14" hidden="1" x14ac:dyDescent="0.3">
      <c r="A754">
        <v>752</v>
      </c>
      <c r="B754">
        <v>1</v>
      </c>
      <c r="C754">
        <v>3</v>
      </c>
      <c r="D754" s="7" t="s">
        <v>1112</v>
      </c>
      <c r="E754" s="7" t="s">
        <v>78</v>
      </c>
      <c r="F754">
        <v>6</v>
      </c>
      <c r="G754">
        <v>0</v>
      </c>
      <c r="H754">
        <v>1</v>
      </c>
      <c r="I754">
        <v>392096</v>
      </c>
      <c r="J754">
        <v>12.475</v>
      </c>
      <c r="K754" s="7" t="s">
        <v>1113</v>
      </c>
      <c r="L754" s="7" t="s">
        <v>80</v>
      </c>
      <c r="N754" s="7"/>
    </row>
    <row r="755" spans="1:14" hidden="1" x14ac:dyDescent="0.3">
      <c r="A755">
        <v>753</v>
      </c>
      <c r="B755">
        <v>0</v>
      </c>
      <c r="C755">
        <v>3</v>
      </c>
      <c r="D755" s="7" t="s">
        <v>1114</v>
      </c>
      <c r="E755" s="7" t="s">
        <v>78</v>
      </c>
      <c r="F755">
        <v>33</v>
      </c>
      <c r="G755">
        <v>0</v>
      </c>
      <c r="H755">
        <v>0</v>
      </c>
      <c r="I755">
        <v>345780</v>
      </c>
      <c r="J755">
        <v>9.5</v>
      </c>
      <c r="K755" s="7"/>
      <c r="L755" s="7" t="s">
        <v>80</v>
      </c>
      <c r="N755" s="7"/>
    </row>
    <row r="756" spans="1:14" hidden="1" x14ac:dyDescent="0.3">
      <c r="A756">
        <v>754</v>
      </c>
      <c r="B756">
        <v>0</v>
      </c>
      <c r="C756">
        <v>3</v>
      </c>
      <c r="D756" s="7" t="s">
        <v>1115</v>
      </c>
      <c r="E756" s="7" t="s">
        <v>78</v>
      </c>
      <c r="F756">
        <v>23</v>
      </c>
      <c r="G756">
        <v>0</v>
      </c>
      <c r="H756">
        <v>0</v>
      </c>
      <c r="I756">
        <v>349204</v>
      </c>
      <c r="J756">
        <v>7.8958000000000004</v>
      </c>
      <c r="K756" s="7"/>
      <c r="L756" s="7" t="s">
        <v>80</v>
      </c>
      <c r="N756" s="7"/>
    </row>
    <row r="757" spans="1:14" x14ac:dyDescent="0.3">
      <c r="A757">
        <v>755</v>
      </c>
      <c r="B757">
        <v>1</v>
      </c>
      <c r="C757">
        <v>2</v>
      </c>
      <c r="D757" s="7" t="s">
        <v>1116</v>
      </c>
      <c r="E757" s="7" t="s">
        <v>82</v>
      </c>
      <c r="F757">
        <v>48</v>
      </c>
      <c r="G757">
        <v>1</v>
      </c>
      <c r="H757">
        <v>2</v>
      </c>
      <c r="I757">
        <v>220845</v>
      </c>
      <c r="J757">
        <v>65</v>
      </c>
      <c r="K757" s="7"/>
      <c r="L757" s="7" t="s">
        <v>80</v>
      </c>
      <c r="N757" s="7"/>
    </row>
    <row r="758" spans="1:14" x14ac:dyDescent="0.3">
      <c r="A758">
        <v>756</v>
      </c>
      <c r="B758">
        <v>1</v>
      </c>
      <c r="C758">
        <v>2</v>
      </c>
      <c r="D758" s="7" t="s">
        <v>1117</v>
      </c>
      <c r="E758" s="7" t="s">
        <v>78</v>
      </c>
      <c r="F758">
        <v>0.67</v>
      </c>
      <c r="G758">
        <v>1</v>
      </c>
      <c r="H758">
        <v>1</v>
      </c>
      <c r="I758">
        <v>250649</v>
      </c>
      <c r="J758">
        <v>14.5</v>
      </c>
      <c r="K758" s="7"/>
      <c r="L758" s="7" t="s">
        <v>80</v>
      </c>
      <c r="N758" s="7"/>
    </row>
    <row r="759" spans="1:14" hidden="1" x14ac:dyDescent="0.3">
      <c r="A759">
        <v>757</v>
      </c>
      <c r="B759">
        <v>0</v>
      </c>
      <c r="C759">
        <v>3</v>
      </c>
      <c r="D759" s="7" t="s">
        <v>1118</v>
      </c>
      <c r="E759" s="7" t="s">
        <v>78</v>
      </c>
      <c r="F759">
        <v>28</v>
      </c>
      <c r="G759">
        <v>0</v>
      </c>
      <c r="H759">
        <v>0</v>
      </c>
      <c r="I759">
        <v>350042</v>
      </c>
      <c r="J759">
        <v>7.7957999999999998</v>
      </c>
      <c r="K759" s="7"/>
      <c r="L759" s="7" t="s">
        <v>80</v>
      </c>
      <c r="N759" s="7"/>
    </row>
    <row r="760" spans="1:14" hidden="1" x14ac:dyDescent="0.3">
      <c r="A760">
        <v>758</v>
      </c>
      <c r="B760">
        <v>0</v>
      </c>
      <c r="C760">
        <v>2</v>
      </c>
      <c r="D760" s="7" t="s">
        <v>1119</v>
      </c>
      <c r="E760" s="7" t="s">
        <v>78</v>
      </c>
      <c r="F760">
        <v>18</v>
      </c>
      <c r="G760">
        <v>0</v>
      </c>
      <c r="H760">
        <v>0</v>
      </c>
      <c r="I760">
        <v>29108</v>
      </c>
      <c r="J760">
        <v>11.5</v>
      </c>
      <c r="K760" s="7"/>
      <c r="L760" s="7" t="s">
        <v>80</v>
      </c>
      <c r="N760" s="7"/>
    </row>
    <row r="761" spans="1:14" hidden="1" x14ac:dyDescent="0.3">
      <c r="A761">
        <v>759</v>
      </c>
      <c r="B761">
        <v>0</v>
      </c>
      <c r="C761">
        <v>3</v>
      </c>
      <c r="D761" s="7" t="s">
        <v>1120</v>
      </c>
      <c r="E761" s="7" t="s">
        <v>78</v>
      </c>
      <c r="F761">
        <v>34</v>
      </c>
      <c r="G761">
        <v>0</v>
      </c>
      <c r="H761">
        <v>0</v>
      </c>
      <c r="I761">
        <v>363294</v>
      </c>
      <c r="J761">
        <v>8.0500000000000007</v>
      </c>
      <c r="K761" s="7"/>
      <c r="L761" s="7" t="s">
        <v>80</v>
      </c>
      <c r="N761" s="7"/>
    </row>
    <row r="762" spans="1:14" hidden="1" x14ac:dyDescent="0.3">
      <c r="A762">
        <v>760</v>
      </c>
      <c r="B762">
        <v>1</v>
      </c>
      <c r="C762">
        <v>1</v>
      </c>
      <c r="D762" s="7" t="s">
        <v>1121</v>
      </c>
      <c r="E762" s="7" t="s">
        <v>82</v>
      </c>
      <c r="F762">
        <v>33</v>
      </c>
      <c r="G762">
        <v>0</v>
      </c>
      <c r="H762">
        <v>0</v>
      </c>
      <c r="I762">
        <v>110152</v>
      </c>
      <c r="J762">
        <v>86.5</v>
      </c>
      <c r="K762" s="7" t="s">
        <v>455</v>
      </c>
      <c r="L762" s="7" t="s">
        <v>80</v>
      </c>
      <c r="N762" s="7"/>
    </row>
    <row r="763" spans="1:14" hidden="1" x14ac:dyDescent="0.3">
      <c r="A763">
        <v>761</v>
      </c>
      <c r="B763">
        <v>0</v>
      </c>
      <c r="C763">
        <v>3</v>
      </c>
      <c r="D763" s="7" t="s">
        <v>1122</v>
      </c>
      <c r="E763" s="7" t="s">
        <v>78</v>
      </c>
      <c r="G763">
        <v>0</v>
      </c>
      <c r="H763">
        <v>0</v>
      </c>
      <c r="I763">
        <v>358585</v>
      </c>
      <c r="J763">
        <v>14.5</v>
      </c>
      <c r="K763" s="7"/>
      <c r="L763" s="7" t="s">
        <v>80</v>
      </c>
      <c r="N763" s="7"/>
    </row>
    <row r="764" spans="1:14" hidden="1" x14ac:dyDescent="0.3">
      <c r="A764">
        <v>762</v>
      </c>
      <c r="B764">
        <v>0</v>
      </c>
      <c r="C764">
        <v>3</v>
      </c>
      <c r="D764" s="7" t="s">
        <v>1123</v>
      </c>
      <c r="E764" s="7" t="s">
        <v>78</v>
      </c>
      <c r="F764">
        <v>41</v>
      </c>
      <c r="G764">
        <v>0</v>
      </c>
      <c r="H764">
        <v>0</v>
      </c>
      <c r="I764" t="s">
        <v>1124</v>
      </c>
      <c r="J764">
        <v>7.125</v>
      </c>
      <c r="K764" s="7"/>
      <c r="L764" s="7" t="s">
        <v>80</v>
      </c>
      <c r="N764" s="7"/>
    </row>
    <row r="765" spans="1:14" hidden="1" x14ac:dyDescent="0.3">
      <c r="A765">
        <v>763</v>
      </c>
      <c r="B765">
        <v>1</v>
      </c>
      <c r="C765">
        <v>3</v>
      </c>
      <c r="D765" s="7" t="s">
        <v>1125</v>
      </c>
      <c r="E765" s="7" t="s">
        <v>78</v>
      </c>
      <c r="F765">
        <v>20</v>
      </c>
      <c r="G765">
        <v>0</v>
      </c>
      <c r="H765">
        <v>0</v>
      </c>
      <c r="I765">
        <v>2663</v>
      </c>
      <c r="J765">
        <v>7.2291999999999996</v>
      </c>
      <c r="K765" s="7"/>
      <c r="L765" s="7" t="s">
        <v>85</v>
      </c>
      <c r="N765" s="7"/>
    </row>
    <row r="766" spans="1:14" hidden="1" x14ac:dyDescent="0.3">
      <c r="A766">
        <v>764</v>
      </c>
      <c r="B766">
        <v>1</v>
      </c>
      <c r="C766">
        <v>1</v>
      </c>
      <c r="D766" s="7" t="s">
        <v>1126</v>
      </c>
      <c r="E766" s="7" t="s">
        <v>82</v>
      </c>
      <c r="F766">
        <v>36</v>
      </c>
      <c r="G766">
        <v>1</v>
      </c>
      <c r="H766">
        <v>2</v>
      </c>
      <c r="I766">
        <v>113760</v>
      </c>
      <c r="J766">
        <v>120</v>
      </c>
      <c r="K766" s="7" t="s">
        <v>643</v>
      </c>
      <c r="L766" s="7" t="s">
        <v>80</v>
      </c>
      <c r="N766" s="7"/>
    </row>
    <row r="767" spans="1:14" hidden="1" x14ac:dyDescent="0.3">
      <c r="A767">
        <v>765</v>
      </c>
      <c r="B767">
        <v>0</v>
      </c>
      <c r="C767">
        <v>3</v>
      </c>
      <c r="D767" s="7" t="s">
        <v>1127</v>
      </c>
      <c r="E767" s="7" t="s">
        <v>78</v>
      </c>
      <c r="F767">
        <v>16</v>
      </c>
      <c r="G767">
        <v>0</v>
      </c>
      <c r="H767">
        <v>0</v>
      </c>
      <c r="I767">
        <v>347074</v>
      </c>
      <c r="J767">
        <v>7.7750000000000004</v>
      </c>
      <c r="K767" s="7"/>
      <c r="L767" s="7" t="s">
        <v>80</v>
      </c>
      <c r="N767" s="7"/>
    </row>
    <row r="768" spans="1:14" hidden="1" x14ac:dyDescent="0.3">
      <c r="A768">
        <v>766</v>
      </c>
      <c r="B768">
        <v>1</v>
      </c>
      <c r="C768">
        <v>1</v>
      </c>
      <c r="D768" s="7" t="s">
        <v>1128</v>
      </c>
      <c r="E768" s="7" t="s">
        <v>82</v>
      </c>
      <c r="F768">
        <v>51</v>
      </c>
      <c r="G768">
        <v>1</v>
      </c>
      <c r="H768">
        <v>0</v>
      </c>
      <c r="I768">
        <v>13502</v>
      </c>
      <c r="J768">
        <v>77.958299999999994</v>
      </c>
      <c r="K768" s="7" t="s">
        <v>1129</v>
      </c>
      <c r="L768" s="7" t="s">
        <v>80</v>
      </c>
      <c r="N768" s="7"/>
    </row>
    <row r="769" spans="1:14" hidden="1" x14ac:dyDescent="0.3">
      <c r="A769">
        <v>767</v>
      </c>
      <c r="B769">
        <v>0</v>
      </c>
      <c r="C769">
        <v>1</v>
      </c>
      <c r="D769" s="7" t="s">
        <v>1130</v>
      </c>
      <c r="E769" s="7" t="s">
        <v>78</v>
      </c>
      <c r="G769">
        <v>0</v>
      </c>
      <c r="H769">
        <v>0</v>
      </c>
      <c r="I769">
        <v>112379</v>
      </c>
      <c r="J769">
        <v>39.6</v>
      </c>
      <c r="K769" s="7"/>
      <c r="L769" s="7" t="s">
        <v>85</v>
      </c>
      <c r="N769" s="7"/>
    </row>
    <row r="770" spans="1:14" hidden="1" x14ac:dyDescent="0.3">
      <c r="A770">
        <v>768</v>
      </c>
      <c r="B770">
        <v>0</v>
      </c>
      <c r="C770">
        <v>3</v>
      </c>
      <c r="D770" s="7" t="s">
        <v>1131</v>
      </c>
      <c r="E770" s="7" t="s">
        <v>82</v>
      </c>
      <c r="F770">
        <v>30.5</v>
      </c>
      <c r="G770">
        <v>0</v>
      </c>
      <c r="H770">
        <v>0</v>
      </c>
      <c r="I770">
        <v>364850</v>
      </c>
      <c r="J770">
        <v>7.75</v>
      </c>
      <c r="K770" s="7"/>
      <c r="L770" s="7" t="s">
        <v>92</v>
      </c>
      <c r="N770" s="7"/>
    </row>
    <row r="771" spans="1:14" hidden="1" x14ac:dyDescent="0.3">
      <c r="A771">
        <v>769</v>
      </c>
      <c r="B771">
        <v>0</v>
      </c>
      <c r="C771">
        <v>3</v>
      </c>
      <c r="D771" s="7" t="s">
        <v>1132</v>
      </c>
      <c r="E771" s="7" t="s">
        <v>78</v>
      </c>
      <c r="G771">
        <v>1</v>
      </c>
      <c r="H771">
        <v>0</v>
      </c>
      <c r="I771">
        <v>371110</v>
      </c>
      <c r="J771">
        <v>24.15</v>
      </c>
      <c r="K771" s="7"/>
      <c r="L771" s="7" t="s">
        <v>92</v>
      </c>
      <c r="N771" s="7"/>
    </row>
    <row r="772" spans="1:14" hidden="1" x14ac:dyDescent="0.3">
      <c r="A772">
        <v>770</v>
      </c>
      <c r="B772">
        <v>0</v>
      </c>
      <c r="C772">
        <v>3</v>
      </c>
      <c r="D772" s="7" t="s">
        <v>1133</v>
      </c>
      <c r="E772" s="7" t="s">
        <v>78</v>
      </c>
      <c r="F772">
        <v>32</v>
      </c>
      <c r="G772">
        <v>0</v>
      </c>
      <c r="H772">
        <v>0</v>
      </c>
      <c r="I772">
        <v>8471</v>
      </c>
      <c r="J772">
        <v>8.3625000000000007</v>
      </c>
      <c r="K772" s="7"/>
      <c r="L772" s="7" t="s">
        <v>80</v>
      </c>
      <c r="N772" s="7"/>
    </row>
    <row r="773" spans="1:14" hidden="1" x14ac:dyDescent="0.3">
      <c r="A773">
        <v>771</v>
      </c>
      <c r="B773">
        <v>0</v>
      </c>
      <c r="C773">
        <v>3</v>
      </c>
      <c r="D773" s="7" t="s">
        <v>1134</v>
      </c>
      <c r="E773" s="7" t="s">
        <v>78</v>
      </c>
      <c r="F773">
        <v>24</v>
      </c>
      <c r="G773">
        <v>0</v>
      </c>
      <c r="H773">
        <v>0</v>
      </c>
      <c r="I773">
        <v>345781</v>
      </c>
      <c r="J773">
        <v>9.5</v>
      </c>
      <c r="K773" s="7"/>
      <c r="L773" s="7" t="s">
        <v>80</v>
      </c>
      <c r="N773" s="7"/>
    </row>
    <row r="774" spans="1:14" hidden="1" x14ac:dyDescent="0.3">
      <c r="A774">
        <v>772</v>
      </c>
      <c r="B774">
        <v>0</v>
      </c>
      <c r="C774">
        <v>3</v>
      </c>
      <c r="D774" s="7" t="s">
        <v>1135</v>
      </c>
      <c r="E774" s="7" t="s">
        <v>78</v>
      </c>
      <c r="F774">
        <v>48</v>
      </c>
      <c r="G774">
        <v>0</v>
      </c>
      <c r="H774">
        <v>0</v>
      </c>
      <c r="I774">
        <v>350047</v>
      </c>
      <c r="J774">
        <v>7.8541999999999996</v>
      </c>
      <c r="K774" s="7"/>
      <c r="L774" s="7" t="s">
        <v>80</v>
      </c>
      <c r="N774" s="7"/>
    </row>
    <row r="775" spans="1:14" hidden="1" x14ac:dyDescent="0.3">
      <c r="A775">
        <v>773</v>
      </c>
      <c r="B775">
        <v>0</v>
      </c>
      <c r="C775">
        <v>2</v>
      </c>
      <c r="D775" s="7" t="s">
        <v>1136</v>
      </c>
      <c r="E775" s="7" t="s">
        <v>82</v>
      </c>
      <c r="F775">
        <v>57</v>
      </c>
      <c r="G775">
        <v>0</v>
      </c>
      <c r="H775">
        <v>0</v>
      </c>
      <c r="I775" t="s">
        <v>1137</v>
      </c>
      <c r="J775">
        <v>10.5</v>
      </c>
      <c r="K775" s="7" t="s">
        <v>1138</v>
      </c>
      <c r="L775" s="7" t="s">
        <v>80</v>
      </c>
      <c r="N775" s="7"/>
    </row>
    <row r="776" spans="1:14" hidden="1" x14ac:dyDescent="0.3">
      <c r="A776">
        <v>774</v>
      </c>
      <c r="B776">
        <v>0</v>
      </c>
      <c r="C776">
        <v>3</v>
      </c>
      <c r="D776" s="7" t="s">
        <v>1139</v>
      </c>
      <c r="E776" s="7" t="s">
        <v>78</v>
      </c>
      <c r="G776">
        <v>0</v>
      </c>
      <c r="H776">
        <v>0</v>
      </c>
      <c r="I776">
        <v>2674</v>
      </c>
      <c r="J776">
        <v>7.2249999999999996</v>
      </c>
      <c r="K776" s="7"/>
      <c r="L776" s="7" t="s">
        <v>85</v>
      </c>
      <c r="N776" s="7"/>
    </row>
    <row r="777" spans="1:14" x14ac:dyDescent="0.3">
      <c r="A777">
        <v>775</v>
      </c>
      <c r="B777">
        <v>1</v>
      </c>
      <c r="C777">
        <v>2</v>
      </c>
      <c r="D777" s="7" t="s">
        <v>1140</v>
      </c>
      <c r="E777" s="7" t="s">
        <v>82</v>
      </c>
      <c r="F777">
        <v>54</v>
      </c>
      <c r="G777">
        <v>1</v>
      </c>
      <c r="H777">
        <v>3</v>
      </c>
      <c r="I777">
        <v>29105</v>
      </c>
      <c r="J777">
        <v>23</v>
      </c>
      <c r="K777" s="7"/>
      <c r="L777" s="7" t="s">
        <v>80</v>
      </c>
      <c r="N777" s="7"/>
    </row>
    <row r="778" spans="1:14" hidden="1" x14ac:dyDescent="0.3">
      <c r="A778">
        <v>776</v>
      </c>
      <c r="B778">
        <v>0</v>
      </c>
      <c r="C778">
        <v>3</v>
      </c>
      <c r="D778" s="7" t="s">
        <v>1141</v>
      </c>
      <c r="E778" s="7" t="s">
        <v>78</v>
      </c>
      <c r="F778">
        <v>18</v>
      </c>
      <c r="G778">
        <v>0</v>
      </c>
      <c r="H778">
        <v>0</v>
      </c>
      <c r="I778">
        <v>347078</v>
      </c>
      <c r="J778">
        <v>7.75</v>
      </c>
      <c r="K778" s="7"/>
      <c r="L778" s="7" t="s">
        <v>80</v>
      </c>
      <c r="N778" s="7"/>
    </row>
    <row r="779" spans="1:14" hidden="1" x14ac:dyDescent="0.3">
      <c r="A779">
        <v>777</v>
      </c>
      <c r="B779">
        <v>0</v>
      </c>
      <c r="C779">
        <v>3</v>
      </c>
      <c r="D779" s="7" t="s">
        <v>1142</v>
      </c>
      <c r="E779" s="7" t="s">
        <v>78</v>
      </c>
      <c r="G779">
        <v>0</v>
      </c>
      <c r="H779">
        <v>0</v>
      </c>
      <c r="I779">
        <v>383121</v>
      </c>
      <c r="J779">
        <v>7.75</v>
      </c>
      <c r="K779" s="7" t="s">
        <v>1143</v>
      </c>
      <c r="L779" s="7" t="s">
        <v>92</v>
      </c>
      <c r="N779" s="7"/>
    </row>
    <row r="780" spans="1:14" hidden="1" x14ac:dyDescent="0.3">
      <c r="A780">
        <v>778</v>
      </c>
      <c r="B780">
        <v>1</v>
      </c>
      <c r="C780">
        <v>3</v>
      </c>
      <c r="D780" s="7" t="s">
        <v>1144</v>
      </c>
      <c r="E780" s="7" t="s">
        <v>82</v>
      </c>
      <c r="F780">
        <v>5</v>
      </c>
      <c r="G780">
        <v>0</v>
      </c>
      <c r="H780">
        <v>0</v>
      </c>
      <c r="I780">
        <v>364516</v>
      </c>
      <c r="J780">
        <v>12.475</v>
      </c>
      <c r="K780" s="7"/>
      <c r="L780" s="7" t="s">
        <v>80</v>
      </c>
      <c r="N780" s="7"/>
    </row>
    <row r="781" spans="1:14" hidden="1" x14ac:dyDescent="0.3">
      <c r="A781">
        <v>779</v>
      </c>
      <c r="B781">
        <v>0</v>
      </c>
      <c r="C781">
        <v>3</v>
      </c>
      <c r="D781" s="7" t="s">
        <v>1145</v>
      </c>
      <c r="E781" s="7" t="s">
        <v>78</v>
      </c>
      <c r="G781">
        <v>0</v>
      </c>
      <c r="H781">
        <v>0</v>
      </c>
      <c r="I781">
        <v>36865</v>
      </c>
      <c r="J781">
        <v>7.7374999999999998</v>
      </c>
      <c r="K781" s="7"/>
      <c r="L781" s="7" t="s">
        <v>92</v>
      </c>
      <c r="N781" s="7"/>
    </row>
    <row r="782" spans="1:14" hidden="1" x14ac:dyDescent="0.3">
      <c r="A782">
        <v>780</v>
      </c>
      <c r="B782">
        <v>1</v>
      </c>
      <c r="C782">
        <v>1</v>
      </c>
      <c r="D782" s="7" t="s">
        <v>1146</v>
      </c>
      <c r="E782" s="7" t="s">
        <v>82</v>
      </c>
      <c r="F782">
        <v>43</v>
      </c>
      <c r="G782">
        <v>0</v>
      </c>
      <c r="H782">
        <v>1</v>
      </c>
      <c r="I782">
        <v>24160</v>
      </c>
      <c r="J782">
        <v>211.33750000000001</v>
      </c>
      <c r="K782" s="7" t="s">
        <v>1147</v>
      </c>
      <c r="L782" s="7" t="s">
        <v>80</v>
      </c>
      <c r="N782" s="7"/>
    </row>
    <row r="783" spans="1:14" hidden="1" x14ac:dyDescent="0.3">
      <c r="A783">
        <v>781</v>
      </c>
      <c r="B783">
        <v>1</v>
      </c>
      <c r="C783">
        <v>3</v>
      </c>
      <c r="D783" s="7" t="s">
        <v>1148</v>
      </c>
      <c r="E783" s="7" t="s">
        <v>82</v>
      </c>
      <c r="F783">
        <v>13</v>
      </c>
      <c r="G783">
        <v>0</v>
      </c>
      <c r="H783">
        <v>0</v>
      </c>
      <c r="I783">
        <v>2687</v>
      </c>
      <c r="J783">
        <v>7.2291999999999996</v>
      </c>
      <c r="K783" s="7"/>
      <c r="L783" s="7" t="s">
        <v>85</v>
      </c>
      <c r="N783" s="7"/>
    </row>
    <row r="784" spans="1:14" hidden="1" x14ac:dyDescent="0.3">
      <c r="A784">
        <v>782</v>
      </c>
      <c r="B784">
        <v>1</v>
      </c>
      <c r="C784">
        <v>1</v>
      </c>
      <c r="D784" s="7" t="s">
        <v>1149</v>
      </c>
      <c r="E784" s="7" t="s">
        <v>82</v>
      </c>
      <c r="F784">
        <v>17</v>
      </c>
      <c r="G784">
        <v>1</v>
      </c>
      <c r="H784">
        <v>0</v>
      </c>
      <c r="I784">
        <v>17474</v>
      </c>
      <c r="J784">
        <v>57</v>
      </c>
      <c r="K784" s="7" t="s">
        <v>1036</v>
      </c>
      <c r="L784" s="7" t="s">
        <v>80</v>
      </c>
      <c r="N784" s="7"/>
    </row>
    <row r="785" spans="1:14" hidden="1" x14ac:dyDescent="0.3">
      <c r="A785">
        <v>783</v>
      </c>
      <c r="B785">
        <v>0</v>
      </c>
      <c r="C785">
        <v>1</v>
      </c>
      <c r="D785" s="7" t="s">
        <v>1150</v>
      </c>
      <c r="E785" s="7" t="s">
        <v>78</v>
      </c>
      <c r="F785">
        <v>29</v>
      </c>
      <c r="G785">
        <v>0</v>
      </c>
      <c r="H785">
        <v>0</v>
      </c>
      <c r="I785">
        <v>113501</v>
      </c>
      <c r="J785">
        <v>30</v>
      </c>
      <c r="K785" s="7" t="s">
        <v>1151</v>
      </c>
      <c r="L785" s="7" t="s">
        <v>80</v>
      </c>
      <c r="N785" s="7"/>
    </row>
    <row r="786" spans="1:14" hidden="1" x14ac:dyDescent="0.3">
      <c r="A786">
        <v>784</v>
      </c>
      <c r="B786">
        <v>0</v>
      </c>
      <c r="C786">
        <v>3</v>
      </c>
      <c r="D786" s="7" t="s">
        <v>1152</v>
      </c>
      <c r="E786" s="7" t="s">
        <v>78</v>
      </c>
      <c r="G786">
        <v>1</v>
      </c>
      <c r="H786">
        <v>2</v>
      </c>
      <c r="I786" t="s">
        <v>1153</v>
      </c>
      <c r="J786">
        <v>23.45</v>
      </c>
      <c r="K786" s="7"/>
      <c r="L786" s="7" t="s">
        <v>80</v>
      </c>
      <c r="N786" s="7"/>
    </row>
    <row r="787" spans="1:14" hidden="1" x14ac:dyDescent="0.3">
      <c r="A787">
        <v>785</v>
      </c>
      <c r="B787">
        <v>0</v>
      </c>
      <c r="C787">
        <v>3</v>
      </c>
      <c r="D787" s="7" t="s">
        <v>1154</v>
      </c>
      <c r="E787" s="7" t="s">
        <v>78</v>
      </c>
      <c r="F787">
        <v>25</v>
      </c>
      <c r="G787">
        <v>0</v>
      </c>
      <c r="H787">
        <v>0</v>
      </c>
      <c r="I787" t="s">
        <v>1155</v>
      </c>
      <c r="J787">
        <v>7.05</v>
      </c>
      <c r="K787" s="7"/>
      <c r="L787" s="7" t="s">
        <v>80</v>
      </c>
      <c r="N787" s="7"/>
    </row>
    <row r="788" spans="1:14" hidden="1" x14ac:dyDescent="0.3">
      <c r="A788">
        <v>786</v>
      </c>
      <c r="B788">
        <v>0</v>
      </c>
      <c r="C788">
        <v>3</v>
      </c>
      <c r="D788" s="7" t="s">
        <v>1156</v>
      </c>
      <c r="E788" s="7" t="s">
        <v>78</v>
      </c>
      <c r="F788">
        <v>25</v>
      </c>
      <c r="G788">
        <v>0</v>
      </c>
      <c r="H788">
        <v>0</v>
      </c>
      <c r="I788">
        <v>374887</v>
      </c>
      <c r="J788">
        <v>7.25</v>
      </c>
      <c r="K788" s="7"/>
      <c r="L788" s="7" t="s">
        <v>80</v>
      </c>
      <c r="N788" s="7"/>
    </row>
    <row r="789" spans="1:14" hidden="1" x14ac:dyDescent="0.3">
      <c r="A789">
        <v>787</v>
      </c>
      <c r="B789">
        <v>1</v>
      </c>
      <c r="C789">
        <v>3</v>
      </c>
      <c r="D789" s="7" t="s">
        <v>1157</v>
      </c>
      <c r="E789" s="7" t="s">
        <v>82</v>
      </c>
      <c r="F789">
        <v>18</v>
      </c>
      <c r="G789">
        <v>0</v>
      </c>
      <c r="H789">
        <v>0</v>
      </c>
      <c r="I789">
        <v>3101265</v>
      </c>
      <c r="J789">
        <v>7.4958</v>
      </c>
      <c r="K789" s="7"/>
      <c r="L789" s="7" t="s">
        <v>80</v>
      </c>
      <c r="N789" s="7"/>
    </row>
    <row r="790" spans="1:14" hidden="1" x14ac:dyDescent="0.3">
      <c r="A790">
        <v>788</v>
      </c>
      <c r="B790">
        <v>0</v>
      </c>
      <c r="C790">
        <v>3</v>
      </c>
      <c r="D790" s="7" t="s">
        <v>1158</v>
      </c>
      <c r="E790" s="7" t="s">
        <v>78</v>
      </c>
      <c r="F790">
        <v>8</v>
      </c>
      <c r="G790">
        <v>4</v>
      </c>
      <c r="H790">
        <v>1</v>
      </c>
      <c r="I790">
        <v>382652</v>
      </c>
      <c r="J790">
        <v>29.125</v>
      </c>
      <c r="K790" s="7"/>
      <c r="L790" s="7" t="s">
        <v>92</v>
      </c>
      <c r="N790" s="7"/>
    </row>
    <row r="791" spans="1:14" hidden="1" x14ac:dyDescent="0.3">
      <c r="A791">
        <v>789</v>
      </c>
      <c r="B791">
        <v>1</v>
      </c>
      <c r="C791">
        <v>3</v>
      </c>
      <c r="D791" s="7" t="s">
        <v>1159</v>
      </c>
      <c r="E791" s="7" t="s">
        <v>78</v>
      </c>
      <c r="F791">
        <v>1</v>
      </c>
      <c r="G791">
        <v>1</v>
      </c>
      <c r="H791">
        <v>2</v>
      </c>
      <c r="I791" t="s">
        <v>219</v>
      </c>
      <c r="J791">
        <v>20.574999999999999</v>
      </c>
      <c r="K791" s="7"/>
      <c r="L791" s="7" t="s">
        <v>80</v>
      </c>
      <c r="N791" s="7"/>
    </row>
    <row r="792" spans="1:14" hidden="1" x14ac:dyDescent="0.3">
      <c r="A792">
        <v>790</v>
      </c>
      <c r="B792">
        <v>0</v>
      </c>
      <c r="C792">
        <v>1</v>
      </c>
      <c r="D792" s="7" t="s">
        <v>1160</v>
      </c>
      <c r="E792" s="7" t="s">
        <v>78</v>
      </c>
      <c r="F792">
        <v>46</v>
      </c>
      <c r="G792">
        <v>0</v>
      </c>
      <c r="H792">
        <v>0</v>
      </c>
      <c r="I792" t="s">
        <v>284</v>
      </c>
      <c r="J792">
        <v>79.2</v>
      </c>
      <c r="K792" s="7" t="s">
        <v>1161</v>
      </c>
      <c r="L792" s="7" t="s">
        <v>85</v>
      </c>
      <c r="N792" s="7"/>
    </row>
    <row r="793" spans="1:14" hidden="1" x14ac:dyDescent="0.3">
      <c r="A793">
        <v>791</v>
      </c>
      <c r="B793">
        <v>0</v>
      </c>
      <c r="C793">
        <v>3</v>
      </c>
      <c r="D793" s="7" t="s">
        <v>1162</v>
      </c>
      <c r="E793" s="7" t="s">
        <v>78</v>
      </c>
      <c r="G793">
        <v>0</v>
      </c>
      <c r="H793">
        <v>0</v>
      </c>
      <c r="I793">
        <v>12460</v>
      </c>
      <c r="J793">
        <v>7.75</v>
      </c>
      <c r="K793" s="7"/>
      <c r="L793" s="7" t="s">
        <v>92</v>
      </c>
      <c r="N793" s="7"/>
    </row>
    <row r="794" spans="1:14" hidden="1" x14ac:dyDescent="0.3">
      <c r="A794">
        <v>792</v>
      </c>
      <c r="B794">
        <v>0</v>
      </c>
      <c r="C794">
        <v>2</v>
      </c>
      <c r="D794" s="7" t="s">
        <v>1163</v>
      </c>
      <c r="E794" s="7" t="s">
        <v>78</v>
      </c>
      <c r="F794">
        <v>16</v>
      </c>
      <c r="G794">
        <v>0</v>
      </c>
      <c r="H794">
        <v>0</v>
      </c>
      <c r="I794">
        <v>239865</v>
      </c>
      <c r="J794">
        <v>26</v>
      </c>
      <c r="K794" s="7"/>
      <c r="L794" s="7" t="s">
        <v>80</v>
      </c>
      <c r="N794" s="7"/>
    </row>
    <row r="795" spans="1:14" hidden="1" x14ac:dyDescent="0.3">
      <c r="A795">
        <v>793</v>
      </c>
      <c r="B795">
        <v>0</v>
      </c>
      <c r="C795">
        <v>3</v>
      </c>
      <c r="D795" s="7" t="s">
        <v>1164</v>
      </c>
      <c r="E795" s="7" t="s">
        <v>82</v>
      </c>
      <c r="G795">
        <v>8</v>
      </c>
      <c r="H795">
        <v>2</v>
      </c>
      <c r="I795" t="s">
        <v>316</v>
      </c>
      <c r="J795">
        <v>69.55</v>
      </c>
      <c r="K795" s="7"/>
      <c r="L795" s="7" t="s">
        <v>80</v>
      </c>
      <c r="N795" s="7"/>
    </row>
    <row r="796" spans="1:14" hidden="1" x14ac:dyDescent="0.3">
      <c r="A796">
        <v>794</v>
      </c>
      <c r="B796">
        <v>0</v>
      </c>
      <c r="C796">
        <v>1</v>
      </c>
      <c r="D796" s="7" t="s">
        <v>1165</v>
      </c>
      <c r="E796" s="7" t="s">
        <v>78</v>
      </c>
      <c r="G796">
        <v>0</v>
      </c>
      <c r="H796">
        <v>0</v>
      </c>
      <c r="I796" t="s">
        <v>1166</v>
      </c>
      <c r="J796">
        <v>30.695799999999998</v>
      </c>
      <c r="K796" s="7"/>
      <c r="L796" s="7" t="s">
        <v>85</v>
      </c>
      <c r="N796" s="7"/>
    </row>
    <row r="797" spans="1:14" hidden="1" x14ac:dyDescent="0.3">
      <c r="A797">
        <v>795</v>
      </c>
      <c r="B797">
        <v>0</v>
      </c>
      <c r="C797">
        <v>3</v>
      </c>
      <c r="D797" s="7" t="s">
        <v>1167</v>
      </c>
      <c r="E797" s="7" t="s">
        <v>78</v>
      </c>
      <c r="F797">
        <v>25</v>
      </c>
      <c r="G797">
        <v>0</v>
      </c>
      <c r="H797">
        <v>0</v>
      </c>
      <c r="I797">
        <v>349203</v>
      </c>
      <c r="J797">
        <v>7.8958000000000004</v>
      </c>
      <c r="K797" s="7"/>
      <c r="L797" s="7" t="s">
        <v>80</v>
      </c>
      <c r="N797" s="7"/>
    </row>
    <row r="798" spans="1:14" hidden="1" x14ac:dyDescent="0.3">
      <c r="A798">
        <v>796</v>
      </c>
      <c r="B798">
        <v>0</v>
      </c>
      <c r="C798">
        <v>2</v>
      </c>
      <c r="D798" s="7" t="s">
        <v>1168</v>
      </c>
      <c r="E798" s="7" t="s">
        <v>78</v>
      </c>
      <c r="F798">
        <v>39</v>
      </c>
      <c r="G798">
        <v>0</v>
      </c>
      <c r="H798">
        <v>0</v>
      </c>
      <c r="I798">
        <v>28213</v>
      </c>
      <c r="J798">
        <v>13</v>
      </c>
      <c r="K798" s="7"/>
      <c r="L798" s="7" t="s">
        <v>80</v>
      </c>
      <c r="N798" s="7"/>
    </row>
    <row r="799" spans="1:14" hidden="1" x14ac:dyDescent="0.3">
      <c r="A799">
        <v>797</v>
      </c>
      <c r="B799">
        <v>1</v>
      </c>
      <c r="C799">
        <v>1</v>
      </c>
      <c r="D799" s="7" t="s">
        <v>1169</v>
      </c>
      <c r="E799" s="7" t="s">
        <v>82</v>
      </c>
      <c r="F799">
        <v>49</v>
      </c>
      <c r="G799">
        <v>0</v>
      </c>
      <c r="H799">
        <v>0</v>
      </c>
      <c r="I799">
        <v>17465</v>
      </c>
      <c r="J799">
        <v>25.929200000000002</v>
      </c>
      <c r="K799" s="7" t="s">
        <v>1170</v>
      </c>
      <c r="L799" s="7" t="s">
        <v>80</v>
      </c>
      <c r="N799" s="7"/>
    </row>
    <row r="800" spans="1:14" hidden="1" x14ac:dyDescent="0.3">
      <c r="A800">
        <v>798</v>
      </c>
      <c r="B800">
        <v>1</v>
      </c>
      <c r="C800">
        <v>3</v>
      </c>
      <c r="D800" s="7" t="s">
        <v>1171</v>
      </c>
      <c r="E800" s="7" t="s">
        <v>82</v>
      </c>
      <c r="F800">
        <v>31</v>
      </c>
      <c r="G800">
        <v>0</v>
      </c>
      <c r="H800">
        <v>0</v>
      </c>
      <c r="I800">
        <v>349244</v>
      </c>
      <c r="J800">
        <v>8.6832999999999991</v>
      </c>
      <c r="K800" s="7"/>
      <c r="L800" s="7" t="s">
        <v>80</v>
      </c>
      <c r="N800" s="7"/>
    </row>
    <row r="801" spans="1:14" hidden="1" x14ac:dyDescent="0.3">
      <c r="A801">
        <v>799</v>
      </c>
      <c r="B801">
        <v>0</v>
      </c>
      <c r="C801">
        <v>3</v>
      </c>
      <c r="D801" s="7" t="s">
        <v>1172</v>
      </c>
      <c r="E801" s="7" t="s">
        <v>78</v>
      </c>
      <c r="F801">
        <v>30</v>
      </c>
      <c r="G801">
        <v>0</v>
      </c>
      <c r="H801">
        <v>0</v>
      </c>
      <c r="I801">
        <v>2685</v>
      </c>
      <c r="J801">
        <v>7.2291999999999996</v>
      </c>
      <c r="K801" s="7"/>
      <c r="L801" s="7" t="s">
        <v>85</v>
      </c>
      <c r="N801" s="7"/>
    </row>
    <row r="802" spans="1:14" hidden="1" x14ac:dyDescent="0.3">
      <c r="A802">
        <v>800</v>
      </c>
      <c r="B802">
        <v>0</v>
      </c>
      <c r="C802">
        <v>3</v>
      </c>
      <c r="D802" s="7" t="s">
        <v>1173</v>
      </c>
      <c r="E802" s="7" t="s">
        <v>82</v>
      </c>
      <c r="F802">
        <v>30</v>
      </c>
      <c r="G802">
        <v>1</v>
      </c>
      <c r="H802">
        <v>1</v>
      </c>
      <c r="I802">
        <v>345773</v>
      </c>
      <c r="J802">
        <v>24.15</v>
      </c>
      <c r="K802" s="7"/>
      <c r="L802" s="7" t="s">
        <v>80</v>
      </c>
      <c r="N802" s="7"/>
    </row>
    <row r="803" spans="1:14" hidden="1" x14ac:dyDescent="0.3">
      <c r="A803">
        <v>801</v>
      </c>
      <c r="B803">
        <v>0</v>
      </c>
      <c r="C803">
        <v>2</v>
      </c>
      <c r="D803" s="7" t="s">
        <v>1174</v>
      </c>
      <c r="E803" s="7" t="s">
        <v>78</v>
      </c>
      <c r="F803">
        <v>34</v>
      </c>
      <c r="G803">
        <v>0</v>
      </c>
      <c r="H803">
        <v>0</v>
      </c>
      <c r="I803">
        <v>250647</v>
      </c>
      <c r="J803">
        <v>13</v>
      </c>
      <c r="K803" s="7"/>
      <c r="L803" s="7" t="s">
        <v>80</v>
      </c>
      <c r="N803" s="7"/>
    </row>
    <row r="804" spans="1:14" x14ac:dyDescent="0.3">
      <c r="A804">
        <v>802</v>
      </c>
      <c r="B804">
        <v>1</v>
      </c>
      <c r="C804">
        <v>2</v>
      </c>
      <c r="D804" s="7" t="s">
        <v>1175</v>
      </c>
      <c r="E804" s="7" t="s">
        <v>82</v>
      </c>
      <c r="F804">
        <v>31</v>
      </c>
      <c r="G804">
        <v>1</v>
      </c>
      <c r="H804">
        <v>1</v>
      </c>
      <c r="I804" t="s">
        <v>426</v>
      </c>
      <c r="J804">
        <v>26.25</v>
      </c>
      <c r="K804" s="7"/>
      <c r="L804" s="7" t="s">
        <v>80</v>
      </c>
      <c r="N804" s="7"/>
    </row>
    <row r="805" spans="1:14" hidden="1" x14ac:dyDescent="0.3">
      <c r="A805">
        <v>803</v>
      </c>
      <c r="B805">
        <v>1</v>
      </c>
      <c r="C805">
        <v>1</v>
      </c>
      <c r="D805" s="7" t="s">
        <v>1176</v>
      </c>
      <c r="E805" s="7" t="s">
        <v>78</v>
      </c>
      <c r="F805">
        <v>11</v>
      </c>
      <c r="G805">
        <v>1</v>
      </c>
      <c r="H805">
        <v>2</v>
      </c>
      <c r="I805">
        <v>113760</v>
      </c>
      <c r="J805">
        <v>120</v>
      </c>
      <c r="K805" s="7" t="s">
        <v>643</v>
      </c>
      <c r="L805" s="7" t="s">
        <v>80</v>
      </c>
      <c r="N805" s="7"/>
    </row>
    <row r="806" spans="1:14" hidden="1" x14ac:dyDescent="0.3">
      <c r="A806">
        <v>804</v>
      </c>
      <c r="B806">
        <v>1</v>
      </c>
      <c r="C806">
        <v>3</v>
      </c>
      <c r="D806" s="7" t="s">
        <v>1177</v>
      </c>
      <c r="E806" s="7" t="s">
        <v>78</v>
      </c>
      <c r="F806">
        <v>0.42</v>
      </c>
      <c r="G806">
        <v>0</v>
      </c>
      <c r="H806">
        <v>1</v>
      </c>
      <c r="I806">
        <v>2625</v>
      </c>
      <c r="J806">
        <v>8.5167000000000002</v>
      </c>
      <c r="K806" s="7"/>
      <c r="L806" s="7" t="s">
        <v>85</v>
      </c>
      <c r="N806" s="7"/>
    </row>
    <row r="807" spans="1:14" hidden="1" x14ac:dyDescent="0.3">
      <c r="A807">
        <v>805</v>
      </c>
      <c r="B807">
        <v>1</v>
      </c>
      <c r="C807">
        <v>3</v>
      </c>
      <c r="D807" s="7" t="s">
        <v>1178</v>
      </c>
      <c r="E807" s="7" t="s">
        <v>78</v>
      </c>
      <c r="F807">
        <v>27</v>
      </c>
      <c r="G807">
        <v>0</v>
      </c>
      <c r="H807">
        <v>0</v>
      </c>
      <c r="I807">
        <v>347089</v>
      </c>
      <c r="J807">
        <v>6.9749999999999996</v>
      </c>
      <c r="K807" s="7"/>
      <c r="L807" s="7" t="s">
        <v>80</v>
      </c>
      <c r="N807" s="7"/>
    </row>
    <row r="808" spans="1:14" hidden="1" x14ac:dyDescent="0.3">
      <c r="A808">
        <v>806</v>
      </c>
      <c r="B808">
        <v>0</v>
      </c>
      <c r="C808">
        <v>3</v>
      </c>
      <c r="D808" s="7" t="s">
        <v>1179</v>
      </c>
      <c r="E808" s="7" t="s">
        <v>78</v>
      </c>
      <c r="F808">
        <v>31</v>
      </c>
      <c r="G808">
        <v>0</v>
      </c>
      <c r="H808">
        <v>0</v>
      </c>
      <c r="I808">
        <v>347063</v>
      </c>
      <c r="J808">
        <v>7.7750000000000004</v>
      </c>
      <c r="K808" s="7"/>
      <c r="L808" s="7" t="s">
        <v>80</v>
      </c>
      <c r="N808" s="7"/>
    </row>
    <row r="809" spans="1:14" hidden="1" x14ac:dyDescent="0.3">
      <c r="A809">
        <v>807</v>
      </c>
      <c r="B809">
        <v>0</v>
      </c>
      <c r="C809">
        <v>1</v>
      </c>
      <c r="D809" s="7" t="s">
        <v>1180</v>
      </c>
      <c r="E809" s="7" t="s">
        <v>78</v>
      </c>
      <c r="F809">
        <v>39</v>
      </c>
      <c r="G809">
        <v>0</v>
      </c>
      <c r="H809">
        <v>0</v>
      </c>
      <c r="I809">
        <v>112050</v>
      </c>
      <c r="J809">
        <v>0</v>
      </c>
      <c r="K809" s="7" t="s">
        <v>1181</v>
      </c>
      <c r="L809" s="7" t="s">
        <v>80</v>
      </c>
      <c r="N809" s="7"/>
    </row>
    <row r="810" spans="1:14" hidden="1" x14ac:dyDescent="0.3">
      <c r="A810">
        <v>808</v>
      </c>
      <c r="B810">
        <v>0</v>
      </c>
      <c r="C810">
        <v>3</v>
      </c>
      <c r="D810" s="7" t="s">
        <v>1182</v>
      </c>
      <c r="E810" s="7" t="s">
        <v>82</v>
      </c>
      <c r="F810">
        <v>18</v>
      </c>
      <c r="G810">
        <v>0</v>
      </c>
      <c r="H810">
        <v>0</v>
      </c>
      <c r="I810">
        <v>347087</v>
      </c>
      <c r="J810">
        <v>7.7750000000000004</v>
      </c>
      <c r="K810" s="7"/>
      <c r="L810" s="7" t="s">
        <v>80</v>
      </c>
      <c r="N810" s="7"/>
    </row>
    <row r="811" spans="1:14" hidden="1" x14ac:dyDescent="0.3">
      <c r="A811">
        <v>809</v>
      </c>
      <c r="B811">
        <v>0</v>
      </c>
      <c r="C811">
        <v>2</v>
      </c>
      <c r="D811" s="7" t="s">
        <v>1183</v>
      </c>
      <c r="E811" s="7" t="s">
        <v>78</v>
      </c>
      <c r="F811">
        <v>39</v>
      </c>
      <c r="G811">
        <v>0</v>
      </c>
      <c r="H811">
        <v>0</v>
      </c>
      <c r="I811">
        <v>248723</v>
      </c>
      <c r="J811">
        <v>13</v>
      </c>
      <c r="K811" s="7"/>
      <c r="L811" s="7" t="s">
        <v>80</v>
      </c>
      <c r="N811" s="7"/>
    </row>
    <row r="812" spans="1:14" hidden="1" x14ac:dyDescent="0.3">
      <c r="A812">
        <v>810</v>
      </c>
      <c r="B812">
        <v>1</v>
      </c>
      <c r="C812">
        <v>1</v>
      </c>
      <c r="D812" s="7" t="s">
        <v>1184</v>
      </c>
      <c r="E812" s="7" t="s">
        <v>82</v>
      </c>
      <c r="F812">
        <v>33</v>
      </c>
      <c r="G812">
        <v>1</v>
      </c>
      <c r="H812">
        <v>0</v>
      </c>
      <c r="I812">
        <v>113806</v>
      </c>
      <c r="J812">
        <v>53.1</v>
      </c>
      <c r="K812" s="7" t="s">
        <v>1079</v>
      </c>
      <c r="L812" s="7" t="s">
        <v>80</v>
      </c>
      <c r="N812" s="7"/>
    </row>
    <row r="813" spans="1:14" hidden="1" x14ac:dyDescent="0.3">
      <c r="A813">
        <v>811</v>
      </c>
      <c r="B813">
        <v>0</v>
      </c>
      <c r="C813">
        <v>3</v>
      </c>
      <c r="D813" s="7" t="s">
        <v>1185</v>
      </c>
      <c r="E813" s="7" t="s">
        <v>78</v>
      </c>
      <c r="F813">
        <v>26</v>
      </c>
      <c r="G813">
        <v>0</v>
      </c>
      <c r="H813">
        <v>0</v>
      </c>
      <c r="I813">
        <v>3474</v>
      </c>
      <c r="J813">
        <v>7.8875000000000002</v>
      </c>
      <c r="K813" s="7"/>
      <c r="L813" s="7" t="s">
        <v>80</v>
      </c>
      <c r="N813" s="7"/>
    </row>
    <row r="814" spans="1:14" hidden="1" x14ac:dyDescent="0.3">
      <c r="A814">
        <v>812</v>
      </c>
      <c r="B814">
        <v>0</v>
      </c>
      <c r="C814">
        <v>3</v>
      </c>
      <c r="D814" s="7" t="s">
        <v>1186</v>
      </c>
      <c r="E814" s="7" t="s">
        <v>78</v>
      </c>
      <c r="F814">
        <v>39</v>
      </c>
      <c r="G814">
        <v>0</v>
      </c>
      <c r="H814">
        <v>0</v>
      </c>
      <c r="I814" t="s">
        <v>875</v>
      </c>
      <c r="J814">
        <v>24.15</v>
      </c>
      <c r="K814" s="7"/>
      <c r="L814" s="7" t="s">
        <v>80</v>
      </c>
      <c r="N814" s="7"/>
    </row>
    <row r="815" spans="1:14" hidden="1" x14ac:dyDescent="0.3">
      <c r="A815">
        <v>813</v>
      </c>
      <c r="B815">
        <v>0</v>
      </c>
      <c r="C815">
        <v>2</v>
      </c>
      <c r="D815" s="7" t="s">
        <v>1187</v>
      </c>
      <c r="E815" s="7" t="s">
        <v>78</v>
      </c>
      <c r="F815">
        <v>35</v>
      </c>
      <c r="G815">
        <v>0</v>
      </c>
      <c r="H815">
        <v>0</v>
      </c>
      <c r="I815">
        <v>28206</v>
      </c>
      <c r="J815">
        <v>10.5</v>
      </c>
      <c r="K815" s="7"/>
      <c r="L815" s="7" t="s">
        <v>80</v>
      </c>
      <c r="N815" s="7"/>
    </row>
    <row r="816" spans="1:14" hidden="1" x14ac:dyDescent="0.3">
      <c r="A816">
        <v>814</v>
      </c>
      <c r="B816">
        <v>0</v>
      </c>
      <c r="C816">
        <v>3</v>
      </c>
      <c r="D816" s="7" t="s">
        <v>1188</v>
      </c>
      <c r="E816" s="7" t="s">
        <v>82</v>
      </c>
      <c r="F816">
        <v>6</v>
      </c>
      <c r="G816">
        <v>4</v>
      </c>
      <c r="H816">
        <v>2</v>
      </c>
      <c r="I816">
        <v>347082</v>
      </c>
      <c r="J816">
        <v>31.274999999999999</v>
      </c>
      <c r="K816" s="7"/>
      <c r="L816" s="7" t="s">
        <v>80</v>
      </c>
      <c r="N816" s="7"/>
    </row>
    <row r="817" spans="1:14" hidden="1" x14ac:dyDescent="0.3">
      <c r="A817">
        <v>815</v>
      </c>
      <c r="B817">
        <v>0</v>
      </c>
      <c r="C817">
        <v>3</v>
      </c>
      <c r="D817" s="7" t="s">
        <v>1189</v>
      </c>
      <c r="E817" s="7" t="s">
        <v>78</v>
      </c>
      <c r="F817">
        <v>30.5</v>
      </c>
      <c r="G817">
        <v>0</v>
      </c>
      <c r="H817">
        <v>0</v>
      </c>
      <c r="I817">
        <v>364499</v>
      </c>
      <c r="J817">
        <v>8.0500000000000007</v>
      </c>
      <c r="K817" s="7"/>
      <c r="L817" s="7" t="s">
        <v>80</v>
      </c>
      <c r="N817" s="7"/>
    </row>
    <row r="818" spans="1:14" hidden="1" x14ac:dyDescent="0.3">
      <c r="A818">
        <v>816</v>
      </c>
      <c r="B818">
        <v>0</v>
      </c>
      <c r="C818">
        <v>1</v>
      </c>
      <c r="D818" s="7" t="s">
        <v>1190</v>
      </c>
      <c r="E818" s="7" t="s">
        <v>78</v>
      </c>
      <c r="G818">
        <v>0</v>
      </c>
      <c r="H818">
        <v>0</v>
      </c>
      <c r="I818">
        <v>112058</v>
      </c>
      <c r="J818">
        <v>0</v>
      </c>
      <c r="K818" s="7" t="s">
        <v>1191</v>
      </c>
      <c r="L818" s="7" t="s">
        <v>80</v>
      </c>
      <c r="N818" s="7"/>
    </row>
    <row r="819" spans="1:14" hidden="1" x14ac:dyDescent="0.3">
      <c r="A819">
        <v>817</v>
      </c>
      <c r="B819">
        <v>0</v>
      </c>
      <c r="C819">
        <v>3</v>
      </c>
      <c r="D819" s="7" t="s">
        <v>1192</v>
      </c>
      <c r="E819" s="7" t="s">
        <v>82</v>
      </c>
      <c r="F819">
        <v>23</v>
      </c>
      <c r="G819">
        <v>0</v>
      </c>
      <c r="H819">
        <v>0</v>
      </c>
      <c r="I819" t="s">
        <v>1193</v>
      </c>
      <c r="J819">
        <v>7.9249999999999998</v>
      </c>
      <c r="K819" s="7"/>
      <c r="L819" s="7" t="s">
        <v>80</v>
      </c>
      <c r="N819" s="7"/>
    </row>
    <row r="820" spans="1:14" hidden="1" x14ac:dyDescent="0.3">
      <c r="A820">
        <v>818</v>
      </c>
      <c r="B820">
        <v>0</v>
      </c>
      <c r="C820">
        <v>2</v>
      </c>
      <c r="D820" s="7" t="s">
        <v>1194</v>
      </c>
      <c r="E820" s="7" t="s">
        <v>78</v>
      </c>
      <c r="F820">
        <v>31</v>
      </c>
      <c r="G820">
        <v>1</v>
      </c>
      <c r="H820">
        <v>1</v>
      </c>
      <c r="I820" t="s">
        <v>1195</v>
      </c>
      <c r="J820">
        <v>37.004199999999997</v>
      </c>
      <c r="K820" s="7"/>
      <c r="L820" s="7" t="s">
        <v>85</v>
      </c>
      <c r="N820" s="7"/>
    </row>
    <row r="821" spans="1:14" hidden="1" x14ac:dyDescent="0.3">
      <c r="A821">
        <v>819</v>
      </c>
      <c r="B821">
        <v>0</v>
      </c>
      <c r="C821">
        <v>3</v>
      </c>
      <c r="D821" s="7" t="s">
        <v>1196</v>
      </c>
      <c r="E821" s="7" t="s">
        <v>78</v>
      </c>
      <c r="F821">
        <v>43</v>
      </c>
      <c r="G821">
        <v>0</v>
      </c>
      <c r="H821">
        <v>0</v>
      </c>
      <c r="I821" t="s">
        <v>1197</v>
      </c>
      <c r="J821">
        <v>6.45</v>
      </c>
      <c r="K821" s="7"/>
      <c r="L821" s="7" t="s">
        <v>80</v>
      </c>
      <c r="N821" s="7"/>
    </row>
    <row r="822" spans="1:14" hidden="1" x14ac:dyDescent="0.3">
      <c r="A822">
        <v>820</v>
      </c>
      <c r="B822">
        <v>0</v>
      </c>
      <c r="C822">
        <v>3</v>
      </c>
      <c r="D822" s="7" t="s">
        <v>1198</v>
      </c>
      <c r="E822" s="7" t="s">
        <v>78</v>
      </c>
      <c r="F822">
        <v>10</v>
      </c>
      <c r="G822">
        <v>3</v>
      </c>
      <c r="H822">
        <v>2</v>
      </c>
      <c r="I822">
        <v>347088</v>
      </c>
      <c r="J822">
        <v>27.9</v>
      </c>
      <c r="K822" s="7"/>
      <c r="L822" s="7" t="s">
        <v>80</v>
      </c>
      <c r="N822" s="7"/>
    </row>
    <row r="823" spans="1:14" hidden="1" x14ac:dyDescent="0.3">
      <c r="A823">
        <v>821</v>
      </c>
      <c r="B823">
        <v>1</v>
      </c>
      <c r="C823">
        <v>1</v>
      </c>
      <c r="D823" s="7" t="s">
        <v>1199</v>
      </c>
      <c r="E823" s="7" t="s">
        <v>82</v>
      </c>
      <c r="F823">
        <v>52</v>
      </c>
      <c r="G823">
        <v>1</v>
      </c>
      <c r="H823">
        <v>1</v>
      </c>
      <c r="I823">
        <v>12749</v>
      </c>
      <c r="J823">
        <v>93.5</v>
      </c>
      <c r="K823" s="7" t="s">
        <v>1200</v>
      </c>
      <c r="L823" s="7" t="s">
        <v>80</v>
      </c>
      <c r="N823" s="7"/>
    </row>
    <row r="824" spans="1:14" hidden="1" x14ac:dyDescent="0.3">
      <c r="A824">
        <v>822</v>
      </c>
      <c r="B824">
        <v>1</v>
      </c>
      <c r="C824">
        <v>3</v>
      </c>
      <c r="D824" s="7" t="s">
        <v>1201</v>
      </c>
      <c r="E824" s="7" t="s">
        <v>78</v>
      </c>
      <c r="F824">
        <v>27</v>
      </c>
      <c r="G824">
        <v>0</v>
      </c>
      <c r="H824">
        <v>0</v>
      </c>
      <c r="I824">
        <v>315098</v>
      </c>
      <c r="J824">
        <v>8.6624999999999996</v>
      </c>
      <c r="K824" s="7"/>
      <c r="L824" s="7" t="s">
        <v>80</v>
      </c>
      <c r="N824" s="7"/>
    </row>
    <row r="825" spans="1:14" hidden="1" x14ac:dyDescent="0.3">
      <c r="A825">
        <v>823</v>
      </c>
      <c r="B825">
        <v>0</v>
      </c>
      <c r="C825">
        <v>1</v>
      </c>
      <c r="D825" s="7" t="s">
        <v>1202</v>
      </c>
      <c r="E825" s="7" t="s">
        <v>78</v>
      </c>
      <c r="F825">
        <v>38</v>
      </c>
      <c r="G825">
        <v>0</v>
      </c>
      <c r="H825">
        <v>0</v>
      </c>
      <c r="I825">
        <v>19972</v>
      </c>
      <c r="J825">
        <v>0</v>
      </c>
      <c r="K825" s="7"/>
      <c r="L825" s="7" t="s">
        <v>80</v>
      </c>
      <c r="N825" s="7"/>
    </row>
    <row r="826" spans="1:14" hidden="1" x14ac:dyDescent="0.3">
      <c r="A826">
        <v>824</v>
      </c>
      <c r="B826">
        <v>1</v>
      </c>
      <c r="C826">
        <v>3</v>
      </c>
      <c r="D826" s="7" t="s">
        <v>1203</v>
      </c>
      <c r="E826" s="7" t="s">
        <v>82</v>
      </c>
      <c r="F826">
        <v>27</v>
      </c>
      <c r="G826">
        <v>0</v>
      </c>
      <c r="H826">
        <v>1</v>
      </c>
      <c r="I826">
        <v>392096</v>
      </c>
      <c r="J826">
        <v>12.475</v>
      </c>
      <c r="K826" s="7" t="s">
        <v>1113</v>
      </c>
      <c r="L826" s="7" t="s">
        <v>80</v>
      </c>
      <c r="N826" s="7"/>
    </row>
    <row r="827" spans="1:14" hidden="1" x14ac:dyDescent="0.3">
      <c r="A827">
        <v>825</v>
      </c>
      <c r="B827">
        <v>0</v>
      </c>
      <c r="C827">
        <v>3</v>
      </c>
      <c r="D827" s="7" t="s">
        <v>1204</v>
      </c>
      <c r="E827" s="7" t="s">
        <v>78</v>
      </c>
      <c r="F827">
        <v>2</v>
      </c>
      <c r="G827">
        <v>4</v>
      </c>
      <c r="H827">
        <v>1</v>
      </c>
      <c r="I827">
        <v>3101295</v>
      </c>
      <c r="J827">
        <v>39.6875</v>
      </c>
      <c r="K827" s="7"/>
      <c r="L827" s="7" t="s">
        <v>80</v>
      </c>
      <c r="N827" s="7"/>
    </row>
    <row r="828" spans="1:14" hidden="1" x14ac:dyDescent="0.3">
      <c r="A828">
        <v>826</v>
      </c>
      <c r="B828">
        <v>0</v>
      </c>
      <c r="C828">
        <v>3</v>
      </c>
      <c r="D828" s="7" t="s">
        <v>1205</v>
      </c>
      <c r="E828" s="7" t="s">
        <v>78</v>
      </c>
      <c r="G828">
        <v>0</v>
      </c>
      <c r="H828">
        <v>0</v>
      </c>
      <c r="I828">
        <v>368323</v>
      </c>
      <c r="J828">
        <v>6.95</v>
      </c>
      <c r="K828" s="7"/>
      <c r="L828" s="7" t="s">
        <v>92</v>
      </c>
      <c r="N828" s="7"/>
    </row>
    <row r="829" spans="1:14" hidden="1" x14ac:dyDescent="0.3">
      <c r="A829">
        <v>827</v>
      </c>
      <c r="B829">
        <v>0</v>
      </c>
      <c r="C829">
        <v>3</v>
      </c>
      <c r="D829" s="7" t="s">
        <v>1206</v>
      </c>
      <c r="E829" s="7" t="s">
        <v>78</v>
      </c>
      <c r="G829">
        <v>0</v>
      </c>
      <c r="H829">
        <v>0</v>
      </c>
      <c r="I829">
        <v>1601</v>
      </c>
      <c r="J829">
        <v>56.495800000000003</v>
      </c>
      <c r="K829" s="7"/>
      <c r="L829" s="7" t="s">
        <v>80</v>
      </c>
      <c r="N829" s="7"/>
    </row>
    <row r="830" spans="1:14" x14ac:dyDescent="0.3">
      <c r="A830">
        <v>828</v>
      </c>
      <c r="B830">
        <v>1</v>
      </c>
      <c r="C830">
        <v>2</v>
      </c>
      <c r="D830" s="7" t="s">
        <v>1207</v>
      </c>
      <c r="E830" s="7" t="s">
        <v>78</v>
      </c>
      <c r="F830">
        <v>1</v>
      </c>
      <c r="G830">
        <v>0</v>
      </c>
      <c r="H830">
        <v>2</v>
      </c>
      <c r="I830" t="s">
        <v>1195</v>
      </c>
      <c r="J830">
        <v>37.004199999999997</v>
      </c>
      <c r="K830" s="7"/>
      <c r="L830" s="7" t="s">
        <v>85</v>
      </c>
      <c r="N830" s="7"/>
    </row>
    <row r="831" spans="1:14" hidden="1" x14ac:dyDescent="0.3">
      <c r="A831">
        <v>829</v>
      </c>
      <c r="B831">
        <v>1</v>
      </c>
      <c r="C831">
        <v>3</v>
      </c>
      <c r="D831" s="7" t="s">
        <v>1208</v>
      </c>
      <c r="E831" s="7" t="s">
        <v>78</v>
      </c>
      <c r="G831">
        <v>0</v>
      </c>
      <c r="H831">
        <v>0</v>
      </c>
      <c r="I831">
        <v>367228</v>
      </c>
      <c r="J831">
        <v>7.75</v>
      </c>
      <c r="K831" s="7"/>
      <c r="L831" s="7" t="s">
        <v>92</v>
      </c>
      <c r="N831" s="7"/>
    </row>
    <row r="832" spans="1:14" hidden="1" x14ac:dyDescent="0.3">
      <c r="A832">
        <v>830</v>
      </c>
      <c r="B832">
        <v>1</v>
      </c>
      <c r="C832">
        <v>1</v>
      </c>
      <c r="D832" s="7" t="s">
        <v>1209</v>
      </c>
      <c r="E832" s="7" t="s">
        <v>82</v>
      </c>
      <c r="F832">
        <v>62</v>
      </c>
      <c r="G832">
        <v>0</v>
      </c>
      <c r="H832">
        <v>0</v>
      </c>
      <c r="I832">
        <v>113572</v>
      </c>
      <c r="J832">
        <v>80</v>
      </c>
      <c r="K832" s="7" t="s">
        <v>173</v>
      </c>
      <c r="L832" s="7"/>
      <c r="N832" s="7"/>
    </row>
    <row r="833" spans="1:14" hidden="1" x14ac:dyDescent="0.3">
      <c r="A833">
        <v>831</v>
      </c>
      <c r="B833">
        <v>1</v>
      </c>
      <c r="C833">
        <v>3</v>
      </c>
      <c r="D833" s="7" t="s">
        <v>1210</v>
      </c>
      <c r="E833" s="7" t="s">
        <v>82</v>
      </c>
      <c r="F833">
        <v>15</v>
      </c>
      <c r="G833">
        <v>1</v>
      </c>
      <c r="H833">
        <v>0</v>
      </c>
      <c r="I833">
        <v>2659</v>
      </c>
      <c r="J833">
        <v>14.4542</v>
      </c>
      <c r="K833" s="7"/>
      <c r="L833" s="7" t="s">
        <v>85</v>
      </c>
      <c r="N833" s="7"/>
    </row>
    <row r="834" spans="1:14" x14ac:dyDescent="0.3">
      <c r="A834">
        <v>832</v>
      </c>
      <c r="B834">
        <v>1</v>
      </c>
      <c r="C834">
        <v>2</v>
      </c>
      <c r="D834" s="7" t="s">
        <v>1211</v>
      </c>
      <c r="E834" s="7" t="s">
        <v>78</v>
      </c>
      <c r="F834">
        <v>0.83</v>
      </c>
      <c r="G834">
        <v>1</v>
      </c>
      <c r="H834">
        <v>1</v>
      </c>
      <c r="I834">
        <v>29106</v>
      </c>
      <c r="J834">
        <v>18.75</v>
      </c>
      <c r="K834" s="7"/>
      <c r="L834" s="7" t="s">
        <v>80</v>
      </c>
      <c r="N834" s="7"/>
    </row>
    <row r="835" spans="1:14" hidden="1" x14ac:dyDescent="0.3">
      <c r="A835">
        <v>833</v>
      </c>
      <c r="B835">
        <v>0</v>
      </c>
      <c r="C835">
        <v>3</v>
      </c>
      <c r="D835" s="7" t="s">
        <v>1212</v>
      </c>
      <c r="E835" s="7" t="s">
        <v>78</v>
      </c>
      <c r="G835">
        <v>0</v>
      </c>
      <c r="H835">
        <v>0</v>
      </c>
      <c r="I835">
        <v>2671</v>
      </c>
      <c r="J835">
        <v>7.2291999999999996</v>
      </c>
      <c r="K835" s="7"/>
      <c r="L835" s="7" t="s">
        <v>85</v>
      </c>
      <c r="N835" s="7"/>
    </row>
    <row r="836" spans="1:14" hidden="1" x14ac:dyDescent="0.3">
      <c r="A836">
        <v>834</v>
      </c>
      <c r="B836">
        <v>0</v>
      </c>
      <c r="C836">
        <v>3</v>
      </c>
      <c r="D836" s="7" t="s">
        <v>1213</v>
      </c>
      <c r="E836" s="7" t="s">
        <v>78</v>
      </c>
      <c r="F836">
        <v>23</v>
      </c>
      <c r="G836">
        <v>0</v>
      </c>
      <c r="H836">
        <v>0</v>
      </c>
      <c r="I836">
        <v>347468</v>
      </c>
      <c r="J836">
        <v>7.8541999999999996</v>
      </c>
      <c r="K836" s="7"/>
      <c r="L836" s="7" t="s">
        <v>80</v>
      </c>
      <c r="N836" s="7"/>
    </row>
    <row r="837" spans="1:14" hidden="1" x14ac:dyDescent="0.3">
      <c r="A837">
        <v>835</v>
      </c>
      <c r="B837">
        <v>0</v>
      </c>
      <c r="C837">
        <v>3</v>
      </c>
      <c r="D837" s="7" t="s">
        <v>1214</v>
      </c>
      <c r="E837" s="7" t="s">
        <v>78</v>
      </c>
      <c r="F837">
        <v>18</v>
      </c>
      <c r="G837">
        <v>0</v>
      </c>
      <c r="H837">
        <v>0</v>
      </c>
      <c r="I837">
        <v>2223</v>
      </c>
      <c r="J837">
        <v>8.3000000000000007</v>
      </c>
      <c r="K837" s="7"/>
      <c r="L837" s="7" t="s">
        <v>80</v>
      </c>
      <c r="N837" s="7"/>
    </row>
    <row r="838" spans="1:14" hidden="1" x14ac:dyDescent="0.3">
      <c r="A838">
        <v>836</v>
      </c>
      <c r="B838">
        <v>1</v>
      </c>
      <c r="C838">
        <v>1</v>
      </c>
      <c r="D838" s="7" t="s">
        <v>1215</v>
      </c>
      <c r="E838" s="7" t="s">
        <v>82</v>
      </c>
      <c r="F838">
        <v>39</v>
      </c>
      <c r="G838">
        <v>1</v>
      </c>
      <c r="H838">
        <v>1</v>
      </c>
      <c r="I838" t="s">
        <v>1216</v>
      </c>
      <c r="J838">
        <v>83.158299999999997</v>
      </c>
      <c r="K838" s="7" t="s">
        <v>1217</v>
      </c>
      <c r="L838" s="7" t="s">
        <v>85</v>
      </c>
      <c r="N838" s="7"/>
    </row>
    <row r="839" spans="1:14" hidden="1" x14ac:dyDescent="0.3">
      <c r="A839">
        <v>837</v>
      </c>
      <c r="B839">
        <v>0</v>
      </c>
      <c r="C839">
        <v>3</v>
      </c>
      <c r="D839" s="7" t="s">
        <v>1218</v>
      </c>
      <c r="E839" s="7" t="s">
        <v>78</v>
      </c>
      <c r="F839">
        <v>21</v>
      </c>
      <c r="G839">
        <v>0</v>
      </c>
      <c r="H839">
        <v>0</v>
      </c>
      <c r="I839">
        <v>315097</v>
      </c>
      <c r="J839">
        <v>8.6624999999999996</v>
      </c>
      <c r="K839" s="7"/>
      <c r="L839" s="7" t="s">
        <v>80</v>
      </c>
      <c r="N839" s="7"/>
    </row>
    <row r="840" spans="1:14" hidden="1" x14ac:dyDescent="0.3">
      <c r="A840">
        <v>838</v>
      </c>
      <c r="B840">
        <v>0</v>
      </c>
      <c r="C840">
        <v>3</v>
      </c>
      <c r="D840" s="7" t="s">
        <v>1219</v>
      </c>
      <c r="E840" s="7" t="s">
        <v>78</v>
      </c>
      <c r="G840">
        <v>0</v>
      </c>
      <c r="H840">
        <v>0</v>
      </c>
      <c r="I840">
        <v>392092</v>
      </c>
      <c r="J840">
        <v>8.0500000000000007</v>
      </c>
      <c r="K840" s="7"/>
      <c r="L840" s="7" t="s">
        <v>80</v>
      </c>
      <c r="N840" s="7"/>
    </row>
    <row r="841" spans="1:14" hidden="1" x14ac:dyDescent="0.3">
      <c r="A841">
        <v>839</v>
      </c>
      <c r="B841">
        <v>1</v>
      </c>
      <c r="C841">
        <v>3</v>
      </c>
      <c r="D841" s="7" t="s">
        <v>1220</v>
      </c>
      <c r="E841" s="7" t="s">
        <v>78</v>
      </c>
      <c r="F841">
        <v>32</v>
      </c>
      <c r="G841">
        <v>0</v>
      </c>
      <c r="H841">
        <v>0</v>
      </c>
      <c r="I841">
        <v>1601</v>
      </c>
      <c r="J841">
        <v>56.495800000000003</v>
      </c>
      <c r="K841" s="7"/>
      <c r="L841" s="7" t="s">
        <v>80</v>
      </c>
      <c r="N841" s="7"/>
    </row>
    <row r="842" spans="1:14" hidden="1" x14ac:dyDescent="0.3">
      <c r="A842">
        <v>840</v>
      </c>
      <c r="B842">
        <v>1</v>
      </c>
      <c r="C842">
        <v>1</v>
      </c>
      <c r="D842" s="7" t="s">
        <v>1221</v>
      </c>
      <c r="E842" s="7" t="s">
        <v>78</v>
      </c>
      <c r="G842">
        <v>0</v>
      </c>
      <c r="H842">
        <v>0</v>
      </c>
      <c r="I842">
        <v>11774</v>
      </c>
      <c r="J842">
        <v>29.7</v>
      </c>
      <c r="K842" s="7" t="s">
        <v>1222</v>
      </c>
      <c r="L842" s="7" t="s">
        <v>85</v>
      </c>
      <c r="N842" s="7"/>
    </row>
    <row r="843" spans="1:14" hidden="1" x14ac:dyDescent="0.3">
      <c r="A843">
        <v>841</v>
      </c>
      <c r="B843">
        <v>0</v>
      </c>
      <c r="C843">
        <v>3</v>
      </c>
      <c r="D843" s="7" t="s">
        <v>1223</v>
      </c>
      <c r="E843" s="7" t="s">
        <v>78</v>
      </c>
      <c r="F843">
        <v>20</v>
      </c>
      <c r="G843">
        <v>0</v>
      </c>
      <c r="H843">
        <v>0</v>
      </c>
      <c r="I843" t="s">
        <v>1224</v>
      </c>
      <c r="J843">
        <v>7.9249999999999998</v>
      </c>
      <c r="K843" s="7"/>
      <c r="L843" s="7" t="s">
        <v>80</v>
      </c>
      <c r="N843" s="7"/>
    </row>
    <row r="844" spans="1:14" hidden="1" x14ac:dyDescent="0.3">
      <c r="A844">
        <v>842</v>
      </c>
      <c r="B844">
        <v>0</v>
      </c>
      <c r="C844">
        <v>2</v>
      </c>
      <c r="D844" s="7" t="s">
        <v>1225</v>
      </c>
      <c r="E844" s="7" t="s">
        <v>78</v>
      </c>
      <c r="F844">
        <v>16</v>
      </c>
      <c r="G844">
        <v>0</v>
      </c>
      <c r="H844">
        <v>0</v>
      </c>
      <c r="I844" t="s">
        <v>1137</v>
      </c>
      <c r="J844">
        <v>10.5</v>
      </c>
      <c r="K844" s="7"/>
      <c r="L844" s="7" t="s">
        <v>80</v>
      </c>
      <c r="N844" s="7"/>
    </row>
    <row r="845" spans="1:14" hidden="1" x14ac:dyDescent="0.3">
      <c r="A845">
        <v>843</v>
      </c>
      <c r="B845">
        <v>1</v>
      </c>
      <c r="C845">
        <v>1</v>
      </c>
      <c r="D845" s="7" t="s">
        <v>1226</v>
      </c>
      <c r="E845" s="7" t="s">
        <v>82</v>
      </c>
      <c r="F845">
        <v>30</v>
      </c>
      <c r="G845">
        <v>0</v>
      </c>
      <c r="H845">
        <v>0</v>
      </c>
      <c r="I845">
        <v>113798</v>
      </c>
      <c r="J845">
        <v>31</v>
      </c>
      <c r="K845" s="7"/>
      <c r="L845" s="7" t="s">
        <v>85</v>
      </c>
      <c r="N845" s="7"/>
    </row>
    <row r="846" spans="1:14" hidden="1" x14ac:dyDescent="0.3">
      <c r="A846">
        <v>844</v>
      </c>
      <c r="B846">
        <v>0</v>
      </c>
      <c r="C846">
        <v>3</v>
      </c>
      <c r="D846" s="7" t="s">
        <v>1227</v>
      </c>
      <c r="E846" s="7" t="s">
        <v>78</v>
      </c>
      <c r="F846">
        <v>34.5</v>
      </c>
      <c r="G846">
        <v>0</v>
      </c>
      <c r="H846">
        <v>0</v>
      </c>
      <c r="I846">
        <v>2683</v>
      </c>
      <c r="J846">
        <v>6.4375</v>
      </c>
      <c r="K846" s="7"/>
      <c r="L846" s="7" t="s">
        <v>85</v>
      </c>
      <c r="N846" s="7"/>
    </row>
    <row r="847" spans="1:14" hidden="1" x14ac:dyDescent="0.3">
      <c r="A847">
        <v>845</v>
      </c>
      <c r="B847">
        <v>0</v>
      </c>
      <c r="C847">
        <v>3</v>
      </c>
      <c r="D847" s="7" t="s">
        <v>1228</v>
      </c>
      <c r="E847" s="7" t="s">
        <v>78</v>
      </c>
      <c r="F847">
        <v>17</v>
      </c>
      <c r="G847">
        <v>0</v>
      </c>
      <c r="H847">
        <v>0</v>
      </c>
      <c r="I847">
        <v>315090</v>
      </c>
      <c r="J847">
        <v>8.6624999999999996</v>
      </c>
      <c r="K847" s="7"/>
      <c r="L847" s="7" t="s">
        <v>80</v>
      </c>
      <c r="N847" s="7"/>
    </row>
    <row r="848" spans="1:14" hidden="1" x14ac:dyDescent="0.3">
      <c r="A848">
        <v>846</v>
      </c>
      <c r="B848">
        <v>0</v>
      </c>
      <c r="C848">
        <v>3</v>
      </c>
      <c r="D848" s="7" t="s">
        <v>1229</v>
      </c>
      <c r="E848" s="7" t="s">
        <v>78</v>
      </c>
      <c r="F848">
        <v>42</v>
      </c>
      <c r="G848">
        <v>0</v>
      </c>
      <c r="H848">
        <v>0</v>
      </c>
      <c r="I848" t="s">
        <v>1230</v>
      </c>
      <c r="J848">
        <v>7.55</v>
      </c>
      <c r="K848" s="7"/>
      <c r="L848" s="7" t="s">
        <v>80</v>
      </c>
      <c r="N848" s="7"/>
    </row>
    <row r="849" spans="1:14" hidden="1" x14ac:dyDescent="0.3">
      <c r="A849">
        <v>847</v>
      </c>
      <c r="B849">
        <v>0</v>
      </c>
      <c r="C849">
        <v>3</v>
      </c>
      <c r="D849" s="7" t="s">
        <v>1231</v>
      </c>
      <c r="E849" s="7" t="s">
        <v>78</v>
      </c>
      <c r="G849">
        <v>8</v>
      </c>
      <c r="H849">
        <v>2</v>
      </c>
      <c r="I849" t="s">
        <v>316</v>
      </c>
      <c r="J849">
        <v>69.55</v>
      </c>
      <c r="K849" s="7"/>
      <c r="L849" s="7" t="s">
        <v>80</v>
      </c>
      <c r="N849" s="7"/>
    </row>
    <row r="850" spans="1:14" hidden="1" x14ac:dyDescent="0.3">
      <c r="A850">
        <v>848</v>
      </c>
      <c r="B850">
        <v>0</v>
      </c>
      <c r="C850">
        <v>3</v>
      </c>
      <c r="D850" s="7" t="s">
        <v>1232</v>
      </c>
      <c r="E850" s="7" t="s">
        <v>78</v>
      </c>
      <c r="F850">
        <v>35</v>
      </c>
      <c r="G850">
        <v>0</v>
      </c>
      <c r="H850">
        <v>0</v>
      </c>
      <c r="I850">
        <v>349213</v>
      </c>
      <c r="J850">
        <v>7.8958000000000004</v>
      </c>
      <c r="K850" s="7"/>
      <c r="L850" s="7" t="s">
        <v>85</v>
      </c>
      <c r="N850" s="7"/>
    </row>
    <row r="851" spans="1:14" hidden="1" x14ac:dyDescent="0.3">
      <c r="A851">
        <v>849</v>
      </c>
      <c r="B851">
        <v>0</v>
      </c>
      <c r="C851">
        <v>2</v>
      </c>
      <c r="D851" s="7" t="s">
        <v>1233</v>
      </c>
      <c r="E851" s="7" t="s">
        <v>78</v>
      </c>
      <c r="F851">
        <v>28</v>
      </c>
      <c r="G851">
        <v>0</v>
      </c>
      <c r="H851">
        <v>1</v>
      </c>
      <c r="I851">
        <v>248727</v>
      </c>
      <c r="J851">
        <v>33</v>
      </c>
      <c r="K851" s="7"/>
      <c r="L851" s="7" t="s">
        <v>80</v>
      </c>
      <c r="N851" s="7"/>
    </row>
    <row r="852" spans="1:14" hidden="1" x14ac:dyDescent="0.3">
      <c r="A852">
        <v>850</v>
      </c>
      <c r="B852">
        <v>1</v>
      </c>
      <c r="C852">
        <v>1</v>
      </c>
      <c r="D852" s="7" t="s">
        <v>1234</v>
      </c>
      <c r="E852" s="7" t="s">
        <v>82</v>
      </c>
      <c r="G852">
        <v>1</v>
      </c>
      <c r="H852">
        <v>0</v>
      </c>
      <c r="I852">
        <v>17453</v>
      </c>
      <c r="J852">
        <v>89.104200000000006</v>
      </c>
      <c r="K852" s="7" t="s">
        <v>720</v>
      </c>
      <c r="L852" s="7" t="s">
        <v>85</v>
      </c>
      <c r="N852" s="7"/>
    </row>
    <row r="853" spans="1:14" hidden="1" x14ac:dyDescent="0.3">
      <c r="A853">
        <v>851</v>
      </c>
      <c r="B853">
        <v>0</v>
      </c>
      <c r="C853">
        <v>3</v>
      </c>
      <c r="D853" s="7" t="s">
        <v>1235</v>
      </c>
      <c r="E853" s="7" t="s">
        <v>78</v>
      </c>
      <c r="F853">
        <v>4</v>
      </c>
      <c r="G853">
        <v>4</v>
      </c>
      <c r="H853">
        <v>2</v>
      </c>
      <c r="I853">
        <v>347082</v>
      </c>
      <c r="J853">
        <v>31.274999999999999</v>
      </c>
      <c r="K853" s="7"/>
      <c r="L853" s="7" t="s">
        <v>80</v>
      </c>
      <c r="N853" s="7"/>
    </row>
    <row r="854" spans="1:14" hidden="1" x14ac:dyDescent="0.3">
      <c r="A854">
        <v>852</v>
      </c>
      <c r="B854">
        <v>0</v>
      </c>
      <c r="C854">
        <v>3</v>
      </c>
      <c r="D854" s="7" t="s">
        <v>1236</v>
      </c>
      <c r="E854" s="7" t="s">
        <v>78</v>
      </c>
      <c r="F854">
        <v>74</v>
      </c>
      <c r="G854">
        <v>0</v>
      </c>
      <c r="H854">
        <v>0</v>
      </c>
      <c r="I854">
        <v>347060</v>
      </c>
      <c r="J854">
        <v>7.7750000000000004</v>
      </c>
      <c r="K854" s="7"/>
      <c r="L854" s="7" t="s">
        <v>80</v>
      </c>
      <c r="N854" s="7"/>
    </row>
    <row r="855" spans="1:14" hidden="1" x14ac:dyDescent="0.3">
      <c r="A855">
        <v>853</v>
      </c>
      <c r="B855">
        <v>0</v>
      </c>
      <c r="C855">
        <v>3</v>
      </c>
      <c r="D855" s="7" t="s">
        <v>1237</v>
      </c>
      <c r="E855" s="7" t="s">
        <v>82</v>
      </c>
      <c r="F855">
        <v>9</v>
      </c>
      <c r="G855">
        <v>1</v>
      </c>
      <c r="H855">
        <v>1</v>
      </c>
      <c r="I855">
        <v>2678</v>
      </c>
      <c r="J855">
        <v>15.245799999999999</v>
      </c>
      <c r="K855" s="7"/>
      <c r="L855" s="7" t="s">
        <v>85</v>
      </c>
      <c r="N855" s="7"/>
    </row>
    <row r="856" spans="1:14" hidden="1" x14ac:dyDescent="0.3">
      <c r="A856">
        <v>854</v>
      </c>
      <c r="B856">
        <v>1</v>
      </c>
      <c r="C856">
        <v>1</v>
      </c>
      <c r="D856" s="7" t="s">
        <v>1238</v>
      </c>
      <c r="E856" s="7" t="s">
        <v>82</v>
      </c>
      <c r="F856">
        <v>16</v>
      </c>
      <c r="G856">
        <v>0</v>
      </c>
      <c r="H856">
        <v>1</v>
      </c>
      <c r="I856" t="s">
        <v>1239</v>
      </c>
      <c r="J856">
        <v>39.4</v>
      </c>
      <c r="K856" s="7" t="s">
        <v>1240</v>
      </c>
      <c r="L856" s="7" t="s">
        <v>80</v>
      </c>
      <c r="N856" s="7"/>
    </row>
    <row r="857" spans="1:14" hidden="1" x14ac:dyDescent="0.3">
      <c r="A857">
        <v>855</v>
      </c>
      <c r="B857">
        <v>0</v>
      </c>
      <c r="C857">
        <v>2</v>
      </c>
      <c r="D857" s="7" t="s">
        <v>1241</v>
      </c>
      <c r="E857" s="7" t="s">
        <v>82</v>
      </c>
      <c r="F857">
        <v>44</v>
      </c>
      <c r="G857">
        <v>1</v>
      </c>
      <c r="H857">
        <v>0</v>
      </c>
      <c r="I857">
        <v>244252</v>
      </c>
      <c r="J857">
        <v>26</v>
      </c>
      <c r="K857" s="7"/>
      <c r="L857" s="7" t="s">
        <v>80</v>
      </c>
      <c r="N857" s="7"/>
    </row>
    <row r="858" spans="1:14" hidden="1" x14ac:dyDescent="0.3">
      <c r="A858">
        <v>856</v>
      </c>
      <c r="B858">
        <v>1</v>
      </c>
      <c r="C858">
        <v>3</v>
      </c>
      <c r="D858" s="7" t="s">
        <v>1242</v>
      </c>
      <c r="E858" s="7" t="s">
        <v>82</v>
      </c>
      <c r="F858">
        <v>18</v>
      </c>
      <c r="G858">
        <v>0</v>
      </c>
      <c r="H858">
        <v>1</v>
      </c>
      <c r="I858">
        <v>392091</v>
      </c>
      <c r="J858">
        <v>9.35</v>
      </c>
      <c r="K858" s="7"/>
      <c r="L858" s="7" t="s">
        <v>80</v>
      </c>
      <c r="N858" s="7"/>
    </row>
    <row r="859" spans="1:14" hidden="1" x14ac:dyDescent="0.3">
      <c r="A859">
        <v>857</v>
      </c>
      <c r="B859">
        <v>1</v>
      </c>
      <c r="C859">
        <v>1</v>
      </c>
      <c r="D859" s="7" t="s">
        <v>1243</v>
      </c>
      <c r="E859" s="7" t="s">
        <v>82</v>
      </c>
      <c r="F859">
        <v>45</v>
      </c>
      <c r="G859">
        <v>1</v>
      </c>
      <c r="H859">
        <v>1</v>
      </c>
      <c r="I859">
        <v>36928</v>
      </c>
      <c r="J859">
        <v>164.86670000000001</v>
      </c>
      <c r="K859" s="7"/>
      <c r="L859" s="7" t="s">
        <v>80</v>
      </c>
      <c r="N859" s="7"/>
    </row>
    <row r="860" spans="1:14" hidden="1" x14ac:dyDescent="0.3">
      <c r="A860">
        <v>858</v>
      </c>
      <c r="B860">
        <v>1</v>
      </c>
      <c r="C860">
        <v>1</v>
      </c>
      <c r="D860" s="7" t="s">
        <v>1244</v>
      </c>
      <c r="E860" s="7" t="s">
        <v>78</v>
      </c>
      <c r="F860">
        <v>51</v>
      </c>
      <c r="G860">
        <v>0</v>
      </c>
      <c r="H860">
        <v>0</v>
      </c>
      <c r="I860">
        <v>113055</v>
      </c>
      <c r="J860">
        <v>26.55</v>
      </c>
      <c r="K860" s="7" t="s">
        <v>1245</v>
      </c>
      <c r="L860" s="7" t="s">
        <v>80</v>
      </c>
      <c r="N860" s="7"/>
    </row>
    <row r="861" spans="1:14" hidden="1" x14ac:dyDescent="0.3">
      <c r="A861">
        <v>859</v>
      </c>
      <c r="B861">
        <v>1</v>
      </c>
      <c r="C861">
        <v>3</v>
      </c>
      <c r="D861" s="7" t="s">
        <v>1246</v>
      </c>
      <c r="E861" s="7" t="s">
        <v>82</v>
      </c>
      <c r="F861">
        <v>24</v>
      </c>
      <c r="G861">
        <v>0</v>
      </c>
      <c r="H861">
        <v>3</v>
      </c>
      <c r="I861">
        <v>2666</v>
      </c>
      <c r="J861">
        <v>19.258299999999998</v>
      </c>
      <c r="K861" s="7"/>
      <c r="L861" s="7" t="s">
        <v>85</v>
      </c>
      <c r="N861" s="7"/>
    </row>
    <row r="862" spans="1:14" hidden="1" x14ac:dyDescent="0.3">
      <c r="A862">
        <v>860</v>
      </c>
      <c r="B862">
        <v>0</v>
      </c>
      <c r="C862">
        <v>3</v>
      </c>
      <c r="D862" s="7" t="s">
        <v>1247</v>
      </c>
      <c r="E862" s="7" t="s">
        <v>78</v>
      </c>
      <c r="G862">
        <v>0</v>
      </c>
      <c r="H862">
        <v>0</v>
      </c>
      <c r="I862">
        <v>2629</v>
      </c>
      <c r="J862">
        <v>7.2291999999999996</v>
      </c>
      <c r="K862" s="7"/>
      <c r="L862" s="7" t="s">
        <v>85</v>
      </c>
      <c r="N862" s="7"/>
    </row>
    <row r="863" spans="1:14" hidden="1" x14ac:dyDescent="0.3">
      <c r="A863">
        <v>861</v>
      </c>
      <c r="B863">
        <v>0</v>
      </c>
      <c r="C863">
        <v>3</v>
      </c>
      <c r="D863" s="7" t="s">
        <v>1248</v>
      </c>
      <c r="E863" s="7" t="s">
        <v>78</v>
      </c>
      <c r="F863">
        <v>41</v>
      </c>
      <c r="G863">
        <v>2</v>
      </c>
      <c r="H863">
        <v>0</v>
      </c>
      <c r="I863">
        <v>350026</v>
      </c>
      <c r="J863">
        <v>14.1083</v>
      </c>
      <c r="K863" s="7"/>
      <c r="L863" s="7" t="s">
        <v>80</v>
      </c>
      <c r="N863" s="7"/>
    </row>
    <row r="864" spans="1:14" hidden="1" x14ac:dyDescent="0.3">
      <c r="A864">
        <v>862</v>
      </c>
      <c r="B864">
        <v>0</v>
      </c>
      <c r="C864">
        <v>2</v>
      </c>
      <c r="D864" s="7" t="s">
        <v>1249</v>
      </c>
      <c r="E864" s="7" t="s">
        <v>78</v>
      </c>
      <c r="F864">
        <v>21</v>
      </c>
      <c r="G864">
        <v>1</v>
      </c>
      <c r="H864">
        <v>0</v>
      </c>
      <c r="I864">
        <v>28134</v>
      </c>
      <c r="J864">
        <v>11.5</v>
      </c>
      <c r="K864" s="7"/>
      <c r="L864" s="7" t="s">
        <v>80</v>
      </c>
      <c r="N864" s="7"/>
    </row>
    <row r="865" spans="1:14" hidden="1" x14ac:dyDescent="0.3">
      <c r="A865">
        <v>863</v>
      </c>
      <c r="B865">
        <v>1</v>
      </c>
      <c r="C865">
        <v>1</v>
      </c>
      <c r="D865" s="7" t="s">
        <v>1250</v>
      </c>
      <c r="E865" s="7" t="s">
        <v>82</v>
      </c>
      <c r="F865">
        <v>48</v>
      </c>
      <c r="G865">
        <v>0</v>
      </c>
      <c r="H865">
        <v>0</v>
      </c>
      <c r="I865">
        <v>17466</v>
      </c>
      <c r="J865">
        <v>25.929200000000002</v>
      </c>
      <c r="K865" s="7" t="s">
        <v>1170</v>
      </c>
      <c r="L865" s="7" t="s">
        <v>80</v>
      </c>
      <c r="N865" s="7"/>
    </row>
    <row r="866" spans="1:14" hidden="1" x14ac:dyDescent="0.3">
      <c r="A866">
        <v>864</v>
      </c>
      <c r="B866">
        <v>0</v>
      </c>
      <c r="C866">
        <v>3</v>
      </c>
      <c r="D866" s="7" t="s">
        <v>1251</v>
      </c>
      <c r="E866" s="7" t="s">
        <v>82</v>
      </c>
      <c r="G866">
        <v>8</v>
      </c>
      <c r="H866">
        <v>2</v>
      </c>
      <c r="I866" t="s">
        <v>316</v>
      </c>
      <c r="J866">
        <v>69.55</v>
      </c>
      <c r="K866" s="7"/>
      <c r="L866" s="7" t="s">
        <v>80</v>
      </c>
      <c r="N866" s="7"/>
    </row>
    <row r="867" spans="1:14" hidden="1" x14ac:dyDescent="0.3">
      <c r="A867">
        <v>865</v>
      </c>
      <c r="B867">
        <v>0</v>
      </c>
      <c r="C867">
        <v>2</v>
      </c>
      <c r="D867" s="7" t="s">
        <v>1252</v>
      </c>
      <c r="E867" s="7" t="s">
        <v>78</v>
      </c>
      <c r="F867">
        <v>24</v>
      </c>
      <c r="G867">
        <v>0</v>
      </c>
      <c r="H867">
        <v>0</v>
      </c>
      <c r="I867">
        <v>233866</v>
      </c>
      <c r="J867">
        <v>13</v>
      </c>
      <c r="K867" s="7"/>
      <c r="L867" s="7" t="s">
        <v>80</v>
      </c>
      <c r="N867" s="7"/>
    </row>
    <row r="868" spans="1:14" x14ac:dyDescent="0.3">
      <c r="A868">
        <v>866</v>
      </c>
      <c r="B868">
        <v>1</v>
      </c>
      <c r="C868">
        <v>2</v>
      </c>
      <c r="D868" s="7" t="s">
        <v>1253</v>
      </c>
      <c r="E868" s="7" t="s">
        <v>82</v>
      </c>
      <c r="F868">
        <v>42</v>
      </c>
      <c r="G868">
        <v>0</v>
      </c>
      <c r="H868">
        <v>0</v>
      </c>
      <c r="I868">
        <v>236852</v>
      </c>
      <c r="J868">
        <v>13</v>
      </c>
      <c r="K868" s="7"/>
      <c r="L868" s="7" t="s">
        <v>80</v>
      </c>
      <c r="N868" s="7"/>
    </row>
    <row r="869" spans="1:14" x14ac:dyDescent="0.3">
      <c r="A869">
        <v>867</v>
      </c>
      <c r="B869">
        <v>1</v>
      </c>
      <c r="C869">
        <v>2</v>
      </c>
      <c r="D869" s="7" t="s">
        <v>1254</v>
      </c>
      <c r="E869" s="7" t="s">
        <v>82</v>
      </c>
      <c r="F869">
        <v>27</v>
      </c>
      <c r="G869">
        <v>1</v>
      </c>
      <c r="H869">
        <v>0</v>
      </c>
      <c r="I869" t="s">
        <v>1255</v>
      </c>
      <c r="J869">
        <v>13.8583</v>
      </c>
      <c r="K869" s="7"/>
      <c r="L869" s="7" t="s">
        <v>85</v>
      </c>
      <c r="N869" s="7"/>
    </row>
    <row r="870" spans="1:14" hidden="1" x14ac:dyDescent="0.3">
      <c r="A870">
        <v>868</v>
      </c>
      <c r="B870">
        <v>0</v>
      </c>
      <c r="C870">
        <v>1</v>
      </c>
      <c r="D870" s="7" t="s">
        <v>1256</v>
      </c>
      <c r="E870" s="7" t="s">
        <v>78</v>
      </c>
      <c r="F870">
        <v>31</v>
      </c>
      <c r="G870">
        <v>0</v>
      </c>
      <c r="H870">
        <v>0</v>
      </c>
      <c r="I870" t="s">
        <v>1257</v>
      </c>
      <c r="J870">
        <v>50.495800000000003</v>
      </c>
      <c r="K870" s="7" t="s">
        <v>1258</v>
      </c>
      <c r="L870" s="7" t="s">
        <v>80</v>
      </c>
      <c r="N870" s="7"/>
    </row>
    <row r="871" spans="1:14" hidden="1" x14ac:dyDescent="0.3">
      <c r="A871">
        <v>869</v>
      </c>
      <c r="B871">
        <v>0</v>
      </c>
      <c r="C871">
        <v>3</v>
      </c>
      <c r="D871" s="7" t="s">
        <v>1259</v>
      </c>
      <c r="E871" s="7" t="s">
        <v>78</v>
      </c>
      <c r="G871">
        <v>0</v>
      </c>
      <c r="H871">
        <v>0</v>
      </c>
      <c r="I871">
        <v>345777</v>
      </c>
      <c r="J871">
        <v>9.5</v>
      </c>
      <c r="K871" s="7"/>
      <c r="L871" s="7" t="s">
        <v>80</v>
      </c>
      <c r="N871" s="7"/>
    </row>
    <row r="872" spans="1:14" hidden="1" x14ac:dyDescent="0.3">
      <c r="A872">
        <v>870</v>
      </c>
      <c r="B872">
        <v>1</v>
      </c>
      <c r="C872">
        <v>3</v>
      </c>
      <c r="D872" s="7" t="s">
        <v>1260</v>
      </c>
      <c r="E872" s="7" t="s">
        <v>78</v>
      </c>
      <c r="F872">
        <v>4</v>
      </c>
      <c r="G872">
        <v>1</v>
      </c>
      <c r="H872">
        <v>1</v>
      </c>
      <c r="I872">
        <v>347742</v>
      </c>
      <c r="J872">
        <v>11.1333</v>
      </c>
      <c r="K872" s="7"/>
      <c r="L872" s="7" t="s">
        <v>80</v>
      </c>
      <c r="N872" s="7"/>
    </row>
    <row r="873" spans="1:14" hidden="1" x14ac:dyDescent="0.3">
      <c r="A873">
        <v>871</v>
      </c>
      <c r="B873">
        <v>0</v>
      </c>
      <c r="C873">
        <v>3</v>
      </c>
      <c r="D873" s="7" t="s">
        <v>1261</v>
      </c>
      <c r="E873" s="7" t="s">
        <v>78</v>
      </c>
      <c r="F873">
        <v>26</v>
      </c>
      <c r="G873">
        <v>0</v>
      </c>
      <c r="H873">
        <v>0</v>
      </c>
      <c r="I873">
        <v>349248</v>
      </c>
      <c r="J873">
        <v>7.8958000000000004</v>
      </c>
      <c r="K873" s="7"/>
      <c r="L873" s="7" t="s">
        <v>80</v>
      </c>
      <c r="N873" s="7"/>
    </row>
    <row r="874" spans="1:14" hidden="1" x14ac:dyDescent="0.3">
      <c r="A874">
        <v>872</v>
      </c>
      <c r="B874">
        <v>1</v>
      </c>
      <c r="C874">
        <v>1</v>
      </c>
      <c r="D874" s="7" t="s">
        <v>1262</v>
      </c>
      <c r="E874" s="7" t="s">
        <v>82</v>
      </c>
      <c r="F874">
        <v>47</v>
      </c>
      <c r="G874">
        <v>1</v>
      </c>
      <c r="H874">
        <v>1</v>
      </c>
      <c r="I874">
        <v>11751</v>
      </c>
      <c r="J874">
        <v>52.554200000000002</v>
      </c>
      <c r="K874" s="7" t="s">
        <v>442</v>
      </c>
      <c r="L874" s="7" t="s">
        <v>80</v>
      </c>
      <c r="N874" s="7"/>
    </row>
    <row r="875" spans="1:14" hidden="1" x14ac:dyDescent="0.3">
      <c r="A875">
        <v>873</v>
      </c>
      <c r="B875">
        <v>0</v>
      </c>
      <c r="C875">
        <v>1</v>
      </c>
      <c r="D875" s="7" t="s">
        <v>1263</v>
      </c>
      <c r="E875" s="7" t="s">
        <v>78</v>
      </c>
      <c r="F875">
        <v>33</v>
      </c>
      <c r="G875">
        <v>0</v>
      </c>
      <c r="H875">
        <v>0</v>
      </c>
      <c r="I875">
        <v>695</v>
      </c>
      <c r="J875">
        <v>5</v>
      </c>
      <c r="K875" s="7" t="s">
        <v>1022</v>
      </c>
      <c r="L875" s="7" t="s">
        <v>80</v>
      </c>
      <c r="N875" s="7"/>
    </row>
    <row r="876" spans="1:14" hidden="1" x14ac:dyDescent="0.3">
      <c r="A876">
        <v>874</v>
      </c>
      <c r="B876">
        <v>0</v>
      </c>
      <c r="C876">
        <v>3</v>
      </c>
      <c r="D876" s="7" t="s">
        <v>1264</v>
      </c>
      <c r="E876" s="7" t="s">
        <v>78</v>
      </c>
      <c r="F876">
        <v>47</v>
      </c>
      <c r="G876">
        <v>0</v>
      </c>
      <c r="H876">
        <v>0</v>
      </c>
      <c r="I876">
        <v>345765</v>
      </c>
      <c r="J876">
        <v>9</v>
      </c>
      <c r="K876" s="7"/>
      <c r="L876" s="7" t="s">
        <v>80</v>
      </c>
      <c r="N876" s="7"/>
    </row>
    <row r="877" spans="1:14" x14ac:dyDescent="0.3">
      <c r="A877">
        <v>875</v>
      </c>
      <c r="B877">
        <v>1</v>
      </c>
      <c r="C877">
        <v>2</v>
      </c>
      <c r="D877" s="7" t="s">
        <v>1265</v>
      </c>
      <c r="E877" s="7" t="s">
        <v>82</v>
      </c>
      <c r="F877">
        <v>28</v>
      </c>
      <c r="G877">
        <v>1</v>
      </c>
      <c r="H877">
        <v>0</v>
      </c>
      <c r="I877" t="s">
        <v>530</v>
      </c>
      <c r="J877">
        <v>24</v>
      </c>
      <c r="K877" s="7"/>
      <c r="L877" s="7" t="s">
        <v>85</v>
      </c>
      <c r="N877" s="7"/>
    </row>
    <row r="878" spans="1:14" hidden="1" x14ac:dyDescent="0.3">
      <c r="A878">
        <v>876</v>
      </c>
      <c r="B878">
        <v>1</v>
      </c>
      <c r="C878">
        <v>3</v>
      </c>
      <c r="D878" s="7" t="s">
        <v>1266</v>
      </c>
      <c r="E878" s="7" t="s">
        <v>82</v>
      </c>
      <c r="F878">
        <v>15</v>
      </c>
      <c r="G878">
        <v>0</v>
      </c>
      <c r="H878">
        <v>0</v>
      </c>
      <c r="I878">
        <v>2667</v>
      </c>
      <c r="J878">
        <v>7.2249999999999996</v>
      </c>
      <c r="K878" s="7"/>
      <c r="L878" s="7" t="s">
        <v>85</v>
      </c>
      <c r="N878" s="7"/>
    </row>
    <row r="879" spans="1:14" hidden="1" x14ac:dyDescent="0.3">
      <c r="A879">
        <v>877</v>
      </c>
      <c r="B879">
        <v>0</v>
      </c>
      <c r="C879">
        <v>3</v>
      </c>
      <c r="D879" s="7" t="s">
        <v>1267</v>
      </c>
      <c r="E879" s="7" t="s">
        <v>78</v>
      </c>
      <c r="F879">
        <v>20</v>
      </c>
      <c r="G879">
        <v>0</v>
      </c>
      <c r="H879">
        <v>0</v>
      </c>
      <c r="I879">
        <v>7534</v>
      </c>
      <c r="J879">
        <v>9.8458000000000006</v>
      </c>
      <c r="K879" s="7"/>
      <c r="L879" s="7" t="s">
        <v>80</v>
      </c>
      <c r="N879" s="7"/>
    </row>
    <row r="880" spans="1:14" hidden="1" x14ac:dyDescent="0.3">
      <c r="A880">
        <v>878</v>
      </c>
      <c r="B880">
        <v>0</v>
      </c>
      <c r="C880">
        <v>3</v>
      </c>
      <c r="D880" s="7" t="s">
        <v>1268</v>
      </c>
      <c r="E880" s="7" t="s">
        <v>78</v>
      </c>
      <c r="F880">
        <v>19</v>
      </c>
      <c r="G880">
        <v>0</v>
      </c>
      <c r="H880">
        <v>0</v>
      </c>
      <c r="I880">
        <v>349212</v>
      </c>
      <c r="J880">
        <v>7.8958000000000004</v>
      </c>
      <c r="K880" s="7"/>
      <c r="L880" s="7" t="s">
        <v>80</v>
      </c>
      <c r="N880" s="7"/>
    </row>
    <row r="881" spans="1:14" hidden="1" x14ac:dyDescent="0.3">
      <c r="A881">
        <v>879</v>
      </c>
      <c r="B881">
        <v>0</v>
      </c>
      <c r="C881">
        <v>3</v>
      </c>
      <c r="D881" s="7" t="s">
        <v>1269</v>
      </c>
      <c r="E881" s="7" t="s">
        <v>78</v>
      </c>
      <c r="G881">
        <v>0</v>
      </c>
      <c r="H881">
        <v>0</v>
      </c>
      <c r="I881">
        <v>349217</v>
      </c>
      <c r="J881">
        <v>7.8958000000000004</v>
      </c>
      <c r="K881" s="7"/>
      <c r="L881" s="7" t="s">
        <v>80</v>
      </c>
      <c r="N881" s="7"/>
    </row>
    <row r="882" spans="1:14" hidden="1" x14ac:dyDescent="0.3">
      <c r="A882">
        <v>880</v>
      </c>
      <c r="B882">
        <v>1</v>
      </c>
      <c r="C882">
        <v>1</v>
      </c>
      <c r="D882" s="7" t="s">
        <v>1270</v>
      </c>
      <c r="E882" s="7" t="s">
        <v>82</v>
      </c>
      <c r="F882">
        <v>56</v>
      </c>
      <c r="G882">
        <v>0</v>
      </c>
      <c r="H882">
        <v>1</v>
      </c>
      <c r="I882">
        <v>11767</v>
      </c>
      <c r="J882">
        <v>83.158299999999997</v>
      </c>
      <c r="K882" s="7" t="s">
        <v>1271</v>
      </c>
      <c r="L882" s="7" t="s">
        <v>85</v>
      </c>
      <c r="N882" s="7"/>
    </row>
    <row r="883" spans="1:14" x14ac:dyDescent="0.3">
      <c r="A883">
        <v>881</v>
      </c>
      <c r="B883">
        <v>1</v>
      </c>
      <c r="C883">
        <v>2</v>
      </c>
      <c r="D883" s="7" t="s">
        <v>1272</v>
      </c>
      <c r="E883" s="7" t="s">
        <v>82</v>
      </c>
      <c r="F883">
        <v>25</v>
      </c>
      <c r="G883">
        <v>0</v>
      </c>
      <c r="H883">
        <v>1</v>
      </c>
      <c r="I883">
        <v>230433</v>
      </c>
      <c r="J883">
        <v>26</v>
      </c>
      <c r="K883" s="7"/>
      <c r="L883" s="7" t="s">
        <v>80</v>
      </c>
      <c r="N883" s="7"/>
    </row>
    <row r="884" spans="1:14" hidden="1" x14ac:dyDescent="0.3">
      <c r="A884">
        <v>882</v>
      </c>
      <c r="B884">
        <v>0</v>
      </c>
      <c r="C884">
        <v>3</v>
      </c>
      <c r="D884" s="7" t="s">
        <v>1273</v>
      </c>
      <c r="E884" s="7" t="s">
        <v>78</v>
      </c>
      <c r="F884">
        <v>33</v>
      </c>
      <c r="G884">
        <v>0</v>
      </c>
      <c r="H884">
        <v>0</v>
      </c>
      <c r="I884">
        <v>349257</v>
      </c>
      <c r="J884">
        <v>7.8958000000000004</v>
      </c>
      <c r="K884" s="7"/>
      <c r="L884" s="7" t="s">
        <v>80</v>
      </c>
      <c r="N884" s="7"/>
    </row>
    <row r="885" spans="1:14" hidden="1" x14ac:dyDescent="0.3">
      <c r="A885">
        <v>883</v>
      </c>
      <c r="B885">
        <v>0</v>
      </c>
      <c r="C885">
        <v>3</v>
      </c>
      <c r="D885" s="7" t="s">
        <v>1274</v>
      </c>
      <c r="E885" s="7" t="s">
        <v>82</v>
      </c>
      <c r="F885">
        <v>22</v>
      </c>
      <c r="G885">
        <v>0</v>
      </c>
      <c r="H885">
        <v>0</v>
      </c>
      <c r="I885">
        <v>7552</v>
      </c>
      <c r="J885">
        <v>10.5167</v>
      </c>
      <c r="K885" s="7"/>
      <c r="L885" s="7" t="s">
        <v>80</v>
      </c>
      <c r="N885" s="7"/>
    </row>
    <row r="886" spans="1:14" hidden="1" x14ac:dyDescent="0.3">
      <c r="A886">
        <v>884</v>
      </c>
      <c r="B886">
        <v>0</v>
      </c>
      <c r="C886">
        <v>2</v>
      </c>
      <c r="D886" s="7" t="s">
        <v>1275</v>
      </c>
      <c r="E886" s="7" t="s">
        <v>78</v>
      </c>
      <c r="F886">
        <v>28</v>
      </c>
      <c r="G886">
        <v>0</v>
      </c>
      <c r="H886">
        <v>0</v>
      </c>
      <c r="I886" t="s">
        <v>1276</v>
      </c>
      <c r="J886">
        <v>10.5</v>
      </c>
      <c r="K886" s="7"/>
      <c r="L886" s="7" t="s">
        <v>80</v>
      </c>
      <c r="N886" s="7"/>
    </row>
    <row r="887" spans="1:14" hidden="1" x14ac:dyDescent="0.3">
      <c r="A887">
        <v>885</v>
      </c>
      <c r="B887">
        <v>0</v>
      </c>
      <c r="C887">
        <v>3</v>
      </c>
      <c r="D887" s="7" t="s">
        <v>1277</v>
      </c>
      <c r="E887" s="7" t="s">
        <v>78</v>
      </c>
      <c r="F887">
        <v>25</v>
      </c>
      <c r="G887">
        <v>0</v>
      </c>
      <c r="H887">
        <v>0</v>
      </c>
      <c r="I887" t="s">
        <v>1278</v>
      </c>
      <c r="J887">
        <v>7.05</v>
      </c>
      <c r="K887" s="7"/>
      <c r="L887" s="7" t="s">
        <v>80</v>
      </c>
      <c r="N887" s="7"/>
    </row>
    <row r="888" spans="1:14" hidden="1" x14ac:dyDescent="0.3">
      <c r="A888">
        <v>886</v>
      </c>
      <c r="B888">
        <v>0</v>
      </c>
      <c r="C888">
        <v>3</v>
      </c>
      <c r="D888" s="7" t="s">
        <v>1279</v>
      </c>
      <c r="E888" s="7" t="s">
        <v>82</v>
      </c>
      <c r="F888">
        <v>39</v>
      </c>
      <c r="G888">
        <v>0</v>
      </c>
      <c r="H888">
        <v>5</v>
      </c>
      <c r="I888">
        <v>382652</v>
      </c>
      <c r="J888">
        <v>29.125</v>
      </c>
      <c r="K888" s="7"/>
      <c r="L888" s="7" t="s">
        <v>92</v>
      </c>
      <c r="N888" s="7"/>
    </row>
    <row r="889" spans="1:14" hidden="1" x14ac:dyDescent="0.3">
      <c r="A889">
        <v>887</v>
      </c>
      <c r="B889">
        <v>0</v>
      </c>
      <c r="C889">
        <v>2</v>
      </c>
      <c r="D889" s="7" t="s">
        <v>1280</v>
      </c>
      <c r="E889" s="7" t="s">
        <v>78</v>
      </c>
      <c r="F889">
        <v>27</v>
      </c>
      <c r="G889">
        <v>0</v>
      </c>
      <c r="H889">
        <v>0</v>
      </c>
      <c r="I889">
        <v>211536</v>
      </c>
      <c r="J889">
        <v>13</v>
      </c>
      <c r="K889" s="7"/>
      <c r="L889" s="7" t="s">
        <v>80</v>
      </c>
      <c r="N889" s="7"/>
    </row>
    <row r="890" spans="1:14" hidden="1" x14ac:dyDescent="0.3">
      <c r="A890">
        <v>888</v>
      </c>
      <c r="B890">
        <v>1</v>
      </c>
      <c r="C890">
        <v>1</v>
      </c>
      <c r="D890" s="7" t="s">
        <v>1281</v>
      </c>
      <c r="E890" s="7" t="s">
        <v>82</v>
      </c>
      <c r="F890">
        <v>19</v>
      </c>
      <c r="G890">
        <v>0</v>
      </c>
      <c r="H890">
        <v>0</v>
      </c>
      <c r="I890">
        <v>112053</v>
      </c>
      <c r="J890">
        <v>30</v>
      </c>
      <c r="K890" s="7" t="s">
        <v>1282</v>
      </c>
      <c r="L890" s="7" t="s">
        <v>80</v>
      </c>
      <c r="N890" s="7"/>
    </row>
    <row r="891" spans="1:14" hidden="1" x14ac:dyDescent="0.3">
      <c r="A891">
        <v>889</v>
      </c>
      <c r="B891">
        <v>0</v>
      </c>
      <c r="C891">
        <v>3</v>
      </c>
      <c r="D891" s="7" t="s">
        <v>1283</v>
      </c>
      <c r="E891" s="7" t="s">
        <v>82</v>
      </c>
      <c r="G891">
        <v>1</v>
      </c>
      <c r="H891">
        <v>2</v>
      </c>
      <c r="I891" t="s">
        <v>1153</v>
      </c>
      <c r="J891">
        <v>23.45</v>
      </c>
      <c r="K891" s="7"/>
      <c r="L891" s="7" t="s">
        <v>80</v>
      </c>
      <c r="N891" s="7"/>
    </row>
    <row r="892" spans="1:14" hidden="1" x14ac:dyDescent="0.3">
      <c r="A892">
        <v>890</v>
      </c>
      <c r="B892">
        <v>1</v>
      </c>
      <c r="C892">
        <v>1</v>
      </c>
      <c r="D892" s="7" t="s">
        <v>1284</v>
      </c>
      <c r="E892" s="7" t="s">
        <v>78</v>
      </c>
      <c r="F892">
        <v>26</v>
      </c>
      <c r="G892">
        <v>0</v>
      </c>
      <c r="H892">
        <v>0</v>
      </c>
      <c r="I892">
        <v>111369</v>
      </c>
      <c r="J892">
        <v>30</v>
      </c>
      <c r="K892" s="7" t="s">
        <v>1285</v>
      </c>
      <c r="L892" s="7" t="s">
        <v>85</v>
      </c>
      <c r="N892" s="7"/>
    </row>
    <row r="893" spans="1:14" hidden="1" x14ac:dyDescent="0.3">
      <c r="A893">
        <v>891</v>
      </c>
      <c r="B893">
        <v>0</v>
      </c>
      <c r="C893">
        <v>3</v>
      </c>
      <c r="D893" s="7" t="s">
        <v>1286</v>
      </c>
      <c r="E893" s="7" t="s">
        <v>78</v>
      </c>
      <c r="F893">
        <v>32</v>
      </c>
      <c r="G893">
        <v>0</v>
      </c>
      <c r="H893">
        <v>0</v>
      </c>
      <c r="I893">
        <v>370376</v>
      </c>
      <c r="J893">
        <v>7.75</v>
      </c>
      <c r="K893" s="7"/>
      <c r="L893" s="7" t="s">
        <v>92</v>
      </c>
      <c r="N893" s="7"/>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EA5C-CB96-4115-B1A4-33585F0391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297952-A253-4ADB-9411-CF565B5ED9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iris</vt:lpstr>
      <vt:lpstr>mtcars</vt:lpstr>
      <vt:lpstr>Salaries</vt:lpstr>
      <vt:lpstr>Sheet1</vt:lpstr>
      <vt:lpstr>titanic</vt:lpstr>
      <vt:lpstr>Sheet4</vt:lpstr>
      <vt:lpstr>pivot titanic</vt:lpstr>
      <vt:lpstr>Sheet2</vt:lpstr>
      <vt:lpstr>Correlation</vt:lpstr>
      <vt:lpstr>Cars93</vt:lpstr>
      <vt:lpstr>Sheet6</vt:lpstr>
      <vt:lpstr>Sheet5</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Deshmukh</dc:creator>
  <cp:lastModifiedBy>Dell</cp:lastModifiedBy>
  <dcterms:created xsi:type="dcterms:W3CDTF">2024-11-20T06:40:46Z</dcterms:created>
  <dcterms:modified xsi:type="dcterms:W3CDTF">2024-12-13T08:20:49Z</dcterms:modified>
</cp:coreProperties>
</file>