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rray1" sheetId="2" r:id="rId5"/>
    <sheet state="visible" name="array&amp;sort" sheetId="3" r:id="rId6"/>
    <sheet state="visible" name="array&amp;filter" sheetId="4" r:id="rId7"/>
    <sheet state="visible" name="nested function" sheetId="5" r:id="rId8"/>
  </sheets>
  <definedNames/>
  <calcPr/>
</workbook>
</file>

<file path=xl/sharedStrings.xml><?xml version="1.0" encoding="utf-8"?>
<sst xmlns="http://schemas.openxmlformats.org/spreadsheetml/2006/main" count="292" uniqueCount="111">
  <si>
    <t>Data Table</t>
  </si>
  <si>
    <t xml:space="preserve">Name   </t>
  </si>
  <si>
    <t xml:space="preserve"> Age    </t>
  </si>
  <si>
    <t xml:space="preserve"> Gender </t>
  </si>
  <si>
    <t xml:space="preserve"> Score  </t>
  </si>
  <si>
    <t xml:space="preserve"> City   </t>
  </si>
  <si>
    <t>Aarav</t>
  </si>
  <si>
    <t>Male</t>
  </si>
  <si>
    <t xml:space="preserve"> New York </t>
  </si>
  <si>
    <t>Alisha</t>
  </si>
  <si>
    <t>Female</t>
  </si>
  <si>
    <t xml:space="preserve"> Los Angeles </t>
  </si>
  <si>
    <t>Milan</t>
  </si>
  <si>
    <t xml:space="preserve"> Chicago </t>
  </si>
  <si>
    <t>Esha</t>
  </si>
  <si>
    <t xml:space="preserve"> Houston </t>
  </si>
  <si>
    <t>Jay</t>
  </si>
  <si>
    <t xml:space="preserve"> Miami </t>
  </si>
  <si>
    <t>Ayesha</t>
  </si>
  <si>
    <t xml:space="preserve"> Seattle </t>
  </si>
  <si>
    <t>Krish</t>
  </si>
  <si>
    <t xml:space="preserve"> Denver </t>
  </si>
  <si>
    <t>Ojasvi</t>
  </si>
  <si>
    <t xml:space="preserve"> Atlanta </t>
  </si>
  <si>
    <t>Arjun</t>
  </si>
  <si>
    <t xml:space="preserve"> Boston </t>
  </si>
  <si>
    <t>Leela</t>
  </si>
  <si>
    <t xml:space="preserve"> San Francisco </t>
  </si>
  <si>
    <t>Mihir</t>
  </si>
  <si>
    <t xml:space="preserve"> Dallas </t>
  </si>
  <si>
    <t>Chhaya</t>
  </si>
  <si>
    <t xml:space="preserve"> Phoenix </t>
  </si>
  <si>
    <t>Kavin</t>
  </si>
  <si>
    <t xml:space="preserve"> Philadelphia </t>
  </si>
  <si>
    <t>Eesha</t>
  </si>
  <si>
    <t xml:space="preserve"> Washington D.C. </t>
  </si>
  <si>
    <t>Rohan</t>
  </si>
  <si>
    <t xml:space="preserve"> Austin </t>
  </si>
  <si>
    <t>Jia</t>
  </si>
  <si>
    <t xml:space="preserve"> San Diego </t>
  </si>
  <si>
    <t>Aditya</t>
  </si>
  <si>
    <t xml:space="preserve"> Portland </t>
  </si>
  <si>
    <t>Vimal</t>
  </si>
  <si>
    <t xml:space="preserve"> Minneapolis </t>
  </si>
  <si>
    <t>Samaira</t>
  </si>
  <si>
    <t xml:space="preserve"> Orlando </t>
  </si>
  <si>
    <t>Eshan</t>
  </si>
  <si>
    <t xml:space="preserve"> Detroit </t>
  </si>
  <si>
    <t>Meera</t>
  </si>
  <si>
    <t xml:space="preserve"> Tampa </t>
  </si>
  <si>
    <t>Bhuvan</t>
  </si>
  <si>
    <t xml:space="preserve"> Charlotte </t>
  </si>
  <si>
    <t>Avani</t>
  </si>
  <si>
    <t xml:space="preserve"> Nashville </t>
  </si>
  <si>
    <t>Dev</t>
  </si>
  <si>
    <t xml:space="preserve"> Indianapolis </t>
  </si>
  <si>
    <t>Harini</t>
  </si>
  <si>
    <t xml:space="preserve"> San Antonio </t>
  </si>
  <si>
    <t>Jai</t>
  </si>
  <si>
    <t xml:space="preserve"> Baltimore </t>
  </si>
  <si>
    <t>Aaradhya</t>
  </si>
  <si>
    <t>Eklavya</t>
  </si>
  <si>
    <t xml:space="preserve"> Las Vegas </t>
  </si>
  <si>
    <t>Aisha</t>
  </si>
  <si>
    <t xml:space="preserve"> Kansas City </t>
  </si>
  <si>
    <t xml:space="preserve"> Sophia </t>
  </si>
  <si>
    <t xml:space="preserve"> Raleigh </t>
  </si>
  <si>
    <t xml:space="preserve"> Derek  </t>
  </si>
  <si>
    <t xml:space="preserve"> Columbus </t>
  </si>
  <si>
    <t xml:space="preserve"> Rachel </t>
  </si>
  <si>
    <t xml:space="preserve"> Pittsburgh </t>
  </si>
  <si>
    <t xml:space="preserve"> Tyler  </t>
  </si>
  <si>
    <t xml:space="preserve"> Sacramento </t>
  </si>
  <si>
    <t xml:space="preserve"> Ava    </t>
  </si>
  <si>
    <t xml:space="preserve"> Salt Lake City </t>
  </si>
  <si>
    <t xml:space="preserve"> Jared  </t>
  </si>
  <si>
    <t xml:space="preserve"> San Jose </t>
  </si>
  <si>
    <t xml:space="preserve"> Natalie</t>
  </si>
  <si>
    <t xml:space="preserve"> Memphis </t>
  </si>
  <si>
    <t xml:space="preserve"> Logan  </t>
  </si>
  <si>
    <t xml:space="preserve"> New Orleans </t>
  </si>
  <si>
    <t xml:space="preserve"> Morgan </t>
  </si>
  <si>
    <t xml:space="preserve"> Milwaukee </t>
  </si>
  <si>
    <t xml:space="preserve"> Oklahoma City </t>
  </si>
  <si>
    <t xml:space="preserve"> Kelsey </t>
  </si>
  <si>
    <t xml:space="preserve"> El Paso </t>
  </si>
  <si>
    <t xml:space="preserve"> Jordan </t>
  </si>
  <si>
    <t xml:space="preserve"> Louisville </t>
  </si>
  <si>
    <t xml:space="preserve"> Taylor </t>
  </si>
  <si>
    <t xml:space="preserve"> Jacksonville </t>
  </si>
  <si>
    <t xml:space="preserve"> Noah   </t>
  </si>
  <si>
    <t xml:space="preserve"> Paige  </t>
  </si>
  <si>
    <t>Mayank</t>
  </si>
  <si>
    <t>Charvi</t>
  </si>
  <si>
    <t>Siddharth</t>
  </si>
  <si>
    <t>Gauri</t>
  </si>
  <si>
    <t>Divyan</t>
  </si>
  <si>
    <t>table 1</t>
  </si>
  <si>
    <t>table 2</t>
  </si>
  <si>
    <t>table 3</t>
  </si>
  <si>
    <t>table 4</t>
  </si>
  <si>
    <t>table 5</t>
  </si>
  <si>
    <t>table 6</t>
  </si>
  <si>
    <t>name</t>
  </si>
  <si>
    <t>table 7</t>
  </si>
  <si>
    <t>table 8</t>
  </si>
  <si>
    <t>table 9</t>
  </si>
  <si>
    <t>table 10</t>
  </si>
  <si>
    <t>table 12</t>
  </si>
  <si>
    <t>table 11</t>
  </si>
  <si>
    <t>table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</si>
</sst>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1" numFmtId="0" xfId="0" applyAlignment="1" applyFont="1">
      <alignment readingOrder="0" vertical="bottom"/>
    </xf>
    <xf borderId="0" fillId="0" fontId="3" numFmtId="0" xfId="0" applyFont="1"/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3" t="s">
        <v>6</v>
      </c>
      <c r="B3" s="4">
        <v>25.0</v>
      </c>
      <c r="C3" s="3" t="s">
        <v>7</v>
      </c>
      <c r="D3" s="4">
        <v>85.0</v>
      </c>
      <c r="E3" s="3" t="s">
        <v>8</v>
      </c>
    </row>
    <row r="4">
      <c r="A4" s="3" t="s">
        <v>9</v>
      </c>
      <c r="B4" s="4">
        <v>30.0</v>
      </c>
      <c r="C4" s="3" t="s">
        <v>10</v>
      </c>
      <c r="D4" s="4">
        <v>92.0</v>
      </c>
      <c r="E4" s="3" t="s">
        <v>11</v>
      </c>
    </row>
    <row r="5">
      <c r="A5" s="3" t="s">
        <v>12</v>
      </c>
      <c r="B5" s="4">
        <v>28.0</v>
      </c>
      <c r="C5" s="3" t="s">
        <v>7</v>
      </c>
      <c r="D5" s="4">
        <v>78.0</v>
      </c>
      <c r="E5" s="3" t="s">
        <v>13</v>
      </c>
    </row>
    <row r="6">
      <c r="A6" s="3" t="s">
        <v>14</v>
      </c>
      <c r="B6" s="4">
        <v>22.0</v>
      </c>
      <c r="C6" s="3" t="s">
        <v>10</v>
      </c>
      <c r="D6" s="4">
        <v>95.0</v>
      </c>
      <c r="E6" s="3" t="s">
        <v>15</v>
      </c>
    </row>
    <row r="7">
      <c r="A7" s="3" t="s">
        <v>16</v>
      </c>
      <c r="B7" s="4">
        <v>35.0</v>
      </c>
      <c r="C7" s="3" t="s">
        <v>7</v>
      </c>
      <c r="D7" s="4">
        <v>88.0</v>
      </c>
      <c r="E7" s="3" t="s">
        <v>17</v>
      </c>
    </row>
    <row r="8">
      <c r="A8" s="3" t="s">
        <v>18</v>
      </c>
      <c r="B8" s="4">
        <v>26.0</v>
      </c>
      <c r="C8" s="3" t="s">
        <v>10</v>
      </c>
      <c r="D8" s="4">
        <v>75.0</v>
      </c>
      <c r="E8" s="3" t="s">
        <v>19</v>
      </c>
    </row>
    <row r="9">
      <c r="A9" s="3" t="s">
        <v>20</v>
      </c>
      <c r="B9" s="4">
        <v>32.0</v>
      </c>
      <c r="C9" s="3" t="s">
        <v>7</v>
      </c>
      <c r="D9" s="4">
        <v>90.0</v>
      </c>
      <c r="E9" s="3" t="s">
        <v>21</v>
      </c>
    </row>
    <row r="10">
      <c r="A10" s="3" t="s">
        <v>22</v>
      </c>
      <c r="B10" s="4">
        <v>29.0</v>
      </c>
      <c r="C10" s="3" t="s">
        <v>10</v>
      </c>
      <c r="D10" s="4">
        <v>87.0</v>
      </c>
      <c r="E10" s="3" t="s">
        <v>23</v>
      </c>
    </row>
    <row r="11">
      <c r="A11" s="3" t="s">
        <v>24</v>
      </c>
      <c r="B11" s="4">
        <v>24.0</v>
      </c>
      <c r="C11" s="3" t="s">
        <v>7</v>
      </c>
      <c r="D11" s="4">
        <v>93.0</v>
      </c>
      <c r="E11" s="3" t="s">
        <v>25</v>
      </c>
    </row>
    <row r="12">
      <c r="A12" s="3" t="s">
        <v>26</v>
      </c>
      <c r="B12" s="4">
        <v>27.0</v>
      </c>
      <c r="C12" s="3" t="s">
        <v>10</v>
      </c>
      <c r="D12" s="4">
        <v>80.0</v>
      </c>
      <c r="E12" s="3" t="s">
        <v>27</v>
      </c>
    </row>
    <row r="13">
      <c r="A13" s="3" t="s">
        <v>28</v>
      </c>
      <c r="B13" s="4">
        <v>31.0</v>
      </c>
      <c r="C13" s="3" t="s">
        <v>7</v>
      </c>
      <c r="D13" s="4">
        <v>89.0</v>
      </c>
      <c r="E13" s="3" t="s">
        <v>29</v>
      </c>
    </row>
    <row r="14">
      <c r="A14" s="3" t="s">
        <v>30</v>
      </c>
      <c r="B14" s="4">
        <v>28.0</v>
      </c>
      <c r="C14" s="3" t="s">
        <v>10</v>
      </c>
      <c r="D14" s="4">
        <v>82.0</v>
      </c>
      <c r="E14" s="3" t="s">
        <v>31</v>
      </c>
    </row>
    <row r="15">
      <c r="A15" s="3" t="s">
        <v>32</v>
      </c>
      <c r="B15" s="4">
        <v>23.0</v>
      </c>
      <c r="C15" s="3" t="s">
        <v>7</v>
      </c>
      <c r="D15" s="4">
        <v>91.0</v>
      </c>
      <c r="E15" s="3" t="s">
        <v>33</v>
      </c>
    </row>
    <row r="16">
      <c r="A16" s="3" t="s">
        <v>34</v>
      </c>
      <c r="B16" s="4">
        <v>33.0</v>
      </c>
      <c r="C16" s="3" t="s">
        <v>10</v>
      </c>
      <c r="D16" s="4">
        <v>86.0</v>
      </c>
      <c r="E16" s="3" t="s">
        <v>35</v>
      </c>
    </row>
    <row r="17">
      <c r="A17" s="3" t="s">
        <v>36</v>
      </c>
      <c r="B17" s="4">
        <v>26.0</v>
      </c>
      <c r="C17" s="3" t="s">
        <v>7</v>
      </c>
      <c r="D17" s="4">
        <v>79.0</v>
      </c>
      <c r="E17" s="3" t="s">
        <v>37</v>
      </c>
    </row>
    <row r="18">
      <c r="A18" s="3" t="s">
        <v>38</v>
      </c>
      <c r="B18" s="4">
        <v>30.0</v>
      </c>
      <c r="C18" s="3" t="s">
        <v>10</v>
      </c>
      <c r="D18" s="4">
        <v>94.0</v>
      </c>
      <c r="E18" s="3" t="s">
        <v>39</v>
      </c>
    </row>
    <row r="19">
      <c r="A19" s="3" t="s">
        <v>40</v>
      </c>
      <c r="B19" s="4">
        <v>34.0</v>
      </c>
      <c r="C19" s="3" t="s">
        <v>7</v>
      </c>
      <c r="D19" s="4">
        <v>83.0</v>
      </c>
      <c r="E19" s="3" t="s">
        <v>41</v>
      </c>
    </row>
    <row r="20">
      <c r="A20" s="3" t="s">
        <v>42</v>
      </c>
      <c r="B20" s="4">
        <v>25.0</v>
      </c>
      <c r="C20" s="3" t="s">
        <v>7</v>
      </c>
      <c r="D20" s="4">
        <v>77.0</v>
      </c>
      <c r="E20" s="3" t="s">
        <v>43</v>
      </c>
    </row>
    <row r="21">
      <c r="A21" s="3" t="s">
        <v>44</v>
      </c>
      <c r="B21" s="4">
        <v>29.0</v>
      </c>
      <c r="C21" s="3" t="s">
        <v>10</v>
      </c>
      <c r="D21" s="4">
        <v>96.0</v>
      </c>
      <c r="E21" s="3" t="s">
        <v>45</v>
      </c>
    </row>
    <row r="22">
      <c r="A22" s="3" t="s">
        <v>46</v>
      </c>
      <c r="B22" s="4">
        <v>27.0</v>
      </c>
      <c r="C22" s="3" t="s">
        <v>7</v>
      </c>
      <c r="D22" s="4">
        <v>84.0</v>
      </c>
      <c r="E22" s="3" t="s">
        <v>47</v>
      </c>
    </row>
    <row r="23">
      <c r="A23" s="3" t="s">
        <v>48</v>
      </c>
      <c r="B23" s="4">
        <v>32.0</v>
      </c>
      <c r="C23" s="3" t="s">
        <v>10</v>
      </c>
      <c r="D23" s="4">
        <v>88.0</v>
      </c>
      <c r="E23" s="3" t="s">
        <v>49</v>
      </c>
    </row>
    <row r="24">
      <c r="A24" s="3" t="s">
        <v>50</v>
      </c>
      <c r="B24" s="4">
        <v>24.0</v>
      </c>
      <c r="C24" s="3" t="s">
        <v>7</v>
      </c>
      <c r="D24" s="4">
        <v>81.0</v>
      </c>
      <c r="E24" s="3" t="s">
        <v>51</v>
      </c>
    </row>
    <row r="25">
      <c r="A25" s="3" t="s">
        <v>52</v>
      </c>
      <c r="B25" s="4">
        <v>31.0</v>
      </c>
      <c r="C25" s="3" t="s">
        <v>10</v>
      </c>
      <c r="D25" s="4">
        <v>92.0</v>
      </c>
      <c r="E25" s="3" t="s">
        <v>53</v>
      </c>
    </row>
    <row r="26">
      <c r="A26" s="3" t="s">
        <v>54</v>
      </c>
      <c r="B26" s="4">
        <v>28.0</v>
      </c>
      <c r="C26" s="3" t="s">
        <v>7</v>
      </c>
      <c r="D26" s="4">
        <v>75.0</v>
      </c>
      <c r="E26" s="3" t="s">
        <v>55</v>
      </c>
    </row>
    <row r="27">
      <c r="A27" s="3" t="s">
        <v>56</v>
      </c>
      <c r="B27" s="4">
        <v>26.0</v>
      </c>
      <c r="C27" s="3" t="s">
        <v>10</v>
      </c>
      <c r="D27" s="4">
        <v>89.0</v>
      </c>
      <c r="E27" s="3" t="s">
        <v>57</v>
      </c>
    </row>
    <row r="28">
      <c r="A28" s="3" t="s">
        <v>58</v>
      </c>
      <c r="B28" s="4">
        <v>29.0</v>
      </c>
      <c r="C28" s="3" t="s">
        <v>7</v>
      </c>
      <c r="D28" s="4">
        <v>94.0</v>
      </c>
      <c r="E28" s="3" t="s">
        <v>59</v>
      </c>
    </row>
    <row r="29">
      <c r="A29" s="3" t="s">
        <v>60</v>
      </c>
      <c r="B29" s="4">
        <v>33.0</v>
      </c>
      <c r="C29" s="3" t="s">
        <v>10</v>
      </c>
      <c r="D29" s="4">
        <v>85.0</v>
      </c>
      <c r="E29" s="3" t="s">
        <v>21</v>
      </c>
    </row>
    <row r="30">
      <c r="A30" s="3" t="s">
        <v>61</v>
      </c>
      <c r="B30" s="4">
        <v>27.0</v>
      </c>
      <c r="C30" s="3" t="s">
        <v>7</v>
      </c>
      <c r="D30" s="4">
        <v>78.0</v>
      </c>
      <c r="E30" s="3" t="s">
        <v>62</v>
      </c>
    </row>
    <row r="31">
      <c r="A31" s="3" t="s">
        <v>63</v>
      </c>
      <c r="B31" s="4">
        <v>30.0</v>
      </c>
      <c r="C31" s="3" t="s">
        <v>10</v>
      </c>
      <c r="D31" s="4">
        <v>91.0</v>
      </c>
      <c r="E31" s="3" t="s">
        <v>64</v>
      </c>
    </row>
    <row r="32">
      <c r="A32" s="3" t="s">
        <v>65</v>
      </c>
      <c r="B32" s="4">
        <v>25.0</v>
      </c>
      <c r="C32" s="3" t="s">
        <v>10</v>
      </c>
      <c r="D32" s="4">
        <v>86.0</v>
      </c>
      <c r="E32" s="3" t="s">
        <v>66</v>
      </c>
    </row>
    <row r="33">
      <c r="A33" s="3" t="s">
        <v>67</v>
      </c>
      <c r="B33" s="4">
        <v>28.0</v>
      </c>
      <c r="C33" s="3" t="s">
        <v>7</v>
      </c>
      <c r="D33" s="4">
        <v>80.0</v>
      </c>
      <c r="E33" s="3" t="s">
        <v>68</v>
      </c>
    </row>
    <row r="34">
      <c r="A34" s="3" t="s">
        <v>69</v>
      </c>
      <c r="B34" s="4">
        <v>32.0</v>
      </c>
      <c r="C34" s="3" t="s">
        <v>10</v>
      </c>
      <c r="D34" s="4">
        <v>93.0</v>
      </c>
      <c r="E34" s="3" t="s">
        <v>70</v>
      </c>
    </row>
    <row r="35">
      <c r="A35" s="3" t="s">
        <v>71</v>
      </c>
      <c r="B35" s="4">
        <v>26.0</v>
      </c>
      <c r="C35" s="3" t="s">
        <v>7</v>
      </c>
      <c r="D35" s="4">
        <v>87.0</v>
      </c>
      <c r="E35" s="3" t="s">
        <v>72</v>
      </c>
    </row>
    <row r="36">
      <c r="A36" s="3" t="s">
        <v>73</v>
      </c>
      <c r="B36" s="4">
        <v>29.0</v>
      </c>
      <c r="C36" s="3" t="s">
        <v>10</v>
      </c>
      <c r="D36" s="4">
        <v>82.0</v>
      </c>
      <c r="E36" s="3" t="s">
        <v>74</v>
      </c>
    </row>
    <row r="37">
      <c r="A37" s="3" t="s">
        <v>75</v>
      </c>
      <c r="B37" s="4">
        <v>31.0</v>
      </c>
      <c r="C37" s="3" t="s">
        <v>7</v>
      </c>
      <c r="D37" s="4">
        <v>88.0</v>
      </c>
      <c r="E37" s="3" t="s">
        <v>76</v>
      </c>
    </row>
    <row r="38">
      <c r="A38" s="3" t="s">
        <v>77</v>
      </c>
      <c r="B38" s="4">
        <v>27.0</v>
      </c>
      <c r="C38" s="3" t="s">
        <v>10</v>
      </c>
      <c r="D38" s="4">
        <v>76.0</v>
      </c>
      <c r="E38" s="3" t="s">
        <v>78</v>
      </c>
    </row>
    <row r="39">
      <c r="A39" s="3" t="s">
        <v>79</v>
      </c>
      <c r="B39" s="4">
        <v>30.0</v>
      </c>
      <c r="C39" s="3" t="s">
        <v>7</v>
      </c>
      <c r="D39" s="4">
        <v>90.0</v>
      </c>
      <c r="E39" s="3" t="s">
        <v>80</v>
      </c>
    </row>
    <row r="40">
      <c r="A40" s="3" t="s">
        <v>81</v>
      </c>
      <c r="B40" s="4">
        <v>28.0</v>
      </c>
      <c r="C40" s="3" t="s">
        <v>10</v>
      </c>
      <c r="D40" s="4">
        <v>85.0</v>
      </c>
      <c r="E40" s="3" t="s">
        <v>82</v>
      </c>
    </row>
    <row r="41">
      <c r="A41" s="3" t="s">
        <v>37</v>
      </c>
      <c r="B41" s="4">
        <v>25.0</v>
      </c>
      <c r="C41" s="3" t="s">
        <v>7</v>
      </c>
      <c r="D41" s="4">
        <v>79.0</v>
      </c>
      <c r="E41" s="3" t="s">
        <v>83</v>
      </c>
    </row>
    <row r="42">
      <c r="A42" s="3" t="s">
        <v>84</v>
      </c>
      <c r="B42" s="4">
        <v>29.0</v>
      </c>
      <c r="C42" s="3" t="s">
        <v>10</v>
      </c>
      <c r="D42" s="4">
        <v>91.0</v>
      </c>
      <c r="E42" s="3" t="s">
        <v>85</v>
      </c>
    </row>
    <row r="43">
      <c r="A43" s="3" t="s">
        <v>86</v>
      </c>
      <c r="B43" s="4">
        <v>33.0</v>
      </c>
      <c r="C43" s="3" t="s">
        <v>7</v>
      </c>
      <c r="D43" s="4">
        <v>84.0</v>
      </c>
      <c r="E43" s="3" t="s">
        <v>87</v>
      </c>
    </row>
    <row r="44">
      <c r="A44" s="3" t="s">
        <v>88</v>
      </c>
      <c r="B44" s="4">
        <v>26.0</v>
      </c>
      <c r="C44" s="3" t="s">
        <v>10</v>
      </c>
      <c r="D44" s="4">
        <v>77.0</v>
      </c>
      <c r="E44" s="3" t="s">
        <v>89</v>
      </c>
    </row>
    <row r="45">
      <c r="A45" s="3" t="s">
        <v>90</v>
      </c>
      <c r="B45" s="4">
        <v>30.0</v>
      </c>
      <c r="C45" s="3" t="s">
        <v>7</v>
      </c>
      <c r="D45" s="4">
        <v>92.0</v>
      </c>
      <c r="E45" s="3" t="s">
        <v>55</v>
      </c>
    </row>
    <row r="46">
      <c r="A46" s="3" t="s">
        <v>91</v>
      </c>
      <c r="B46" s="4">
        <v>28.0</v>
      </c>
      <c r="C46" s="3" t="s">
        <v>10</v>
      </c>
      <c r="D46" s="4">
        <v>80.0</v>
      </c>
      <c r="E46" s="3" t="s">
        <v>51</v>
      </c>
    </row>
    <row r="47">
      <c r="A47" s="3" t="s">
        <v>92</v>
      </c>
      <c r="B47" s="4">
        <v>27.0</v>
      </c>
      <c r="C47" s="3" t="s">
        <v>7</v>
      </c>
      <c r="D47" s="4">
        <v>88.0</v>
      </c>
      <c r="E47" s="3" t="s">
        <v>27</v>
      </c>
    </row>
    <row r="48">
      <c r="A48" s="3" t="s">
        <v>93</v>
      </c>
      <c r="B48" s="4">
        <v>29.0</v>
      </c>
      <c r="C48" s="3" t="s">
        <v>10</v>
      </c>
      <c r="D48" s="4">
        <v>75.0</v>
      </c>
      <c r="E48" s="3" t="s">
        <v>19</v>
      </c>
    </row>
    <row r="49">
      <c r="A49" s="3" t="s">
        <v>94</v>
      </c>
      <c r="B49" s="4">
        <v>32.0</v>
      </c>
      <c r="C49" s="3" t="s">
        <v>7</v>
      </c>
      <c r="D49" s="4">
        <v>89.0</v>
      </c>
      <c r="E49" s="3" t="s">
        <v>29</v>
      </c>
    </row>
    <row r="50">
      <c r="A50" s="3" t="s">
        <v>95</v>
      </c>
      <c r="B50" s="4">
        <v>28.0</v>
      </c>
      <c r="C50" s="3" t="s">
        <v>10</v>
      </c>
      <c r="D50" s="4">
        <v>86.0</v>
      </c>
      <c r="E50" s="3" t="s">
        <v>31</v>
      </c>
    </row>
    <row r="51">
      <c r="A51" s="3" t="s">
        <v>96</v>
      </c>
      <c r="B51" s="4">
        <v>30.0</v>
      </c>
      <c r="C51" s="3" t="s">
        <v>7</v>
      </c>
      <c r="D51" s="4">
        <v>83.0</v>
      </c>
      <c r="E51" s="3" t="s">
        <v>37</v>
      </c>
    </row>
    <row r="52">
      <c r="A52" s="3" t="s">
        <v>88</v>
      </c>
      <c r="B52" s="4">
        <v>26.0</v>
      </c>
      <c r="C52" s="3" t="s">
        <v>10</v>
      </c>
      <c r="D52" s="4">
        <v>91.0</v>
      </c>
      <c r="E52" s="3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97</v>
      </c>
      <c r="C1" s="5" t="s">
        <v>98</v>
      </c>
      <c r="D1" s="2"/>
      <c r="F1" s="5" t="s">
        <v>99</v>
      </c>
      <c r="G1" s="2"/>
      <c r="H1" s="2"/>
    </row>
    <row r="2">
      <c r="A2" s="1" t="s">
        <v>1</v>
      </c>
      <c r="C2" s="1" t="s">
        <v>1</v>
      </c>
      <c r="D2" s="1" t="s">
        <v>2</v>
      </c>
      <c r="F2" s="1" t="s">
        <v>1</v>
      </c>
      <c r="G2" s="1" t="s">
        <v>2</v>
      </c>
      <c r="H2" s="1" t="s">
        <v>3</v>
      </c>
    </row>
    <row r="3">
      <c r="A3" s="6" t="str">
        <f t="array" ref="A3:A7">Sheet1!A3:E52</f>
        <v>Aarav</v>
      </c>
      <c r="C3" s="6" t="str">
        <f t="array" ref="C3:D7">Sheet1!A3:E52</f>
        <v>Aarav</v>
      </c>
      <c r="D3" s="6">
        <v>25.0</v>
      </c>
      <c r="F3" s="6" t="str">
        <f t="array" ref="F3:H7">Sheet1!A3:E52</f>
        <v>Aarav</v>
      </c>
      <c r="G3" s="6">
        <v>25.0</v>
      </c>
      <c r="H3" s="6" t="s">
        <v>7</v>
      </c>
    </row>
    <row r="4">
      <c r="A4" s="6" t="s">
        <v>9</v>
      </c>
      <c r="C4" s="6" t="s">
        <v>9</v>
      </c>
      <c r="D4" s="6">
        <v>30.0</v>
      </c>
      <c r="F4" s="6" t="s">
        <v>9</v>
      </c>
      <c r="G4" s="6">
        <v>30.0</v>
      </c>
      <c r="H4" s="6" t="s">
        <v>10</v>
      </c>
    </row>
    <row r="5">
      <c r="A5" s="6" t="s">
        <v>12</v>
      </c>
      <c r="C5" s="6" t="s">
        <v>12</v>
      </c>
      <c r="D5" s="6">
        <v>28.0</v>
      </c>
      <c r="F5" s="6" t="s">
        <v>12</v>
      </c>
      <c r="G5" s="6">
        <v>28.0</v>
      </c>
      <c r="H5" s="6" t="s">
        <v>7</v>
      </c>
    </row>
    <row r="6">
      <c r="A6" s="6" t="s">
        <v>14</v>
      </c>
      <c r="C6" s="6" t="s">
        <v>14</v>
      </c>
      <c r="D6" s="6">
        <v>22.0</v>
      </c>
      <c r="F6" s="6" t="s">
        <v>14</v>
      </c>
      <c r="G6" s="6">
        <v>22.0</v>
      </c>
      <c r="H6" s="6" t="s">
        <v>10</v>
      </c>
    </row>
    <row r="7">
      <c r="A7" s="6" t="s">
        <v>16</v>
      </c>
      <c r="C7" s="6" t="s">
        <v>16</v>
      </c>
      <c r="D7" s="6">
        <v>35.0</v>
      </c>
      <c r="F7" s="6" t="s">
        <v>16</v>
      </c>
      <c r="G7" s="6">
        <v>35.0</v>
      </c>
      <c r="H7" s="6" t="s">
        <v>7</v>
      </c>
    </row>
    <row r="9">
      <c r="A9" s="7" t="s">
        <v>100</v>
      </c>
      <c r="F9" s="5" t="s">
        <v>101</v>
      </c>
      <c r="G9" s="2"/>
      <c r="H9" s="2"/>
      <c r="I9" s="2"/>
      <c r="J9" s="2"/>
    </row>
    <row r="10">
      <c r="A10" s="1" t="s">
        <v>1</v>
      </c>
      <c r="B10" s="1" t="s">
        <v>2</v>
      </c>
      <c r="C10" s="1" t="s">
        <v>3</v>
      </c>
      <c r="D10" s="1" t="s">
        <v>4</v>
      </c>
      <c r="F10" s="1" t="s">
        <v>1</v>
      </c>
      <c r="G10" s="1" t="s">
        <v>2</v>
      </c>
      <c r="H10" s="1" t="s">
        <v>3</v>
      </c>
      <c r="I10" s="1" t="s">
        <v>4</v>
      </c>
      <c r="J10" s="1" t="s">
        <v>5</v>
      </c>
    </row>
    <row r="11">
      <c r="A11" s="6" t="str">
        <f t="array" ref="A11:D15">Sheet1!A3:E52</f>
        <v>Aarav</v>
      </c>
      <c r="B11" s="6">
        <v>25.0</v>
      </c>
      <c r="C11" s="6" t="s">
        <v>7</v>
      </c>
      <c r="D11" s="6">
        <v>85.0</v>
      </c>
      <c r="F11" s="6" t="str">
        <f t="array" ref="F11:J15">Sheet1!A3:E52</f>
        <v>Aarav</v>
      </c>
      <c r="G11" s="6">
        <v>25.0</v>
      </c>
      <c r="H11" s="6" t="s">
        <v>7</v>
      </c>
      <c r="I11" s="6">
        <v>85.0</v>
      </c>
      <c r="J11" s="6" t="s">
        <v>8</v>
      </c>
    </row>
    <row r="12">
      <c r="A12" s="6" t="s">
        <v>9</v>
      </c>
      <c r="B12" s="6">
        <v>30.0</v>
      </c>
      <c r="C12" s="6" t="s">
        <v>10</v>
      </c>
      <c r="D12" s="6">
        <v>92.0</v>
      </c>
      <c r="F12" s="6" t="s">
        <v>9</v>
      </c>
      <c r="G12" s="6">
        <v>30.0</v>
      </c>
      <c r="H12" s="6" t="s">
        <v>10</v>
      </c>
      <c r="I12" s="6">
        <v>92.0</v>
      </c>
      <c r="J12" s="6" t="s">
        <v>11</v>
      </c>
    </row>
    <row r="13">
      <c r="A13" s="6" t="s">
        <v>12</v>
      </c>
      <c r="B13" s="6">
        <v>28.0</v>
      </c>
      <c r="C13" s="6" t="s">
        <v>7</v>
      </c>
      <c r="D13" s="6">
        <v>78.0</v>
      </c>
      <c r="F13" s="6" t="s">
        <v>12</v>
      </c>
      <c r="G13" s="6">
        <v>28.0</v>
      </c>
      <c r="H13" s="6" t="s">
        <v>7</v>
      </c>
      <c r="I13" s="6">
        <v>78.0</v>
      </c>
      <c r="J13" s="6" t="s">
        <v>13</v>
      </c>
    </row>
    <row r="14">
      <c r="A14" s="6" t="s">
        <v>14</v>
      </c>
      <c r="B14" s="6">
        <v>22.0</v>
      </c>
      <c r="C14" s="6" t="s">
        <v>10</v>
      </c>
      <c r="D14" s="6">
        <v>95.0</v>
      </c>
      <c r="F14" s="6" t="s">
        <v>14</v>
      </c>
      <c r="G14" s="6">
        <v>22.0</v>
      </c>
      <c r="H14" s="6" t="s">
        <v>10</v>
      </c>
      <c r="I14" s="6">
        <v>95.0</v>
      </c>
      <c r="J14" s="6" t="s">
        <v>15</v>
      </c>
    </row>
    <row r="15">
      <c r="A15" s="6" t="s">
        <v>16</v>
      </c>
      <c r="B15" s="6">
        <v>35.0</v>
      </c>
      <c r="C15" s="6" t="s">
        <v>7</v>
      </c>
      <c r="D15" s="6">
        <v>88.0</v>
      </c>
      <c r="F15" s="6" t="s">
        <v>16</v>
      </c>
      <c r="G15" s="6">
        <v>35.0</v>
      </c>
      <c r="H15" s="6" t="s">
        <v>7</v>
      </c>
      <c r="I15" s="6">
        <v>88.0</v>
      </c>
      <c r="J15" s="6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102</v>
      </c>
      <c r="B1" s="2"/>
      <c r="C1" s="2"/>
      <c r="D1" s="2"/>
      <c r="E1" s="2"/>
    </row>
    <row r="2">
      <c r="A2" s="5" t="s">
        <v>103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6" t="str">
        <f t="array" ref="A3:E7">sort(Sheet1!A3:E52,4,true)</f>
        <v>Ayesha</v>
      </c>
      <c r="B3" s="6">
        <v>26.0</v>
      </c>
      <c r="C3" s="6" t="s">
        <v>10</v>
      </c>
      <c r="D3" s="6">
        <v>75.0</v>
      </c>
      <c r="E3" s="6" t="s">
        <v>19</v>
      </c>
    </row>
    <row r="4">
      <c r="A4" s="6" t="s">
        <v>54</v>
      </c>
      <c r="B4" s="6">
        <v>28.0</v>
      </c>
      <c r="C4" s="6" t="s">
        <v>7</v>
      </c>
      <c r="D4" s="6">
        <v>75.0</v>
      </c>
      <c r="E4" s="6" t="s">
        <v>55</v>
      </c>
    </row>
    <row r="5">
      <c r="A5" s="6" t="s">
        <v>93</v>
      </c>
      <c r="B5" s="6">
        <v>29.0</v>
      </c>
      <c r="C5" s="6" t="s">
        <v>10</v>
      </c>
      <c r="D5" s="6">
        <v>75.0</v>
      </c>
      <c r="E5" s="6" t="s">
        <v>19</v>
      </c>
    </row>
    <row r="6">
      <c r="A6" s="6" t="s">
        <v>77</v>
      </c>
      <c r="B6" s="6">
        <v>27.0</v>
      </c>
      <c r="C6" s="6" t="s">
        <v>10</v>
      </c>
      <c r="D6" s="6">
        <v>76.0</v>
      </c>
      <c r="E6" s="6" t="s">
        <v>78</v>
      </c>
    </row>
    <row r="7">
      <c r="A7" s="6" t="s">
        <v>42</v>
      </c>
      <c r="B7" s="6">
        <v>25.0</v>
      </c>
      <c r="C7" s="6" t="s">
        <v>7</v>
      </c>
      <c r="D7" s="6">
        <v>77.0</v>
      </c>
      <c r="E7" s="6" t="s">
        <v>43</v>
      </c>
    </row>
    <row r="9">
      <c r="A9" s="5" t="s">
        <v>104</v>
      </c>
      <c r="B9" s="2"/>
      <c r="C9" s="2"/>
      <c r="D9" s="2"/>
      <c r="E9" s="2"/>
    </row>
    <row r="10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>
      <c r="A11" s="6" t="str">
        <f t="array" ref="A11:E15">sort(Sheet1!A3:E52,2,false)</f>
        <v>Jay</v>
      </c>
      <c r="B11" s="6">
        <v>35.0</v>
      </c>
      <c r="C11" s="6" t="s">
        <v>7</v>
      </c>
      <c r="D11" s="6">
        <v>88.0</v>
      </c>
      <c r="E11" s="6" t="s">
        <v>17</v>
      </c>
    </row>
    <row r="12">
      <c r="A12" s="6" t="s">
        <v>40</v>
      </c>
      <c r="B12" s="6">
        <v>34.0</v>
      </c>
      <c r="C12" s="6" t="s">
        <v>7</v>
      </c>
      <c r="D12" s="6">
        <v>83.0</v>
      </c>
      <c r="E12" s="6" t="s">
        <v>41</v>
      </c>
    </row>
    <row r="13">
      <c r="A13" s="6" t="s">
        <v>34</v>
      </c>
      <c r="B13" s="6">
        <v>33.0</v>
      </c>
      <c r="C13" s="6" t="s">
        <v>10</v>
      </c>
      <c r="D13" s="6">
        <v>86.0</v>
      </c>
      <c r="E13" s="6" t="s">
        <v>35</v>
      </c>
    </row>
    <row r="14">
      <c r="A14" s="6" t="s">
        <v>60</v>
      </c>
      <c r="B14" s="6">
        <v>33.0</v>
      </c>
      <c r="C14" s="6" t="s">
        <v>10</v>
      </c>
      <c r="D14" s="6">
        <v>85.0</v>
      </c>
      <c r="E14" s="6" t="s">
        <v>21</v>
      </c>
    </row>
    <row r="15">
      <c r="A15" s="6" t="s">
        <v>86</v>
      </c>
      <c r="B15" s="6">
        <v>33.0</v>
      </c>
      <c r="C15" s="6" t="s">
        <v>7</v>
      </c>
      <c r="D15" s="6">
        <v>84.0</v>
      </c>
      <c r="E15" s="6" t="s">
        <v>87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105</v>
      </c>
      <c r="B1" s="2"/>
      <c r="C1" s="2"/>
      <c r="D1" s="2"/>
      <c r="E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6" t="str">
        <f>IFERROR(__xludf.DUMMYFUNCTION("ARRAY_CONSTRAIN(filter(Sheet1!A3:E52,Sheet1!C3:C52=""male""),5,5)"),"Aarav")</f>
        <v>Aarav</v>
      </c>
      <c r="B3" s="6">
        <f>IFERROR(__xludf.DUMMYFUNCTION("""COMPUTED_VALUE"""),25.0)</f>
        <v>25</v>
      </c>
      <c r="C3" s="6" t="str">
        <f>IFERROR(__xludf.DUMMYFUNCTION("""COMPUTED_VALUE"""),"Male")</f>
        <v>Male</v>
      </c>
      <c r="D3" s="6">
        <f>IFERROR(__xludf.DUMMYFUNCTION("""COMPUTED_VALUE"""),85.0)</f>
        <v>85</v>
      </c>
      <c r="E3" s="6" t="str">
        <f>IFERROR(__xludf.DUMMYFUNCTION("""COMPUTED_VALUE""")," New York ")</f>
        <v> New York </v>
      </c>
    </row>
    <row r="4">
      <c r="A4" s="6" t="str">
        <f>IFERROR(__xludf.DUMMYFUNCTION("""COMPUTED_VALUE"""),"Milan")</f>
        <v>Milan</v>
      </c>
      <c r="B4" s="6">
        <f>IFERROR(__xludf.DUMMYFUNCTION("""COMPUTED_VALUE"""),28.0)</f>
        <v>28</v>
      </c>
      <c r="C4" s="6" t="str">
        <f>IFERROR(__xludf.DUMMYFUNCTION("""COMPUTED_VALUE"""),"Male")</f>
        <v>Male</v>
      </c>
      <c r="D4" s="6">
        <f>IFERROR(__xludf.DUMMYFUNCTION("""COMPUTED_VALUE"""),78.0)</f>
        <v>78</v>
      </c>
      <c r="E4" s="6" t="str">
        <f>IFERROR(__xludf.DUMMYFUNCTION("""COMPUTED_VALUE""")," Chicago ")</f>
        <v> Chicago </v>
      </c>
    </row>
    <row r="5">
      <c r="A5" s="6" t="str">
        <f>IFERROR(__xludf.DUMMYFUNCTION("""COMPUTED_VALUE"""),"Jay")</f>
        <v>Jay</v>
      </c>
      <c r="B5" s="6">
        <f>IFERROR(__xludf.DUMMYFUNCTION("""COMPUTED_VALUE"""),35.0)</f>
        <v>35</v>
      </c>
      <c r="C5" s="6" t="str">
        <f>IFERROR(__xludf.DUMMYFUNCTION("""COMPUTED_VALUE"""),"Male")</f>
        <v>Male</v>
      </c>
      <c r="D5" s="6">
        <f>IFERROR(__xludf.DUMMYFUNCTION("""COMPUTED_VALUE"""),88.0)</f>
        <v>88</v>
      </c>
      <c r="E5" s="6" t="str">
        <f>IFERROR(__xludf.DUMMYFUNCTION("""COMPUTED_VALUE""")," Miami ")</f>
        <v> Miami </v>
      </c>
    </row>
    <row r="6">
      <c r="A6" s="6" t="str">
        <f>IFERROR(__xludf.DUMMYFUNCTION("""COMPUTED_VALUE"""),"Krish")</f>
        <v>Krish</v>
      </c>
      <c r="B6" s="6">
        <f>IFERROR(__xludf.DUMMYFUNCTION("""COMPUTED_VALUE"""),32.0)</f>
        <v>32</v>
      </c>
      <c r="C6" s="6" t="str">
        <f>IFERROR(__xludf.DUMMYFUNCTION("""COMPUTED_VALUE"""),"Male")</f>
        <v>Male</v>
      </c>
      <c r="D6" s="6">
        <f>IFERROR(__xludf.DUMMYFUNCTION("""COMPUTED_VALUE"""),90.0)</f>
        <v>90</v>
      </c>
      <c r="E6" s="6" t="str">
        <f>IFERROR(__xludf.DUMMYFUNCTION("""COMPUTED_VALUE""")," Denver ")</f>
        <v> Denver </v>
      </c>
    </row>
    <row r="7">
      <c r="A7" s="6" t="str">
        <f>IFERROR(__xludf.DUMMYFUNCTION("""COMPUTED_VALUE"""),"Arjun")</f>
        <v>Arjun</v>
      </c>
      <c r="B7" s="6">
        <f>IFERROR(__xludf.DUMMYFUNCTION("""COMPUTED_VALUE"""),24.0)</f>
        <v>24</v>
      </c>
      <c r="C7" s="6" t="str">
        <f>IFERROR(__xludf.DUMMYFUNCTION("""COMPUTED_VALUE"""),"Male")</f>
        <v>Male</v>
      </c>
      <c r="D7" s="6">
        <f>IFERROR(__xludf.DUMMYFUNCTION("""COMPUTED_VALUE"""),93.0)</f>
        <v>93</v>
      </c>
      <c r="E7" s="6" t="str">
        <f>IFERROR(__xludf.DUMMYFUNCTION("""COMPUTED_VALUE""")," Boston ")</f>
        <v> Boston </v>
      </c>
    </row>
    <row r="9">
      <c r="A9" s="5" t="s">
        <v>106</v>
      </c>
      <c r="B9" s="2"/>
      <c r="C9" s="2"/>
      <c r="D9" s="2"/>
      <c r="E9" s="2"/>
    </row>
    <row r="10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>
      <c r="A11" s="6" t="str">
        <f>IFERROR(__xludf.DUMMYFUNCTION("ARRAY_CONSTRAIN(filter(Sheet1!A3:E52,Sheet1!D3:D52&gt;=90),5,5)"),"Alisha")</f>
        <v>Alisha</v>
      </c>
      <c r="B11" s="6">
        <f>IFERROR(__xludf.DUMMYFUNCTION("""COMPUTED_VALUE"""),30.0)</f>
        <v>30</v>
      </c>
      <c r="C11" s="6" t="str">
        <f>IFERROR(__xludf.DUMMYFUNCTION("""COMPUTED_VALUE"""),"Female")</f>
        <v>Female</v>
      </c>
      <c r="D11" s="6">
        <f>IFERROR(__xludf.DUMMYFUNCTION("""COMPUTED_VALUE"""),92.0)</f>
        <v>92</v>
      </c>
      <c r="E11" s="6" t="str">
        <f>IFERROR(__xludf.DUMMYFUNCTION("""COMPUTED_VALUE""")," Los Angeles ")</f>
        <v> Los Angeles </v>
      </c>
    </row>
    <row r="12">
      <c r="A12" s="6" t="str">
        <f>IFERROR(__xludf.DUMMYFUNCTION("""COMPUTED_VALUE"""),"Esha")</f>
        <v>Esha</v>
      </c>
      <c r="B12" s="6">
        <f>IFERROR(__xludf.DUMMYFUNCTION("""COMPUTED_VALUE"""),22.0)</f>
        <v>22</v>
      </c>
      <c r="C12" s="6" t="str">
        <f>IFERROR(__xludf.DUMMYFUNCTION("""COMPUTED_VALUE"""),"Female")</f>
        <v>Female</v>
      </c>
      <c r="D12" s="6">
        <f>IFERROR(__xludf.DUMMYFUNCTION("""COMPUTED_VALUE"""),95.0)</f>
        <v>95</v>
      </c>
      <c r="E12" s="6" t="str">
        <f>IFERROR(__xludf.DUMMYFUNCTION("""COMPUTED_VALUE""")," Houston ")</f>
        <v> Houston </v>
      </c>
    </row>
    <row r="13">
      <c r="A13" s="6" t="str">
        <f>IFERROR(__xludf.DUMMYFUNCTION("""COMPUTED_VALUE"""),"Krish")</f>
        <v>Krish</v>
      </c>
      <c r="B13" s="6">
        <f>IFERROR(__xludf.DUMMYFUNCTION("""COMPUTED_VALUE"""),32.0)</f>
        <v>32</v>
      </c>
      <c r="C13" s="6" t="str">
        <f>IFERROR(__xludf.DUMMYFUNCTION("""COMPUTED_VALUE"""),"Male")</f>
        <v>Male</v>
      </c>
      <c r="D13" s="6">
        <f>IFERROR(__xludf.DUMMYFUNCTION("""COMPUTED_VALUE"""),90.0)</f>
        <v>90</v>
      </c>
      <c r="E13" s="6" t="str">
        <f>IFERROR(__xludf.DUMMYFUNCTION("""COMPUTED_VALUE""")," Denver ")</f>
        <v> Denver </v>
      </c>
    </row>
    <row r="14">
      <c r="A14" s="6" t="str">
        <f>IFERROR(__xludf.DUMMYFUNCTION("""COMPUTED_VALUE"""),"Arjun")</f>
        <v>Arjun</v>
      </c>
      <c r="B14" s="6">
        <f>IFERROR(__xludf.DUMMYFUNCTION("""COMPUTED_VALUE"""),24.0)</f>
        <v>24</v>
      </c>
      <c r="C14" s="6" t="str">
        <f>IFERROR(__xludf.DUMMYFUNCTION("""COMPUTED_VALUE"""),"Male")</f>
        <v>Male</v>
      </c>
      <c r="D14" s="6">
        <f>IFERROR(__xludf.DUMMYFUNCTION("""COMPUTED_VALUE"""),93.0)</f>
        <v>93</v>
      </c>
      <c r="E14" s="6" t="str">
        <f>IFERROR(__xludf.DUMMYFUNCTION("""COMPUTED_VALUE""")," Boston ")</f>
        <v> Boston </v>
      </c>
    </row>
    <row r="15">
      <c r="A15" s="6" t="str">
        <f>IFERROR(__xludf.DUMMYFUNCTION("""COMPUTED_VALUE"""),"Kavin")</f>
        <v>Kavin</v>
      </c>
      <c r="B15" s="6">
        <f>IFERROR(__xludf.DUMMYFUNCTION("""COMPUTED_VALUE"""),23.0)</f>
        <v>23</v>
      </c>
      <c r="C15" s="6" t="str">
        <f>IFERROR(__xludf.DUMMYFUNCTION("""COMPUTED_VALUE"""),"Male")</f>
        <v>Male</v>
      </c>
      <c r="D15" s="6">
        <f>IFERROR(__xludf.DUMMYFUNCTION("""COMPUTED_VALUE"""),91.0)</f>
        <v>91</v>
      </c>
      <c r="E15" s="6" t="str">
        <f>IFERROR(__xludf.DUMMYFUNCTION("""COMPUTED_VALUE""")," Philadelphia ")</f>
        <v> Philadelphia 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107</v>
      </c>
      <c r="B1" s="2"/>
      <c r="C1" s="2"/>
      <c r="D1" s="2"/>
      <c r="E1" s="2"/>
      <c r="G1" s="5" t="s">
        <v>108</v>
      </c>
      <c r="H1" s="2"/>
      <c r="I1" s="2"/>
      <c r="J1" s="2"/>
      <c r="K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</row>
    <row r="3">
      <c r="A3" s="6" t="str">
        <f>IFERROR(__xludf.DUMMYFUNCTION("ARRAY_CONSTRAIN(sort(filter(Sheet1!A3:E52,Sheet1!C3:C52=""male""),4,false),5,5)"),"Jai")</f>
        <v>Jai</v>
      </c>
      <c r="B3" s="6">
        <f>IFERROR(__xludf.DUMMYFUNCTION("""COMPUTED_VALUE"""),29.0)</f>
        <v>29</v>
      </c>
      <c r="C3" s="6" t="str">
        <f>IFERROR(__xludf.DUMMYFUNCTION("""COMPUTED_VALUE"""),"Male")</f>
        <v>Male</v>
      </c>
      <c r="D3" s="6">
        <f>IFERROR(__xludf.DUMMYFUNCTION("""COMPUTED_VALUE"""),94.0)</f>
        <v>94</v>
      </c>
      <c r="E3" s="6" t="str">
        <f>IFERROR(__xludf.DUMMYFUNCTION("""COMPUTED_VALUE""")," Baltimore ")</f>
        <v> Baltimore </v>
      </c>
      <c r="G3" s="6" t="str">
        <f>IFERROR(__xludf.DUMMYFUNCTION("ARRAY_CONSTRAIN(sort(FILTER(Sheet1!A3:E52,Sheet1!C3:C52=""male""),2,true,4,false),5,5)"),"Kavin")</f>
        <v>Kavin</v>
      </c>
      <c r="H3" s="6">
        <f>IFERROR(__xludf.DUMMYFUNCTION("""COMPUTED_VALUE"""),23.0)</f>
        <v>23</v>
      </c>
      <c r="I3" s="6" t="str">
        <f>IFERROR(__xludf.DUMMYFUNCTION("""COMPUTED_VALUE"""),"Male")</f>
        <v>Male</v>
      </c>
      <c r="J3" s="6">
        <f>IFERROR(__xludf.DUMMYFUNCTION("""COMPUTED_VALUE"""),91.0)</f>
        <v>91</v>
      </c>
      <c r="K3" s="6" t="str">
        <f>IFERROR(__xludf.DUMMYFUNCTION("""COMPUTED_VALUE""")," Philadelphia ")</f>
        <v> Philadelphia </v>
      </c>
    </row>
    <row r="4">
      <c r="A4" s="6" t="str">
        <f>IFERROR(__xludf.DUMMYFUNCTION("""COMPUTED_VALUE"""),"Arjun")</f>
        <v>Arjun</v>
      </c>
      <c r="B4" s="6">
        <f>IFERROR(__xludf.DUMMYFUNCTION("""COMPUTED_VALUE"""),24.0)</f>
        <v>24</v>
      </c>
      <c r="C4" s="6" t="str">
        <f>IFERROR(__xludf.DUMMYFUNCTION("""COMPUTED_VALUE"""),"Male")</f>
        <v>Male</v>
      </c>
      <c r="D4" s="6">
        <f>IFERROR(__xludf.DUMMYFUNCTION("""COMPUTED_VALUE"""),93.0)</f>
        <v>93</v>
      </c>
      <c r="E4" s="6" t="str">
        <f>IFERROR(__xludf.DUMMYFUNCTION("""COMPUTED_VALUE""")," Boston ")</f>
        <v> Boston </v>
      </c>
      <c r="G4" s="6" t="str">
        <f>IFERROR(__xludf.DUMMYFUNCTION("""COMPUTED_VALUE"""),"Arjun")</f>
        <v>Arjun</v>
      </c>
      <c r="H4" s="6">
        <f>IFERROR(__xludf.DUMMYFUNCTION("""COMPUTED_VALUE"""),24.0)</f>
        <v>24</v>
      </c>
      <c r="I4" s="6" t="str">
        <f>IFERROR(__xludf.DUMMYFUNCTION("""COMPUTED_VALUE"""),"Male")</f>
        <v>Male</v>
      </c>
      <c r="J4" s="6">
        <f>IFERROR(__xludf.DUMMYFUNCTION("""COMPUTED_VALUE"""),93.0)</f>
        <v>93</v>
      </c>
      <c r="K4" s="6" t="str">
        <f>IFERROR(__xludf.DUMMYFUNCTION("""COMPUTED_VALUE""")," Boston ")</f>
        <v> Boston </v>
      </c>
    </row>
    <row r="5">
      <c r="A5" s="6" t="str">
        <f>IFERROR(__xludf.DUMMYFUNCTION("""COMPUTED_VALUE""")," Noah   ")</f>
        <v> Noah   </v>
      </c>
      <c r="B5" s="6">
        <f>IFERROR(__xludf.DUMMYFUNCTION("""COMPUTED_VALUE"""),30.0)</f>
        <v>30</v>
      </c>
      <c r="C5" s="6" t="str">
        <f>IFERROR(__xludf.DUMMYFUNCTION("""COMPUTED_VALUE"""),"Male")</f>
        <v>Male</v>
      </c>
      <c r="D5" s="6">
        <f>IFERROR(__xludf.DUMMYFUNCTION("""COMPUTED_VALUE"""),92.0)</f>
        <v>92</v>
      </c>
      <c r="E5" s="6" t="str">
        <f>IFERROR(__xludf.DUMMYFUNCTION("""COMPUTED_VALUE""")," Indianapolis ")</f>
        <v> Indianapolis </v>
      </c>
      <c r="G5" s="6" t="str">
        <f>IFERROR(__xludf.DUMMYFUNCTION("""COMPUTED_VALUE"""),"Bhuvan")</f>
        <v>Bhuvan</v>
      </c>
      <c r="H5" s="6">
        <f>IFERROR(__xludf.DUMMYFUNCTION("""COMPUTED_VALUE"""),24.0)</f>
        <v>24</v>
      </c>
      <c r="I5" s="6" t="str">
        <f>IFERROR(__xludf.DUMMYFUNCTION("""COMPUTED_VALUE"""),"Male")</f>
        <v>Male</v>
      </c>
      <c r="J5" s="6">
        <f>IFERROR(__xludf.DUMMYFUNCTION("""COMPUTED_VALUE"""),81.0)</f>
        <v>81</v>
      </c>
      <c r="K5" s="6" t="str">
        <f>IFERROR(__xludf.DUMMYFUNCTION("""COMPUTED_VALUE""")," Charlotte ")</f>
        <v> Charlotte </v>
      </c>
    </row>
    <row r="6">
      <c r="A6" s="6" t="str">
        <f>IFERROR(__xludf.DUMMYFUNCTION("""COMPUTED_VALUE"""),"Kavin")</f>
        <v>Kavin</v>
      </c>
      <c r="B6" s="6">
        <f>IFERROR(__xludf.DUMMYFUNCTION("""COMPUTED_VALUE"""),23.0)</f>
        <v>23</v>
      </c>
      <c r="C6" s="6" t="str">
        <f>IFERROR(__xludf.DUMMYFUNCTION("""COMPUTED_VALUE"""),"Male")</f>
        <v>Male</v>
      </c>
      <c r="D6" s="6">
        <f>IFERROR(__xludf.DUMMYFUNCTION("""COMPUTED_VALUE"""),91.0)</f>
        <v>91</v>
      </c>
      <c r="E6" s="6" t="str">
        <f>IFERROR(__xludf.DUMMYFUNCTION("""COMPUTED_VALUE""")," Philadelphia ")</f>
        <v> Philadelphia </v>
      </c>
      <c r="G6" s="6" t="str">
        <f>IFERROR(__xludf.DUMMYFUNCTION("""COMPUTED_VALUE"""),"Aarav")</f>
        <v>Aarav</v>
      </c>
      <c r="H6" s="6">
        <f>IFERROR(__xludf.DUMMYFUNCTION("""COMPUTED_VALUE"""),25.0)</f>
        <v>25</v>
      </c>
      <c r="I6" s="6" t="str">
        <f>IFERROR(__xludf.DUMMYFUNCTION("""COMPUTED_VALUE"""),"Male")</f>
        <v>Male</v>
      </c>
      <c r="J6" s="6">
        <f>IFERROR(__xludf.DUMMYFUNCTION("""COMPUTED_VALUE"""),85.0)</f>
        <v>85</v>
      </c>
      <c r="K6" s="6" t="str">
        <f>IFERROR(__xludf.DUMMYFUNCTION("""COMPUTED_VALUE""")," New York ")</f>
        <v> New York </v>
      </c>
    </row>
    <row r="7">
      <c r="A7" s="6" t="str">
        <f>IFERROR(__xludf.DUMMYFUNCTION("""COMPUTED_VALUE"""),"Krish")</f>
        <v>Krish</v>
      </c>
      <c r="B7" s="6">
        <f>IFERROR(__xludf.DUMMYFUNCTION("""COMPUTED_VALUE"""),32.0)</f>
        <v>32</v>
      </c>
      <c r="C7" s="6" t="str">
        <f>IFERROR(__xludf.DUMMYFUNCTION("""COMPUTED_VALUE"""),"Male")</f>
        <v>Male</v>
      </c>
      <c r="D7" s="6">
        <f>IFERROR(__xludf.DUMMYFUNCTION("""COMPUTED_VALUE"""),90.0)</f>
        <v>90</v>
      </c>
      <c r="E7" s="6" t="str">
        <f>IFERROR(__xludf.DUMMYFUNCTION("""COMPUTED_VALUE""")," Denver ")</f>
        <v> Denver </v>
      </c>
      <c r="G7" s="6" t="str">
        <f>IFERROR(__xludf.DUMMYFUNCTION("""COMPUTED_VALUE""")," Austin ")</f>
        <v> Austin </v>
      </c>
      <c r="H7" s="6">
        <f>IFERROR(__xludf.DUMMYFUNCTION("""COMPUTED_VALUE"""),25.0)</f>
        <v>25</v>
      </c>
      <c r="I7" s="6" t="str">
        <f>IFERROR(__xludf.DUMMYFUNCTION("""COMPUTED_VALUE"""),"Male")</f>
        <v>Male</v>
      </c>
      <c r="J7" s="6">
        <f>IFERROR(__xludf.DUMMYFUNCTION("""COMPUTED_VALUE"""),79.0)</f>
        <v>79</v>
      </c>
      <c r="K7" s="6" t="str">
        <f>IFERROR(__xludf.DUMMYFUNCTION("""COMPUTED_VALUE""")," Oklahoma City ")</f>
        <v> Oklahoma City </v>
      </c>
    </row>
    <row r="9">
      <c r="A9" s="5" t="s">
        <v>109</v>
      </c>
      <c r="B9" s="2"/>
      <c r="C9" s="2"/>
      <c r="D9" s="2"/>
      <c r="E9" s="2"/>
      <c r="G9" s="5" t="s">
        <v>110</v>
      </c>
      <c r="H9" s="2"/>
      <c r="I9" s="2"/>
      <c r="J9" s="2"/>
      <c r="K9" s="2"/>
    </row>
    <row r="10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G10" s="1" t="s">
        <v>1</v>
      </c>
      <c r="H10" s="1" t="s">
        <v>2</v>
      </c>
      <c r="I10" s="1" t="s">
        <v>3</v>
      </c>
      <c r="J10" s="1" t="s">
        <v>4</v>
      </c>
      <c r="K10" s="1" t="s">
        <v>5</v>
      </c>
    </row>
    <row r="11">
      <c r="A11" s="6" t="str">
        <f>IFERROR(__xludf.DUMMYFUNCTION("ARRAY_CONSTRAIN(sort(filter(Sheet1!A3:E52,Sheet1!C3:C52=""female""),4,false),5,5)"),"Samaira")</f>
        <v>Samaira</v>
      </c>
      <c r="B11" s="6">
        <f>IFERROR(__xludf.DUMMYFUNCTION("""COMPUTED_VALUE"""),29.0)</f>
        <v>29</v>
      </c>
      <c r="C11" s="6" t="str">
        <f>IFERROR(__xludf.DUMMYFUNCTION("""COMPUTED_VALUE"""),"Female")</f>
        <v>Female</v>
      </c>
      <c r="D11" s="6">
        <f>IFERROR(__xludf.DUMMYFUNCTION("""COMPUTED_VALUE"""),96.0)</f>
        <v>96</v>
      </c>
      <c r="E11" s="6" t="str">
        <f>IFERROR(__xludf.DUMMYFUNCTION("""COMPUTED_VALUE""")," Orlando ")</f>
        <v> Orlando </v>
      </c>
      <c r="G11" s="6" t="str">
        <f>IFERROR(__xludf.DUMMYFUNCTION("ARRAY_CONSTRAIN(sort(filter(Sheet1!A3:E52,Sheet1!C3:C52=""female""),2,true,4,false),5,5)"),"Esha")</f>
        <v>Esha</v>
      </c>
      <c r="H11" s="6">
        <f>IFERROR(__xludf.DUMMYFUNCTION("""COMPUTED_VALUE"""),22.0)</f>
        <v>22</v>
      </c>
      <c r="I11" s="6" t="str">
        <f>IFERROR(__xludf.DUMMYFUNCTION("""COMPUTED_VALUE"""),"Female")</f>
        <v>Female</v>
      </c>
      <c r="J11" s="6">
        <f>IFERROR(__xludf.DUMMYFUNCTION("""COMPUTED_VALUE"""),95.0)</f>
        <v>95</v>
      </c>
      <c r="K11" s="6" t="str">
        <f>IFERROR(__xludf.DUMMYFUNCTION("""COMPUTED_VALUE""")," Houston ")</f>
        <v> Houston </v>
      </c>
    </row>
    <row r="12">
      <c r="A12" s="6" t="str">
        <f>IFERROR(__xludf.DUMMYFUNCTION("""COMPUTED_VALUE"""),"Esha")</f>
        <v>Esha</v>
      </c>
      <c r="B12" s="6">
        <f>IFERROR(__xludf.DUMMYFUNCTION("""COMPUTED_VALUE"""),22.0)</f>
        <v>22</v>
      </c>
      <c r="C12" s="6" t="str">
        <f>IFERROR(__xludf.DUMMYFUNCTION("""COMPUTED_VALUE"""),"Female")</f>
        <v>Female</v>
      </c>
      <c r="D12" s="6">
        <f>IFERROR(__xludf.DUMMYFUNCTION("""COMPUTED_VALUE"""),95.0)</f>
        <v>95</v>
      </c>
      <c r="E12" s="6" t="str">
        <f>IFERROR(__xludf.DUMMYFUNCTION("""COMPUTED_VALUE""")," Houston ")</f>
        <v> Houston </v>
      </c>
      <c r="G12" s="6" t="str">
        <f>IFERROR(__xludf.DUMMYFUNCTION("""COMPUTED_VALUE""")," Sophia ")</f>
        <v> Sophia </v>
      </c>
      <c r="H12" s="6">
        <f>IFERROR(__xludf.DUMMYFUNCTION("""COMPUTED_VALUE"""),25.0)</f>
        <v>25</v>
      </c>
      <c r="I12" s="6" t="str">
        <f>IFERROR(__xludf.DUMMYFUNCTION("""COMPUTED_VALUE"""),"Female")</f>
        <v>Female</v>
      </c>
      <c r="J12" s="6">
        <f>IFERROR(__xludf.DUMMYFUNCTION("""COMPUTED_VALUE"""),86.0)</f>
        <v>86</v>
      </c>
      <c r="K12" s="6" t="str">
        <f>IFERROR(__xludf.DUMMYFUNCTION("""COMPUTED_VALUE""")," Raleigh ")</f>
        <v> Raleigh </v>
      </c>
    </row>
    <row r="13">
      <c r="A13" s="6" t="str">
        <f>IFERROR(__xludf.DUMMYFUNCTION("""COMPUTED_VALUE"""),"Jia")</f>
        <v>Jia</v>
      </c>
      <c r="B13" s="6">
        <f>IFERROR(__xludf.DUMMYFUNCTION("""COMPUTED_VALUE"""),30.0)</f>
        <v>30</v>
      </c>
      <c r="C13" s="6" t="str">
        <f>IFERROR(__xludf.DUMMYFUNCTION("""COMPUTED_VALUE"""),"Female")</f>
        <v>Female</v>
      </c>
      <c r="D13" s="6">
        <f>IFERROR(__xludf.DUMMYFUNCTION("""COMPUTED_VALUE"""),94.0)</f>
        <v>94</v>
      </c>
      <c r="E13" s="6" t="str">
        <f>IFERROR(__xludf.DUMMYFUNCTION("""COMPUTED_VALUE""")," San Diego ")</f>
        <v> San Diego </v>
      </c>
      <c r="G13" s="6" t="str">
        <f>IFERROR(__xludf.DUMMYFUNCTION("""COMPUTED_VALUE""")," Taylor ")</f>
        <v> Taylor </v>
      </c>
      <c r="H13" s="6">
        <f>IFERROR(__xludf.DUMMYFUNCTION("""COMPUTED_VALUE"""),26.0)</f>
        <v>26</v>
      </c>
      <c r="I13" s="6" t="str">
        <f>IFERROR(__xludf.DUMMYFUNCTION("""COMPUTED_VALUE"""),"Female")</f>
        <v>Female</v>
      </c>
      <c r="J13" s="6">
        <f>IFERROR(__xludf.DUMMYFUNCTION("""COMPUTED_VALUE"""),91.0)</f>
        <v>91</v>
      </c>
      <c r="K13" s="6" t="str">
        <f>IFERROR(__xludf.DUMMYFUNCTION("""COMPUTED_VALUE""")," Dallas ")</f>
        <v> Dallas </v>
      </c>
    </row>
    <row r="14">
      <c r="A14" s="6" t="str">
        <f>IFERROR(__xludf.DUMMYFUNCTION("""COMPUTED_VALUE""")," Rachel ")</f>
        <v> Rachel </v>
      </c>
      <c r="B14" s="6">
        <f>IFERROR(__xludf.DUMMYFUNCTION("""COMPUTED_VALUE"""),32.0)</f>
        <v>32</v>
      </c>
      <c r="C14" s="6" t="str">
        <f>IFERROR(__xludf.DUMMYFUNCTION("""COMPUTED_VALUE"""),"Female")</f>
        <v>Female</v>
      </c>
      <c r="D14" s="6">
        <f>IFERROR(__xludf.DUMMYFUNCTION("""COMPUTED_VALUE"""),93.0)</f>
        <v>93</v>
      </c>
      <c r="E14" s="6" t="str">
        <f>IFERROR(__xludf.DUMMYFUNCTION("""COMPUTED_VALUE""")," Pittsburgh ")</f>
        <v> Pittsburgh </v>
      </c>
      <c r="G14" s="6" t="str">
        <f>IFERROR(__xludf.DUMMYFUNCTION("""COMPUTED_VALUE"""),"Harini")</f>
        <v>Harini</v>
      </c>
      <c r="H14" s="6">
        <f>IFERROR(__xludf.DUMMYFUNCTION("""COMPUTED_VALUE"""),26.0)</f>
        <v>26</v>
      </c>
      <c r="I14" s="6" t="str">
        <f>IFERROR(__xludf.DUMMYFUNCTION("""COMPUTED_VALUE"""),"Female")</f>
        <v>Female</v>
      </c>
      <c r="J14" s="6">
        <f>IFERROR(__xludf.DUMMYFUNCTION("""COMPUTED_VALUE"""),89.0)</f>
        <v>89</v>
      </c>
      <c r="K14" s="6" t="str">
        <f>IFERROR(__xludf.DUMMYFUNCTION("""COMPUTED_VALUE""")," San Antonio ")</f>
        <v> San Antonio </v>
      </c>
    </row>
    <row r="15">
      <c r="A15" s="6" t="str">
        <f>IFERROR(__xludf.DUMMYFUNCTION("""COMPUTED_VALUE"""),"Alisha")</f>
        <v>Alisha</v>
      </c>
      <c r="B15" s="6">
        <f>IFERROR(__xludf.DUMMYFUNCTION("""COMPUTED_VALUE"""),30.0)</f>
        <v>30</v>
      </c>
      <c r="C15" s="6" t="str">
        <f>IFERROR(__xludf.DUMMYFUNCTION("""COMPUTED_VALUE"""),"Female")</f>
        <v>Female</v>
      </c>
      <c r="D15" s="6">
        <f>IFERROR(__xludf.DUMMYFUNCTION("""COMPUTED_VALUE"""),92.0)</f>
        <v>92</v>
      </c>
      <c r="E15" s="6" t="str">
        <f>IFERROR(__xludf.DUMMYFUNCTION("""COMPUTED_VALUE""")," Los Angeles ")</f>
        <v> Los Angeles </v>
      </c>
      <c r="G15" s="6" t="str">
        <f>IFERROR(__xludf.DUMMYFUNCTION("""COMPUTED_VALUE""")," Taylor ")</f>
        <v> Taylor </v>
      </c>
      <c r="H15" s="6">
        <f>IFERROR(__xludf.DUMMYFUNCTION("""COMPUTED_VALUE"""),26.0)</f>
        <v>26</v>
      </c>
      <c r="I15" s="6" t="str">
        <f>IFERROR(__xludf.DUMMYFUNCTION("""COMPUTED_VALUE"""),"Female")</f>
        <v>Female</v>
      </c>
      <c r="J15" s="6">
        <f>IFERROR(__xludf.DUMMYFUNCTION("""COMPUTED_VALUE"""),77.0)</f>
        <v>77</v>
      </c>
      <c r="K15" s="6" t="str">
        <f>IFERROR(__xludf.DUMMYFUNCTION("""COMPUTED_VALUE""")," Jacksonville ")</f>
        <v> Jacksonville </v>
      </c>
    </row>
  </sheetData>
  <drawing r:id="rId1"/>
</worksheet>
</file>