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CDEAB51-778F-4E2C-9FC7-B2E700323D48}" xr6:coauthVersionLast="47" xr6:coauthVersionMax="47" xr10:uidLastSave="{00000000-0000-0000-0000-000000000000}"/>
  <bookViews>
    <workbookView xWindow="-108" yWindow="-108" windowWidth="23256" windowHeight="12456" activeTab="1" xr2:uid="{C3327BBF-5D7E-B842-AC68-8C3DBE1DE0AE}"/>
  </bookViews>
  <sheets>
    <sheet name="Sheet2" sheetId="7" r:id="rId1"/>
    <sheet name="Session Details" sheetId="1" r:id="rId2"/>
    <sheet name="Channel wise traffic" sheetId="2" r:id="rId3"/>
    <sheet name="Supporting Data" sheetId="3" r:id="rId4"/>
  </sheets>
  <definedNames>
    <definedName name="Carts">'Session Details'!$E$3:$E$368</definedName>
    <definedName name="Date">'Session Details'!$B$3:$B$368</definedName>
    <definedName name="Listing">'Session Details'!$C$3:$C$368</definedName>
    <definedName name="Menu">'Session Details'!$D$3:$D$368</definedName>
    <definedName name="Orders">'Session Details'!$G$3:$G$368</definedName>
    <definedName name="Payments">'Session Details'!$F$3:$F$368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K11" i="1"/>
  <c r="I12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L10" i="1"/>
  <c r="AM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10" i="1"/>
  <c r="AG4" i="1"/>
  <c r="AH4" i="1"/>
  <c r="AI4" i="1"/>
  <c r="AJ4" i="1"/>
  <c r="AG5" i="1"/>
  <c r="AH5" i="1"/>
  <c r="AI5" i="1"/>
  <c r="AJ5" i="1"/>
  <c r="AG6" i="1"/>
  <c r="AH6" i="1"/>
  <c r="AI6" i="1"/>
  <c r="AJ6" i="1"/>
  <c r="AG7" i="1"/>
  <c r="AH7" i="1"/>
  <c r="AI7" i="1"/>
  <c r="AJ7" i="1"/>
  <c r="AG8" i="1"/>
  <c r="AH8" i="1"/>
  <c r="AI8" i="1"/>
  <c r="AJ8" i="1"/>
  <c r="AG9" i="1"/>
  <c r="AH9" i="1"/>
  <c r="AI9" i="1"/>
  <c r="AJ9" i="1"/>
  <c r="AG10" i="1"/>
  <c r="AH10" i="1"/>
  <c r="AI10" i="1"/>
  <c r="AJ10" i="1"/>
  <c r="AG11" i="1"/>
  <c r="AH11" i="1"/>
  <c r="AI11" i="1"/>
  <c r="AJ11" i="1"/>
  <c r="AG12" i="1"/>
  <c r="AH12" i="1"/>
  <c r="AI12" i="1"/>
  <c r="AJ12" i="1"/>
  <c r="AG13" i="1"/>
  <c r="AH13" i="1"/>
  <c r="AI13" i="1"/>
  <c r="AJ13" i="1"/>
  <c r="AG14" i="1"/>
  <c r="AH14" i="1"/>
  <c r="AI14" i="1"/>
  <c r="AJ14" i="1"/>
  <c r="AG15" i="1"/>
  <c r="AH15" i="1"/>
  <c r="AI15" i="1"/>
  <c r="AJ15" i="1"/>
  <c r="AG16" i="1"/>
  <c r="AH16" i="1"/>
  <c r="AI16" i="1"/>
  <c r="AJ16" i="1"/>
  <c r="AG17" i="1"/>
  <c r="AH17" i="1"/>
  <c r="AI17" i="1"/>
  <c r="AJ17" i="1"/>
  <c r="AG18" i="1"/>
  <c r="AH18" i="1"/>
  <c r="AI18" i="1"/>
  <c r="AJ18" i="1"/>
  <c r="AG19" i="1"/>
  <c r="AH19" i="1"/>
  <c r="AI19" i="1"/>
  <c r="AJ19" i="1"/>
  <c r="AG20" i="1"/>
  <c r="AH20" i="1"/>
  <c r="AI20" i="1"/>
  <c r="AJ20" i="1"/>
  <c r="AG21" i="1"/>
  <c r="AH21" i="1"/>
  <c r="AI21" i="1"/>
  <c r="AJ21" i="1"/>
  <c r="AG22" i="1"/>
  <c r="AH22" i="1"/>
  <c r="AI22" i="1"/>
  <c r="AJ22" i="1"/>
  <c r="AG23" i="1"/>
  <c r="AH23" i="1"/>
  <c r="AI23" i="1"/>
  <c r="AJ23" i="1"/>
  <c r="AG24" i="1"/>
  <c r="AH24" i="1"/>
  <c r="AI24" i="1"/>
  <c r="AJ24" i="1"/>
  <c r="AG25" i="1"/>
  <c r="AH25" i="1"/>
  <c r="AI25" i="1"/>
  <c r="AJ25" i="1"/>
  <c r="AG26" i="1"/>
  <c r="AH26" i="1"/>
  <c r="AI26" i="1"/>
  <c r="AJ26" i="1"/>
  <c r="AG27" i="1"/>
  <c r="AH27" i="1"/>
  <c r="AI27" i="1"/>
  <c r="AJ27" i="1"/>
  <c r="AG28" i="1"/>
  <c r="AH28" i="1"/>
  <c r="AI28" i="1"/>
  <c r="AJ28" i="1"/>
  <c r="AG29" i="1"/>
  <c r="AH29" i="1"/>
  <c r="AI29" i="1"/>
  <c r="AJ29" i="1"/>
  <c r="AG30" i="1"/>
  <c r="AH30" i="1"/>
  <c r="AI30" i="1"/>
  <c r="AJ30" i="1"/>
  <c r="AG31" i="1"/>
  <c r="AH31" i="1"/>
  <c r="AI31" i="1"/>
  <c r="AJ31" i="1"/>
  <c r="AG32" i="1"/>
  <c r="AH32" i="1"/>
  <c r="AI32" i="1"/>
  <c r="AJ32" i="1"/>
  <c r="AG33" i="1"/>
  <c r="AH33" i="1"/>
  <c r="AI33" i="1"/>
  <c r="AJ33" i="1"/>
  <c r="AG34" i="1"/>
  <c r="AH34" i="1"/>
  <c r="AI34" i="1"/>
  <c r="AJ34" i="1"/>
  <c r="AG35" i="1"/>
  <c r="AH35" i="1"/>
  <c r="AI35" i="1"/>
  <c r="AJ35" i="1"/>
  <c r="AG36" i="1"/>
  <c r="AH36" i="1"/>
  <c r="AI36" i="1"/>
  <c r="AJ36" i="1"/>
  <c r="AG37" i="1"/>
  <c r="AH37" i="1"/>
  <c r="AI37" i="1"/>
  <c r="AJ37" i="1"/>
  <c r="AG38" i="1"/>
  <c r="AH38" i="1"/>
  <c r="AI38" i="1"/>
  <c r="AJ38" i="1"/>
  <c r="AG39" i="1"/>
  <c r="AH39" i="1"/>
  <c r="AI39" i="1"/>
  <c r="AJ39" i="1"/>
  <c r="AG40" i="1"/>
  <c r="AH40" i="1"/>
  <c r="AI40" i="1"/>
  <c r="AJ40" i="1"/>
  <c r="AG41" i="1"/>
  <c r="AH41" i="1"/>
  <c r="AI41" i="1"/>
  <c r="AJ41" i="1"/>
  <c r="AG42" i="1"/>
  <c r="AH42" i="1"/>
  <c r="AI42" i="1"/>
  <c r="AJ42" i="1"/>
  <c r="AG43" i="1"/>
  <c r="AH43" i="1"/>
  <c r="AI43" i="1"/>
  <c r="AJ43" i="1"/>
  <c r="AG44" i="1"/>
  <c r="AH44" i="1"/>
  <c r="AI44" i="1"/>
  <c r="AJ44" i="1"/>
  <c r="AG45" i="1"/>
  <c r="AH45" i="1"/>
  <c r="AI45" i="1"/>
  <c r="AJ45" i="1"/>
  <c r="AG46" i="1"/>
  <c r="AH46" i="1"/>
  <c r="AI46" i="1"/>
  <c r="AJ46" i="1"/>
  <c r="AG47" i="1"/>
  <c r="AH47" i="1"/>
  <c r="AI47" i="1"/>
  <c r="AJ47" i="1"/>
  <c r="AG48" i="1"/>
  <c r="AH48" i="1"/>
  <c r="AI48" i="1"/>
  <c r="AJ48" i="1"/>
  <c r="AG49" i="1"/>
  <c r="AH49" i="1"/>
  <c r="AI49" i="1"/>
  <c r="AJ49" i="1"/>
  <c r="AG50" i="1"/>
  <c r="AH50" i="1"/>
  <c r="AI50" i="1"/>
  <c r="AJ50" i="1"/>
  <c r="AG51" i="1"/>
  <c r="AH51" i="1"/>
  <c r="AI51" i="1"/>
  <c r="AJ51" i="1"/>
  <c r="AG52" i="1"/>
  <c r="AH52" i="1"/>
  <c r="AI52" i="1"/>
  <c r="AJ52" i="1"/>
  <c r="AG53" i="1"/>
  <c r="AH53" i="1"/>
  <c r="AI53" i="1"/>
  <c r="AJ53" i="1"/>
  <c r="AG54" i="1"/>
  <c r="AH54" i="1"/>
  <c r="AI54" i="1"/>
  <c r="AJ54" i="1"/>
  <c r="AG55" i="1"/>
  <c r="AH55" i="1"/>
  <c r="AI55" i="1"/>
  <c r="AJ55" i="1"/>
  <c r="AG56" i="1"/>
  <c r="AH56" i="1"/>
  <c r="AI56" i="1"/>
  <c r="AJ56" i="1"/>
  <c r="AG57" i="1"/>
  <c r="AH57" i="1"/>
  <c r="AI57" i="1"/>
  <c r="AJ57" i="1"/>
  <c r="AG58" i="1"/>
  <c r="AH58" i="1"/>
  <c r="AI58" i="1"/>
  <c r="AJ58" i="1"/>
  <c r="AG59" i="1"/>
  <c r="AH59" i="1"/>
  <c r="AI59" i="1"/>
  <c r="AJ59" i="1"/>
  <c r="AG60" i="1"/>
  <c r="AH60" i="1"/>
  <c r="AI60" i="1"/>
  <c r="AJ60" i="1"/>
  <c r="AG61" i="1"/>
  <c r="AH61" i="1"/>
  <c r="AI61" i="1"/>
  <c r="AJ61" i="1"/>
  <c r="AG62" i="1"/>
  <c r="AH62" i="1"/>
  <c r="AI62" i="1"/>
  <c r="AJ62" i="1"/>
  <c r="AG63" i="1"/>
  <c r="AH63" i="1"/>
  <c r="AI63" i="1"/>
  <c r="AJ63" i="1"/>
  <c r="AG64" i="1"/>
  <c r="AH64" i="1"/>
  <c r="AI64" i="1"/>
  <c r="AJ64" i="1"/>
  <c r="AG65" i="1"/>
  <c r="AH65" i="1"/>
  <c r="AI65" i="1"/>
  <c r="AJ65" i="1"/>
  <c r="AG66" i="1"/>
  <c r="AH66" i="1"/>
  <c r="AI66" i="1"/>
  <c r="AJ66" i="1"/>
  <c r="AG67" i="1"/>
  <c r="AH67" i="1"/>
  <c r="AI67" i="1"/>
  <c r="AJ67" i="1"/>
  <c r="AG68" i="1"/>
  <c r="AH68" i="1"/>
  <c r="AI68" i="1"/>
  <c r="AJ68" i="1"/>
  <c r="AG69" i="1"/>
  <c r="AH69" i="1"/>
  <c r="AI69" i="1"/>
  <c r="AJ69" i="1"/>
  <c r="AG70" i="1"/>
  <c r="AH70" i="1"/>
  <c r="AI70" i="1"/>
  <c r="AJ70" i="1"/>
  <c r="AG71" i="1"/>
  <c r="AH71" i="1"/>
  <c r="AI71" i="1"/>
  <c r="AJ71" i="1"/>
  <c r="AG72" i="1"/>
  <c r="AH72" i="1"/>
  <c r="AI72" i="1"/>
  <c r="AJ72" i="1"/>
  <c r="AG73" i="1"/>
  <c r="AH73" i="1"/>
  <c r="AI73" i="1"/>
  <c r="AJ73" i="1"/>
  <c r="AG74" i="1"/>
  <c r="AH74" i="1"/>
  <c r="AI74" i="1"/>
  <c r="AJ74" i="1"/>
  <c r="AG75" i="1"/>
  <c r="AH75" i="1"/>
  <c r="AI75" i="1"/>
  <c r="AJ75" i="1"/>
  <c r="AG76" i="1"/>
  <c r="AH76" i="1"/>
  <c r="AI76" i="1"/>
  <c r="AJ76" i="1"/>
  <c r="AG77" i="1"/>
  <c r="AH77" i="1"/>
  <c r="AI77" i="1"/>
  <c r="AJ77" i="1"/>
  <c r="AG78" i="1"/>
  <c r="AH78" i="1"/>
  <c r="AI78" i="1"/>
  <c r="AJ78" i="1"/>
  <c r="AG79" i="1"/>
  <c r="AH79" i="1"/>
  <c r="AI79" i="1"/>
  <c r="AJ79" i="1"/>
  <c r="AG80" i="1"/>
  <c r="AH80" i="1"/>
  <c r="AI80" i="1"/>
  <c r="AJ80" i="1"/>
  <c r="AG81" i="1"/>
  <c r="AH81" i="1"/>
  <c r="AI81" i="1"/>
  <c r="AJ81" i="1"/>
  <c r="AG82" i="1"/>
  <c r="AH82" i="1"/>
  <c r="AI82" i="1"/>
  <c r="AJ82" i="1"/>
  <c r="AG83" i="1"/>
  <c r="AH83" i="1"/>
  <c r="AI83" i="1"/>
  <c r="AJ83" i="1"/>
  <c r="AG84" i="1"/>
  <c r="AH84" i="1"/>
  <c r="AI84" i="1"/>
  <c r="AJ84" i="1"/>
  <c r="AG85" i="1"/>
  <c r="AH85" i="1"/>
  <c r="AI85" i="1"/>
  <c r="AJ85" i="1"/>
  <c r="AG86" i="1"/>
  <c r="AH86" i="1"/>
  <c r="AI86" i="1"/>
  <c r="AJ86" i="1"/>
  <c r="AG87" i="1"/>
  <c r="AH87" i="1"/>
  <c r="AI87" i="1"/>
  <c r="AJ87" i="1"/>
  <c r="AG88" i="1"/>
  <c r="AH88" i="1"/>
  <c r="AI88" i="1"/>
  <c r="AJ88" i="1"/>
  <c r="AG89" i="1"/>
  <c r="AH89" i="1"/>
  <c r="AI89" i="1"/>
  <c r="AJ89" i="1"/>
  <c r="AG90" i="1"/>
  <c r="AH90" i="1"/>
  <c r="AI90" i="1"/>
  <c r="AJ90" i="1"/>
  <c r="AG91" i="1"/>
  <c r="AH91" i="1"/>
  <c r="AI91" i="1"/>
  <c r="AJ91" i="1"/>
  <c r="AG92" i="1"/>
  <c r="AH92" i="1"/>
  <c r="AI92" i="1"/>
  <c r="AJ92" i="1"/>
  <c r="AG93" i="1"/>
  <c r="AH93" i="1"/>
  <c r="AI93" i="1"/>
  <c r="AJ93" i="1"/>
  <c r="AG94" i="1"/>
  <c r="AH94" i="1"/>
  <c r="AI94" i="1"/>
  <c r="AJ94" i="1"/>
  <c r="AG95" i="1"/>
  <c r="AH95" i="1"/>
  <c r="AI95" i="1"/>
  <c r="AJ95" i="1"/>
  <c r="AG96" i="1"/>
  <c r="AH96" i="1"/>
  <c r="AI96" i="1"/>
  <c r="AJ96" i="1"/>
  <c r="AG97" i="1"/>
  <c r="AH97" i="1"/>
  <c r="AI97" i="1"/>
  <c r="AJ97" i="1"/>
  <c r="AG98" i="1"/>
  <c r="AH98" i="1"/>
  <c r="AI98" i="1"/>
  <c r="AJ98" i="1"/>
  <c r="AG99" i="1"/>
  <c r="AH99" i="1"/>
  <c r="AI99" i="1"/>
  <c r="AJ99" i="1"/>
  <c r="AG100" i="1"/>
  <c r="AH100" i="1"/>
  <c r="AI100" i="1"/>
  <c r="AJ100" i="1"/>
  <c r="AG101" i="1"/>
  <c r="AH101" i="1"/>
  <c r="AI101" i="1"/>
  <c r="AJ101" i="1"/>
  <c r="AG102" i="1"/>
  <c r="AH102" i="1"/>
  <c r="AI102" i="1"/>
  <c r="AJ102" i="1"/>
  <c r="AG103" i="1"/>
  <c r="AH103" i="1"/>
  <c r="AI103" i="1"/>
  <c r="AJ103" i="1"/>
  <c r="AG104" i="1"/>
  <c r="AH104" i="1"/>
  <c r="AI104" i="1"/>
  <c r="AJ104" i="1"/>
  <c r="AG105" i="1"/>
  <c r="AH105" i="1"/>
  <c r="AI105" i="1"/>
  <c r="AJ105" i="1"/>
  <c r="AG106" i="1"/>
  <c r="AH106" i="1"/>
  <c r="AI106" i="1"/>
  <c r="AJ106" i="1"/>
  <c r="AG107" i="1"/>
  <c r="AH107" i="1"/>
  <c r="AI107" i="1"/>
  <c r="AJ107" i="1"/>
  <c r="AG108" i="1"/>
  <c r="AH108" i="1"/>
  <c r="AI108" i="1"/>
  <c r="AJ108" i="1"/>
  <c r="AG109" i="1"/>
  <c r="AH109" i="1"/>
  <c r="AI109" i="1"/>
  <c r="AJ109" i="1"/>
  <c r="AG110" i="1"/>
  <c r="AH110" i="1"/>
  <c r="AI110" i="1"/>
  <c r="AJ110" i="1"/>
  <c r="AG111" i="1"/>
  <c r="AH111" i="1"/>
  <c r="AI111" i="1"/>
  <c r="AJ111" i="1"/>
  <c r="AG112" i="1"/>
  <c r="AH112" i="1"/>
  <c r="AI112" i="1"/>
  <c r="AJ112" i="1"/>
  <c r="AG113" i="1"/>
  <c r="AH113" i="1"/>
  <c r="AI113" i="1"/>
  <c r="AJ113" i="1"/>
  <c r="AG114" i="1"/>
  <c r="AH114" i="1"/>
  <c r="AI114" i="1"/>
  <c r="AJ114" i="1"/>
  <c r="AG115" i="1"/>
  <c r="AH115" i="1"/>
  <c r="AI115" i="1"/>
  <c r="AJ115" i="1"/>
  <c r="AG116" i="1"/>
  <c r="AH116" i="1"/>
  <c r="AI116" i="1"/>
  <c r="AJ116" i="1"/>
  <c r="AG117" i="1"/>
  <c r="AH117" i="1"/>
  <c r="AI117" i="1"/>
  <c r="AJ117" i="1"/>
  <c r="AG118" i="1"/>
  <c r="AH118" i="1"/>
  <c r="AI118" i="1"/>
  <c r="AJ118" i="1"/>
  <c r="AG119" i="1"/>
  <c r="AH119" i="1"/>
  <c r="AI119" i="1"/>
  <c r="AJ119" i="1"/>
  <c r="AG120" i="1"/>
  <c r="AH120" i="1"/>
  <c r="AI120" i="1"/>
  <c r="AJ120" i="1"/>
  <c r="AG121" i="1"/>
  <c r="AH121" i="1"/>
  <c r="AI121" i="1"/>
  <c r="AJ121" i="1"/>
  <c r="AG122" i="1"/>
  <c r="AH122" i="1"/>
  <c r="AI122" i="1"/>
  <c r="AJ122" i="1"/>
  <c r="AG123" i="1"/>
  <c r="AH123" i="1"/>
  <c r="AI123" i="1"/>
  <c r="AJ123" i="1"/>
  <c r="AG124" i="1"/>
  <c r="AH124" i="1"/>
  <c r="AI124" i="1"/>
  <c r="AJ124" i="1"/>
  <c r="AG125" i="1"/>
  <c r="AH125" i="1"/>
  <c r="AI125" i="1"/>
  <c r="AJ125" i="1"/>
  <c r="AG126" i="1"/>
  <c r="AH126" i="1"/>
  <c r="AI126" i="1"/>
  <c r="AJ126" i="1"/>
  <c r="AG127" i="1"/>
  <c r="AH127" i="1"/>
  <c r="AI127" i="1"/>
  <c r="AJ127" i="1"/>
  <c r="AG128" i="1"/>
  <c r="AH128" i="1"/>
  <c r="AI128" i="1"/>
  <c r="AJ128" i="1"/>
  <c r="AG129" i="1"/>
  <c r="AH129" i="1"/>
  <c r="AI129" i="1"/>
  <c r="AJ129" i="1"/>
  <c r="AG130" i="1"/>
  <c r="AH130" i="1"/>
  <c r="AI130" i="1"/>
  <c r="AJ130" i="1"/>
  <c r="AG131" i="1"/>
  <c r="AH131" i="1"/>
  <c r="AI131" i="1"/>
  <c r="AJ131" i="1"/>
  <c r="AG132" i="1"/>
  <c r="AH132" i="1"/>
  <c r="AI132" i="1"/>
  <c r="AJ132" i="1"/>
  <c r="AG133" i="1"/>
  <c r="AH133" i="1"/>
  <c r="AI133" i="1"/>
  <c r="AJ133" i="1"/>
  <c r="AG134" i="1"/>
  <c r="AH134" i="1"/>
  <c r="AI134" i="1"/>
  <c r="AJ134" i="1"/>
  <c r="AG135" i="1"/>
  <c r="AH135" i="1"/>
  <c r="AI135" i="1"/>
  <c r="AJ135" i="1"/>
  <c r="AG136" i="1"/>
  <c r="AH136" i="1"/>
  <c r="AI136" i="1"/>
  <c r="AJ136" i="1"/>
  <c r="AG137" i="1"/>
  <c r="AH137" i="1"/>
  <c r="AI137" i="1"/>
  <c r="AJ137" i="1"/>
  <c r="AG138" i="1"/>
  <c r="AH138" i="1"/>
  <c r="AI138" i="1"/>
  <c r="AJ138" i="1"/>
  <c r="AG139" i="1"/>
  <c r="AH139" i="1"/>
  <c r="AI139" i="1"/>
  <c r="AJ139" i="1"/>
  <c r="AG140" i="1"/>
  <c r="AH140" i="1"/>
  <c r="AI140" i="1"/>
  <c r="AJ140" i="1"/>
  <c r="AG141" i="1"/>
  <c r="AH141" i="1"/>
  <c r="AI141" i="1"/>
  <c r="AJ141" i="1"/>
  <c r="AG142" i="1"/>
  <c r="AH142" i="1"/>
  <c r="AI142" i="1"/>
  <c r="AJ142" i="1"/>
  <c r="AG143" i="1"/>
  <c r="AH143" i="1"/>
  <c r="AI143" i="1"/>
  <c r="AJ143" i="1"/>
  <c r="AG144" i="1"/>
  <c r="AH144" i="1"/>
  <c r="AI144" i="1"/>
  <c r="AJ144" i="1"/>
  <c r="AG145" i="1"/>
  <c r="AH145" i="1"/>
  <c r="AI145" i="1"/>
  <c r="AJ145" i="1"/>
  <c r="AG146" i="1"/>
  <c r="AH146" i="1"/>
  <c r="AI146" i="1"/>
  <c r="AJ146" i="1"/>
  <c r="AG147" i="1"/>
  <c r="AH147" i="1"/>
  <c r="AI147" i="1"/>
  <c r="AJ147" i="1"/>
  <c r="AG148" i="1"/>
  <c r="AH148" i="1"/>
  <c r="AI148" i="1"/>
  <c r="AJ148" i="1"/>
  <c r="AG149" i="1"/>
  <c r="AH149" i="1"/>
  <c r="AI149" i="1"/>
  <c r="AJ149" i="1"/>
  <c r="AG150" i="1"/>
  <c r="AH150" i="1"/>
  <c r="AI150" i="1"/>
  <c r="AJ150" i="1"/>
  <c r="AG151" i="1"/>
  <c r="AH151" i="1"/>
  <c r="AI151" i="1"/>
  <c r="AJ151" i="1"/>
  <c r="AG152" i="1"/>
  <c r="AH152" i="1"/>
  <c r="AI152" i="1"/>
  <c r="AJ152" i="1"/>
  <c r="AG153" i="1"/>
  <c r="AH153" i="1"/>
  <c r="AI153" i="1"/>
  <c r="AJ153" i="1"/>
  <c r="AG154" i="1"/>
  <c r="AH154" i="1"/>
  <c r="AI154" i="1"/>
  <c r="AJ154" i="1"/>
  <c r="AG155" i="1"/>
  <c r="AH155" i="1"/>
  <c r="AI155" i="1"/>
  <c r="AJ155" i="1"/>
  <c r="AG156" i="1"/>
  <c r="AH156" i="1"/>
  <c r="AI156" i="1"/>
  <c r="AJ156" i="1"/>
  <c r="AG157" i="1"/>
  <c r="AH157" i="1"/>
  <c r="AI157" i="1"/>
  <c r="AJ157" i="1"/>
  <c r="AG158" i="1"/>
  <c r="AH158" i="1"/>
  <c r="AI158" i="1"/>
  <c r="AJ158" i="1"/>
  <c r="AG159" i="1"/>
  <c r="AH159" i="1"/>
  <c r="AI159" i="1"/>
  <c r="AJ159" i="1"/>
  <c r="AG160" i="1"/>
  <c r="AH160" i="1"/>
  <c r="AI160" i="1"/>
  <c r="AJ160" i="1"/>
  <c r="AG161" i="1"/>
  <c r="AH161" i="1"/>
  <c r="AI161" i="1"/>
  <c r="AJ161" i="1"/>
  <c r="AG162" i="1"/>
  <c r="AH162" i="1"/>
  <c r="AI162" i="1"/>
  <c r="AJ162" i="1"/>
  <c r="AG163" i="1"/>
  <c r="AH163" i="1"/>
  <c r="AI163" i="1"/>
  <c r="AJ163" i="1"/>
  <c r="AG164" i="1"/>
  <c r="AH164" i="1"/>
  <c r="AI164" i="1"/>
  <c r="AJ164" i="1"/>
  <c r="AG165" i="1"/>
  <c r="AH165" i="1"/>
  <c r="AI165" i="1"/>
  <c r="AJ165" i="1"/>
  <c r="AG166" i="1"/>
  <c r="AH166" i="1"/>
  <c r="AI166" i="1"/>
  <c r="AJ166" i="1"/>
  <c r="AG167" i="1"/>
  <c r="AH167" i="1"/>
  <c r="AI167" i="1"/>
  <c r="AJ167" i="1"/>
  <c r="AG168" i="1"/>
  <c r="AH168" i="1"/>
  <c r="AI168" i="1"/>
  <c r="AJ168" i="1"/>
  <c r="AG169" i="1"/>
  <c r="AH169" i="1"/>
  <c r="AI169" i="1"/>
  <c r="AJ169" i="1"/>
  <c r="AG170" i="1"/>
  <c r="AH170" i="1"/>
  <c r="AI170" i="1"/>
  <c r="AJ170" i="1"/>
  <c r="AG171" i="1"/>
  <c r="AH171" i="1"/>
  <c r="AI171" i="1"/>
  <c r="AJ171" i="1"/>
  <c r="AG172" i="1"/>
  <c r="AH172" i="1"/>
  <c r="AI172" i="1"/>
  <c r="AJ172" i="1"/>
  <c r="AG173" i="1"/>
  <c r="AH173" i="1"/>
  <c r="AI173" i="1"/>
  <c r="AJ173" i="1"/>
  <c r="AG174" i="1"/>
  <c r="AH174" i="1"/>
  <c r="AI174" i="1"/>
  <c r="AJ174" i="1"/>
  <c r="AG175" i="1"/>
  <c r="AH175" i="1"/>
  <c r="AI175" i="1"/>
  <c r="AJ175" i="1"/>
  <c r="AG176" i="1"/>
  <c r="AH176" i="1"/>
  <c r="AI176" i="1"/>
  <c r="AJ176" i="1"/>
  <c r="AG177" i="1"/>
  <c r="AH177" i="1"/>
  <c r="AI177" i="1"/>
  <c r="AJ177" i="1"/>
  <c r="AG178" i="1"/>
  <c r="AH178" i="1"/>
  <c r="AI178" i="1"/>
  <c r="AJ178" i="1"/>
  <c r="AG179" i="1"/>
  <c r="AH179" i="1"/>
  <c r="AI179" i="1"/>
  <c r="AJ179" i="1"/>
  <c r="AG180" i="1"/>
  <c r="AH180" i="1"/>
  <c r="AI180" i="1"/>
  <c r="AJ180" i="1"/>
  <c r="AG181" i="1"/>
  <c r="AH181" i="1"/>
  <c r="AI181" i="1"/>
  <c r="AJ181" i="1"/>
  <c r="AG182" i="1"/>
  <c r="AH182" i="1"/>
  <c r="AI182" i="1"/>
  <c r="AJ182" i="1"/>
  <c r="AG183" i="1"/>
  <c r="AH183" i="1"/>
  <c r="AI183" i="1"/>
  <c r="AJ183" i="1"/>
  <c r="AG184" i="1"/>
  <c r="AH184" i="1"/>
  <c r="AI184" i="1"/>
  <c r="AJ184" i="1"/>
  <c r="AG185" i="1"/>
  <c r="AH185" i="1"/>
  <c r="AI185" i="1"/>
  <c r="AJ185" i="1"/>
  <c r="AG186" i="1"/>
  <c r="AH186" i="1"/>
  <c r="AI186" i="1"/>
  <c r="AJ186" i="1"/>
  <c r="AG187" i="1"/>
  <c r="AH187" i="1"/>
  <c r="AI187" i="1"/>
  <c r="AJ187" i="1"/>
  <c r="AG188" i="1"/>
  <c r="AH188" i="1"/>
  <c r="AI188" i="1"/>
  <c r="AJ188" i="1"/>
  <c r="AG189" i="1"/>
  <c r="AH189" i="1"/>
  <c r="AI189" i="1"/>
  <c r="AJ189" i="1"/>
  <c r="AG190" i="1"/>
  <c r="AH190" i="1"/>
  <c r="AI190" i="1"/>
  <c r="AJ190" i="1"/>
  <c r="AG191" i="1"/>
  <c r="AH191" i="1"/>
  <c r="AI191" i="1"/>
  <c r="AJ191" i="1"/>
  <c r="AG192" i="1"/>
  <c r="AH192" i="1"/>
  <c r="AI192" i="1"/>
  <c r="AJ192" i="1"/>
  <c r="AG193" i="1"/>
  <c r="AH193" i="1"/>
  <c r="AI193" i="1"/>
  <c r="AJ193" i="1"/>
  <c r="AG194" i="1"/>
  <c r="AH194" i="1"/>
  <c r="AI194" i="1"/>
  <c r="AJ194" i="1"/>
  <c r="AG195" i="1"/>
  <c r="AH195" i="1"/>
  <c r="AI195" i="1"/>
  <c r="AJ195" i="1"/>
  <c r="AG196" i="1"/>
  <c r="AH196" i="1"/>
  <c r="AI196" i="1"/>
  <c r="AJ196" i="1"/>
  <c r="AG197" i="1"/>
  <c r="AH197" i="1"/>
  <c r="AI197" i="1"/>
  <c r="AJ197" i="1"/>
  <c r="AG198" i="1"/>
  <c r="AH198" i="1"/>
  <c r="AI198" i="1"/>
  <c r="AJ198" i="1"/>
  <c r="AG199" i="1"/>
  <c r="AH199" i="1"/>
  <c r="AI199" i="1"/>
  <c r="AJ199" i="1"/>
  <c r="AG200" i="1"/>
  <c r="AH200" i="1"/>
  <c r="AI200" i="1"/>
  <c r="AJ200" i="1"/>
  <c r="AG201" i="1"/>
  <c r="AH201" i="1"/>
  <c r="AI201" i="1"/>
  <c r="AJ201" i="1"/>
  <c r="AG202" i="1"/>
  <c r="AH202" i="1"/>
  <c r="AI202" i="1"/>
  <c r="AJ202" i="1"/>
  <c r="AG203" i="1"/>
  <c r="AH203" i="1"/>
  <c r="AI203" i="1"/>
  <c r="AJ203" i="1"/>
  <c r="AG204" i="1"/>
  <c r="AH204" i="1"/>
  <c r="AI204" i="1"/>
  <c r="AJ204" i="1"/>
  <c r="AG205" i="1"/>
  <c r="AH205" i="1"/>
  <c r="AI205" i="1"/>
  <c r="AJ205" i="1"/>
  <c r="AG206" i="1"/>
  <c r="AH206" i="1"/>
  <c r="AI206" i="1"/>
  <c r="AJ206" i="1"/>
  <c r="AG207" i="1"/>
  <c r="AH207" i="1"/>
  <c r="AI207" i="1"/>
  <c r="AJ207" i="1"/>
  <c r="AG208" i="1"/>
  <c r="AH208" i="1"/>
  <c r="AI208" i="1"/>
  <c r="AJ208" i="1"/>
  <c r="AG209" i="1"/>
  <c r="AH209" i="1"/>
  <c r="AI209" i="1"/>
  <c r="AJ209" i="1"/>
  <c r="AG210" i="1"/>
  <c r="AH210" i="1"/>
  <c r="AI210" i="1"/>
  <c r="AJ210" i="1"/>
  <c r="AG211" i="1"/>
  <c r="AH211" i="1"/>
  <c r="AI211" i="1"/>
  <c r="AJ211" i="1"/>
  <c r="AG212" i="1"/>
  <c r="AH212" i="1"/>
  <c r="AI212" i="1"/>
  <c r="AJ212" i="1"/>
  <c r="AG213" i="1"/>
  <c r="AH213" i="1"/>
  <c r="AI213" i="1"/>
  <c r="AJ213" i="1"/>
  <c r="AG214" i="1"/>
  <c r="AH214" i="1"/>
  <c r="AI214" i="1"/>
  <c r="AJ214" i="1"/>
  <c r="AG215" i="1"/>
  <c r="AH215" i="1"/>
  <c r="AI215" i="1"/>
  <c r="AJ215" i="1"/>
  <c r="AG216" i="1"/>
  <c r="AH216" i="1"/>
  <c r="AI216" i="1"/>
  <c r="AJ216" i="1"/>
  <c r="AG217" i="1"/>
  <c r="AH217" i="1"/>
  <c r="AI217" i="1"/>
  <c r="AJ217" i="1"/>
  <c r="AG218" i="1"/>
  <c r="AH218" i="1"/>
  <c r="AI218" i="1"/>
  <c r="AJ218" i="1"/>
  <c r="AG219" i="1"/>
  <c r="AH219" i="1"/>
  <c r="AI219" i="1"/>
  <c r="AJ219" i="1"/>
  <c r="AG220" i="1"/>
  <c r="AH220" i="1"/>
  <c r="AI220" i="1"/>
  <c r="AJ220" i="1"/>
  <c r="AG221" i="1"/>
  <c r="AH221" i="1"/>
  <c r="AI221" i="1"/>
  <c r="AJ221" i="1"/>
  <c r="AG222" i="1"/>
  <c r="AH222" i="1"/>
  <c r="AI222" i="1"/>
  <c r="AJ222" i="1"/>
  <c r="AG223" i="1"/>
  <c r="AH223" i="1"/>
  <c r="AI223" i="1"/>
  <c r="AJ223" i="1"/>
  <c r="AG224" i="1"/>
  <c r="AH224" i="1"/>
  <c r="AI224" i="1"/>
  <c r="AJ224" i="1"/>
  <c r="AG225" i="1"/>
  <c r="AH225" i="1"/>
  <c r="AI225" i="1"/>
  <c r="AJ225" i="1"/>
  <c r="AG226" i="1"/>
  <c r="AH226" i="1"/>
  <c r="AI226" i="1"/>
  <c r="AJ226" i="1"/>
  <c r="AG227" i="1"/>
  <c r="AH227" i="1"/>
  <c r="AI227" i="1"/>
  <c r="AJ227" i="1"/>
  <c r="AG228" i="1"/>
  <c r="AH228" i="1"/>
  <c r="AI228" i="1"/>
  <c r="AJ228" i="1"/>
  <c r="AG229" i="1"/>
  <c r="AH229" i="1"/>
  <c r="AI229" i="1"/>
  <c r="AJ229" i="1"/>
  <c r="AG230" i="1"/>
  <c r="AH230" i="1"/>
  <c r="AI230" i="1"/>
  <c r="AJ230" i="1"/>
  <c r="AG231" i="1"/>
  <c r="AH231" i="1"/>
  <c r="AI231" i="1"/>
  <c r="AJ231" i="1"/>
  <c r="AG232" i="1"/>
  <c r="AH232" i="1"/>
  <c r="AI232" i="1"/>
  <c r="AJ232" i="1"/>
  <c r="AG233" i="1"/>
  <c r="AH233" i="1"/>
  <c r="AI233" i="1"/>
  <c r="AJ233" i="1"/>
  <c r="AG234" i="1"/>
  <c r="AH234" i="1"/>
  <c r="AI234" i="1"/>
  <c r="AJ234" i="1"/>
  <c r="AG235" i="1"/>
  <c r="AH235" i="1"/>
  <c r="AI235" i="1"/>
  <c r="AJ235" i="1"/>
  <c r="AG236" i="1"/>
  <c r="AH236" i="1"/>
  <c r="AI236" i="1"/>
  <c r="AJ236" i="1"/>
  <c r="AG237" i="1"/>
  <c r="AH237" i="1"/>
  <c r="AI237" i="1"/>
  <c r="AJ237" i="1"/>
  <c r="AG238" i="1"/>
  <c r="AH238" i="1"/>
  <c r="AI238" i="1"/>
  <c r="AJ238" i="1"/>
  <c r="AG239" i="1"/>
  <c r="AH239" i="1"/>
  <c r="AI239" i="1"/>
  <c r="AJ239" i="1"/>
  <c r="AG240" i="1"/>
  <c r="AH240" i="1"/>
  <c r="AI240" i="1"/>
  <c r="AJ240" i="1"/>
  <c r="AG241" i="1"/>
  <c r="AH241" i="1"/>
  <c r="AI241" i="1"/>
  <c r="AJ241" i="1"/>
  <c r="AG242" i="1"/>
  <c r="AH242" i="1"/>
  <c r="AI242" i="1"/>
  <c r="AJ242" i="1"/>
  <c r="AG243" i="1"/>
  <c r="AH243" i="1"/>
  <c r="AI243" i="1"/>
  <c r="AJ243" i="1"/>
  <c r="AG244" i="1"/>
  <c r="AH244" i="1"/>
  <c r="AI244" i="1"/>
  <c r="AJ244" i="1"/>
  <c r="AG245" i="1"/>
  <c r="AH245" i="1"/>
  <c r="AI245" i="1"/>
  <c r="AJ245" i="1"/>
  <c r="AG246" i="1"/>
  <c r="AH246" i="1"/>
  <c r="AI246" i="1"/>
  <c r="AJ246" i="1"/>
  <c r="AG247" i="1"/>
  <c r="AH247" i="1"/>
  <c r="AI247" i="1"/>
  <c r="AJ247" i="1"/>
  <c r="AG248" i="1"/>
  <c r="AH248" i="1"/>
  <c r="AI248" i="1"/>
  <c r="AJ248" i="1"/>
  <c r="AG249" i="1"/>
  <c r="AH249" i="1"/>
  <c r="AI249" i="1"/>
  <c r="AJ249" i="1"/>
  <c r="AG250" i="1"/>
  <c r="AH250" i="1"/>
  <c r="AI250" i="1"/>
  <c r="AJ250" i="1"/>
  <c r="AG251" i="1"/>
  <c r="AH251" i="1"/>
  <c r="AI251" i="1"/>
  <c r="AJ251" i="1"/>
  <c r="AG252" i="1"/>
  <c r="AH252" i="1"/>
  <c r="AI252" i="1"/>
  <c r="AJ252" i="1"/>
  <c r="AG253" i="1"/>
  <c r="AH253" i="1"/>
  <c r="AI253" i="1"/>
  <c r="AJ253" i="1"/>
  <c r="AG254" i="1"/>
  <c r="AH254" i="1"/>
  <c r="AI254" i="1"/>
  <c r="AJ254" i="1"/>
  <c r="AG255" i="1"/>
  <c r="AH255" i="1"/>
  <c r="AI255" i="1"/>
  <c r="AJ255" i="1"/>
  <c r="AG256" i="1"/>
  <c r="AH256" i="1"/>
  <c r="AI256" i="1"/>
  <c r="AJ256" i="1"/>
  <c r="AG257" i="1"/>
  <c r="AH257" i="1"/>
  <c r="AI257" i="1"/>
  <c r="AJ257" i="1"/>
  <c r="AG258" i="1"/>
  <c r="AH258" i="1"/>
  <c r="AI258" i="1"/>
  <c r="AJ258" i="1"/>
  <c r="AG259" i="1"/>
  <c r="AH259" i="1"/>
  <c r="AI259" i="1"/>
  <c r="AJ259" i="1"/>
  <c r="AG260" i="1"/>
  <c r="AH260" i="1"/>
  <c r="AI260" i="1"/>
  <c r="AJ260" i="1"/>
  <c r="AG261" i="1"/>
  <c r="AH261" i="1"/>
  <c r="AI261" i="1"/>
  <c r="AJ261" i="1"/>
  <c r="AG262" i="1"/>
  <c r="AH262" i="1"/>
  <c r="AI262" i="1"/>
  <c r="AJ262" i="1"/>
  <c r="AG263" i="1"/>
  <c r="AH263" i="1"/>
  <c r="AI263" i="1"/>
  <c r="AJ263" i="1"/>
  <c r="AG264" i="1"/>
  <c r="AH264" i="1"/>
  <c r="AI264" i="1"/>
  <c r="AJ264" i="1"/>
  <c r="AG265" i="1"/>
  <c r="AH265" i="1"/>
  <c r="AI265" i="1"/>
  <c r="AJ265" i="1"/>
  <c r="AG266" i="1"/>
  <c r="AH266" i="1"/>
  <c r="AI266" i="1"/>
  <c r="AJ266" i="1"/>
  <c r="AG267" i="1"/>
  <c r="AH267" i="1"/>
  <c r="AI267" i="1"/>
  <c r="AJ267" i="1"/>
  <c r="AG268" i="1"/>
  <c r="AH268" i="1"/>
  <c r="AI268" i="1"/>
  <c r="AJ268" i="1"/>
  <c r="AG269" i="1"/>
  <c r="AH269" i="1"/>
  <c r="AI269" i="1"/>
  <c r="AJ269" i="1"/>
  <c r="AG270" i="1"/>
  <c r="AH270" i="1"/>
  <c r="AI270" i="1"/>
  <c r="AJ270" i="1"/>
  <c r="AG271" i="1"/>
  <c r="AH271" i="1"/>
  <c r="AI271" i="1"/>
  <c r="AJ271" i="1"/>
  <c r="AG272" i="1"/>
  <c r="AH272" i="1"/>
  <c r="AI272" i="1"/>
  <c r="AJ272" i="1"/>
  <c r="AG273" i="1"/>
  <c r="AH273" i="1"/>
  <c r="AI273" i="1"/>
  <c r="AJ273" i="1"/>
  <c r="AG274" i="1"/>
  <c r="AH274" i="1"/>
  <c r="AI274" i="1"/>
  <c r="AJ274" i="1"/>
  <c r="AG275" i="1"/>
  <c r="AH275" i="1"/>
  <c r="AI275" i="1"/>
  <c r="AJ275" i="1"/>
  <c r="AG276" i="1"/>
  <c r="AH276" i="1"/>
  <c r="AI276" i="1"/>
  <c r="AJ276" i="1"/>
  <c r="AG277" i="1"/>
  <c r="AH277" i="1"/>
  <c r="AI277" i="1"/>
  <c r="AJ277" i="1"/>
  <c r="AG278" i="1"/>
  <c r="AH278" i="1"/>
  <c r="AI278" i="1"/>
  <c r="AJ278" i="1"/>
  <c r="AG279" i="1"/>
  <c r="AH279" i="1"/>
  <c r="AI279" i="1"/>
  <c r="AJ279" i="1"/>
  <c r="AG280" i="1"/>
  <c r="AH280" i="1"/>
  <c r="AI280" i="1"/>
  <c r="AJ280" i="1"/>
  <c r="AG281" i="1"/>
  <c r="AH281" i="1"/>
  <c r="AI281" i="1"/>
  <c r="AJ281" i="1"/>
  <c r="AG282" i="1"/>
  <c r="AH282" i="1"/>
  <c r="AI282" i="1"/>
  <c r="AJ282" i="1"/>
  <c r="AG283" i="1"/>
  <c r="AH283" i="1"/>
  <c r="AI283" i="1"/>
  <c r="AJ283" i="1"/>
  <c r="AG284" i="1"/>
  <c r="AH284" i="1"/>
  <c r="AI284" i="1"/>
  <c r="AJ284" i="1"/>
  <c r="AG285" i="1"/>
  <c r="AH285" i="1"/>
  <c r="AI285" i="1"/>
  <c r="AJ285" i="1"/>
  <c r="AG286" i="1"/>
  <c r="AH286" i="1"/>
  <c r="AI286" i="1"/>
  <c r="AJ286" i="1"/>
  <c r="AG287" i="1"/>
  <c r="AH287" i="1"/>
  <c r="AI287" i="1"/>
  <c r="AJ287" i="1"/>
  <c r="AG288" i="1"/>
  <c r="AH288" i="1"/>
  <c r="AI288" i="1"/>
  <c r="AJ288" i="1"/>
  <c r="AG289" i="1"/>
  <c r="AH289" i="1"/>
  <c r="AI289" i="1"/>
  <c r="AJ289" i="1"/>
  <c r="AG290" i="1"/>
  <c r="AH290" i="1"/>
  <c r="AI290" i="1"/>
  <c r="AJ290" i="1"/>
  <c r="AG291" i="1"/>
  <c r="AH291" i="1"/>
  <c r="AI291" i="1"/>
  <c r="AJ291" i="1"/>
  <c r="AG292" i="1"/>
  <c r="AH292" i="1"/>
  <c r="AI292" i="1"/>
  <c r="AJ292" i="1"/>
  <c r="AG293" i="1"/>
  <c r="AH293" i="1"/>
  <c r="AI293" i="1"/>
  <c r="AJ293" i="1"/>
  <c r="AG294" i="1"/>
  <c r="AH294" i="1"/>
  <c r="AI294" i="1"/>
  <c r="AJ294" i="1"/>
  <c r="AG295" i="1"/>
  <c r="AH295" i="1"/>
  <c r="AI295" i="1"/>
  <c r="AJ295" i="1"/>
  <c r="AG296" i="1"/>
  <c r="AH296" i="1"/>
  <c r="AI296" i="1"/>
  <c r="AJ296" i="1"/>
  <c r="AG297" i="1"/>
  <c r="AH297" i="1"/>
  <c r="AI297" i="1"/>
  <c r="AJ297" i="1"/>
  <c r="AG298" i="1"/>
  <c r="AH298" i="1"/>
  <c r="AI298" i="1"/>
  <c r="AJ298" i="1"/>
  <c r="AG299" i="1"/>
  <c r="AH299" i="1"/>
  <c r="AI299" i="1"/>
  <c r="AJ299" i="1"/>
  <c r="AG300" i="1"/>
  <c r="AH300" i="1"/>
  <c r="AI300" i="1"/>
  <c r="AJ300" i="1"/>
  <c r="AG301" i="1"/>
  <c r="AH301" i="1"/>
  <c r="AI301" i="1"/>
  <c r="AJ301" i="1"/>
  <c r="AG302" i="1"/>
  <c r="AH302" i="1"/>
  <c r="AI302" i="1"/>
  <c r="AJ302" i="1"/>
  <c r="AG303" i="1"/>
  <c r="AH303" i="1"/>
  <c r="AI303" i="1"/>
  <c r="AJ303" i="1"/>
  <c r="AG304" i="1"/>
  <c r="AH304" i="1"/>
  <c r="AI304" i="1"/>
  <c r="AJ304" i="1"/>
  <c r="AG305" i="1"/>
  <c r="AH305" i="1"/>
  <c r="AI305" i="1"/>
  <c r="AJ305" i="1"/>
  <c r="AG306" i="1"/>
  <c r="AH306" i="1"/>
  <c r="AI306" i="1"/>
  <c r="AJ306" i="1"/>
  <c r="AG307" i="1"/>
  <c r="AH307" i="1"/>
  <c r="AI307" i="1"/>
  <c r="AJ307" i="1"/>
  <c r="AG308" i="1"/>
  <c r="AH308" i="1"/>
  <c r="AI308" i="1"/>
  <c r="AJ308" i="1"/>
  <c r="AG309" i="1"/>
  <c r="AH309" i="1"/>
  <c r="AI309" i="1"/>
  <c r="AJ309" i="1"/>
  <c r="AG310" i="1"/>
  <c r="AH310" i="1"/>
  <c r="AI310" i="1"/>
  <c r="AJ310" i="1"/>
  <c r="AG311" i="1"/>
  <c r="AH311" i="1"/>
  <c r="AI311" i="1"/>
  <c r="AJ311" i="1"/>
  <c r="AG312" i="1"/>
  <c r="AH312" i="1"/>
  <c r="AI312" i="1"/>
  <c r="AJ312" i="1"/>
  <c r="AG313" i="1"/>
  <c r="AH313" i="1"/>
  <c r="AI313" i="1"/>
  <c r="AJ313" i="1"/>
  <c r="AG314" i="1"/>
  <c r="AH314" i="1"/>
  <c r="AI314" i="1"/>
  <c r="AJ314" i="1"/>
  <c r="AG315" i="1"/>
  <c r="AH315" i="1"/>
  <c r="AI315" i="1"/>
  <c r="AJ315" i="1"/>
  <c r="AG316" i="1"/>
  <c r="AH316" i="1"/>
  <c r="AI316" i="1"/>
  <c r="AJ316" i="1"/>
  <c r="AG317" i="1"/>
  <c r="AH317" i="1"/>
  <c r="AI317" i="1"/>
  <c r="AJ317" i="1"/>
  <c r="AG318" i="1"/>
  <c r="AH318" i="1"/>
  <c r="AI318" i="1"/>
  <c r="AJ318" i="1"/>
  <c r="AG319" i="1"/>
  <c r="AH319" i="1"/>
  <c r="AI319" i="1"/>
  <c r="AJ319" i="1"/>
  <c r="AG320" i="1"/>
  <c r="AH320" i="1"/>
  <c r="AI320" i="1"/>
  <c r="AJ320" i="1"/>
  <c r="AG321" i="1"/>
  <c r="AH321" i="1"/>
  <c r="AI321" i="1"/>
  <c r="AJ321" i="1"/>
  <c r="AG322" i="1"/>
  <c r="AH322" i="1"/>
  <c r="AI322" i="1"/>
  <c r="AJ322" i="1"/>
  <c r="AG323" i="1"/>
  <c r="AH323" i="1"/>
  <c r="AI323" i="1"/>
  <c r="AJ323" i="1"/>
  <c r="AG324" i="1"/>
  <c r="AH324" i="1"/>
  <c r="AI324" i="1"/>
  <c r="AJ324" i="1"/>
  <c r="AG325" i="1"/>
  <c r="AH325" i="1"/>
  <c r="AI325" i="1"/>
  <c r="AJ325" i="1"/>
  <c r="AG326" i="1"/>
  <c r="AH326" i="1"/>
  <c r="AI326" i="1"/>
  <c r="AJ326" i="1"/>
  <c r="AG327" i="1"/>
  <c r="AH327" i="1"/>
  <c r="AI327" i="1"/>
  <c r="AJ327" i="1"/>
  <c r="AG328" i="1"/>
  <c r="AH328" i="1"/>
  <c r="AI328" i="1"/>
  <c r="AJ328" i="1"/>
  <c r="AG329" i="1"/>
  <c r="AH329" i="1"/>
  <c r="AI329" i="1"/>
  <c r="AJ329" i="1"/>
  <c r="AG330" i="1"/>
  <c r="AH330" i="1"/>
  <c r="AI330" i="1"/>
  <c r="AJ330" i="1"/>
  <c r="AG331" i="1"/>
  <c r="AH331" i="1"/>
  <c r="AI331" i="1"/>
  <c r="AJ331" i="1"/>
  <c r="AG332" i="1"/>
  <c r="AH332" i="1"/>
  <c r="AI332" i="1"/>
  <c r="AJ332" i="1"/>
  <c r="AG333" i="1"/>
  <c r="AH333" i="1"/>
  <c r="AI333" i="1"/>
  <c r="AJ333" i="1"/>
  <c r="AG334" i="1"/>
  <c r="AH334" i="1"/>
  <c r="AI334" i="1"/>
  <c r="AJ334" i="1"/>
  <c r="AG335" i="1"/>
  <c r="AH335" i="1"/>
  <c r="AI335" i="1"/>
  <c r="AJ335" i="1"/>
  <c r="AG336" i="1"/>
  <c r="AH336" i="1"/>
  <c r="AI336" i="1"/>
  <c r="AJ336" i="1"/>
  <c r="AG337" i="1"/>
  <c r="AH337" i="1"/>
  <c r="AI337" i="1"/>
  <c r="AJ337" i="1"/>
  <c r="AG338" i="1"/>
  <c r="AH338" i="1"/>
  <c r="AI338" i="1"/>
  <c r="AJ338" i="1"/>
  <c r="AG339" i="1"/>
  <c r="AH339" i="1"/>
  <c r="AI339" i="1"/>
  <c r="AJ339" i="1"/>
  <c r="AG340" i="1"/>
  <c r="AH340" i="1"/>
  <c r="AI340" i="1"/>
  <c r="AJ340" i="1"/>
  <c r="AG341" i="1"/>
  <c r="AH341" i="1"/>
  <c r="AI341" i="1"/>
  <c r="AJ341" i="1"/>
  <c r="AG342" i="1"/>
  <c r="AH342" i="1"/>
  <c r="AI342" i="1"/>
  <c r="AJ342" i="1"/>
  <c r="AG343" i="1"/>
  <c r="AH343" i="1"/>
  <c r="AI343" i="1"/>
  <c r="AJ343" i="1"/>
  <c r="AG344" i="1"/>
  <c r="AH344" i="1"/>
  <c r="AI344" i="1"/>
  <c r="AJ344" i="1"/>
  <c r="AG345" i="1"/>
  <c r="AH345" i="1"/>
  <c r="AI345" i="1"/>
  <c r="AJ345" i="1"/>
  <c r="AG346" i="1"/>
  <c r="AH346" i="1"/>
  <c r="AI346" i="1"/>
  <c r="AJ346" i="1"/>
  <c r="AG347" i="1"/>
  <c r="AH347" i="1"/>
  <c r="AI347" i="1"/>
  <c r="AJ347" i="1"/>
  <c r="AG348" i="1"/>
  <c r="AH348" i="1"/>
  <c r="AI348" i="1"/>
  <c r="AJ348" i="1"/>
  <c r="AG349" i="1"/>
  <c r="AH349" i="1"/>
  <c r="AI349" i="1"/>
  <c r="AJ349" i="1"/>
  <c r="AG350" i="1"/>
  <c r="AH350" i="1"/>
  <c r="AI350" i="1"/>
  <c r="AJ350" i="1"/>
  <c r="AG351" i="1"/>
  <c r="AH351" i="1"/>
  <c r="AI351" i="1"/>
  <c r="AJ351" i="1"/>
  <c r="AG352" i="1"/>
  <c r="AH352" i="1"/>
  <c r="AI352" i="1"/>
  <c r="AJ352" i="1"/>
  <c r="AG353" i="1"/>
  <c r="AH353" i="1"/>
  <c r="AI353" i="1"/>
  <c r="AJ353" i="1"/>
  <c r="AG354" i="1"/>
  <c r="AH354" i="1"/>
  <c r="AI354" i="1"/>
  <c r="AJ354" i="1"/>
  <c r="AG355" i="1"/>
  <c r="AH355" i="1"/>
  <c r="AI355" i="1"/>
  <c r="AJ355" i="1"/>
  <c r="AG356" i="1"/>
  <c r="AH356" i="1"/>
  <c r="AI356" i="1"/>
  <c r="AJ356" i="1"/>
  <c r="AG357" i="1"/>
  <c r="AH357" i="1"/>
  <c r="AI357" i="1"/>
  <c r="AJ357" i="1"/>
  <c r="AG358" i="1"/>
  <c r="AH358" i="1"/>
  <c r="AI358" i="1"/>
  <c r="AJ358" i="1"/>
  <c r="AG359" i="1"/>
  <c r="AH359" i="1"/>
  <c r="AI359" i="1"/>
  <c r="AJ359" i="1"/>
  <c r="AG360" i="1"/>
  <c r="AH360" i="1"/>
  <c r="AI360" i="1"/>
  <c r="AJ360" i="1"/>
  <c r="AG361" i="1"/>
  <c r="AH361" i="1"/>
  <c r="AI361" i="1"/>
  <c r="AJ361" i="1"/>
  <c r="AG362" i="1"/>
  <c r="AH362" i="1"/>
  <c r="AI362" i="1"/>
  <c r="AJ362" i="1"/>
  <c r="AG363" i="1"/>
  <c r="AH363" i="1"/>
  <c r="AI363" i="1"/>
  <c r="AJ363" i="1"/>
  <c r="AG364" i="1"/>
  <c r="AH364" i="1"/>
  <c r="AI364" i="1"/>
  <c r="AJ364" i="1"/>
  <c r="AG365" i="1"/>
  <c r="AH365" i="1"/>
  <c r="AI365" i="1"/>
  <c r="AJ365" i="1"/>
  <c r="AG366" i="1"/>
  <c r="AH366" i="1"/>
  <c r="AI366" i="1"/>
  <c r="AJ366" i="1"/>
  <c r="AG367" i="1"/>
  <c r="AH367" i="1"/>
  <c r="AI367" i="1"/>
  <c r="AJ367" i="1"/>
  <c r="AG368" i="1"/>
  <c r="AH368" i="1"/>
  <c r="AI368" i="1"/>
  <c r="AJ368" i="1"/>
  <c r="AJ3" i="1"/>
  <c r="AI3" i="1"/>
  <c r="AH3" i="1"/>
  <c r="AG3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10" i="1"/>
  <c r="J12" i="1"/>
  <c r="T12" i="1"/>
  <c r="I19" i="1"/>
  <c r="J19" i="1"/>
  <c r="J24" i="1"/>
  <c r="H15" i="1"/>
  <c r="H16" i="1"/>
  <c r="H4" i="1"/>
  <c r="I3" i="1"/>
  <c r="H89" i="1"/>
  <c r="J80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" i="1"/>
  <c r="I178" i="1"/>
  <c r="H172" i="1"/>
  <c r="J180" i="1"/>
  <c r="I173" i="1"/>
  <c r="J31" i="1"/>
  <c r="I358" i="1"/>
  <c r="I337" i="1"/>
  <c r="I323" i="1"/>
  <c r="I315" i="1"/>
  <c r="I296" i="1"/>
  <c r="I259" i="1"/>
  <c r="I232" i="1"/>
  <c r="I206" i="1"/>
  <c r="I199" i="1"/>
  <c r="I180" i="1"/>
  <c r="I117" i="1"/>
  <c r="I111" i="1"/>
  <c r="I110" i="1"/>
  <c r="I106" i="1"/>
  <c r="I104" i="1"/>
  <c r="I103" i="1"/>
  <c r="I96" i="1"/>
  <c r="I87" i="1"/>
  <c r="I85" i="1"/>
  <c r="I80" i="1"/>
  <c r="I70" i="1"/>
  <c r="I63" i="1"/>
  <c r="I61" i="1"/>
  <c r="I59" i="1"/>
  <c r="I52" i="1"/>
  <c r="I38" i="1"/>
  <c r="I31" i="1"/>
  <c r="I24" i="1"/>
  <c r="J23" i="1"/>
  <c r="I23" i="1"/>
  <c r="M3" i="1" a="1"/>
  <c r="M3" i="1" s="1"/>
  <c r="I9" i="1"/>
  <c r="H5" i="1"/>
  <c r="K12" i="1" s="1"/>
  <c r="H6" i="1"/>
  <c r="H7" i="1"/>
  <c r="H8" i="1"/>
  <c r="H9" i="1"/>
  <c r="H10" i="1"/>
  <c r="H11" i="1"/>
  <c r="H12" i="1"/>
  <c r="H13" i="1"/>
  <c r="H14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K38" i="1" s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K52" i="1" s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K87" i="1" s="1"/>
  <c r="H88" i="1"/>
  <c r="H90" i="1"/>
  <c r="H91" i="1"/>
  <c r="H92" i="1"/>
  <c r="H93" i="1"/>
  <c r="H94" i="1"/>
  <c r="H95" i="1"/>
  <c r="H96" i="1"/>
  <c r="K96" i="1" s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K117" i="1" s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K199" i="1" s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K225" i="1" s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K266" i="1" s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K330" i="1" s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" i="1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T10" i="1"/>
  <c r="U10" i="1"/>
  <c r="V10" i="1"/>
  <c r="T11" i="1"/>
  <c r="U11" i="1"/>
  <c r="V11" i="1"/>
  <c r="U12" i="1"/>
  <c r="V12" i="1"/>
  <c r="T13" i="1"/>
  <c r="U13" i="1"/>
  <c r="V13" i="1"/>
  <c r="T14" i="1"/>
  <c r="U14" i="1"/>
  <c r="V14" i="1"/>
  <c r="T15" i="1"/>
  <c r="U15" i="1"/>
  <c r="V15" i="1"/>
  <c r="T16" i="1"/>
  <c r="U16" i="1"/>
  <c r="V16" i="1"/>
  <c r="T17" i="1"/>
  <c r="U17" i="1"/>
  <c r="V17" i="1"/>
  <c r="T18" i="1"/>
  <c r="U18" i="1"/>
  <c r="V18" i="1"/>
  <c r="T19" i="1"/>
  <c r="U19" i="1"/>
  <c r="V19" i="1"/>
  <c r="T20" i="1"/>
  <c r="U20" i="1"/>
  <c r="V20" i="1"/>
  <c r="T21" i="1"/>
  <c r="U21" i="1"/>
  <c r="V21" i="1"/>
  <c r="T22" i="1"/>
  <c r="U22" i="1"/>
  <c r="V22" i="1"/>
  <c r="T23" i="1"/>
  <c r="U23" i="1"/>
  <c r="V23" i="1"/>
  <c r="T24" i="1"/>
  <c r="U24" i="1"/>
  <c r="V24" i="1"/>
  <c r="T25" i="1"/>
  <c r="U25" i="1"/>
  <c r="V25" i="1"/>
  <c r="T26" i="1"/>
  <c r="U26" i="1"/>
  <c r="V26" i="1"/>
  <c r="T27" i="1"/>
  <c r="U27" i="1"/>
  <c r="V27" i="1"/>
  <c r="T28" i="1"/>
  <c r="U28" i="1"/>
  <c r="V28" i="1"/>
  <c r="T29" i="1"/>
  <c r="U29" i="1"/>
  <c r="V29" i="1"/>
  <c r="T30" i="1"/>
  <c r="U30" i="1"/>
  <c r="V30" i="1"/>
  <c r="T31" i="1"/>
  <c r="U31" i="1"/>
  <c r="V31" i="1"/>
  <c r="T32" i="1"/>
  <c r="U32" i="1"/>
  <c r="V32" i="1"/>
  <c r="T33" i="1"/>
  <c r="U33" i="1"/>
  <c r="V33" i="1"/>
  <c r="T34" i="1"/>
  <c r="U34" i="1"/>
  <c r="V34" i="1"/>
  <c r="T35" i="1"/>
  <c r="U35" i="1"/>
  <c r="V35" i="1"/>
  <c r="T36" i="1"/>
  <c r="U36" i="1"/>
  <c r="V36" i="1"/>
  <c r="T37" i="1"/>
  <c r="U37" i="1"/>
  <c r="V37" i="1"/>
  <c r="T38" i="1"/>
  <c r="U38" i="1"/>
  <c r="V38" i="1"/>
  <c r="T39" i="1"/>
  <c r="U39" i="1"/>
  <c r="V39" i="1"/>
  <c r="T40" i="1"/>
  <c r="U40" i="1"/>
  <c r="V40" i="1"/>
  <c r="T41" i="1"/>
  <c r="U41" i="1"/>
  <c r="V41" i="1"/>
  <c r="T42" i="1"/>
  <c r="U42" i="1"/>
  <c r="V42" i="1"/>
  <c r="T43" i="1"/>
  <c r="U43" i="1"/>
  <c r="V43" i="1"/>
  <c r="T44" i="1"/>
  <c r="U44" i="1"/>
  <c r="V44" i="1"/>
  <c r="T45" i="1"/>
  <c r="U45" i="1"/>
  <c r="V45" i="1"/>
  <c r="T46" i="1"/>
  <c r="U46" i="1"/>
  <c r="V46" i="1"/>
  <c r="T47" i="1"/>
  <c r="U47" i="1"/>
  <c r="V47" i="1"/>
  <c r="T48" i="1"/>
  <c r="U48" i="1"/>
  <c r="V48" i="1"/>
  <c r="T49" i="1"/>
  <c r="U49" i="1"/>
  <c r="V49" i="1"/>
  <c r="T50" i="1"/>
  <c r="U50" i="1"/>
  <c r="V50" i="1"/>
  <c r="T51" i="1"/>
  <c r="U51" i="1"/>
  <c r="V51" i="1"/>
  <c r="T52" i="1"/>
  <c r="U52" i="1"/>
  <c r="V52" i="1"/>
  <c r="T53" i="1"/>
  <c r="U53" i="1"/>
  <c r="V53" i="1"/>
  <c r="T54" i="1"/>
  <c r="U54" i="1"/>
  <c r="V54" i="1"/>
  <c r="T55" i="1"/>
  <c r="U55" i="1"/>
  <c r="V55" i="1"/>
  <c r="T56" i="1"/>
  <c r="U56" i="1"/>
  <c r="V56" i="1"/>
  <c r="T57" i="1"/>
  <c r="U57" i="1"/>
  <c r="V57" i="1"/>
  <c r="T58" i="1"/>
  <c r="U58" i="1"/>
  <c r="V58" i="1"/>
  <c r="T59" i="1"/>
  <c r="U59" i="1"/>
  <c r="V59" i="1"/>
  <c r="T60" i="1"/>
  <c r="U60" i="1"/>
  <c r="V60" i="1"/>
  <c r="T61" i="1"/>
  <c r="U61" i="1"/>
  <c r="V61" i="1"/>
  <c r="T62" i="1"/>
  <c r="U62" i="1"/>
  <c r="V62" i="1"/>
  <c r="T63" i="1"/>
  <c r="U63" i="1"/>
  <c r="V63" i="1"/>
  <c r="T64" i="1"/>
  <c r="U64" i="1"/>
  <c r="V64" i="1"/>
  <c r="T65" i="1"/>
  <c r="U65" i="1"/>
  <c r="V65" i="1"/>
  <c r="T66" i="1"/>
  <c r="U66" i="1"/>
  <c r="V66" i="1"/>
  <c r="T67" i="1"/>
  <c r="U67" i="1"/>
  <c r="V67" i="1"/>
  <c r="T68" i="1"/>
  <c r="U68" i="1"/>
  <c r="V68" i="1"/>
  <c r="T69" i="1"/>
  <c r="U69" i="1"/>
  <c r="V69" i="1"/>
  <c r="T70" i="1"/>
  <c r="U70" i="1"/>
  <c r="V70" i="1"/>
  <c r="T71" i="1"/>
  <c r="U71" i="1"/>
  <c r="V71" i="1"/>
  <c r="T72" i="1"/>
  <c r="U72" i="1"/>
  <c r="V72" i="1"/>
  <c r="T73" i="1"/>
  <c r="U73" i="1"/>
  <c r="V73" i="1"/>
  <c r="T74" i="1"/>
  <c r="U74" i="1"/>
  <c r="V74" i="1"/>
  <c r="T75" i="1"/>
  <c r="U75" i="1"/>
  <c r="V75" i="1"/>
  <c r="T76" i="1"/>
  <c r="U76" i="1"/>
  <c r="V76" i="1"/>
  <c r="T77" i="1"/>
  <c r="U77" i="1"/>
  <c r="V77" i="1"/>
  <c r="T78" i="1"/>
  <c r="U78" i="1"/>
  <c r="V78" i="1"/>
  <c r="T79" i="1"/>
  <c r="U79" i="1"/>
  <c r="V79" i="1"/>
  <c r="T80" i="1"/>
  <c r="U80" i="1"/>
  <c r="V80" i="1"/>
  <c r="T81" i="1"/>
  <c r="U81" i="1"/>
  <c r="V81" i="1"/>
  <c r="T82" i="1"/>
  <c r="U82" i="1"/>
  <c r="V82" i="1"/>
  <c r="T83" i="1"/>
  <c r="U83" i="1"/>
  <c r="V83" i="1"/>
  <c r="T84" i="1"/>
  <c r="U84" i="1"/>
  <c r="V84" i="1"/>
  <c r="T85" i="1"/>
  <c r="U85" i="1"/>
  <c r="V85" i="1"/>
  <c r="T86" i="1"/>
  <c r="U86" i="1"/>
  <c r="V86" i="1"/>
  <c r="T87" i="1"/>
  <c r="U87" i="1"/>
  <c r="V87" i="1"/>
  <c r="T88" i="1"/>
  <c r="U88" i="1"/>
  <c r="V88" i="1"/>
  <c r="T89" i="1"/>
  <c r="U89" i="1"/>
  <c r="V89" i="1"/>
  <c r="T90" i="1"/>
  <c r="U90" i="1"/>
  <c r="V90" i="1"/>
  <c r="T91" i="1"/>
  <c r="U91" i="1"/>
  <c r="V91" i="1"/>
  <c r="T92" i="1"/>
  <c r="U92" i="1"/>
  <c r="V92" i="1"/>
  <c r="T93" i="1"/>
  <c r="U93" i="1"/>
  <c r="V93" i="1"/>
  <c r="T94" i="1"/>
  <c r="U94" i="1"/>
  <c r="V94" i="1"/>
  <c r="T95" i="1"/>
  <c r="U95" i="1"/>
  <c r="V95" i="1"/>
  <c r="T96" i="1"/>
  <c r="U96" i="1"/>
  <c r="V96" i="1"/>
  <c r="T97" i="1"/>
  <c r="U97" i="1"/>
  <c r="V97" i="1"/>
  <c r="T98" i="1"/>
  <c r="U98" i="1"/>
  <c r="V98" i="1"/>
  <c r="T99" i="1"/>
  <c r="U99" i="1"/>
  <c r="V99" i="1"/>
  <c r="T100" i="1"/>
  <c r="U100" i="1"/>
  <c r="V100" i="1"/>
  <c r="T101" i="1"/>
  <c r="U101" i="1"/>
  <c r="V101" i="1"/>
  <c r="T102" i="1"/>
  <c r="U102" i="1"/>
  <c r="V102" i="1"/>
  <c r="T103" i="1"/>
  <c r="U103" i="1"/>
  <c r="V103" i="1"/>
  <c r="T104" i="1"/>
  <c r="U104" i="1"/>
  <c r="V104" i="1"/>
  <c r="T105" i="1"/>
  <c r="U105" i="1"/>
  <c r="V105" i="1"/>
  <c r="T106" i="1"/>
  <c r="U106" i="1"/>
  <c r="V106" i="1"/>
  <c r="T107" i="1"/>
  <c r="U107" i="1"/>
  <c r="V107" i="1"/>
  <c r="T108" i="1"/>
  <c r="U108" i="1"/>
  <c r="V108" i="1"/>
  <c r="T109" i="1"/>
  <c r="U109" i="1"/>
  <c r="V109" i="1"/>
  <c r="T110" i="1"/>
  <c r="U110" i="1"/>
  <c r="V110" i="1"/>
  <c r="T111" i="1"/>
  <c r="U111" i="1"/>
  <c r="V111" i="1"/>
  <c r="T112" i="1"/>
  <c r="U112" i="1"/>
  <c r="V112" i="1"/>
  <c r="T113" i="1"/>
  <c r="U113" i="1"/>
  <c r="V113" i="1"/>
  <c r="T114" i="1"/>
  <c r="U114" i="1"/>
  <c r="V114" i="1"/>
  <c r="T115" i="1"/>
  <c r="U115" i="1"/>
  <c r="V115" i="1"/>
  <c r="T116" i="1"/>
  <c r="U116" i="1"/>
  <c r="V116" i="1"/>
  <c r="T117" i="1"/>
  <c r="U117" i="1"/>
  <c r="V117" i="1"/>
  <c r="T118" i="1"/>
  <c r="U118" i="1"/>
  <c r="V118" i="1"/>
  <c r="T119" i="1"/>
  <c r="U119" i="1"/>
  <c r="V119" i="1"/>
  <c r="T120" i="1"/>
  <c r="U120" i="1"/>
  <c r="V120" i="1"/>
  <c r="T121" i="1"/>
  <c r="U121" i="1"/>
  <c r="V121" i="1"/>
  <c r="T122" i="1"/>
  <c r="U122" i="1"/>
  <c r="V122" i="1"/>
  <c r="T123" i="1"/>
  <c r="U123" i="1"/>
  <c r="V123" i="1"/>
  <c r="T124" i="1"/>
  <c r="U124" i="1"/>
  <c r="V124" i="1"/>
  <c r="T125" i="1"/>
  <c r="U125" i="1"/>
  <c r="V125" i="1"/>
  <c r="T126" i="1"/>
  <c r="U126" i="1"/>
  <c r="V126" i="1"/>
  <c r="T127" i="1"/>
  <c r="U127" i="1"/>
  <c r="V127" i="1"/>
  <c r="T128" i="1"/>
  <c r="U128" i="1"/>
  <c r="V128" i="1"/>
  <c r="T129" i="1"/>
  <c r="U129" i="1"/>
  <c r="V129" i="1"/>
  <c r="T130" i="1"/>
  <c r="U130" i="1"/>
  <c r="V130" i="1"/>
  <c r="T131" i="1"/>
  <c r="U131" i="1"/>
  <c r="V131" i="1"/>
  <c r="T132" i="1"/>
  <c r="U132" i="1"/>
  <c r="V132" i="1"/>
  <c r="T133" i="1"/>
  <c r="U133" i="1"/>
  <c r="V133" i="1"/>
  <c r="T134" i="1"/>
  <c r="U134" i="1"/>
  <c r="V134" i="1"/>
  <c r="T135" i="1"/>
  <c r="U135" i="1"/>
  <c r="V135" i="1"/>
  <c r="T136" i="1"/>
  <c r="U136" i="1"/>
  <c r="V136" i="1"/>
  <c r="T137" i="1"/>
  <c r="U137" i="1"/>
  <c r="V137" i="1"/>
  <c r="T138" i="1"/>
  <c r="U138" i="1"/>
  <c r="V138" i="1"/>
  <c r="T139" i="1"/>
  <c r="U139" i="1"/>
  <c r="V139" i="1"/>
  <c r="T140" i="1"/>
  <c r="U140" i="1"/>
  <c r="V140" i="1"/>
  <c r="T141" i="1"/>
  <c r="U141" i="1"/>
  <c r="V141" i="1"/>
  <c r="T142" i="1"/>
  <c r="U142" i="1"/>
  <c r="V142" i="1"/>
  <c r="T143" i="1"/>
  <c r="U143" i="1"/>
  <c r="V143" i="1"/>
  <c r="T144" i="1"/>
  <c r="U144" i="1"/>
  <c r="V144" i="1"/>
  <c r="T145" i="1"/>
  <c r="U145" i="1"/>
  <c r="V145" i="1"/>
  <c r="T146" i="1"/>
  <c r="U146" i="1"/>
  <c r="V146" i="1"/>
  <c r="T147" i="1"/>
  <c r="U147" i="1"/>
  <c r="V147" i="1"/>
  <c r="T148" i="1"/>
  <c r="U148" i="1"/>
  <c r="V148" i="1"/>
  <c r="T149" i="1"/>
  <c r="U149" i="1"/>
  <c r="V149" i="1"/>
  <c r="T150" i="1"/>
  <c r="U150" i="1"/>
  <c r="V150" i="1"/>
  <c r="T151" i="1"/>
  <c r="U151" i="1"/>
  <c r="V151" i="1"/>
  <c r="T152" i="1"/>
  <c r="U152" i="1"/>
  <c r="V152" i="1"/>
  <c r="T153" i="1"/>
  <c r="U153" i="1"/>
  <c r="V153" i="1"/>
  <c r="T154" i="1"/>
  <c r="U154" i="1"/>
  <c r="V154" i="1"/>
  <c r="T155" i="1"/>
  <c r="U155" i="1"/>
  <c r="V155" i="1"/>
  <c r="T156" i="1"/>
  <c r="U156" i="1"/>
  <c r="V156" i="1"/>
  <c r="T157" i="1"/>
  <c r="U157" i="1"/>
  <c r="V157" i="1"/>
  <c r="T158" i="1"/>
  <c r="U158" i="1"/>
  <c r="V158" i="1"/>
  <c r="T159" i="1"/>
  <c r="U159" i="1"/>
  <c r="V159" i="1"/>
  <c r="T160" i="1"/>
  <c r="U160" i="1"/>
  <c r="V160" i="1"/>
  <c r="T161" i="1"/>
  <c r="U161" i="1"/>
  <c r="V161" i="1"/>
  <c r="T162" i="1"/>
  <c r="U162" i="1"/>
  <c r="V162" i="1"/>
  <c r="T163" i="1"/>
  <c r="U163" i="1"/>
  <c r="V163" i="1"/>
  <c r="T164" i="1"/>
  <c r="U164" i="1"/>
  <c r="V164" i="1"/>
  <c r="T165" i="1"/>
  <c r="U165" i="1"/>
  <c r="V165" i="1"/>
  <c r="T166" i="1"/>
  <c r="U166" i="1"/>
  <c r="V166" i="1"/>
  <c r="T167" i="1"/>
  <c r="U167" i="1"/>
  <c r="V167" i="1"/>
  <c r="T168" i="1"/>
  <c r="U168" i="1"/>
  <c r="V168" i="1"/>
  <c r="T169" i="1"/>
  <c r="U169" i="1"/>
  <c r="V169" i="1"/>
  <c r="T170" i="1"/>
  <c r="U170" i="1"/>
  <c r="V170" i="1"/>
  <c r="T171" i="1"/>
  <c r="U171" i="1"/>
  <c r="V171" i="1"/>
  <c r="T172" i="1"/>
  <c r="U172" i="1"/>
  <c r="V172" i="1"/>
  <c r="T173" i="1"/>
  <c r="U173" i="1"/>
  <c r="V173" i="1"/>
  <c r="T174" i="1"/>
  <c r="U174" i="1"/>
  <c r="V174" i="1"/>
  <c r="T175" i="1"/>
  <c r="U175" i="1"/>
  <c r="V175" i="1"/>
  <c r="T176" i="1"/>
  <c r="U176" i="1"/>
  <c r="V176" i="1"/>
  <c r="T177" i="1"/>
  <c r="U177" i="1"/>
  <c r="V177" i="1"/>
  <c r="T178" i="1"/>
  <c r="U178" i="1"/>
  <c r="V178" i="1"/>
  <c r="T179" i="1"/>
  <c r="U179" i="1"/>
  <c r="V179" i="1"/>
  <c r="T180" i="1"/>
  <c r="U180" i="1"/>
  <c r="V180" i="1"/>
  <c r="T181" i="1"/>
  <c r="U181" i="1"/>
  <c r="V181" i="1"/>
  <c r="T182" i="1"/>
  <c r="U182" i="1"/>
  <c r="V182" i="1"/>
  <c r="T183" i="1"/>
  <c r="U183" i="1"/>
  <c r="V183" i="1"/>
  <c r="T184" i="1"/>
  <c r="U184" i="1"/>
  <c r="V184" i="1"/>
  <c r="T185" i="1"/>
  <c r="U185" i="1"/>
  <c r="V185" i="1"/>
  <c r="T186" i="1"/>
  <c r="U186" i="1"/>
  <c r="V186" i="1"/>
  <c r="T187" i="1"/>
  <c r="U187" i="1"/>
  <c r="V187" i="1"/>
  <c r="T188" i="1"/>
  <c r="U188" i="1"/>
  <c r="V188" i="1"/>
  <c r="T189" i="1"/>
  <c r="U189" i="1"/>
  <c r="V189" i="1"/>
  <c r="T190" i="1"/>
  <c r="U190" i="1"/>
  <c r="V190" i="1"/>
  <c r="T191" i="1"/>
  <c r="U191" i="1"/>
  <c r="V191" i="1"/>
  <c r="T192" i="1"/>
  <c r="U192" i="1"/>
  <c r="V192" i="1"/>
  <c r="T193" i="1"/>
  <c r="U193" i="1"/>
  <c r="V193" i="1"/>
  <c r="T194" i="1"/>
  <c r="U194" i="1"/>
  <c r="V194" i="1"/>
  <c r="T195" i="1"/>
  <c r="U195" i="1"/>
  <c r="V195" i="1"/>
  <c r="T196" i="1"/>
  <c r="U196" i="1"/>
  <c r="V196" i="1"/>
  <c r="T197" i="1"/>
  <c r="U197" i="1"/>
  <c r="V197" i="1"/>
  <c r="T198" i="1"/>
  <c r="U198" i="1"/>
  <c r="V198" i="1"/>
  <c r="T199" i="1"/>
  <c r="U199" i="1"/>
  <c r="V199" i="1"/>
  <c r="T200" i="1"/>
  <c r="U200" i="1"/>
  <c r="V200" i="1"/>
  <c r="T201" i="1"/>
  <c r="U201" i="1"/>
  <c r="V201" i="1"/>
  <c r="T202" i="1"/>
  <c r="U202" i="1"/>
  <c r="V202" i="1"/>
  <c r="T203" i="1"/>
  <c r="U203" i="1"/>
  <c r="V203" i="1"/>
  <c r="T204" i="1"/>
  <c r="U204" i="1"/>
  <c r="V204" i="1"/>
  <c r="T205" i="1"/>
  <c r="U205" i="1"/>
  <c r="V205" i="1"/>
  <c r="T206" i="1"/>
  <c r="U206" i="1"/>
  <c r="V206" i="1"/>
  <c r="T207" i="1"/>
  <c r="U207" i="1"/>
  <c r="V207" i="1"/>
  <c r="T208" i="1"/>
  <c r="U208" i="1"/>
  <c r="V208" i="1"/>
  <c r="T209" i="1"/>
  <c r="U209" i="1"/>
  <c r="V209" i="1"/>
  <c r="T210" i="1"/>
  <c r="U210" i="1"/>
  <c r="V210" i="1"/>
  <c r="T211" i="1"/>
  <c r="U211" i="1"/>
  <c r="V211" i="1"/>
  <c r="T212" i="1"/>
  <c r="U212" i="1"/>
  <c r="V212" i="1"/>
  <c r="T213" i="1"/>
  <c r="U213" i="1"/>
  <c r="V213" i="1"/>
  <c r="T214" i="1"/>
  <c r="U214" i="1"/>
  <c r="V214" i="1"/>
  <c r="T215" i="1"/>
  <c r="U215" i="1"/>
  <c r="V215" i="1"/>
  <c r="T216" i="1"/>
  <c r="U216" i="1"/>
  <c r="V216" i="1"/>
  <c r="T217" i="1"/>
  <c r="U217" i="1"/>
  <c r="V217" i="1"/>
  <c r="T218" i="1"/>
  <c r="U218" i="1"/>
  <c r="V218" i="1"/>
  <c r="T219" i="1"/>
  <c r="U219" i="1"/>
  <c r="V219" i="1"/>
  <c r="T220" i="1"/>
  <c r="U220" i="1"/>
  <c r="V220" i="1"/>
  <c r="T221" i="1"/>
  <c r="U221" i="1"/>
  <c r="V221" i="1"/>
  <c r="T222" i="1"/>
  <c r="U222" i="1"/>
  <c r="V222" i="1"/>
  <c r="T223" i="1"/>
  <c r="U223" i="1"/>
  <c r="V223" i="1"/>
  <c r="T224" i="1"/>
  <c r="U224" i="1"/>
  <c r="V224" i="1"/>
  <c r="T225" i="1"/>
  <c r="U225" i="1"/>
  <c r="V225" i="1"/>
  <c r="T226" i="1"/>
  <c r="U226" i="1"/>
  <c r="V226" i="1"/>
  <c r="T227" i="1"/>
  <c r="U227" i="1"/>
  <c r="V227" i="1"/>
  <c r="T228" i="1"/>
  <c r="U228" i="1"/>
  <c r="V228" i="1"/>
  <c r="T229" i="1"/>
  <c r="U229" i="1"/>
  <c r="V229" i="1"/>
  <c r="T230" i="1"/>
  <c r="U230" i="1"/>
  <c r="V230" i="1"/>
  <c r="T231" i="1"/>
  <c r="U231" i="1"/>
  <c r="V231" i="1"/>
  <c r="T232" i="1"/>
  <c r="U232" i="1"/>
  <c r="V232" i="1"/>
  <c r="T233" i="1"/>
  <c r="U233" i="1"/>
  <c r="V233" i="1"/>
  <c r="T234" i="1"/>
  <c r="U234" i="1"/>
  <c r="V234" i="1"/>
  <c r="T235" i="1"/>
  <c r="U235" i="1"/>
  <c r="V235" i="1"/>
  <c r="T236" i="1"/>
  <c r="U236" i="1"/>
  <c r="V236" i="1"/>
  <c r="T237" i="1"/>
  <c r="U237" i="1"/>
  <c r="V237" i="1"/>
  <c r="T238" i="1"/>
  <c r="U238" i="1"/>
  <c r="V238" i="1"/>
  <c r="T239" i="1"/>
  <c r="U239" i="1"/>
  <c r="V239" i="1"/>
  <c r="T240" i="1"/>
  <c r="U240" i="1"/>
  <c r="V240" i="1"/>
  <c r="T241" i="1"/>
  <c r="U241" i="1"/>
  <c r="V241" i="1"/>
  <c r="T242" i="1"/>
  <c r="U242" i="1"/>
  <c r="V242" i="1"/>
  <c r="T243" i="1"/>
  <c r="U243" i="1"/>
  <c r="V243" i="1"/>
  <c r="T244" i="1"/>
  <c r="U244" i="1"/>
  <c r="V244" i="1"/>
  <c r="T245" i="1"/>
  <c r="U245" i="1"/>
  <c r="V245" i="1"/>
  <c r="T246" i="1"/>
  <c r="U246" i="1"/>
  <c r="V246" i="1"/>
  <c r="T247" i="1"/>
  <c r="U247" i="1"/>
  <c r="V247" i="1"/>
  <c r="T248" i="1"/>
  <c r="U248" i="1"/>
  <c r="V248" i="1"/>
  <c r="T249" i="1"/>
  <c r="U249" i="1"/>
  <c r="V249" i="1"/>
  <c r="T250" i="1"/>
  <c r="U250" i="1"/>
  <c r="V250" i="1"/>
  <c r="T251" i="1"/>
  <c r="U251" i="1"/>
  <c r="V251" i="1"/>
  <c r="T252" i="1"/>
  <c r="U252" i="1"/>
  <c r="V252" i="1"/>
  <c r="T253" i="1"/>
  <c r="U253" i="1"/>
  <c r="V253" i="1"/>
  <c r="T254" i="1"/>
  <c r="U254" i="1"/>
  <c r="V254" i="1"/>
  <c r="T255" i="1"/>
  <c r="U255" i="1"/>
  <c r="V255" i="1"/>
  <c r="T256" i="1"/>
  <c r="U256" i="1"/>
  <c r="V256" i="1"/>
  <c r="T257" i="1"/>
  <c r="U257" i="1"/>
  <c r="V257" i="1"/>
  <c r="T258" i="1"/>
  <c r="U258" i="1"/>
  <c r="V258" i="1"/>
  <c r="T259" i="1"/>
  <c r="U259" i="1"/>
  <c r="V259" i="1"/>
  <c r="T260" i="1"/>
  <c r="U260" i="1"/>
  <c r="V260" i="1"/>
  <c r="T261" i="1"/>
  <c r="U261" i="1"/>
  <c r="V261" i="1"/>
  <c r="T262" i="1"/>
  <c r="U262" i="1"/>
  <c r="V262" i="1"/>
  <c r="T263" i="1"/>
  <c r="U263" i="1"/>
  <c r="V263" i="1"/>
  <c r="T264" i="1"/>
  <c r="U264" i="1"/>
  <c r="V264" i="1"/>
  <c r="T265" i="1"/>
  <c r="U265" i="1"/>
  <c r="V265" i="1"/>
  <c r="T266" i="1"/>
  <c r="U266" i="1"/>
  <c r="V266" i="1"/>
  <c r="T267" i="1"/>
  <c r="U267" i="1"/>
  <c r="V267" i="1"/>
  <c r="T268" i="1"/>
  <c r="U268" i="1"/>
  <c r="V268" i="1"/>
  <c r="T269" i="1"/>
  <c r="U269" i="1"/>
  <c r="V269" i="1"/>
  <c r="T270" i="1"/>
  <c r="U270" i="1"/>
  <c r="V270" i="1"/>
  <c r="T271" i="1"/>
  <c r="U271" i="1"/>
  <c r="V271" i="1"/>
  <c r="T272" i="1"/>
  <c r="U272" i="1"/>
  <c r="V272" i="1"/>
  <c r="T273" i="1"/>
  <c r="U273" i="1"/>
  <c r="V273" i="1"/>
  <c r="T274" i="1"/>
  <c r="U274" i="1"/>
  <c r="V274" i="1"/>
  <c r="T275" i="1"/>
  <c r="U275" i="1"/>
  <c r="V275" i="1"/>
  <c r="T276" i="1"/>
  <c r="U276" i="1"/>
  <c r="V276" i="1"/>
  <c r="T277" i="1"/>
  <c r="U277" i="1"/>
  <c r="V277" i="1"/>
  <c r="T278" i="1"/>
  <c r="U278" i="1"/>
  <c r="V278" i="1"/>
  <c r="T279" i="1"/>
  <c r="U279" i="1"/>
  <c r="V279" i="1"/>
  <c r="T280" i="1"/>
  <c r="U280" i="1"/>
  <c r="V280" i="1"/>
  <c r="T281" i="1"/>
  <c r="U281" i="1"/>
  <c r="V281" i="1"/>
  <c r="T282" i="1"/>
  <c r="U282" i="1"/>
  <c r="V282" i="1"/>
  <c r="T283" i="1"/>
  <c r="U283" i="1"/>
  <c r="V283" i="1"/>
  <c r="T284" i="1"/>
  <c r="U284" i="1"/>
  <c r="V284" i="1"/>
  <c r="T285" i="1"/>
  <c r="U285" i="1"/>
  <c r="V285" i="1"/>
  <c r="T286" i="1"/>
  <c r="U286" i="1"/>
  <c r="V286" i="1"/>
  <c r="T287" i="1"/>
  <c r="U287" i="1"/>
  <c r="V287" i="1"/>
  <c r="T288" i="1"/>
  <c r="U288" i="1"/>
  <c r="V288" i="1"/>
  <c r="T289" i="1"/>
  <c r="U289" i="1"/>
  <c r="V289" i="1"/>
  <c r="T290" i="1"/>
  <c r="U290" i="1"/>
  <c r="V290" i="1"/>
  <c r="T291" i="1"/>
  <c r="U291" i="1"/>
  <c r="V291" i="1"/>
  <c r="T292" i="1"/>
  <c r="U292" i="1"/>
  <c r="V292" i="1"/>
  <c r="T293" i="1"/>
  <c r="U293" i="1"/>
  <c r="V293" i="1"/>
  <c r="T294" i="1"/>
  <c r="U294" i="1"/>
  <c r="V294" i="1"/>
  <c r="T295" i="1"/>
  <c r="U295" i="1"/>
  <c r="V295" i="1"/>
  <c r="T296" i="1"/>
  <c r="U296" i="1"/>
  <c r="V296" i="1"/>
  <c r="T297" i="1"/>
  <c r="U297" i="1"/>
  <c r="V297" i="1"/>
  <c r="T298" i="1"/>
  <c r="U298" i="1"/>
  <c r="V298" i="1"/>
  <c r="T299" i="1"/>
  <c r="U299" i="1"/>
  <c r="V299" i="1"/>
  <c r="T300" i="1"/>
  <c r="U300" i="1"/>
  <c r="V300" i="1"/>
  <c r="T301" i="1"/>
  <c r="U301" i="1"/>
  <c r="V301" i="1"/>
  <c r="T302" i="1"/>
  <c r="U302" i="1"/>
  <c r="V302" i="1"/>
  <c r="T303" i="1"/>
  <c r="U303" i="1"/>
  <c r="V303" i="1"/>
  <c r="T304" i="1"/>
  <c r="U304" i="1"/>
  <c r="V304" i="1"/>
  <c r="T305" i="1"/>
  <c r="U305" i="1"/>
  <c r="V305" i="1"/>
  <c r="T306" i="1"/>
  <c r="U306" i="1"/>
  <c r="V306" i="1"/>
  <c r="T307" i="1"/>
  <c r="U307" i="1"/>
  <c r="V307" i="1"/>
  <c r="T308" i="1"/>
  <c r="U308" i="1"/>
  <c r="V308" i="1"/>
  <c r="T309" i="1"/>
  <c r="U309" i="1"/>
  <c r="V309" i="1"/>
  <c r="T310" i="1"/>
  <c r="U310" i="1"/>
  <c r="V310" i="1"/>
  <c r="T311" i="1"/>
  <c r="U311" i="1"/>
  <c r="V311" i="1"/>
  <c r="T312" i="1"/>
  <c r="U312" i="1"/>
  <c r="V312" i="1"/>
  <c r="T313" i="1"/>
  <c r="U313" i="1"/>
  <c r="V313" i="1"/>
  <c r="T314" i="1"/>
  <c r="U314" i="1"/>
  <c r="V314" i="1"/>
  <c r="T315" i="1"/>
  <c r="U315" i="1"/>
  <c r="V315" i="1"/>
  <c r="T316" i="1"/>
  <c r="U316" i="1"/>
  <c r="V316" i="1"/>
  <c r="T317" i="1"/>
  <c r="U317" i="1"/>
  <c r="V317" i="1"/>
  <c r="T318" i="1"/>
  <c r="U318" i="1"/>
  <c r="V318" i="1"/>
  <c r="T319" i="1"/>
  <c r="U319" i="1"/>
  <c r="V319" i="1"/>
  <c r="T320" i="1"/>
  <c r="U320" i="1"/>
  <c r="V320" i="1"/>
  <c r="T321" i="1"/>
  <c r="U321" i="1"/>
  <c r="V321" i="1"/>
  <c r="T322" i="1"/>
  <c r="U322" i="1"/>
  <c r="V322" i="1"/>
  <c r="T323" i="1"/>
  <c r="U323" i="1"/>
  <c r="V323" i="1"/>
  <c r="T324" i="1"/>
  <c r="U324" i="1"/>
  <c r="V324" i="1"/>
  <c r="T325" i="1"/>
  <c r="U325" i="1"/>
  <c r="V325" i="1"/>
  <c r="T326" i="1"/>
  <c r="U326" i="1"/>
  <c r="V326" i="1"/>
  <c r="T327" i="1"/>
  <c r="U327" i="1"/>
  <c r="V327" i="1"/>
  <c r="T328" i="1"/>
  <c r="U328" i="1"/>
  <c r="V328" i="1"/>
  <c r="T329" i="1"/>
  <c r="U329" i="1"/>
  <c r="V329" i="1"/>
  <c r="T330" i="1"/>
  <c r="U330" i="1"/>
  <c r="V330" i="1"/>
  <c r="T331" i="1"/>
  <c r="U331" i="1"/>
  <c r="V331" i="1"/>
  <c r="T332" i="1"/>
  <c r="U332" i="1"/>
  <c r="V332" i="1"/>
  <c r="T333" i="1"/>
  <c r="U333" i="1"/>
  <c r="V333" i="1"/>
  <c r="T334" i="1"/>
  <c r="U334" i="1"/>
  <c r="V334" i="1"/>
  <c r="T335" i="1"/>
  <c r="U335" i="1"/>
  <c r="V335" i="1"/>
  <c r="T336" i="1"/>
  <c r="U336" i="1"/>
  <c r="V336" i="1"/>
  <c r="T337" i="1"/>
  <c r="U337" i="1"/>
  <c r="V337" i="1"/>
  <c r="T338" i="1"/>
  <c r="U338" i="1"/>
  <c r="V338" i="1"/>
  <c r="T339" i="1"/>
  <c r="U339" i="1"/>
  <c r="V339" i="1"/>
  <c r="T340" i="1"/>
  <c r="U340" i="1"/>
  <c r="V340" i="1"/>
  <c r="T341" i="1"/>
  <c r="U341" i="1"/>
  <c r="V341" i="1"/>
  <c r="T342" i="1"/>
  <c r="U342" i="1"/>
  <c r="V342" i="1"/>
  <c r="T343" i="1"/>
  <c r="U343" i="1"/>
  <c r="V343" i="1"/>
  <c r="T344" i="1"/>
  <c r="U344" i="1"/>
  <c r="V344" i="1"/>
  <c r="T345" i="1"/>
  <c r="U345" i="1"/>
  <c r="V345" i="1"/>
  <c r="T346" i="1"/>
  <c r="U346" i="1"/>
  <c r="V346" i="1"/>
  <c r="T347" i="1"/>
  <c r="U347" i="1"/>
  <c r="V347" i="1"/>
  <c r="T348" i="1"/>
  <c r="U348" i="1"/>
  <c r="V348" i="1"/>
  <c r="T349" i="1"/>
  <c r="U349" i="1"/>
  <c r="V349" i="1"/>
  <c r="T350" i="1"/>
  <c r="U350" i="1"/>
  <c r="V350" i="1"/>
  <c r="T351" i="1"/>
  <c r="U351" i="1"/>
  <c r="V351" i="1"/>
  <c r="T352" i="1"/>
  <c r="U352" i="1"/>
  <c r="V352" i="1"/>
  <c r="T353" i="1"/>
  <c r="U353" i="1"/>
  <c r="V353" i="1"/>
  <c r="T354" i="1"/>
  <c r="U354" i="1"/>
  <c r="V354" i="1"/>
  <c r="T355" i="1"/>
  <c r="U355" i="1"/>
  <c r="V355" i="1"/>
  <c r="T356" i="1"/>
  <c r="U356" i="1"/>
  <c r="V356" i="1"/>
  <c r="T357" i="1"/>
  <c r="U357" i="1"/>
  <c r="V357" i="1"/>
  <c r="T358" i="1"/>
  <c r="U358" i="1"/>
  <c r="V358" i="1"/>
  <c r="T359" i="1"/>
  <c r="U359" i="1"/>
  <c r="V359" i="1"/>
  <c r="T360" i="1"/>
  <c r="U360" i="1"/>
  <c r="V360" i="1"/>
  <c r="T361" i="1"/>
  <c r="U361" i="1"/>
  <c r="V361" i="1"/>
  <c r="T362" i="1"/>
  <c r="U362" i="1"/>
  <c r="V362" i="1"/>
  <c r="T363" i="1"/>
  <c r="U363" i="1"/>
  <c r="V363" i="1"/>
  <c r="T364" i="1"/>
  <c r="U364" i="1"/>
  <c r="V364" i="1"/>
  <c r="T365" i="1"/>
  <c r="U365" i="1"/>
  <c r="V365" i="1"/>
  <c r="T366" i="1"/>
  <c r="U366" i="1"/>
  <c r="V366" i="1"/>
  <c r="T367" i="1"/>
  <c r="U367" i="1"/>
  <c r="V367" i="1"/>
  <c r="T368" i="1"/>
  <c r="U368" i="1"/>
  <c r="V368" i="1"/>
  <c r="V3" i="1"/>
  <c r="U3" i="1"/>
  <c r="T3" i="1"/>
  <c r="J54" i="1"/>
  <c r="J10" i="1"/>
  <c r="G4" i="2"/>
  <c r="H4" i="2"/>
  <c r="I4" i="2"/>
  <c r="J4" i="2"/>
  <c r="G5" i="2"/>
  <c r="H5" i="2"/>
  <c r="I5" i="2"/>
  <c r="J5" i="2"/>
  <c r="G6" i="2"/>
  <c r="H6" i="2"/>
  <c r="I6" i="2"/>
  <c r="J6" i="2"/>
  <c r="G7" i="2"/>
  <c r="H7" i="2"/>
  <c r="I7" i="2"/>
  <c r="J7" i="2"/>
  <c r="G8" i="2"/>
  <c r="H8" i="2"/>
  <c r="I8" i="2"/>
  <c r="J8" i="2"/>
  <c r="G9" i="2"/>
  <c r="H9" i="2"/>
  <c r="I9" i="2"/>
  <c r="J9" i="2"/>
  <c r="J3" i="2"/>
  <c r="I3" i="2"/>
  <c r="H3" i="2"/>
  <c r="G3" i="2"/>
  <c r="G24" i="2"/>
  <c r="G19" i="2"/>
  <c r="H19" i="2"/>
  <c r="G11" i="2"/>
  <c r="H11" i="2"/>
  <c r="I11" i="2"/>
  <c r="J11" i="2"/>
  <c r="G12" i="2"/>
  <c r="H12" i="2"/>
  <c r="I12" i="2"/>
  <c r="J12" i="2"/>
  <c r="G13" i="2"/>
  <c r="H13" i="2"/>
  <c r="I13" i="2"/>
  <c r="J13" i="2"/>
  <c r="G14" i="2"/>
  <c r="H14" i="2"/>
  <c r="I14" i="2"/>
  <c r="J14" i="2"/>
  <c r="G15" i="2"/>
  <c r="H15" i="2"/>
  <c r="I15" i="2"/>
  <c r="J15" i="2"/>
  <c r="G16" i="2"/>
  <c r="H16" i="2"/>
  <c r="I16" i="2"/>
  <c r="J16" i="2"/>
  <c r="G17" i="2"/>
  <c r="H17" i="2"/>
  <c r="I17" i="2"/>
  <c r="J17" i="2"/>
  <c r="G18" i="2"/>
  <c r="H18" i="2"/>
  <c r="I18" i="2"/>
  <c r="J18" i="2"/>
  <c r="I19" i="2"/>
  <c r="J19" i="2"/>
  <c r="G20" i="2"/>
  <c r="H20" i="2"/>
  <c r="I20" i="2"/>
  <c r="J20" i="2"/>
  <c r="G21" i="2"/>
  <c r="H21" i="2"/>
  <c r="I21" i="2"/>
  <c r="J21" i="2"/>
  <c r="G22" i="2"/>
  <c r="H22" i="2"/>
  <c r="I22" i="2"/>
  <c r="J22" i="2"/>
  <c r="G23" i="2"/>
  <c r="H23" i="2"/>
  <c r="I23" i="2"/>
  <c r="J23" i="2"/>
  <c r="H24" i="2"/>
  <c r="I24" i="2"/>
  <c r="J24" i="2"/>
  <c r="G25" i="2"/>
  <c r="H25" i="2"/>
  <c r="I25" i="2"/>
  <c r="J25" i="2"/>
  <c r="G26" i="2"/>
  <c r="H26" i="2"/>
  <c r="I26" i="2"/>
  <c r="J26" i="2"/>
  <c r="G27" i="2"/>
  <c r="H27" i="2"/>
  <c r="I27" i="2"/>
  <c r="J27" i="2"/>
  <c r="G28" i="2"/>
  <c r="H28" i="2"/>
  <c r="I28" i="2"/>
  <c r="J28" i="2"/>
  <c r="G29" i="2"/>
  <c r="H29" i="2"/>
  <c r="I29" i="2"/>
  <c r="J29" i="2"/>
  <c r="G30" i="2"/>
  <c r="H30" i="2"/>
  <c r="I30" i="2"/>
  <c r="J30" i="2"/>
  <c r="G31" i="2"/>
  <c r="H31" i="2"/>
  <c r="I31" i="2"/>
  <c r="J31" i="2"/>
  <c r="G32" i="2"/>
  <c r="H32" i="2"/>
  <c r="I32" i="2"/>
  <c r="J32" i="2"/>
  <c r="G33" i="2"/>
  <c r="H33" i="2"/>
  <c r="I33" i="2"/>
  <c r="J33" i="2"/>
  <c r="G34" i="2"/>
  <c r="H34" i="2"/>
  <c r="I34" i="2"/>
  <c r="J34" i="2"/>
  <c r="G35" i="2"/>
  <c r="H35" i="2"/>
  <c r="I35" i="2"/>
  <c r="J35" i="2"/>
  <c r="G36" i="2"/>
  <c r="H36" i="2"/>
  <c r="I36" i="2"/>
  <c r="J36" i="2"/>
  <c r="G37" i="2"/>
  <c r="H37" i="2"/>
  <c r="I37" i="2"/>
  <c r="J37" i="2"/>
  <c r="G38" i="2"/>
  <c r="H38" i="2"/>
  <c r="I38" i="2"/>
  <c r="J38" i="2"/>
  <c r="G39" i="2"/>
  <c r="H39" i="2"/>
  <c r="I39" i="2"/>
  <c r="J39" i="2"/>
  <c r="G40" i="2"/>
  <c r="H40" i="2"/>
  <c r="I40" i="2"/>
  <c r="J40" i="2"/>
  <c r="G41" i="2"/>
  <c r="H41" i="2"/>
  <c r="I41" i="2"/>
  <c r="J41" i="2"/>
  <c r="G42" i="2"/>
  <c r="H42" i="2"/>
  <c r="I42" i="2"/>
  <c r="J42" i="2"/>
  <c r="G43" i="2"/>
  <c r="H43" i="2"/>
  <c r="I43" i="2"/>
  <c r="J43" i="2"/>
  <c r="G44" i="2"/>
  <c r="H44" i="2"/>
  <c r="I44" i="2"/>
  <c r="J44" i="2"/>
  <c r="G45" i="2"/>
  <c r="H45" i="2"/>
  <c r="I45" i="2"/>
  <c r="J45" i="2"/>
  <c r="G46" i="2"/>
  <c r="H46" i="2"/>
  <c r="I46" i="2"/>
  <c r="J46" i="2"/>
  <c r="G47" i="2"/>
  <c r="H47" i="2"/>
  <c r="I47" i="2"/>
  <c r="J47" i="2"/>
  <c r="G48" i="2"/>
  <c r="H48" i="2"/>
  <c r="I48" i="2"/>
  <c r="J48" i="2"/>
  <c r="G49" i="2"/>
  <c r="H49" i="2"/>
  <c r="I49" i="2"/>
  <c r="J49" i="2"/>
  <c r="G50" i="2"/>
  <c r="H50" i="2"/>
  <c r="I50" i="2"/>
  <c r="J50" i="2"/>
  <c r="G51" i="2"/>
  <c r="H51" i="2"/>
  <c r="I51" i="2"/>
  <c r="J51" i="2"/>
  <c r="G52" i="2"/>
  <c r="H52" i="2"/>
  <c r="I52" i="2"/>
  <c r="J52" i="2"/>
  <c r="G53" i="2"/>
  <c r="H53" i="2"/>
  <c r="I53" i="2"/>
  <c r="J53" i="2"/>
  <c r="G54" i="2"/>
  <c r="H54" i="2"/>
  <c r="I54" i="2"/>
  <c r="J54" i="2"/>
  <c r="G55" i="2"/>
  <c r="H55" i="2"/>
  <c r="I55" i="2"/>
  <c r="J55" i="2"/>
  <c r="G56" i="2"/>
  <c r="H56" i="2"/>
  <c r="I56" i="2"/>
  <c r="J56" i="2"/>
  <c r="G57" i="2"/>
  <c r="H57" i="2"/>
  <c r="I57" i="2"/>
  <c r="J57" i="2"/>
  <c r="G58" i="2"/>
  <c r="H58" i="2"/>
  <c r="I58" i="2"/>
  <c r="J58" i="2"/>
  <c r="G59" i="2"/>
  <c r="H59" i="2"/>
  <c r="I59" i="2"/>
  <c r="J59" i="2"/>
  <c r="G60" i="2"/>
  <c r="H60" i="2"/>
  <c r="I60" i="2"/>
  <c r="J60" i="2"/>
  <c r="G61" i="2"/>
  <c r="H61" i="2"/>
  <c r="I61" i="2"/>
  <c r="J61" i="2"/>
  <c r="G62" i="2"/>
  <c r="H62" i="2"/>
  <c r="I62" i="2"/>
  <c r="J62" i="2"/>
  <c r="G63" i="2"/>
  <c r="H63" i="2"/>
  <c r="I63" i="2"/>
  <c r="J63" i="2"/>
  <c r="G64" i="2"/>
  <c r="H64" i="2"/>
  <c r="I64" i="2"/>
  <c r="J64" i="2"/>
  <c r="G65" i="2"/>
  <c r="H65" i="2"/>
  <c r="I65" i="2"/>
  <c r="J65" i="2"/>
  <c r="G66" i="2"/>
  <c r="H66" i="2"/>
  <c r="I66" i="2"/>
  <c r="J66" i="2"/>
  <c r="G67" i="2"/>
  <c r="H67" i="2"/>
  <c r="I67" i="2"/>
  <c r="J67" i="2"/>
  <c r="G68" i="2"/>
  <c r="H68" i="2"/>
  <c r="I68" i="2"/>
  <c r="J68" i="2"/>
  <c r="G69" i="2"/>
  <c r="H69" i="2"/>
  <c r="I69" i="2"/>
  <c r="J69" i="2"/>
  <c r="G70" i="2"/>
  <c r="H70" i="2"/>
  <c r="I70" i="2"/>
  <c r="J70" i="2"/>
  <c r="G71" i="2"/>
  <c r="H71" i="2"/>
  <c r="I71" i="2"/>
  <c r="J71" i="2"/>
  <c r="G72" i="2"/>
  <c r="H72" i="2"/>
  <c r="I72" i="2"/>
  <c r="J72" i="2"/>
  <c r="G73" i="2"/>
  <c r="H73" i="2"/>
  <c r="I73" i="2"/>
  <c r="J73" i="2"/>
  <c r="G74" i="2"/>
  <c r="H74" i="2"/>
  <c r="I74" i="2"/>
  <c r="J74" i="2"/>
  <c r="G75" i="2"/>
  <c r="H75" i="2"/>
  <c r="I75" i="2"/>
  <c r="J75" i="2"/>
  <c r="G76" i="2"/>
  <c r="H76" i="2"/>
  <c r="I76" i="2"/>
  <c r="J76" i="2"/>
  <c r="G77" i="2"/>
  <c r="H77" i="2"/>
  <c r="I77" i="2"/>
  <c r="J77" i="2"/>
  <c r="G78" i="2"/>
  <c r="H78" i="2"/>
  <c r="I78" i="2"/>
  <c r="J78" i="2"/>
  <c r="G79" i="2"/>
  <c r="H79" i="2"/>
  <c r="I79" i="2"/>
  <c r="J79" i="2"/>
  <c r="G80" i="2"/>
  <c r="H80" i="2"/>
  <c r="I80" i="2"/>
  <c r="J80" i="2"/>
  <c r="G81" i="2"/>
  <c r="H81" i="2"/>
  <c r="I81" i="2"/>
  <c r="J81" i="2"/>
  <c r="G82" i="2"/>
  <c r="H82" i="2"/>
  <c r="I82" i="2"/>
  <c r="J82" i="2"/>
  <c r="G83" i="2"/>
  <c r="H83" i="2"/>
  <c r="I83" i="2"/>
  <c r="J83" i="2"/>
  <c r="G84" i="2"/>
  <c r="H84" i="2"/>
  <c r="I84" i="2"/>
  <c r="J84" i="2"/>
  <c r="G85" i="2"/>
  <c r="H85" i="2"/>
  <c r="I85" i="2"/>
  <c r="J85" i="2"/>
  <c r="G86" i="2"/>
  <c r="H86" i="2"/>
  <c r="I86" i="2"/>
  <c r="J86" i="2"/>
  <c r="G87" i="2"/>
  <c r="H87" i="2"/>
  <c r="I87" i="2"/>
  <c r="J87" i="2"/>
  <c r="G88" i="2"/>
  <c r="H88" i="2"/>
  <c r="I88" i="2"/>
  <c r="J88" i="2"/>
  <c r="G89" i="2"/>
  <c r="H89" i="2"/>
  <c r="I89" i="2"/>
  <c r="J89" i="2"/>
  <c r="G90" i="2"/>
  <c r="H90" i="2"/>
  <c r="I90" i="2"/>
  <c r="J90" i="2"/>
  <c r="G91" i="2"/>
  <c r="H91" i="2"/>
  <c r="I91" i="2"/>
  <c r="J91" i="2"/>
  <c r="G92" i="2"/>
  <c r="H92" i="2"/>
  <c r="I92" i="2"/>
  <c r="J92" i="2"/>
  <c r="G93" i="2"/>
  <c r="H93" i="2"/>
  <c r="I93" i="2"/>
  <c r="J93" i="2"/>
  <c r="G94" i="2"/>
  <c r="H94" i="2"/>
  <c r="I94" i="2"/>
  <c r="J94" i="2"/>
  <c r="G95" i="2"/>
  <c r="H95" i="2"/>
  <c r="I95" i="2"/>
  <c r="J95" i="2"/>
  <c r="G96" i="2"/>
  <c r="H96" i="2"/>
  <c r="I96" i="2"/>
  <c r="J96" i="2"/>
  <c r="G97" i="2"/>
  <c r="H97" i="2"/>
  <c r="I97" i="2"/>
  <c r="J97" i="2"/>
  <c r="G98" i="2"/>
  <c r="H98" i="2"/>
  <c r="I98" i="2"/>
  <c r="J98" i="2"/>
  <c r="G99" i="2"/>
  <c r="H99" i="2"/>
  <c r="I99" i="2"/>
  <c r="J99" i="2"/>
  <c r="G100" i="2"/>
  <c r="H100" i="2"/>
  <c r="I100" i="2"/>
  <c r="J100" i="2"/>
  <c r="G101" i="2"/>
  <c r="H101" i="2"/>
  <c r="I101" i="2"/>
  <c r="J101" i="2"/>
  <c r="G102" i="2"/>
  <c r="H102" i="2"/>
  <c r="I102" i="2"/>
  <c r="J102" i="2"/>
  <c r="G103" i="2"/>
  <c r="H103" i="2"/>
  <c r="I103" i="2"/>
  <c r="J103" i="2"/>
  <c r="G104" i="2"/>
  <c r="H104" i="2"/>
  <c r="I104" i="2"/>
  <c r="J104" i="2"/>
  <c r="G105" i="2"/>
  <c r="H105" i="2"/>
  <c r="I105" i="2"/>
  <c r="J105" i="2"/>
  <c r="G106" i="2"/>
  <c r="H106" i="2"/>
  <c r="I106" i="2"/>
  <c r="J106" i="2"/>
  <c r="G107" i="2"/>
  <c r="H107" i="2"/>
  <c r="I107" i="2"/>
  <c r="J107" i="2"/>
  <c r="G108" i="2"/>
  <c r="H108" i="2"/>
  <c r="I108" i="2"/>
  <c r="J108" i="2"/>
  <c r="G109" i="2"/>
  <c r="H109" i="2"/>
  <c r="I109" i="2"/>
  <c r="J109" i="2"/>
  <c r="G110" i="2"/>
  <c r="H110" i="2"/>
  <c r="I110" i="2"/>
  <c r="J110" i="2"/>
  <c r="G111" i="2"/>
  <c r="H111" i="2"/>
  <c r="I111" i="2"/>
  <c r="J111" i="2"/>
  <c r="G112" i="2"/>
  <c r="H112" i="2"/>
  <c r="I112" i="2"/>
  <c r="J112" i="2"/>
  <c r="G113" i="2"/>
  <c r="H113" i="2"/>
  <c r="I113" i="2"/>
  <c r="J113" i="2"/>
  <c r="G114" i="2"/>
  <c r="H114" i="2"/>
  <c r="I114" i="2"/>
  <c r="J114" i="2"/>
  <c r="G115" i="2"/>
  <c r="H115" i="2"/>
  <c r="I115" i="2"/>
  <c r="J115" i="2"/>
  <c r="G116" i="2"/>
  <c r="H116" i="2"/>
  <c r="I116" i="2"/>
  <c r="J116" i="2"/>
  <c r="G117" i="2"/>
  <c r="H117" i="2"/>
  <c r="I117" i="2"/>
  <c r="J117" i="2"/>
  <c r="G118" i="2"/>
  <c r="H118" i="2"/>
  <c r="I118" i="2"/>
  <c r="J118" i="2"/>
  <c r="G119" i="2"/>
  <c r="H119" i="2"/>
  <c r="I119" i="2"/>
  <c r="J119" i="2"/>
  <c r="G120" i="2"/>
  <c r="H120" i="2"/>
  <c r="I120" i="2"/>
  <c r="J120" i="2"/>
  <c r="G121" i="2"/>
  <c r="H121" i="2"/>
  <c r="I121" i="2"/>
  <c r="J121" i="2"/>
  <c r="G122" i="2"/>
  <c r="H122" i="2"/>
  <c r="I122" i="2"/>
  <c r="J122" i="2"/>
  <c r="G123" i="2"/>
  <c r="H123" i="2"/>
  <c r="I123" i="2"/>
  <c r="J123" i="2"/>
  <c r="G124" i="2"/>
  <c r="H124" i="2"/>
  <c r="I124" i="2"/>
  <c r="J124" i="2"/>
  <c r="G125" i="2"/>
  <c r="H125" i="2"/>
  <c r="I125" i="2"/>
  <c r="J125" i="2"/>
  <c r="G126" i="2"/>
  <c r="H126" i="2"/>
  <c r="I126" i="2"/>
  <c r="J126" i="2"/>
  <c r="G127" i="2"/>
  <c r="H127" i="2"/>
  <c r="I127" i="2"/>
  <c r="J127" i="2"/>
  <c r="G128" i="2"/>
  <c r="H128" i="2"/>
  <c r="I128" i="2"/>
  <c r="J128" i="2"/>
  <c r="G129" i="2"/>
  <c r="H129" i="2"/>
  <c r="I129" i="2"/>
  <c r="J129" i="2"/>
  <c r="G130" i="2"/>
  <c r="H130" i="2"/>
  <c r="I130" i="2"/>
  <c r="J130" i="2"/>
  <c r="G131" i="2"/>
  <c r="H131" i="2"/>
  <c r="I131" i="2"/>
  <c r="J131" i="2"/>
  <c r="G132" i="2"/>
  <c r="H132" i="2"/>
  <c r="I132" i="2"/>
  <c r="J132" i="2"/>
  <c r="G133" i="2"/>
  <c r="H133" i="2"/>
  <c r="I133" i="2"/>
  <c r="J133" i="2"/>
  <c r="G134" i="2"/>
  <c r="H134" i="2"/>
  <c r="I134" i="2"/>
  <c r="J134" i="2"/>
  <c r="G135" i="2"/>
  <c r="H135" i="2"/>
  <c r="I135" i="2"/>
  <c r="J135" i="2"/>
  <c r="G136" i="2"/>
  <c r="H136" i="2"/>
  <c r="I136" i="2"/>
  <c r="J136" i="2"/>
  <c r="G137" i="2"/>
  <c r="H137" i="2"/>
  <c r="I137" i="2"/>
  <c r="J137" i="2"/>
  <c r="G138" i="2"/>
  <c r="H138" i="2"/>
  <c r="I138" i="2"/>
  <c r="J138" i="2"/>
  <c r="G139" i="2"/>
  <c r="H139" i="2"/>
  <c r="I139" i="2"/>
  <c r="J139" i="2"/>
  <c r="G140" i="2"/>
  <c r="H140" i="2"/>
  <c r="I140" i="2"/>
  <c r="J140" i="2"/>
  <c r="G141" i="2"/>
  <c r="H141" i="2"/>
  <c r="I141" i="2"/>
  <c r="J141" i="2"/>
  <c r="G142" i="2"/>
  <c r="H142" i="2"/>
  <c r="I142" i="2"/>
  <c r="J142" i="2"/>
  <c r="G143" i="2"/>
  <c r="H143" i="2"/>
  <c r="I143" i="2"/>
  <c r="J143" i="2"/>
  <c r="G144" i="2"/>
  <c r="H144" i="2"/>
  <c r="I144" i="2"/>
  <c r="J144" i="2"/>
  <c r="G145" i="2"/>
  <c r="H145" i="2"/>
  <c r="I145" i="2"/>
  <c r="J145" i="2"/>
  <c r="G146" i="2"/>
  <c r="H146" i="2"/>
  <c r="I146" i="2"/>
  <c r="J146" i="2"/>
  <c r="G147" i="2"/>
  <c r="H147" i="2"/>
  <c r="I147" i="2"/>
  <c r="J147" i="2"/>
  <c r="G148" i="2"/>
  <c r="H148" i="2"/>
  <c r="I148" i="2"/>
  <c r="J148" i="2"/>
  <c r="G149" i="2"/>
  <c r="H149" i="2"/>
  <c r="I149" i="2"/>
  <c r="J149" i="2"/>
  <c r="G150" i="2"/>
  <c r="H150" i="2"/>
  <c r="I150" i="2"/>
  <c r="J150" i="2"/>
  <c r="G151" i="2"/>
  <c r="H151" i="2"/>
  <c r="I151" i="2"/>
  <c r="J151" i="2"/>
  <c r="G152" i="2"/>
  <c r="H152" i="2"/>
  <c r="I152" i="2"/>
  <c r="J152" i="2"/>
  <c r="G153" i="2"/>
  <c r="H153" i="2"/>
  <c r="I153" i="2"/>
  <c r="J153" i="2"/>
  <c r="G154" i="2"/>
  <c r="H154" i="2"/>
  <c r="I154" i="2"/>
  <c r="J154" i="2"/>
  <c r="G155" i="2"/>
  <c r="H155" i="2"/>
  <c r="I155" i="2"/>
  <c r="J155" i="2"/>
  <c r="G156" i="2"/>
  <c r="H156" i="2"/>
  <c r="I156" i="2"/>
  <c r="J156" i="2"/>
  <c r="G157" i="2"/>
  <c r="H157" i="2"/>
  <c r="I157" i="2"/>
  <c r="J157" i="2"/>
  <c r="G158" i="2"/>
  <c r="H158" i="2"/>
  <c r="I158" i="2"/>
  <c r="J158" i="2"/>
  <c r="G159" i="2"/>
  <c r="H159" i="2"/>
  <c r="I159" i="2"/>
  <c r="J159" i="2"/>
  <c r="G160" i="2"/>
  <c r="H160" i="2"/>
  <c r="I160" i="2"/>
  <c r="J160" i="2"/>
  <c r="G161" i="2"/>
  <c r="H161" i="2"/>
  <c r="I161" i="2"/>
  <c r="J161" i="2"/>
  <c r="G162" i="2"/>
  <c r="H162" i="2"/>
  <c r="I162" i="2"/>
  <c r="J162" i="2"/>
  <c r="G163" i="2"/>
  <c r="H163" i="2"/>
  <c r="I163" i="2"/>
  <c r="J163" i="2"/>
  <c r="G164" i="2"/>
  <c r="H164" i="2"/>
  <c r="I164" i="2"/>
  <c r="J164" i="2"/>
  <c r="G165" i="2"/>
  <c r="H165" i="2"/>
  <c r="I165" i="2"/>
  <c r="J165" i="2"/>
  <c r="G166" i="2"/>
  <c r="H166" i="2"/>
  <c r="I166" i="2"/>
  <c r="J166" i="2"/>
  <c r="G167" i="2"/>
  <c r="H167" i="2"/>
  <c r="I167" i="2"/>
  <c r="J167" i="2"/>
  <c r="G168" i="2"/>
  <c r="H168" i="2"/>
  <c r="I168" i="2"/>
  <c r="J168" i="2"/>
  <c r="G169" i="2"/>
  <c r="H169" i="2"/>
  <c r="I169" i="2"/>
  <c r="J169" i="2"/>
  <c r="G170" i="2"/>
  <c r="H170" i="2"/>
  <c r="I170" i="2"/>
  <c r="J170" i="2"/>
  <c r="G171" i="2"/>
  <c r="H171" i="2"/>
  <c r="I171" i="2"/>
  <c r="J171" i="2"/>
  <c r="G172" i="2"/>
  <c r="H172" i="2"/>
  <c r="I172" i="2"/>
  <c r="J172" i="2"/>
  <c r="G173" i="2"/>
  <c r="H173" i="2"/>
  <c r="I173" i="2"/>
  <c r="J173" i="2"/>
  <c r="G174" i="2"/>
  <c r="H174" i="2"/>
  <c r="I174" i="2"/>
  <c r="J174" i="2"/>
  <c r="G175" i="2"/>
  <c r="H175" i="2"/>
  <c r="I175" i="2"/>
  <c r="J175" i="2"/>
  <c r="G176" i="2"/>
  <c r="H176" i="2"/>
  <c r="I176" i="2"/>
  <c r="J176" i="2"/>
  <c r="G177" i="2"/>
  <c r="H177" i="2"/>
  <c r="I177" i="2"/>
  <c r="J177" i="2"/>
  <c r="G178" i="2"/>
  <c r="H178" i="2"/>
  <c r="I178" i="2"/>
  <c r="J178" i="2"/>
  <c r="G179" i="2"/>
  <c r="H179" i="2"/>
  <c r="I179" i="2"/>
  <c r="J179" i="2"/>
  <c r="G180" i="2"/>
  <c r="H180" i="2"/>
  <c r="I180" i="2"/>
  <c r="J180" i="2"/>
  <c r="G181" i="2"/>
  <c r="H181" i="2"/>
  <c r="I181" i="2"/>
  <c r="J181" i="2"/>
  <c r="G182" i="2"/>
  <c r="H182" i="2"/>
  <c r="I182" i="2"/>
  <c r="J182" i="2"/>
  <c r="G183" i="2"/>
  <c r="H183" i="2"/>
  <c r="I183" i="2"/>
  <c r="J183" i="2"/>
  <c r="G184" i="2"/>
  <c r="H184" i="2"/>
  <c r="I184" i="2"/>
  <c r="J184" i="2"/>
  <c r="G185" i="2"/>
  <c r="H185" i="2"/>
  <c r="I185" i="2"/>
  <c r="J185" i="2"/>
  <c r="G186" i="2"/>
  <c r="H186" i="2"/>
  <c r="I186" i="2"/>
  <c r="J186" i="2"/>
  <c r="G187" i="2"/>
  <c r="H187" i="2"/>
  <c r="I187" i="2"/>
  <c r="J187" i="2"/>
  <c r="G188" i="2"/>
  <c r="H188" i="2"/>
  <c r="I188" i="2"/>
  <c r="J188" i="2"/>
  <c r="G189" i="2"/>
  <c r="H189" i="2"/>
  <c r="I189" i="2"/>
  <c r="J189" i="2"/>
  <c r="G190" i="2"/>
  <c r="H190" i="2"/>
  <c r="I190" i="2"/>
  <c r="J190" i="2"/>
  <c r="G191" i="2"/>
  <c r="H191" i="2"/>
  <c r="I191" i="2"/>
  <c r="J191" i="2"/>
  <c r="G192" i="2"/>
  <c r="H192" i="2"/>
  <c r="I192" i="2"/>
  <c r="J192" i="2"/>
  <c r="G193" i="2"/>
  <c r="H193" i="2"/>
  <c r="I193" i="2"/>
  <c r="J193" i="2"/>
  <c r="G194" i="2"/>
  <c r="H194" i="2"/>
  <c r="I194" i="2"/>
  <c r="J194" i="2"/>
  <c r="G195" i="2"/>
  <c r="H195" i="2"/>
  <c r="I195" i="2"/>
  <c r="J195" i="2"/>
  <c r="G196" i="2"/>
  <c r="H196" i="2"/>
  <c r="I196" i="2"/>
  <c r="J196" i="2"/>
  <c r="G197" i="2"/>
  <c r="H197" i="2"/>
  <c r="I197" i="2"/>
  <c r="J197" i="2"/>
  <c r="G198" i="2"/>
  <c r="H198" i="2"/>
  <c r="I198" i="2"/>
  <c r="J198" i="2"/>
  <c r="G199" i="2"/>
  <c r="H199" i="2"/>
  <c r="I199" i="2"/>
  <c r="J199" i="2"/>
  <c r="G200" i="2"/>
  <c r="H200" i="2"/>
  <c r="I200" i="2"/>
  <c r="J200" i="2"/>
  <c r="G201" i="2"/>
  <c r="H201" i="2"/>
  <c r="I201" i="2"/>
  <c r="J201" i="2"/>
  <c r="G202" i="2"/>
  <c r="H202" i="2"/>
  <c r="I202" i="2"/>
  <c r="J202" i="2"/>
  <c r="G203" i="2"/>
  <c r="H203" i="2"/>
  <c r="I203" i="2"/>
  <c r="J203" i="2"/>
  <c r="G204" i="2"/>
  <c r="H204" i="2"/>
  <c r="I204" i="2"/>
  <c r="J204" i="2"/>
  <c r="G205" i="2"/>
  <c r="H205" i="2"/>
  <c r="I205" i="2"/>
  <c r="J205" i="2"/>
  <c r="G206" i="2"/>
  <c r="H206" i="2"/>
  <c r="I206" i="2"/>
  <c r="J206" i="2"/>
  <c r="G207" i="2"/>
  <c r="H207" i="2"/>
  <c r="I207" i="2"/>
  <c r="J207" i="2"/>
  <c r="G208" i="2"/>
  <c r="H208" i="2"/>
  <c r="I208" i="2"/>
  <c r="J208" i="2"/>
  <c r="G209" i="2"/>
  <c r="H209" i="2"/>
  <c r="I209" i="2"/>
  <c r="J209" i="2"/>
  <c r="G210" i="2"/>
  <c r="H210" i="2"/>
  <c r="I210" i="2"/>
  <c r="J210" i="2"/>
  <c r="G211" i="2"/>
  <c r="H211" i="2"/>
  <c r="I211" i="2"/>
  <c r="J211" i="2"/>
  <c r="G212" i="2"/>
  <c r="H212" i="2"/>
  <c r="I212" i="2"/>
  <c r="J212" i="2"/>
  <c r="G213" i="2"/>
  <c r="H213" i="2"/>
  <c r="I213" i="2"/>
  <c r="J213" i="2"/>
  <c r="G214" i="2"/>
  <c r="H214" i="2"/>
  <c r="I214" i="2"/>
  <c r="J214" i="2"/>
  <c r="G215" i="2"/>
  <c r="H215" i="2"/>
  <c r="I215" i="2"/>
  <c r="J215" i="2"/>
  <c r="G216" i="2"/>
  <c r="H216" i="2"/>
  <c r="I216" i="2"/>
  <c r="J216" i="2"/>
  <c r="G217" i="2"/>
  <c r="H217" i="2"/>
  <c r="I217" i="2"/>
  <c r="J217" i="2"/>
  <c r="G218" i="2"/>
  <c r="H218" i="2"/>
  <c r="I218" i="2"/>
  <c r="J218" i="2"/>
  <c r="G219" i="2"/>
  <c r="H219" i="2"/>
  <c r="I219" i="2"/>
  <c r="J219" i="2"/>
  <c r="G220" i="2"/>
  <c r="H220" i="2"/>
  <c r="I220" i="2"/>
  <c r="J220" i="2"/>
  <c r="G221" i="2"/>
  <c r="H221" i="2"/>
  <c r="I221" i="2"/>
  <c r="J221" i="2"/>
  <c r="G222" i="2"/>
  <c r="H222" i="2"/>
  <c r="I222" i="2"/>
  <c r="J222" i="2"/>
  <c r="G223" i="2"/>
  <c r="H223" i="2"/>
  <c r="I223" i="2"/>
  <c r="J223" i="2"/>
  <c r="G224" i="2"/>
  <c r="H224" i="2"/>
  <c r="I224" i="2"/>
  <c r="J224" i="2"/>
  <c r="G225" i="2"/>
  <c r="H225" i="2"/>
  <c r="I225" i="2"/>
  <c r="J225" i="2"/>
  <c r="G226" i="2"/>
  <c r="H226" i="2"/>
  <c r="I226" i="2"/>
  <c r="J226" i="2"/>
  <c r="G227" i="2"/>
  <c r="H227" i="2"/>
  <c r="I227" i="2"/>
  <c r="J227" i="2"/>
  <c r="G228" i="2"/>
  <c r="H228" i="2"/>
  <c r="I228" i="2"/>
  <c r="J228" i="2"/>
  <c r="G229" i="2"/>
  <c r="H229" i="2"/>
  <c r="I229" i="2"/>
  <c r="J229" i="2"/>
  <c r="G230" i="2"/>
  <c r="H230" i="2"/>
  <c r="I230" i="2"/>
  <c r="J230" i="2"/>
  <c r="G231" i="2"/>
  <c r="H231" i="2"/>
  <c r="I231" i="2"/>
  <c r="J231" i="2"/>
  <c r="G232" i="2"/>
  <c r="H232" i="2"/>
  <c r="I232" i="2"/>
  <c r="J232" i="2"/>
  <c r="G233" i="2"/>
  <c r="H233" i="2"/>
  <c r="I233" i="2"/>
  <c r="J233" i="2"/>
  <c r="G234" i="2"/>
  <c r="H234" i="2"/>
  <c r="I234" i="2"/>
  <c r="J234" i="2"/>
  <c r="G235" i="2"/>
  <c r="H235" i="2"/>
  <c r="I235" i="2"/>
  <c r="J235" i="2"/>
  <c r="G236" i="2"/>
  <c r="H236" i="2"/>
  <c r="I236" i="2"/>
  <c r="J236" i="2"/>
  <c r="G237" i="2"/>
  <c r="H237" i="2"/>
  <c r="I237" i="2"/>
  <c r="J237" i="2"/>
  <c r="G238" i="2"/>
  <c r="H238" i="2"/>
  <c r="I238" i="2"/>
  <c r="J238" i="2"/>
  <c r="G239" i="2"/>
  <c r="H239" i="2"/>
  <c r="I239" i="2"/>
  <c r="J239" i="2"/>
  <c r="G240" i="2"/>
  <c r="H240" i="2"/>
  <c r="I240" i="2"/>
  <c r="J240" i="2"/>
  <c r="G241" i="2"/>
  <c r="H241" i="2"/>
  <c r="I241" i="2"/>
  <c r="J241" i="2"/>
  <c r="G242" i="2"/>
  <c r="H242" i="2"/>
  <c r="I242" i="2"/>
  <c r="J242" i="2"/>
  <c r="G243" i="2"/>
  <c r="H243" i="2"/>
  <c r="I243" i="2"/>
  <c r="J243" i="2"/>
  <c r="G244" i="2"/>
  <c r="H244" i="2"/>
  <c r="I244" i="2"/>
  <c r="J244" i="2"/>
  <c r="G245" i="2"/>
  <c r="H245" i="2"/>
  <c r="I245" i="2"/>
  <c r="J245" i="2"/>
  <c r="G246" i="2"/>
  <c r="H246" i="2"/>
  <c r="I246" i="2"/>
  <c r="J246" i="2"/>
  <c r="G247" i="2"/>
  <c r="H247" i="2"/>
  <c r="I247" i="2"/>
  <c r="J247" i="2"/>
  <c r="G248" i="2"/>
  <c r="H248" i="2"/>
  <c r="I248" i="2"/>
  <c r="J248" i="2"/>
  <c r="G249" i="2"/>
  <c r="H249" i="2"/>
  <c r="I249" i="2"/>
  <c r="J249" i="2"/>
  <c r="G250" i="2"/>
  <c r="H250" i="2"/>
  <c r="I250" i="2"/>
  <c r="J250" i="2"/>
  <c r="G251" i="2"/>
  <c r="H251" i="2"/>
  <c r="I251" i="2"/>
  <c r="J251" i="2"/>
  <c r="G252" i="2"/>
  <c r="H252" i="2"/>
  <c r="I252" i="2"/>
  <c r="J252" i="2"/>
  <c r="G253" i="2"/>
  <c r="H253" i="2"/>
  <c r="I253" i="2"/>
  <c r="J253" i="2"/>
  <c r="G254" i="2"/>
  <c r="H254" i="2"/>
  <c r="I254" i="2"/>
  <c r="J254" i="2"/>
  <c r="G255" i="2"/>
  <c r="H255" i="2"/>
  <c r="I255" i="2"/>
  <c r="J255" i="2"/>
  <c r="G256" i="2"/>
  <c r="H256" i="2"/>
  <c r="I256" i="2"/>
  <c r="J256" i="2"/>
  <c r="G257" i="2"/>
  <c r="H257" i="2"/>
  <c r="I257" i="2"/>
  <c r="J257" i="2"/>
  <c r="G258" i="2"/>
  <c r="H258" i="2"/>
  <c r="I258" i="2"/>
  <c r="J258" i="2"/>
  <c r="G259" i="2"/>
  <c r="H259" i="2"/>
  <c r="I259" i="2"/>
  <c r="J259" i="2"/>
  <c r="G260" i="2"/>
  <c r="H260" i="2"/>
  <c r="I260" i="2"/>
  <c r="J260" i="2"/>
  <c r="G261" i="2"/>
  <c r="H261" i="2"/>
  <c r="I261" i="2"/>
  <c r="J261" i="2"/>
  <c r="G262" i="2"/>
  <c r="H262" i="2"/>
  <c r="I262" i="2"/>
  <c r="J262" i="2"/>
  <c r="G263" i="2"/>
  <c r="H263" i="2"/>
  <c r="I263" i="2"/>
  <c r="J263" i="2"/>
  <c r="G264" i="2"/>
  <c r="H264" i="2"/>
  <c r="I264" i="2"/>
  <c r="J264" i="2"/>
  <c r="G265" i="2"/>
  <c r="H265" i="2"/>
  <c r="I265" i="2"/>
  <c r="J265" i="2"/>
  <c r="G266" i="2"/>
  <c r="H266" i="2"/>
  <c r="I266" i="2"/>
  <c r="J266" i="2"/>
  <c r="G267" i="2"/>
  <c r="H267" i="2"/>
  <c r="I267" i="2"/>
  <c r="J267" i="2"/>
  <c r="G268" i="2"/>
  <c r="H268" i="2"/>
  <c r="I268" i="2"/>
  <c r="J268" i="2"/>
  <c r="G269" i="2"/>
  <c r="H269" i="2"/>
  <c r="I269" i="2"/>
  <c r="J269" i="2"/>
  <c r="G270" i="2"/>
  <c r="H270" i="2"/>
  <c r="I270" i="2"/>
  <c r="J270" i="2"/>
  <c r="G271" i="2"/>
  <c r="H271" i="2"/>
  <c r="I271" i="2"/>
  <c r="J271" i="2"/>
  <c r="G272" i="2"/>
  <c r="H272" i="2"/>
  <c r="I272" i="2"/>
  <c r="J272" i="2"/>
  <c r="G273" i="2"/>
  <c r="H273" i="2"/>
  <c r="I273" i="2"/>
  <c r="J273" i="2"/>
  <c r="G274" i="2"/>
  <c r="H274" i="2"/>
  <c r="I274" i="2"/>
  <c r="J274" i="2"/>
  <c r="G275" i="2"/>
  <c r="H275" i="2"/>
  <c r="I275" i="2"/>
  <c r="J275" i="2"/>
  <c r="G276" i="2"/>
  <c r="H276" i="2"/>
  <c r="I276" i="2"/>
  <c r="J276" i="2"/>
  <c r="G277" i="2"/>
  <c r="H277" i="2"/>
  <c r="I277" i="2"/>
  <c r="J277" i="2"/>
  <c r="G278" i="2"/>
  <c r="H278" i="2"/>
  <c r="I278" i="2"/>
  <c r="J278" i="2"/>
  <c r="G279" i="2"/>
  <c r="H279" i="2"/>
  <c r="I279" i="2"/>
  <c r="J279" i="2"/>
  <c r="G280" i="2"/>
  <c r="H280" i="2"/>
  <c r="I280" i="2"/>
  <c r="J280" i="2"/>
  <c r="G281" i="2"/>
  <c r="H281" i="2"/>
  <c r="I281" i="2"/>
  <c r="J281" i="2"/>
  <c r="G282" i="2"/>
  <c r="H282" i="2"/>
  <c r="I282" i="2"/>
  <c r="J282" i="2"/>
  <c r="G283" i="2"/>
  <c r="H283" i="2"/>
  <c r="I283" i="2"/>
  <c r="J283" i="2"/>
  <c r="G284" i="2"/>
  <c r="H284" i="2"/>
  <c r="I284" i="2"/>
  <c r="J284" i="2"/>
  <c r="G285" i="2"/>
  <c r="H285" i="2"/>
  <c r="I285" i="2"/>
  <c r="J285" i="2"/>
  <c r="G286" i="2"/>
  <c r="H286" i="2"/>
  <c r="I286" i="2"/>
  <c r="J286" i="2"/>
  <c r="G287" i="2"/>
  <c r="H287" i="2"/>
  <c r="I287" i="2"/>
  <c r="J287" i="2"/>
  <c r="G288" i="2"/>
  <c r="H288" i="2"/>
  <c r="I288" i="2"/>
  <c r="J288" i="2"/>
  <c r="G289" i="2"/>
  <c r="H289" i="2"/>
  <c r="I289" i="2"/>
  <c r="J289" i="2"/>
  <c r="G290" i="2"/>
  <c r="H290" i="2"/>
  <c r="I290" i="2"/>
  <c r="J290" i="2"/>
  <c r="G291" i="2"/>
  <c r="H291" i="2"/>
  <c r="I291" i="2"/>
  <c r="J291" i="2"/>
  <c r="G292" i="2"/>
  <c r="H292" i="2"/>
  <c r="I292" i="2"/>
  <c r="J292" i="2"/>
  <c r="G293" i="2"/>
  <c r="H293" i="2"/>
  <c r="I293" i="2"/>
  <c r="J293" i="2"/>
  <c r="G294" i="2"/>
  <c r="H294" i="2"/>
  <c r="I294" i="2"/>
  <c r="J294" i="2"/>
  <c r="G295" i="2"/>
  <c r="H295" i="2"/>
  <c r="I295" i="2"/>
  <c r="J295" i="2"/>
  <c r="G296" i="2"/>
  <c r="H296" i="2"/>
  <c r="I296" i="2"/>
  <c r="J296" i="2"/>
  <c r="G297" i="2"/>
  <c r="H297" i="2"/>
  <c r="I297" i="2"/>
  <c r="J297" i="2"/>
  <c r="G298" i="2"/>
  <c r="H298" i="2"/>
  <c r="I298" i="2"/>
  <c r="J298" i="2"/>
  <c r="G299" i="2"/>
  <c r="H299" i="2"/>
  <c r="I299" i="2"/>
  <c r="J299" i="2"/>
  <c r="G300" i="2"/>
  <c r="H300" i="2"/>
  <c r="I300" i="2"/>
  <c r="J300" i="2"/>
  <c r="G301" i="2"/>
  <c r="H301" i="2"/>
  <c r="I301" i="2"/>
  <c r="J301" i="2"/>
  <c r="G302" i="2"/>
  <c r="H302" i="2"/>
  <c r="I302" i="2"/>
  <c r="J302" i="2"/>
  <c r="G303" i="2"/>
  <c r="H303" i="2"/>
  <c r="I303" i="2"/>
  <c r="J303" i="2"/>
  <c r="G304" i="2"/>
  <c r="H304" i="2"/>
  <c r="I304" i="2"/>
  <c r="J304" i="2"/>
  <c r="G305" i="2"/>
  <c r="H305" i="2"/>
  <c r="I305" i="2"/>
  <c r="J305" i="2"/>
  <c r="G306" i="2"/>
  <c r="H306" i="2"/>
  <c r="I306" i="2"/>
  <c r="J306" i="2"/>
  <c r="G307" i="2"/>
  <c r="H307" i="2"/>
  <c r="I307" i="2"/>
  <c r="J307" i="2"/>
  <c r="G308" i="2"/>
  <c r="H308" i="2"/>
  <c r="I308" i="2"/>
  <c r="J308" i="2"/>
  <c r="G309" i="2"/>
  <c r="H309" i="2"/>
  <c r="I309" i="2"/>
  <c r="J309" i="2"/>
  <c r="G310" i="2"/>
  <c r="H310" i="2"/>
  <c r="I310" i="2"/>
  <c r="J310" i="2"/>
  <c r="G311" i="2"/>
  <c r="H311" i="2"/>
  <c r="I311" i="2"/>
  <c r="J311" i="2"/>
  <c r="G312" i="2"/>
  <c r="H312" i="2"/>
  <c r="I312" i="2"/>
  <c r="J312" i="2"/>
  <c r="G313" i="2"/>
  <c r="H313" i="2"/>
  <c r="I313" i="2"/>
  <c r="J313" i="2"/>
  <c r="G314" i="2"/>
  <c r="H314" i="2"/>
  <c r="I314" i="2"/>
  <c r="J314" i="2"/>
  <c r="G315" i="2"/>
  <c r="H315" i="2"/>
  <c r="I315" i="2"/>
  <c r="J315" i="2"/>
  <c r="G316" i="2"/>
  <c r="H316" i="2"/>
  <c r="I316" i="2"/>
  <c r="J316" i="2"/>
  <c r="G317" i="2"/>
  <c r="H317" i="2"/>
  <c r="I317" i="2"/>
  <c r="J317" i="2"/>
  <c r="G318" i="2"/>
  <c r="H318" i="2"/>
  <c r="I318" i="2"/>
  <c r="J318" i="2"/>
  <c r="G319" i="2"/>
  <c r="H319" i="2"/>
  <c r="I319" i="2"/>
  <c r="J319" i="2"/>
  <c r="G320" i="2"/>
  <c r="H320" i="2"/>
  <c r="I320" i="2"/>
  <c r="J320" i="2"/>
  <c r="G321" i="2"/>
  <c r="H321" i="2"/>
  <c r="I321" i="2"/>
  <c r="J321" i="2"/>
  <c r="G322" i="2"/>
  <c r="H322" i="2"/>
  <c r="I322" i="2"/>
  <c r="J322" i="2"/>
  <c r="G323" i="2"/>
  <c r="H323" i="2"/>
  <c r="I323" i="2"/>
  <c r="J323" i="2"/>
  <c r="G324" i="2"/>
  <c r="H324" i="2"/>
  <c r="I324" i="2"/>
  <c r="J324" i="2"/>
  <c r="G325" i="2"/>
  <c r="H325" i="2"/>
  <c r="I325" i="2"/>
  <c r="J325" i="2"/>
  <c r="G326" i="2"/>
  <c r="H326" i="2"/>
  <c r="I326" i="2"/>
  <c r="J326" i="2"/>
  <c r="G327" i="2"/>
  <c r="H327" i="2"/>
  <c r="I327" i="2"/>
  <c r="J327" i="2"/>
  <c r="G328" i="2"/>
  <c r="H328" i="2"/>
  <c r="I328" i="2"/>
  <c r="J328" i="2"/>
  <c r="G329" i="2"/>
  <c r="H329" i="2"/>
  <c r="I329" i="2"/>
  <c r="J329" i="2"/>
  <c r="G330" i="2"/>
  <c r="H330" i="2"/>
  <c r="I330" i="2"/>
  <c r="J330" i="2"/>
  <c r="G331" i="2"/>
  <c r="H331" i="2"/>
  <c r="I331" i="2"/>
  <c r="J331" i="2"/>
  <c r="G332" i="2"/>
  <c r="H332" i="2"/>
  <c r="I332" i="2"/>
  <c r="J332" i="2"/>
  <c r="G333" i="2"/>
  <c r="H333" i="2"/>
  <c r="I333" i="2"/>
  <c r="J333" i="2"/>
  <c r="G334" i="2"/>
  <c r="H334" i="2"/>
  <c r="I334" i="2"/>
  <c r="J334" i="2"/>
  <c r="G335" i="2"/>
  <c r="H335" i="2"/>
  <c r="I335" i="2"/>
  <c r="J335" i="2"/>
  <c r="G336" i="2"/>
  <c r="H336" i="2"/>
  <c r="I336" i="2"/>
  <c r="J336" i="2"/>
  <c r="G337" i="2"/>
  <c r="H337" i="2"/>
  <c r="I337" i="2"/>
  <c r="J337" i="2"/>
  <c r="G338" i="2"/>
  <c r="H338" i="2"/>
  <c r="I338" i="2"/>
  <c r="J338" i="2"/>
  <c r="G339" i="2"/>
  <c r="H339" i="2"/>
  <c r="I339" i="2"/>
  <c r="J339" i="2"/>
  <c r="G340" i="2"/>
  <c r="H340" i="2"/>
  <c r="I340" i="2"/>
  <c r="J340" i="2"/>
  <c r="G341" i="2"/>
  <c r="H341" i="2"/>
  <c r="I341" i="2"/>
  <c r="J341" i="2"/>
  <c r="G342" i="2"/>
  <c r="H342" i="2"/>
  <c r="I342" i="2"/>
  <c r="J342" i="2"/>
  <c r="G343" i="2"/>
  <c r="H343" i="2"/>
  <c r="I343" i="2"/>
  <c r="J343" i="2"/>
  <c r="G344" i="2"/>
  <c r="H344" i="2"/>
  <c r="I344" i="2"/>
  <c r="J344" i="2"/>
  <c r="G345" i="2"/>
  <c r="H345" i="2"/>
  <c r="I345" i="2"/>
  <c r="J345" i="2"/>
  <c r="G346" i="2"/>
  <c r="H346" i="2"/>
  <c r="I346" i="2"/>
  <c r="J346" i="2"/>
  <c r="G347" i="2"/>
  <c r="H347" i="2"/>
  <c r="I347" i="2"/>
  <c r="J347" i="2"/>
  <c r="G348" i="2"/>
  <c r="H348" i="2"/>
  <c r="I348" i="2"/>
  <c r="J348" i="2"/>
  <c r="G349" i="2"/>
  <c r="H349" i="2"/>
  <c r="I349" i="2"/>
  <c r="J349" i="2"/>
  <c r="G350" i="2"/>
  <c r="H350" i="2"/>
  <c r="I350" i="2"/>
  <c r="J350" i="2"/>
  <c r="G351" i="2"/>
  <c r="H351" i="2"/>
  <c r="I351" i="2"/>
  <c r="J351" i="2"/>
  <c r="G352" i="2"/>
  <c r="H352" i="2"/>
  <c r="I352" i="2"/>
  <c r="J352" i="2"/>
  <c r="G353" i="2"/>
  <c r="H353" i="2"/>
  <c r="I353" i="2"/>
  <c r="J353" i="2"/>
  <c r="G354" i="2"/>
  <c r="H354" i="2"/>
  <c r="I354" i="2"/>
  <c r="J354" i="2"/>
  <c r="G355" i="2"/>
  <c r="H355" i="2"/>
  <c r="I355" i="2"/>
  <c r="J355" i="2"/>
  <c r="G356" i="2"/>
  <c r="H356" i="2"/>
  <c r="I356" i="2"/>
  <c r="J356" i="2"/>
  <c r="G357" i="2"/>
  <c r="H357" i="2"/>
  <c r="I357" i="2"/>
  <c r="J357" i="2"/>
  <c r="G358" i="2"/>
  <c r="H358" i="2"/>
  <c r="I358" i="2"/>
  <c r="J358" i="2"/>
  <c r="G359" i="2"/>
  <c r="H359" i="2"/>
  <c r="I359" i="2"/>
  <c r="J359" i="2"/>
  <c r="G360" i="2"/>
  <c r="H360" i="2"/>
  <c r="I360" i="2"/>
  <c r="J360" i="2"/>
  <c r="G361" i="2"/>
  <c r="H361" i="2"/>
  <c r="I361" i="2"/>
  <c r="J361" i="2"/>
  <c r="G362" i="2"/>
  <c r="H362" i="2"/>
  <c r="I362" i="2"/>
  <c r="J362" i="2"/>
  <c r="G363" i="2"/>
  <c r="H363" i="2"/>
  <c r="I363" i="2"/>
  <c r="J363" i="2"/>
  <c r="G364" i="2"/>
  <c r="H364" i="2"/>
  <c r="I364" i="2"/>
  <c r="J364" i="2"/>
  <c r="G365" i="2"/>
  <c r="H365" i="2"/>
  <c r="I365" i="2"/>
  <c r="J365" i="2"/>
  <c r="G366" i="2"/>
  <c r="H366" i="2"/>
  <c r="I366" i="2"/>
  <c r="J366" i="2"/>
  <c r="G367" i="2"/>
  <c r="H367" i="2"/>
  <c r="I367" i="2"/>
  <c r="J367" i="2"/>
  <c r="G368" i="2"/>
  <c r="H368" i="2"/>
  <c r="I368" i="2"/>
  <c r="J368" i="2"/>
  <c r="J10" i="2"/>
  <c r="I10" i="2"/>
  <c r="H10" i="2"/>
  <c r="G10" i="2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Q3" i="1"/>
  <c r="P3" i="1"/>
  <c r="O3" i="1" a="1"/>
  <c r="O3" i="1" s="1"/>
  <c r="J11" i="1"/>
  <c r="J13" i="1"/>
  <c r="J14" i="1"/>
  <c r="J15" i="1"/>
  <c r="J16" i="1"/>
  <c r="J17" i="1"/>
  <c r="J18" i="1"/>
  <c r="J20" i="1"/>
  <c r="J21" i="1"/>
  <c r="J22" i="1"/>
  <c r="J25" i="1"/>
  <c r="J26" i="1"/>
  <c r="J27" i="1"/>
  <c r="J28" i="1"/>
  <c r="J29" i="1"/>
  <c r="J30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4" i="1"/>
  <c r="J5" i="1"/>
  <c r="J6" i="1"/>
  <c r="J7" i="1"/>
  <c r="J8" i="1"/>
  <c r="J9" i="1"/>
  <c r="J3" i="1"/>
  <c r="I11" i="1"/>
  <c r="I4" i="1"/>
  <c r="I5" i="1"/>
  <c r="I6" i="1"/>
  <c r="I7" i="1"/>
  <c r="I8" i="1"/>
  <c r="I10" i="1"/>
  <c r="I13" i="1"/>
  <c r="I14" i="1"/>
  <c r="I15" i="1"/>
  <c r="I16" i="1"/>
  <c r="I17" i="1"/>
  <c r="I18" i="1"/>
  <c r="I20" i="1"/>
  <c r="I21" i="1"/>
  <c r="I22" i="1"/>
  <c r="I25" i="1"/>
  <c r="I26" i="1"/>
  <c r="I27" i="1"/>
  <c r="I28" i="1"/>
  <c r="I29" i="1"/>
  <c r="I30" i="1"/>
  <c r="I32" i="1"/>
  <c r="I33" i="1"/>
  <c r="I34" i="1"/>
  <c r="I35" i="1"/>
  <c r="I36" i="1"/>
  <c r="I37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3" i="1"/>
  <c r="I54" i="1"/>
  <c r="I55" i="1"/>
  <c r="I56" i="1"/>
  <c r="I57" i="1"/>
  <c r="I58" i="1"/>
  <c r="I60" i="1"/>
  <c r="I62" i="1"/>
  <c r="I64" i="1"/>
  <c r="I65" i="1"/>
  <c r="I66" i="1"/>
  <c r="I67" i="1"/>
  <c r="I68" i="1"/>
  <c r="I69" i="1"/>
  <c r="I71" i="1"/>
  <c r="I72" i="1"/>
  <c r="I73" i="1"/>
  <c r="I74" i="1"/>
  <c r="I75" i="1"/>
  <c r="I76" i="1"/>
  <c r="I77" i="1"/>
  <c r="I78" i="1"/>
  <c r="I79" i="1"/>
  <c r="I81" i="1"/>
  <c r="I82" i="1"/>
  <c r="I83" i="1"/>
  <c r="I84" i="1"/>
  <c r="I86" i="1"/>
  <c r="I88" i="1"/>
  <c r="I89" i="1"/>
  <c r="I90" i="1"/>
  <c r="I91" i="1"/>
  <c r="I92" i="1"/>
  <c r="I93" i="1"/>
  <c r="I94" i="1"/>
  <c r="I95" i="1"/>
  <c r="I97" i="1"/>
  <c r="I98" i="1"/>
  <c r="I99" i="1"/>
  <c r="I100" i="1"/>
  <c r="I101" i="1"/>
  <c r="I102" i="1"/>
  <c r="I105" i="1"/>
  <c r="I107" i="1"/>
  <c r="I108" i="1"/>
  <c r="I109" i="1"/>
  <c r="I112" i="1"/>
  <c r="I113" i="1"/>
  <c r="I114" i="1"/>
  <c r="I115" i="1"/>
  <c r="I116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4" i="1"/>
  <c r="I175" i="1"/>
  <c r="I176" i="1"/>
  <c r="I177" i="1"/>
  <c r="I179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200" i="1"/>
  <c r="I201" i="1"/>
  <c r="I202" i="1"/>
  <c r="I203" i="1"/>
  <c r="I204" i="1"/>
  <c r="I205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6" i="1"/>
  <c r="I317" i="1"/>
  <c r="I318" i="1"/>
  <c r="I319" i="1"/>
  <c r="I320" i="1"/>
  <c r="I321" i="1"/>
  <c r="I322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9" i="1"/>
  <c r="I360" i="1"/>
  <c r="I361" i="1"/>
  <c r="I362" i="1"/>
  <c r="I363" i="1"/>
  <c r="I364" i="1"/>
  <c r="I365" i="1"/>
  <c r="I366" i="1"/>
  <c r="I367" i="1"/>
  <c r="I368" i="1"/>
  <c r="N3" i="1" a="1"/>
  <c r="N3" i="1" s="1"/>
  <c r="L3" i="1" a="1"/>
  <c r="L3" i="1" s="1"/>
  <c r="K323" i="1" l="1"/>
  <c r="K259" i="1"/>
  <c r="K80" i="1"/>
  <c r="K31" i="1"/>
  <c r="K111" i="1"/>
  <c r="K110" i="1"/>
  <c r="K206" i="1"/>
  <c r="K10" i="1"/>
  <c r="K59" i="1"/>
  <c r="K284" i="1"/>
  <c r="K63" i="1"/>
  <c r="K297" i="1"/>
  <c r="K296" i="1"/>
  <c r="K232" i="1"/>
  <c r="K103" i="1"/>
  <c r="K70" i="1"/>
  <c r="K14" i="1"/>
  <c r="K366" i="1"/>
  <c r="K285" i="1"/>
  <c r="K272" i="1"/>
  <c r="K204" i="1"/>
  <c r="K144" i="1"/>
  <c r="K269" i="1"/>
  <c r="K142" i="1"/>
  <c r="K208" i="1"/>
  <c r="K140" i="1"/>
  <c r="K78" i="1"/>
  <c r="K76" i="1"/>
  <c r="K16" i="1"/>
  <c r="K365" i="1"/>
  <c r="K352" i="1"/>
  <c r="K270" i="1"/>
  <c r="K205" i="1"/>
  <c r="K141" i="1"/>
  <c r="K77" i="1"/>
  <c r="K13" i="1"/>
  <c r="K349" i="1"/>
  <c r="K256" i="1"/>
  <c r="K192" i="1"/>
  <c r="K128" i="1"/>
  <c r="K64" i="1"/>
  <c r="K336" i="1"/>
  <c r="K254" i="1"/>
  <c r="K190" i="1"/>
  <c r="K126" i="1"/>
  <c r="K62" i="1"/>
  <c r="K334" i="1"/>
  <c r="K253" i="1"/>
  <c r="K189" i="1"/>
  <c r="K125" i="1"/>
  <c r="K61" i="1"/>
  <c r="K333" i="1"/>
  <c r="K252" i="1"/>
  <c r="K188" i="1"/>
  <c r="K124" i="1"/>
  <c r="K60" i="1"/>
  <c r="K320" i="1"/>
  <c r="K240" i="1"/>
  <c r="K176" i="1"/>
  <c r="K112" i="1"/>
  <c r="K48" i="1"/>
  <c r="K318" i="1"/>
  <c r="K238" i="1"/>
  <c r="K174" i="1"/>
  <c r="K46" i="1"/>
  <c r="K350" i="1"/>
  <c r="K317" i="1"/>
  <c r="K237" i="1"/>
  <c r="K173" i="1"/>
  <c r="K109" i="1"/>
  <c r="K45" i="1"/>
  <c r="K304" i="1"/>
  <c r="K236" i="1"/>
  <c r="K172" i="1"/>
  <c r="K108" i="1"/>
  <c r="K44" i="1"/>
  <c r="K302" i="1"/>
  <c r="K224" i="1"/>
  <c r="K160" i="1"/>
  <c r="K32" i="1"/>
  <c r="K301" i="1"/>
  <c r="K222" i="1"/>
  <c r="K158" i="1"/>
  <c r="K94" i="1"/>
  <c r="K30" i="1"/>
  <c r="K288" i="1"/>
  <c r="K221" i="1"/>
  <c r="K157" i="1"/>
  <c r="K93" i="1"/>
  <c r="K29" i="1"/>
  <c r="K368" i="1"/>
  <c r="K286" i="1"/>
  <c r="K220" i="1"/>
  <c r="K156" i="1"/>
  <c r="K92" i="1"/>
  <c r="K28" i="1"/>
  <c r="K364" i="1"/>
  <c r="K348" i="1"/>
  <c r="K332" i="1"/>
  <c r="K316" i="1"/>
  <c r="K300" i="1"/>
  <c r="K268" i="1"/>
  <c r="K363" i="1"/>
  <c r="K347" i="1"/>
  <c r="K331" i="1"/>
  <c r="K315" i="1"/>
  <c r="K299" i="1"/>
  <c r="K283" i="1"/>
  <c r="K267" i="1"/>
  <c r="K251" i="1"/>
  <c r="K235" i="1"/>
  <c r="K219" i="1"/>
  <c r="K203" i="1"/>
  <c r="K187" i="1"/>
  <c r="K171" i="1"/>
  <c r="K155" i="1"/>
  <c r="K139" i="1"/>
  <c r="K123" i="1"/>
  <c r="K107" i="1"/>
  <c r="K91" i="1"/>
  <c r="K75" i="1"/>
  <c r="K43" i="1"/>
  <c r="K27" i="1"/>
  <c r="K362" i="1"/>
  <c r="K346" i="1"/>
  <c r="K314" i="1"/>
  <c r="K298" i="1"/>
  <c r="K282" i="1"/>
  <c r="K250" i="1"/>
  <c r="K234" i="1"/>
  <c r="K218" i="1"/>
  <c r="K202" i="1"/>
  <c r="K186" i="1"/>
  <c r="K170" i="1"/>
  <c r="K154" i="1"/>
  <c r="K138" i="1"/>
  <c r="K122" i="1"/>
  <c r="K106" i="1"/>
  <c r="K90" i="1"/>
  <c r="K74" i="1"/>
  <c r="K58" i="1"/>
  <c r="K42" i="1"/>
  <c r="K26" i="1"/>
  <c r="K361" i="1"/>
  <c r="K345" i="1"/>
  <c r="K329" i="1"/>
  <c r="K313" i="1"/>
  <c r="K281" i="1"/>
  <c r="K265" i="1"/>
  <c r="K249" i="1"/>
  <c r="K233" i="1"/>
  <c r="K217" i="1"/>
  <c r="K201" i="1"/>
  <c r="K185" i="1"/>
  <c r="K169" i="1"/>
  <c r="K153" i="1"/>
  <c r="K137" i="1"/>
  <c r="K121" i="1"/>
  <c r="K105" i="1"/>
  <c r="K89" i="1"/>
  <c r="K73" i="1"/>
  <c r="K57" i="1"/>
  <c r="K41" i="1"/>
  <c r="K25" i="1"/>
  <c r="K360" i="1"/>
  <c r="K344" i="1"/>
  <c r="K328" i="1"/>
  <c r="K312" i="1"/>
  <c r="K280" i="1"/>
  <c r="K264" i="1"/>
  <c r="K248" i="1"/>
  <c r="K216" i="1"/>
  <c r="K200" i="1"/>
  <c r="K184" i="1"/>
  <c r="K168" i="1"/>
  <c r="K152" i="1"/>
  <c r="K136" i="1"/>
  <c r="K120" i="1"/>
  <c r="K104" i="1"/>
  <c r="K88" i="1"/>
  <c r="K72" i="1"/>
  <c r="K56" i="1"/>
  <c r="K40" i="1"/>
  <c r="K24" i="1"/>
  <c r="K359" i="1"/>
  <c r="K343" i="1"/>
  <c r="K327" i="1"/>
  <c r="K311" i="1"/>
  <c r="K295" i="1"/>
  <c r="K279" i="1"/>
  <c r="K263" i="1"/>
  <c r="K247" i="1"/>
  <c r="K231" i="1"/>
  <c r="K215" i="1"/>
  <c r="K183" i="1"/>
  <c r="K167" i="1"/>
  <c r="K151" i="1"/>
  <c r="K135" i="1"/>
  <c r="K119" i="1"/>
  <c r="K71" i="1"/>
  <c r="K55" i="1"/>
  <c r="K39" i="1"/>
  <c r="K23" i="1"/>
  <c r="K9" i="1"/>
  <c r="K358" i="1"/>
  <c r="K342" i="1"/>
  <c r="K326" i="1"/>
  <c r="K310" i="1"/>
  <c r="K294" i="1"/>
  <c r="K278" i="1"/>
  <c r="K262" i="1"/>
  <c r="K246" i="1"/>
  <c r="K230" i="1"/>
  <c r="K214" i="1"/>
  <c r="K198" i="1"/>
  <c r="K182" i="1"/>
  <c r="K166" i="1"/>
  <c r="K150" i="1"/>
  <c r="K134" i="1"/>
  <c r="K118" i="1"/>
  <c r="K102" i="1"/>
  <c r="K86" i="1"/>
  <c r="K54" i="1"/>
  <c r="K22" i="1"/>
  <c r="K8" i="1"/>
  <c r="K357" i="1"/>
  <c r="K341" i="1"/>
  <c r="K325" i="1"/>
  <c r="K309" i="1"/>
  <c r="K293" i="1"/>
  <c r="K277" i="1"/>
  <c r="K261" i="1"/>
  <c r="K245" i="1"/>
  <c r="K229" i="1"/>
  <c r="K213" i="1"/>
  <c r="K197" i="1"/>
  <c r="K181" i="1"/>
  <c r="K165" i="1"/>
  <c r="K149" i="1"/>
  <c r="K133" i="1"/>
  <c r="K101" i="1"/>
  <c r="K85" i="1"/>
  <c r="K69" i="1"/>
  <c r="K53" i="1"/>
  <c r="K37" i="1"/>
  <c r="K21" i="1"/>
  <c r="K7" i="1"/>
  <c r="K356" i="1"/>
  <c r="K340" i="1"/>
  <c r="K324" i="1"/>
  <c r="K308" i="1"/>
  <c r="K292" i="1"/>
  <c r="K276" i="1"/>
  <c r="K260" i="1"/>
  <c r="K244" i="1"/>
  <c r="K228" i="1"/>
  <c r="K212" i="1"/>
  <c r="K196" i="1"/>
  <c r="K180" i="1"/>
  <c r="K164" i="1"/>
  <c r="K148" i="1"/>
  <c r="K132" i="1"/>
  <c r="K116" i="1"/>
  <c r="K100" i="1"/>
  <c r="K84" i="1"/>
  <c r="K68" i="1"/>
  <c r="K36" i="1"/>
  <c r="K20" i="1"/>
  <c r="K6" i="1"/>
  <c r="K355" i="1"/>
  <c r="K339" i="1"/>
  <c r="K307" i="1"/>
  <c r="K291" i="1"/>
  <c r="K275" i="1"/>
  <c r="K243" i="1"/>
  <c r="K227" i="1"/>
  <c r="K211" i="1"/>
  <c r="K195" i="1"/>
  <c r="K179" i="1"/>
  <c r="K163" i="1"/>
  <c r="K147" i="1"/>
  <c r="K131" i="1"/>
  <c r="K115" i="1"/>
  <c r="K99" i="1"/>
  <c r="K83" i="1"/>
  <c r="K67" i="1"/>
  <c r="K51" i="1"/>
  <c r="K35" i="1"/>
  <c r="K19" i="1"/>
  <c r="K5" i="1"/>
  <c r="K354" i="1"/>
  <c r="K338" i="1"/>
  <c r="K322" i="1"/>
  <c r="K306" i="1"/>
  <c r="K290" i="1"/>
  <c r="K274" i="1"/>
  <c r="K258" i="1"/>
  <c r="K242" i="1"/>
  <c r="K226" i="1"/>
  <c r="K210" i="1"/>
  <c r="K194" i="1"/>
  <c r="K178" i="1"/>
  <c r="K162" i="1"/>
  <c r="K146" i="1"/>
  <c r="K130" i="1"/>
  <c r="K114" i="1"/>
  <c r="K98" i="1"/>
  <c r="K82" i="1"/>
  <c r="K66" i="1"/>
  <c r="K50" i="1"/>
  <c r="K34" i="1"/>
  <c r="K18" i="1"/>
  <c r="K4" i="1"/>
  <c r="K353" i="1"/>
  <c r="K337" i="1"/>
  <c r="K321" i="1"/>
  <c r="K305" i="1"/>
  <c r="K289" i="1"/>
  <c r="K273" i="1"/>
  <c r="K257" i="1"/>
  <c r="K241" i="1"/>
  <c r="K209" i="1"/>
  <c r="K193" i="1"/>
  <c r="K177" i="1"/>
  <c r="K161" i="1"/>
  <c r="K145" i="1"/>
  <c r="K129" i="1"/>
  <c r="K113" i="1"/>
  <c r="K97" i="1"/>
  <c r="K81" i="1"/>
  <c r="K65" i="1"/>
  <c r="K49" i="1"/>
  <c r="K33" i="1"/>
  <c r="K17" i="1"/>
  <c r="K367" i="1"/>
  <c r="K351" i="1"/>
  <c r="K335" i="1"/>
  <c r="K319" i="1"/>
  <c r="K303" i="1"/>
  <c r="K287" i="1"/>
  <c r="K271" i="1"/>
  <c r="K255" i="1"/>
  <c r="K239" i="1"/>
  <c r="K223" i="1"/>
  <c r="K207" i="1"/>
  <c r="K191" i="1"/>
  <c r="K175" i="1"/>
  <c r="K159" i="1"/>
  <c r="K143" i="1"/>
  <c r="K127" i="1"/>
  <c r="K95" i="1"/>
  <c r="K79" i="1"/>
  <c r="K47" i="1"/>
  <c r="K15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<sst xmlns="http://schemas.openxmlformats.org/spreadsheetml/2006/main" count="188" uniqueCount="141">
  <si>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</si>
  <si>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</si>
  <si>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</si>
  <si>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</si>
  <si>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</si>
  <si>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</si>
  <si>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</si>
  <si>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</si>
  <si>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</si>
  <si>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</si>
  <si>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</si>
  <si>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</si>
  <si>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</si>
  <si>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</si>
  <si>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</si>
  <si>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</si>
  <si>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</si>
  <si>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</si>
  <si>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</si>
  <si>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</si>
  <si>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</si>
  <si>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</si>
  <si>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</si>
  <si>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</si>
  <si>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</si>
  <si>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</si>
  <si>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</si>
  <si>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</si>
  <si>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</si>
  <si>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</si>
  <si>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</si>
  <si>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</si>
  <si>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</si>
  <si>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</si>
  <si>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Row Labels</t>
  </si>
  <si>
    <t>(Multiple Items)</t>
  </si>
  <si>
    <t>Traffic change in Facebook</t>
  </si>
  <si>
    <t>Traffic change in Others</t>
  </si>
  <si>
    <t>Traffic change in Youtube</t>
  </si>
  <si>
    <t>Traffic change in Twitter</t>
  </si>
  <si>
    <t>Traffic changes in Youtube</t>
  </si>
  <si>
    <t xml:space="preserve"> Traffic changes in Others</t>
  </si>
  <si>
    <t>Traffic Changes with respect to same day last week</t>
  </si>
  <si>
    <t xml:space="preserve"> Traffic changes in Facebook</t>
  </si>
  <si>
    <t xml:space="preserve"> Traffic changes in Twitter</t>
  </si>
  <si>
    <t xml:space="preserve"> Conversion change with respect to same day last week</t>
  </si>
  <si>
    <t xml:space="preserve"> Order Change with respect to same day last week</t>
  </si>
  <si>
    <t>Reasons</t>
  </si>
  <si>
    <t>Check if there is change in traffic as compared to same day last week</t>
  </si>
  <si>
    <t>Source of traffic change</t>
  </si>
  <si>
    <t>Drop traffic in Facebook and Twitter as compare to same day last week</t>
  </si>
  <si>
    <t>Check if there is change in Overall Conversion as compared to previous dates</t>
  </si>
  <si>
    <r>
      <t>You need to identify the increase or decrease in the number of orders using </t>
    </r>
    <r>
      <rPr>
        <b/>
        <i/>
        <sz val="13"/>
        <color rgb="FFC00000"/>
        <rFont val="Segoe UI"/>
        <family val="2"/>
      </rPr>
      <t>Session Details </t>
    </r>
    <r>
      <rPr>
        <b/>
        <sz val="13"/>
        <color rgb="FFC00000"/>
        <rFont val="Segoe UI"/>
        <family val="2"/>
      </rPr>
      <t>sheet</t>
    </r>
  </si>
  <si>
    <t>Hypotheses using Supporting data</t>
  </si>
  <si>
    <t>Drop in Count of restaurants and Number of images per restaurant as compare to same day last week.</t>
  </si>
  <si>
    <t>Hike in count of restaurants and number of images per restaurant as compare to same day last week.</t>
  </si>
  <si>
    <t>Hike in avg Cost for two as compare to same day last week.</t>
  </si>
  <si>
    <t>Drop in avg Cost for two as compare to same day last week.</t>
  </si>
  <si>
    <t>Hike in average Delivery Charges as compare to same day last week.</t>
  </si>
  <si>
    <t>Drop in average Delivery Charges as compare to same day last week.</t>
  </si>
  <si>
    <t>Drop in success Rate of payments as compare to same day last week.</t>
  </si>
  <si>
    <t>Hike in success Rate of payments as compare to same day last week.</t>
  </si>
  <si>
    <t>Same in out of stock Items per restaurant and hike in avearge Packaging charges, Success Rate of payments as compare to same day last week.</t>
  </si>
  <si>
    <t>Drop in avg Cost for two, average Delivery Charges and avearge Packaging charges, hike in average Discount  as compare to same day last week.</t>
  </si>
  <si>
    <t>Drop in out of stock Items per restaurant and out of stock Items per restaurant as compare to same day last week.</t>
  </si>
  <si>
    <t>Hike in avg Cost for two and drop in average discount as compare to same day last week.</t>
  </si>
  <si>
    <t>Hike in number of images per restaurant and average Delivery Charges as compare to same day last week.</t>
  </si>
  <si>
    <t>Hike in average Discount and drop in avearge Packaging charges,  average Delivery Charges  as compare to same day last week.</t>
  </si>
  <si>
    <t>Hike in avearge Packaging charges as compare to same day last week.</t>
  </si>
  <si>
    <t>Drop in avearge Packaging charges as compare to same day last week.</t>
  </si>
  <si>
    <t>Hike in out of stock Items per restaurant as compare to same day last week.</t>
  </si>
  <si>
    <t>Drop in out of stock Items per restaurant, Avg Cost for two as compare to same day last week.</t>
  </si>
  <si>
    <t>Hike in number of images per restaurant as compare to same day last week.</t>
  </si>
  <si>
    <t>Hike in Average Discount as compare to same day last week.</t>
  </si>
  <si>
    <t>Drop in Avg Cost for two and hike in Success Rate of payments as compare to same day last week.</t>
  </si>
  <si>
    <t>Hike in Out of stock Items per restaurant as compare to same day last week.</t>
  </si>
  <si>
    <t>Drop in Out of stock Items per restaurant as compare to same day last week.</t>
  </si>
  <si>
    <t>Hike in number of images per restaurant and Success Rate of payments as compare to same day last week.</t>
  </si>
  <si>
    <t>Smaller conversion leading to an increase or decrease in the orders</t>
  </si>
  <si>
    <t>Hike traffic 119% in Facebook, 119% in Youtube, 119% in Twitter and 119% in Others as compare to same day last week</t>
  </si>
  <si>
    <t>Listing change with respect to same day last week</t>
  </si>
  <si>
    <t xml:space="preserve"> Listing change with respect to same day last week</t>
  </si>
  <si>
    <t>Drop traffic -95% in Facebook, -49% in Youtube, -49% in Twitter as compare to same day last week</t>
  </si>
  <si>
    <t>Hike traffic 1980% in in Facebook, 110% in Youtube, 110% in Twitter as compare to same day last week</t>
  </si>
  <si>
    <t>Hike traffic 77% in Facebook, 747% in Twitter as compare to same day last week</t>
  </si>
  <si>
    <t>Drop traffic -53% in Facebook, -53% in Youtube, -53% in Twitter and -53% in Others as compare to same day last week</t>
  </si>
  <si>
    <t>L2M change with respect to same day last week</t>
  </si>
  <si>
    <t>M2C change with respect to same day last week</t>
  </si>
  <si>
    <t>C2P change with respect to same day last week</t>
  </si>
  <si>
    <t>P2O change with respect to same day last week</t>
  </si>
  <si>
    <t xml:space="preserve"> L2M change with respect to same day last week</t>
  </si>
  <si>
    <t xml:space="preserve"> M2C change with respect to same day last week</t>
  </si>
  <si>
    <t xml:space="preserve"> C2P change with respect to same day last week</t>
  </si>
  <si>
    <t xml:space="preserve"> P2O change with respect to same day last week</t>
  </si>
  <si>
    <t>Hike 110% in listing,106% in L2M, 104% in M2C, 102% in C2P, 106% in P2O as compare to same day last week</t>
  </si>
  <si>
    <t>Hike 5% in listing , 7% in L2M, 15% in M2C, 26% in C2P, 23% in P2O as compare to same day last week</t>
  </si>
  <si>
    <t>Drop -49% in listing, -47% in L2M, -47% in M2C, -46% in C2P, -45% in P2O as compare to same day last week</t>
  </si>
  <si>
    <t>Hike  0% in listing, 123% in L2M, 117% in M2C, 113% in C2P, 115% in P2O as compare to same day last week</t>
  </si>
  <si>
    <t>Drop -4% in listing, -3% in L2M, -58% in M2C, -58% in C2P, -56% in P2O as compare to same day last week</t>
  </si>
  <si>
    <t>Hike  2% in listing, 15% in L2M, 19% in M2C, 14% in C2P, 22% in P2O as compare to same day last week</t>
  </si>
  <si>
    <t>Hike 8% in listing, 15% in L2M, 19% in M2C, 14% in C2P, 22% in P2O as compare to same day last week</t>
  </si>
  <si>
    <t>Drop -42% in C2P, -38% in P2O as compare to same day last week</t>
  </si>
  <si>
    <t>Hike 0% in listing, 108% in C2P, 102% in P2O as compare to same day last week</t>
  </si>
  <si>
    <t>Drop  -46% in P2O as compare to same day last week</t>
  </si>
  <si>
    <t>Hike 6% in listing, 9% in L2M, 14% in M2C, 16% in C2P, 22% in P2O as compare to same day last week</t>
  </si>
  <si>
    <t>Hike 78% in P2O as compare to same day last week</t>
  </si>
  <si>
    <t>Drop -44% in M2C, -48% in C2P, -52% in P2O as compare to same day last week</t>
  </si>
  <si>
    <t>Hike 70% in M2C, 87% in C2P, 92% in P2O as compare to same day last week</t>
  </si>
  <si>
    <t>Drop -9% in listing, -15% in L2M, -21% in M2C, -24% in C2P, -27% in P2O as compare to same day last week</t>
  </si>
  <si>
    <t>Hike 8% in listing , 13% in L2M, 16% in M2C, 21% in C2P, 28% in P2O as compare to same day last week</t>
  </si>
  <si>
    <t>Hike 11% in listing , 6% in L2M, 84% in M2C, 77% in C2P, 73% in P2O as compare to same day last week</t>
  </si>
  <si>
    <t>Hike 7% in listing , 10% in L2M, 19% in M2C, 25% in C2P, 25% in P2O as compare to same day last week</t>
  </si>
  <si>
    <t>Drop -40% in M2C, -43% in C2P, -39% in P2O as compare to same day last week</t>
  </si>
  <si>
    <t>Drop -53% in listing, -54% in L2M, -51% in M2C, -54% in C2P, -54% in P2O as compare to same day last week</t>
  </si>
  <si>
    <t>Hike 119% in listing , 128% in L2M, 115% in M2C, 130% in C2P, 115% in P2O as compare to same day last week</t>
  </si>
  <si>
    <t>Drop -10% in listing, -63% in L2M, -63% in M2C, -64% in C2P, -63% in P2O as compare to same day last week</t>
  </si>
  <si>
    <t>Hike 3% in listing , 145% in L2M, 145% in M2C, 152% in C2P, 135% in P2O as compare to same day last week</t>
  </si>
  <si>
    <t>Drop -50% in C2P, -54% in P2O as compare to same day last week</t>
  </si>
  <si>
    <t>Hike 3% in listing, 96% in C2P, 107% in P2O as compare to same day last week</t>
  </si>
  <si>
    <t>Drop -5% in listing, -55% in M2C, -54% in C2P, -54% in P2O as compare to same day last week</t>
  </si>
  <si>
    <t>Hike 118% in M2C, 109% in C2P, 112% in P2O as compare to same day last week</t>
  </si>
  <si>
    <t>Hike 3% in L2M, 4% in M2C, 14% in C2P, 22% in P2O as compare to same day last week</t>
  </si>
  <si>
    <t>Hike 9% in listing , 12% in L2M, 20% in M2C, 25% in C2P, 32% in P2O as compare to same day last week</t>
  </si>
  <si>
    <t>Hike 7% in listing , 6% in L2M, 13% in M2C, 19% in C2P, 26% in P2O as compare to same day last week</t>
  </si>
  <si>
    <t>Drop -7% in listing, -8% in L2M, -61% in M2C, -58% in C2P, -57% in P2O as compare to same day last week</t>
  </si>
  <si>
    <t>Hike 5% in listing , 4% in L2M, 160% in M2C, 40% in C2P, 135% in P2O as compare to same day last week</t>
  </si>
  <si>
    <t>Hike 1% in listing , 5% in L2M, 6% in M2C, 13% in C2P, 21% in P2O as compare to same day last week</t>
  </si>
  <si>
    <t>Hike 0% in listing , 5% in L2M, 16% in M2C, 16% in C2P, 21% in P2O as compare to same day last week</t>
  </si>
  <si>
    <t>Hike 0% in listing,123% in L2M, 117% in M2C, 113% in C2P, 115% in P2O as compare to same day last week</t>
  </si>
  <si>
    <t>Hike 2% in listing, 138% in M2C, 131% in C2P, 120% in P2O as compare to same day last week</t>
  </si>
  <si>
    <t>Drop -40% in listing, -73% in L2M, -71% in M2C, -70% in C2P, -72% in P2O as compare to same day last week</t>
  </si>
  <si>
    <t>Hike  77% in listing, 93% in L2M, 84% in M2C, 80% in C2P, 85% in P2O as compare to same day last week</t>
  </si>
  <si>
    <t>Drop -46% in P2O as compare to same day last week</t>
  </si>
  <si>
    <t>Hike 11% in listing, 6% in L2M, 84% in M2C, 77% in C2P, 73% in P2O as compare to same day last week</t>
  </si>
  <si>
    <t>Drop  -40% in M2C, -43% in C20, -39% in P2O as compare to same day last week</t>
  </si>
  <si>
    <t>Hike 3% in listing,145% in L2M, 145% in M2C, 152% in C2P, 135% in P2O as compare to same day last week</t>
  </si>
  <si>
    <t>Drop -50% in M2C, -54% in C2P -72% in P2O as compare to same day last week</t>
  </si>
  <si>
    <t>Drop -5% in listing, 0% in L2M, -55% in M2C, -54% in C2P, -54% in P2O as compare to same day last week</t>
  </si>
  <si>
    <t>Hike 9% in listing,12% in L2M, 20% in M2C, 25% in C2P, 32% in P2O as compare to same day last week</t>
  </si>
  <si>
    <t>Hike 5% in listing,4% in L2M, 160% in M2C, 140% in C2P, 135% in P2O as compare to same day last week</t>
  </si>
  <si>
    <t>Hike 0% in listing,5% in L2M, 16% in M2C, 16% in C2P, 21% in P2O as compare to same day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</si>
</sst>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Segoe UI"/>
      <family val="2"/>
    </font>
    <font>
      <b/>
      <sz val="13"/>
      <color rgb="FFC00000"/>
      <name val="Segoe UI"/>
      <family val="2"/>
    </font>
    <font>
      <b/>
      <i/>
      <sz val="13"/>
      <color rgb="FFC00000"/>
      <name val="Segoe UI"/>
      <family val="2"/>
    </font>
    <font>
      <sz val="12"/>
      <color rgb="FF7030A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FF0000"/>
      <name val="Segoe UI"/>
      <family val="2"/>
    </font>
    <font>
      <b/>
      <sz val="13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9" fontId="0" fillId="0" borderId="1" xfId="0" applyNumberFormat="1" applyBorder="1"/>
    <xf numFmtId="1" fontId="0" fillId="0" borderId="2" xfId="0" applyNumberFormat="1" applyBorder="1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pivotButton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" fontId="0" fillId="0" borderId="1" xfId="0" applyNumberFormat="1" applyBorder="1"/>
    <xf numFmtId="0" fontId="0" fillId="0" borderId="1" xfId="0" pivotButton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9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horizontal="left"/>
    </dxf>
    <dxf>
      <alignment vertical="top"/>
    </dxf>
    <dxf>
      <alignment wrapText="1"/>
    </dxf>
    <dxf>
      <numFmt numFmtId="13" formatCode="0%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border>
        <right style="thin">
          <color indexed="64"/>
        </right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3" formatCode="0%"/>
    </dxf>
    <dxf>
      <alignment wrapText="1"/>
    </dxf>
    <dxf>
      <alignment horizontal="center"/>
    </dxf>
    <dxf>
      <alignment vertical="center"/>
    </dxf>
    <dxf>
      <alignment wrapText="1"/>
    </dxf>
    <dxf>
      <alignment horizontal="center"/>
    </dxf>
    <dxf>
      <alignment vertical="center"/>
    </dxf>
    <dxf>
      <alignment horizontal="center"/>
    </dxf>
    <dxf>
      <alignment vertical="center"/>
    </dxf>
    <dxf>
      <alignment wrapText="1"/>
    </dxf>
    <dxf>
      <alignment horizontal="center"/>
    </dxf>
    <dxf>
      <alignment vertical="center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1.690630555553" createdVersion="8" refreshedVersion="8" minRefreshableVersion="3" recordCount="366" xr:uid="{31C4777F-162A-4EE9-A2D7-B4A8817332E5}">
  <cacheSource type="worksheet">
    <worksheetSource ref="B2:W368" sheet="Session Details"/>
  </cacheSource>
  <cacheFields count="25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  <fieldGroup par="24"/>
    </cacheField>
    <cacheField name="Listing" numFmtId="0">
      <sharedItems containsSemiMixedTypes="0" containsString="0" containsNumber="1" containsInteger="1" minValue="10207150" maxValue="47134238"/>
    </cacheField>
    <cacheField name="Menu" numFmtId="0">
      <sharedItems containsSemiMixedTypes="0" containsString="0" containsNumber="1" containsInteger="1" minValue="2063147" maxValue="10196078"/>
    </cacheField>
    <cacheField name="Carts" numFmtId="0">
      <sharedItems containsSemiMixedTypes="0" containsString="0" containsNumber="1" containsInteger="1" minValue="817006" maxValue="3751088"/>
    </cacheField>
    <cacheField name="Payments" numFmtId="0">
      <sharedItems containsSemiMixedTypes="0" containsString="0" containsNumber="1" containsInteger="1" minValue="596414" maxValue="2656756"/>
    </cacheField>
    <cacheField name="Orders" numFmtId="0">
      <sharedItems containsSemiMixedTypes="0" containsString="0" containsNumber="1" minValue="498841" maxValue="2221600"/>
    </cacheField>
    <cacheField name="Overall conversion" numFmtId="9">
      <sharedItems containsSemiMixedTypes="0" containsString="0" containsNumber="1" minValue="1.5671593882322647E-2" maxValue="9.1715082005789803E-2"/>
    </cacheField>
    <cacheField name="Order Change with respect to same day last week" numFmtId="9">
      <sharedItems containsSemiMixedTypes="0" containsString="0" containsNumber="1" minValue="-0.71708723442563915" maxValue="1.3547702422639891" count="360">
        <n v="0"/>
        <n v="3.1356703048005974E-2"/>
        <n v="0.1945488699447242"/>
        <n v="-0.4522502426107996"/>
        <n v="-0.13115176381669258"/>
        <n v="5.2871319138911188E-2"/>
        <n v="2.9778612542572747E-2"/>
        <n v="6.550933508024892E-2"/>
        <n v="-8.6445104445859289E-2"/>
        <n v="-7.6628044753183744E-2"/>
        <n v="1.0595416371384867"/>
        <n v="0.16104249551291261"/>
        <n v="-4.0356817681399204E-2"/>
        <n v="0.11664479572912434"/>
        <n v="0.23352106416819263"/>
        <n v="0.85430485686646174"/>
        <n v="9.8774591206907125E-4"/>
        <n v="-0.17516574129721951"/>
        <n v="-5.6459868607658614E-2"/>
        <n v="9.2882647461171253E-2"/>
        <n v="-1.9630799659368758E-2"/>
        <n v="-0.11250036399885421"/>
        <n v="-0.71708723442563915"/>
        <n v="-7.8019563062868946E-2"/>
        <n v="0.20059441674862155"/>
        <n v="7.1616556279585408E-2"/>
        <n v="-0.11100185204519353"/>
        <n v="6.0833246003320962E-2"/>
        <n v="-8.5806571239552931E-2"/>
        <n v="1.1476852728398028"/>
        <n v="-2.0213680806117074E-3"/>
        <n v="8.3990469010527091E-2"/>
        <n v="-5.7509600938203898E-2"/>
        <n v="0.1840511785869976"/>
        <n v="-4.9231076440156785E-2"/>
        <n v="8.2977972200451333E-2"/>
        <n v="4.0516023501679044E-2"/>
        <n v="8.7452358707419409E-2"/>
        <n v="-0.14069092654880477"/>
        <n v="3.1362191919734883E-2"/>
        <n v="-4.6686155168073507E-2"/>
        <n v="-0.12229008244350137"/>
        <n v="0.10363771309396363"/>
        <n v="-0.55839299648571217"/>
        <n v="-0.12241464451003137"/>
        <n v="-3.019825251518482E-2"/>
        <n v="7.1306612443905903E-2"/>
        <n v="-0.18364175802924843"/>
        <n v="4.0829077732684294E-2"/>
        <n v="-0.11174962987792958"/>
        <n v="1.2004191790539451"/>
        <n v="8.2246376811594191E-2"/>
        <n v="0.22324803045110131"/>
        <n v="5.9032986501891482E-2"/>
        <n v="-0.37594234941110949"/>
        <n v="3.03652884720651E-2"/>
        <n v="8.1492115581014435E-2"/>
        <n v="-7.7860132236055479E-2"/>
        <n v="-0.16522538222440208"/>
        <n v="-0.13097833046398133"/>
        <n v="-4.6617420803931608E-2"/>
        <n v="1.0202070652584099"/>
        <n v="1.0355904530176874E-2"/>
        <n v="-0.11261551390237801"/>
        <n v="3.2510015366695066E-2"/>
        <n v="0.11595244647875091"/>
        <n v="3.8334933760332257E-2"/>
        <n v="-0.14866249706049239"/>
        <n v="-2.4003516193720209E-3"/>
        <n v="-0.12101539450238075"/>
        <n v="7.3381290249115549E-2"/>
        <n v="-0.45549226537958976"/>
        <n v="0.11773844194404104"/>
        <n v="-2.6704205453110585E-2"/>
        <n v="0.15016750885693586"/>
        <n v="3.2486296530253478E-2"/>
        <n v="0.22259812803337153"/>
        <n v="3.1850312992747876E-2"/>
        <n v="0.77964973472889199"/>
        <n v="-0.16532796254967064"/>
        <n v="6.221354938736634E-2"/>
        <n v="2.0949052908036059E-2"/>
        <n v="-6.7210947055343917E-2"/>
        <n v="-0.10790000739365102"/>
        <n v="8.3129559033894296E-3"/>
        <n v="3.9878784124722788E-2"/>
        <n v="0.16161637241398497"/>
        <n v="-0.52087951809985289"/>
        <n v="0.12652928215188264"/>
        <n v="6.1529171460528609E-2"/>
        <n v="-8.3514783877319365E-2"/>
        <n v="-7.6010929963872487E-2"/>
        <n v="9.8032926600166714E-3"/>
        <n v="-9.3912999215507775E-2"/>
        <n v="0.9239043412518404"/>
        <n v="-0.27312591355188975"/>
        <n v="-0.13870878771620221"/>
        <n v="0.28376620785956508"/>
        <n v="0.12600537470079898"/>
        <n v="-1.9698327529031001E-2"/>
        <n v="0.10380374707337348"/>
        <n v="0.7302283946685022"/>
        <n v="0.2472495952251057"/>
        <n v="-1.3246855591761975E-3"/>
        <n v="-3.0611356968823777E-4"/>
        <n v="2.9183076903552152E-2"/>
        <n v="-0.11397510352957152"/>
        <n v="0.10543108751981545"/>
        <n v="-0.38690483590402214"/>
        <n v="-7.8703103693101739E-2"/>
        <n v="9.246269927953743E-2"/>
        <n v="-0.14794268586809256"/>
        <n v="-0.17094798772087394"/>
        <n v="8.5294138133996444E-2"/>
        <n v="-1.1071457346926161E-2"/>
        <n v="1.9271173724444424E-3"/>
        <n v="-3.6611108180407914E-2"/>
        <n v="-0.14743647070153953"/>
        <n v="-6.796122408523797E-2"/>
        <n v="-4.0209787320542922E-2"/>
        <n v="4.9896948901256177E-2"/>
        <n v="-8.6084544765537951E-2"/>
        <n v="-5.7604244424950046E-2"/>
        <n v="6.1241770520528371E-2"/>
        <n v="0.12861441428720322"/>
        <n v="2.0408256467735919E-2"/>
        <n v="5.8909167924360961E-2"/>
        <n v="9.5618126577945217E-2"/>
        <n v="-3.8461596087691285E-2"/>
        <n v="0.13802425552968423"/>
        <n v="-0.11385018040418016"/>
        <n v="4.0192888689237538E-2"/>
        <n v="-1.0784869725448676E-2"/>
        <n v="6.5633229561417927E-2"/>
        <n v="-0.13879450075185029"/>
        <n v="0.15003704647287197"/>
        <n v="-4.8715414015697567E-2"/>
        <n v="9.352031094676394E-2"/>
        <n v="6.1562684713828197E-2"/>
        <n v="9.5919983195178249E-2"/>
        <n v="-0.14081009196851069"/>
        <n v="-1.7266051880761024E-3"/>
        <n v="-0.13841280293530445"/>
        <n v="-3.7994839312172735E-2"/>
        <n v="1.3929081297989754E-3"/>
        <n v="-3.8564196416479901E-2"/>
        <n v="1.0739098125715163E-2"/>
        <n v="5.3270059523439439E-2"/>
        <n v="0.12948815611104747"/>
        <n v="-1.9079437767929863E-2"/>
        <n v="0.17158506089799253"/>
        <n v="3.9275462276182838E-2"/>
        <n v="-0.19906978466884373"/>
        <n v="-3.9550376388225117E-2"/>
        <n v="0.10489427948257268"/>
        <n v="-5.9319416552465198E-2"/>
        <n v="0.1574640307232813"/>
        <n v="-8.5972568873978084E-2"/>
        <n v="-4.8281170173087862E-2"/>
        <n v="0.13034570703885873"/>
        <n v="3.113289850353107E-2"/>
        <n v="3.8750444482088753E-2"/>
        <n v="-4.0446305109541392E-2"/>
        <n v="-0.10233087689920028"/>
        <n v="-0.54373712252615491"/>
        <n v="4.0964294729756157E-2"/>
        <n v="-2.0820677736646198E-2"/>
        <n v="-2.0762373081679608E-2"/>
        <n v="-9.3590157034063814E-2"/>
        <n v="1.1809360117449152E-2"/>
        <n v="2.1767457361936859E-2"/>
        <n v="1.1472182813955829"/>
        <n v="-7.6288502386822388E-2"/>
        <n v="9.4959494525097998E-2"/>
        <n v="1.8389736789220734E-2"/>
        <n v="5.171274980893803E-2"/>
        <n v="3.1238105124744786E-2"/>
        <n v="0.10412438387938527"/>
        <n v="2.0188825160964097E-2"/>
        <n v="1.7345429029346215E-2"/>
        <n v="1.2231834220112869E-2"/>
        <n v="-3.5684027560325182E-2"/>
        <n v="-1.0229629167273546E-2"/>
        <n v="3.0456570198363897E-2"/>
        <n v="3.0106953334427589E-2"/>
        <n v="-7.8968994091960232E-3"/>
        <n v="9.6160692596560127E-2"/>
        <n v="9.2529574645995316E-2"/>
        <n v="0.10363807913342882"/>
        <n v="1.1029829667104307E-2"/>
        <n v="-0.63082013655867986"/>
        <n v="-0.14638004814298977"/>
        <n v="7.9780559580538757E-2"/>
        <n v="8.3752028081066632E-2"/>
        <n v="-9.6020706524949762E-2"/>
        <n v="-0.14096703779861175"/>
        <n v="-9.0266927359072824E-3"/>
        <n v="1.3503180372102532"/>
        <n v="9.2763758052085699E-3"/>
        <n v="-0.10337316478461622"/>
        <n v="-0.16445501347909486"/>
        <n v="-1.7555963718715928E-2"/>
        <n v="7.3212154268398777E-2"/>
        <n v="8.6768603846072434E-3"/>
        <n v="3.064391629386698E-2"/>
        <n v="1.8893876057097803E-2"/>
        <n v="0.16231751902245817"/>
        <n v="6.1115020545257748E-2"/>
        <n v="4.9113520787332776E-2"/>
        <n v="1.0185488493980932E-2"/>
        <n v="-6.8627473639041092E-2"/>
        <n v="1.0841940708214315E-2"/>
        <n v="-0.10453264967348441"/>
        <n v="-0.18102230670794195"/>
        <n v="2.7222427650719361E-4"/>
        <n v="6.0944893288363611E-2"/>
        <n v="-0.54353363205176886"/>
        <n v="2.971489450401843E-2"/>
        <n v="9.2516029944394562E-2"/>
        <n v="0.12829034045226972"/>
        <n v="5.2218254669348596E-2"/>
        <n v="-4.9304542867056877E-2"/>
        <n v="-1.7757083979647259E-2"/>
        <n v="1.0661671278564273"/>
        <n v="-9.2265921213289248E-3"/>
        <n v="4.3231427631514885E-2"/>
        <n v="1.1373698798706755E-2"/>
        <n v="7.2482342701778446E-2"/>
        <n v="3.0748764093547987E-2"/>
        <n v="-0.12324723048552311"/>
        <n v="0.12805212945143363"/>
        <n v="2.1671906949441988E-2"/>
        <n v="-0.17374224227100332"/>
        <n v="5.1750628343393723E-2"/>
        <n v="-5.8900373158981778E-2"/>
        <n v="-6.6002030475649676E-2"/>
        <n v="2.158414759290106E-2"/>
        <n v="-6.9493243300028373E-2"/>
        <n v="5.9740946129111183E-2"/>
        <n v="1.7803444891387521E-2"/>
        <n v="-7.7849068606202554E-2"/>
        <n v="-1.9872239532180869E-2"/>
        <n v="1.9166708653638898E-2"/>
        <n v="-9.7887729498568721E-2"/>
        <n v="2.2263527915664216E-2"/>
        <n v="6.3144139792796983E-2"/>
        <n v="1.2401324949050219E-2"/>
        <n v="-4.9085629909993767E-2"/>
        <n v="1.9644497734315314E-2"/>
        <n v="0.10249145391272219"/>
        <n v="-0.53590439000986212"/>
        <n v="9.3625553154356611E-2"/>
        <n v="-0.18169466263960421"/>
        <n v="0.14906423033862848"/>
        <n v="-4.0671192642881215E-2"/>
        <n v="-3.849616412812662E-2"/>
        <n v="-9.1954935524514836E-2"/>
        <n v="1.1152745531323451"/>
        <n v="1.9129463456197149E-2"/>
        <n v="5.0505650425083815E-2"/>
        <n v="-1.7540111192366314E-2"/>
        <n v="0.17446451485539427"/>
        <n v="6.2415223682413146E-2"/>
        <n v="-3.0677503703643749E-2"/>
        <n v="7.4326534989770598E-2"/>
        <n v="-0.17286542104971103"/>
        <n v="1.2666670490402376E-2"/>
        <n v="-0.12234217065560604"/>
        <n v="-0.18038878280484005"/>
        <n v="-1.9805813921328408E-2"/>
        <n v="-5.8652468942478331E-2"/>
        <n v="4.1273140835281552E-2"/>
        <n v="8.5402326831010456E-2"/>
        <n v="0.11494806239309452"/>
        <n v="8.1779027429128126E-2"/>
        <n v="0.21871070507745793"/>
        <n v="-0.14034239487284683"/>
        <n v="9.5618491304586994E-2"/>
        <n v="-1.5284980852815488E-3"/>
        <n v="-1.1775966432756357E-2"/>
        <n v="-0.19829372316253391"/>
        <n v="-0.11313267910935909"/>
        <n v="-6.7221653766484701E-2"/>
        <n v="6.1414239622874067E-2"/>
        <n v="7.1705743358689844E-2"/>
        <n v="3.177506709190614E-2"/>
        <n v="9.4961025593371939E-3"/>
        <n v="0.32382903302894461"/>
        <n v="0.19867558485682779"/>
        <n v="1.2531332152540875E-2"/>
        <n v="9.4426795643601791E-2"/>
        <n v="-0.10333342652249045"/>
        <n v="-6.8069667037737314E-2"/>
        <n v="-4.7898905788276158E-2"/>
        <n v="-0.16438069541208"/>
        <n v="-0.13142904531624966"/>
        <n v="3.906748988716191E-2"/>
        <n v="-0.18235948174610572"/>
        <n v="7.0869645087190403E-2"/>
        <n v="-7.8974379069435274E-2"/>
        <n v="2.14525645157293E-2"/>
        <n v="-0.12378515452073491"/>
        <n v="7.3492453743802422E-2"/>
        <n v="-0.15543983474545175"/>
        <n v="0.1293683727802637"/>
        <n v="-3.0024016065268277E-2"/>
        <n v="0.26260801898348074"/>
        <n v="-1.2684939402672679E-2"/>
        <n v="0.16360274375580763"/>
        <n v="-2.2583445107012823E-2"/>
        <n v="0.17160385385363863"/>
        <n v="0.11609911089315084"/>
        <n v="7.4309968434143725E-2"/>
        <n v="-0.15921567732289399"/>
        <n v="-0.57004623700582813"/>
        <n v="0.17109664681616077"/>
        <n v="-2.6689080218361472E-2"/>
        <n v="-1.6965332095788321E-2"/>
        <n v="-9.5681832159261737E-2"/>
        <n v="0.14641762191714625"/>
        <n v="5.4412811318888643E-2"/>
        <n v="1.3547702422639891"/>
        <n v="-6.4550704753341459E-2"/>
        <n v="5.0698941695590971E-2"/>
        <n v="6.2910276291296974E-3"/>
        <n v="6.1489765635050153E-2"/>
        <n v="-0.1012419680467409"/>
        <n v="5.9534056243808253E-2"/>
        <n v="0.20747489400703478"/>
        <n v="-3.9677707910705906E-2"/>
        <n v="1.9222381382533626E-2"/>
        <n v="-8.263346284092199E-3"/>
        <n v="9.5230229133024258E-2"/>
        <n v="-2.0513699985488687E-2"/>
        <n v="-3.623744788939387E-2"/>
        <n v="-0.17928270430340221"/>
        <n v="-4.9824002490055808E-2"/>
        <n v="-3.671571241047511E-2"/>
        <n v="-6.7176289013204826E-2"/>
        <n v="-2.7786352724930241E-2"/>
        <n v="-2.1071274647128546E-2"/>
        <n v="7.0848537461892125E-2"/>
        <n v="-0.1512819413479678"/>
        <n v="6.3777394532654963E-2"/>
        <n v="-0.10633509793798579"/>
        <n v="3.0315187763836571E-2"/>
        <n v="-0.12197005010014961"/>
        <n v="-5.8766203241909509E-2"/>
        <n v="-0.15770913551564303"/>
        <n v="0.21029166080314066"/>
        <n v="-9.6867855803172809E-2"/>
        <n v="0.18819603848330502"/>
        <n v="-1.9849632492091485E-2"/>
        <n v="6.9238688988570773E-2"/>
        <n v="6.335698896963593E-2"/>
        <n v="0.17702582712427128"/>
        <n v="-4.8227189709752039E-2"/>
        <n v="-2.0096189604669967E-2"/>
        <n v="-2.1348651972925126E-2"/>
        <n v="2.0618704144240274E-2"/>
      </sharedItems>
    </cacheField>
    <cacheField name="Traffic Change with respect to same day last week" numFmtId="9">
      <sharedItems containsSemiMixedTypes="0" containsString="0" containsNumber="1" minValue="-0.52999999079076909" maxValue="1.1914892991677402" count="163">
        <n v="0"/>
        <n v="4.1666686651977258E-2"/>
        <n v="2.9703007310898588E-2"/>
        <n v="-0.48958335231937844"/>
        <n v="-5.0000000000000044E-2"/>
        <n v="6.1855669392811174E-2"/>
        <n v="-7.6190467419780084E-2"/>
        <n v="-2.0000009209230951E-2"/>
        <n v="-6.7307699970698742E-2"/>
        <n v="1.1020409160516529"/>
        <n v="7.3684220220243013E-2"/>
        <n v="-3.8834951036350263E-2"/>
        <n v="5.154639126319327E-2"/>
        <n v="0.76530612964069489"/>
        <n v="2.0618565999329652E-2"/>
        <n v="-7.7669894666066996E-2"/>
        <n v="-6.8627459389436152E-2"/>
        <n v="0.10526315666056507"/>
        <n v="2.0202019974729035E-2"/>
        <n v="-3.9215703977760197E-2"/>
        <n v="-0.40462427961056557"/>
        <n v="4.0404011745583279E-2"/>
        <n v="1.0526296401619062E-2"/>
        <n v="-7.6190475382247658E-2"/>
        <n v="-9.9010010179394481E-3"/>
        <n v="6.2500029977965887E-2"/>
        <n v="6.3157875348987425E-2"/>
        <n v="1.0309266749248591E-2"/>
        <n v="3.0000011138400229E-2"/>
        <n v="5.1020408642713067E-2"/>
        <n v="1.9417484842767951E-2"/>
        <n v="5.2631578947368363E-2"/>
        <n v="-2.9411755411675844E-2"/>
        <n v="-1.9801944086928258E-2"/>
        <n v="4.081632653061229E-2"/>
        <n v="-1.9417475518175187E-2"/>
        <n v="-2.9126204911649523E-2"/>
        <n v="-3.809525563663041E-2"/>
        <n v="2.0000009209230951E-2"/>
        <n v="-3.0303066948270674E-2"/>
        <n v="3.0303020437004058E-2"/>
        <n v="-5.8823529411764719E-2"/>
        <n v="-1.9801979979641171E-2"/>
        <n v="-2.9999990790768982E-2"/>
        <n v="1.9801989677181275E-2"/>
        <n v="8.3333373303954517E-2"/>
        <n v="9.80390342279569E-3"/>
        <n v="8.3333333333333259E-2"/>
        <n v="-1.0101021238273722E-2"/>
        <n v="3.0927825263863395E-2"/>
        <n v="-2.0202029128424948E-2"/>
        <n v="-3.8461555490441612E-2"/>
        <n v="5.1020419528979843E-2"/>
        <n v="-9.9999815815380311E-3"/>
        <n v="5.0000000000000044E-2"/>
        <n v="-8.6538450828461344E-2"/>
        <n v="-7.7669902072700525E-2"/>
        <n v="2.0201982617158221E-2"/>
        <n v="-4.7619047619047672E-2"/>
        <n v="4.2105262664225984E-2"/>
        <n v="6.3157893996339087E-2"/>
        <n v="-4.9504951397826846E-2"/>
        <n v="-2.0408172854259776E-2"/>
        <n v="8.2474216527056665E-2"/>
        <n v="1.0100998736455313E-2"/>
        <n v="-5.9405939938923624E-2"/>
        <n v="-5.8252409823299045E-2"/>
        <n v="9.3750020984576077E-2"/>
        <n v="7.2916677658587448E-2"/>
        <n v="-9.5237919824172623E-3"/>
        <n v="4.0000000000000036E-2"/>
        <n v="1.0526303941424953E-2"/>
        <n v="-3.8834924980530983E-2"/>
        <n v="-8.6538477715919493E-2"/>
        <n v="-7.6923076923076872E-2"/>
        <n v="4.0000018418461902E-2"/>
        <n v="0.10526315789473695"/>
        <n v="3.1250011602500294E-2"/>
        <n v="-1.030930673479602E-2"/>
        <n v="-9.9009720434640736E-3"/>
        <n v="6.0606059924187328E-2"/>
        <n v="-9.6153739053844722E-3"/>
        <n v="-1.041664768062156E-2"/>
        <n v="2.105264127287465E-2"/>
        <n v="-6.6666675437362821E-2"/>
        <n v="-5.8823555966640351E-2"/>
        <n v="-8.5714295413028663E-2"/>
        <n v="-4.8543699609418511E-2"/>
        <n v="-1.0204062934193514E-2"/>
        <n v="1.0416695645367069E-2"/>
        <n v="6.25E-2"/>
        <n v="-3.0612233532244737E-2"/>
        <n v="-4.0000018418461902E-2"/>
        <n v="2.9411755411675955E-2"/>
        <n v="-2.0618565999329763E-2"/>
        <n v="-1.9607843137254943E-2"/>
        <n v="-1.9047627818315149E-2"/>
        <n v="8.4210516621862075E-2"/>
        <n v="5.0000011138400247E-2"/>
        <n v="9.7087647738864913E-3"/>
        <n v="-5.940592344129092E-2"/>
        <n v="-9.523820030781005E-3"/>
        <n v="-9.6154110101844825E-3"/>
        <n v="3.0927823213518835E-2"/>
        <n v="-1.9417484842768062E-2"/>
        <n v="6.1855650527727013E-2"/>
        <n v="2.0000000000000018E-2"/>
        <n v="9.9010176337173128E-3"/>
        <n v="-0.52999999079076909"/>
        <n v="-4.9019596923137065E-2"/>
        <n v="-5.7692333235662363E-2"/>
        <n v="7.2164957262522922E-2"/>
        <n v="1.1914892991677402"/>
        <n v="1.0309259264533743E-2"/>
        <n v="1.0204109920066262E-2"/>
        <n v="-2.8846188755405233E-2"/>
        <n v="-9.7087200688814601E-3"/>
        <n v="-3.061223578845329E-2"/>
        <n v="-3.8461538461538436E-2"/>
        <n v="-1.0204070266938592E-2"/>
        <n v="-1.0101037819845726E-2"/>
        <n v="3.9603979354362773E-2"/>
        <n v="-1.0309289715021874E-2"/>
        <n v="-9.5238095238095233E-2"/>
        <n v="-5.7142839601464823E-2"/>
        <n v="-9.9999888615998067E-3"/>
        <n v="-1.0416655064166447E-2"/>
        <n v="3.1578937674493712E-2"/>
        <n v="2.1052631332113103E-2"/>
        <n v="1.0000011138400211E-2"/>
        <n v="2.9702958941342894E-2"/>
        <n v="-7.6923110980883114E-2"/>
        <n v="5.2083334332598819E-2"/>
        <n v="3.0612256263673698E-2"/>
        <n v="-2.970296172064546E-2"/>
        <n v="5.2083344935833553E-2"/>
        <n v="-4.0404039949458181E-2"/>
        <n v="-4.8076912366922908E-2"/>
        <n v="7.2916678269166812E-2"/>
        <n v="2.0833343325988629E-2"/>
        <n v="-9.7087485730682488E-3"/>
        <n v="-6.8627440060392009E-2"/>
        <n v="-4.8543689754417474E-2"/>
        <n v="-4.0404058256849784E-2"/>
        <n v="4.0816345708519552E-2"/>
        <n v="1.9801979979641171E-2"/>
        <n v="-4.9019607400555998E-2"/>
        <n v="3.1250038971355698E-2"/>
        <n v="7.3684197937763818E-2"/>
        <n v="2.9411775625882486E-2"/>
        <n v="-6.6666676567466721E-2"/>
        <n v="6.0606040874008116E-2"/>
        <n v="-2.8571438876342947E-2"/>
        <n v="-2.8571419800732412E-2"/>
        <n v="7.1428581496972621E-2"/>
        <n v="9.708726945106827E-3"/>
        <n v="-5.7692307692307709E-2"/>
        <n v="5.0505049565428894E-2"/>
        <n v="-2.0408163265306145E-2"/>
        <n v="-3.9603933764109533E-2"/>
        <n v="9.8039324886276535E-3"/>
        <n v="1.0416678269166812E-2"/>
        <n v="3.061223578845329E-2"/>
      </sharedItems>
    </cacheField>
    <cacheField name="Conversion change with respect to same day last week" numFmtId="9">
      <sharedItems containsSemiMixedTypes="0" containsString="0" containsNumber="1" minValue="-0.59195909830169868" maxValue="1.2783695472773182"/>
    </cacheField>
    <cacheField name="L2M" numFmtId="9">
      <sharedItems containsSemiMixedTypes="0" containsString="0" containsNumber="1" minValue="9.9999985459109E-2" maxValue="0.26249996979645729"/>
    </cacheField>
    <cacheField name="M2C" numFmtId="9">
      <sharedItems containsSemiMixedTypes="0" containsString="0" containsNumber="1" minValue="0.13599997342105244" maxValue="0.67199992761866711"/>
    </cacheField>
    <cacheField name="C2P" numFmtId="9">
      <sharedItems containsSemiMixedTypes="0" containsString="0" containsNumber="1" minValue="0.32639989286683241" maxValue="0.76650015845159969"/>
    </cacheField>
    <cacheField name="P2O" numFmtId="9">
      <sharedItems containsSemiMixedTypes="0" containsString="0" containsNumber="1" minValue="0.38539988387533919" maxValue="0.86100053552302747"/>
    </cacheField>
    <cacheField name="Facebook" numFmtId="0">
      <sharedItems containsSemiMixedTypes="0" containsString="0" containsNumber="1" containsInteger="1" minValue="387156" maxValue="16968325"/>
    </cacheField>
    <cacheField name="Youtube" numFmtId="0">
      <sharedItems containsSemiMixedTypes="0" containsString="0" containsNumber="1" containsInteger="1" minValue="2028833" maxValue="12726244"/>
    </cacheField>
    <cacheField name="Twitter" numFmtId="0">
      <sharedItems containsSemiMixedTypes="0" containsString="0" containsNumber="1" containsInteger="1" minValue="1122786" maxValue="19827367"/>
    </cacheField>
    <cacheField name="Others" numFmtId="0">
      <sharedItems containsSemiMixedTypes="0" containsString="0" containsNumber="1" containsInteger="1" minValue="2189238" maxValue="12254901"/>
    </cacheField>
    <cacheField name="Traffic change in Facebook" numFmtId="9">
      <sharedItems containsSemiMixedTypes="0" containsString="0" containsNumber="1" minValue="-0.94841710998530149" maxValue="19.799855872051577"/>
    </cacheField>
    <cacheField name="Traffic change in Youtube" numFmtId="9">
      <sharedItems containsSemiMixedTypes="0" containsString="0" containsNumber="1" minValue="-0.64693892254082896" maxValue="1.9768798121875975"/>
    </cacheField>
    <cacheField name="Traffic change in Twitter" numFmtId="9">
      <sharedItems containsSemiMixedTypes="0" containsString="0" containsNumber="1" minValue="-0.87590011321220818" maxValue="7.4691475779420955"/>
    </cacheField>
    <cacheField name="Traffic change in Others" numFmtId="9">
      <sharedItems containsSemiMixedTypes="0" containsString="0" containsNumber="1" minValue="-0.60437207174092422" maxValue="1.6565878173136039"/>
    </cacheField>
    <cacheField name="Months (Date)" numFmtId="0" databaseField="0">
      <fieldGroup base="0">
        <rangePr groupBy="months" startDate="2019-01-01T00:00:00" endDate="2020-01-02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0"/>
        </groupItems>
      </fieldGroup>
    </cacheField>
    <cacheField name="Quarters (Date)" numFmtId="0" databaseField="0">
      <fieldGroup base="0">
        <rangePr groupBy="quarters" startDate="2019-01-01T00:00:00" endDate="2020-01-02T00:00:00"/>
        <groupItems count="6">
          <s v="&lt;1/1/2019"/>
          <s v="Qtr1"/>
          <s v="Qtr2"/>
          <s v="Qtr3"/>
          <s v="Qtr4"/>
          <s v="&gt;1/2/2020"/>
        </groupItems>
      </fieldGroup>
    </cacheField>
    <cacheField name="Years (Date)" numFmtId="0" databaseField="0">
      <fieldGroup base="0">
        <rangePr groupBy="years" startDate="2019-01-01T00:00:00" endDate="2020-01-02T00:00:00"/>
        <groupItems count="4">
          <s v="&lt;1/1/2019"/>
          <s v="2019"/>
          <s v="2020"/>
          <s v="&gt;1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35.638895601849" createdVersion="8" refreshedVersion="8" minRefreshableVersion="3" recordCount="366" xr:uid="{123E76FE-1B31-4E81-96C4-072267A445CC}">
  <cacheSource type="worksheet">
    <worksheetSource ref="B2:AN368" sheet="Session Details"/>
  </cacheSource>
  <cacheFields count="42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  <fieldGroup par="41"/>
    </cacheField>
    <cacheField name="Listing" numFmtId="0">
      <sharedItems containsSemiMixedTypes="0" containsString="0" containsNumber="1" containsInteger="1" minValue="10207150" maxValue="47134238"/>
    </cacheField>
    <cacheField name="Menu" numFmtId="0">
      <sharedItems containsSemiMixedTypes="0" containsString="0" containsNumber="1" containsInteger="1" minValue="2063147" maxValue="10196078"/>
    </cacheField>
    <cacheField name="Carts" numFmtId="0">
      <sharedItems containsSemiMixedTypes="0" containsString="0" containsNumber="1" containsInteger="1" minValue="817006" maxValue="3751088"/>
    </cacheField>
    <cacheField name="Payments" numFmtId="0">
      <sharedItems containsSemiMixedTypes="0" containsString="0" containsNumber="1" containsInteger="1" minValue="596414" maxValue="2656756"/>
    </cacheField>
    <cacheField name="Orders" numFmtId="0">
      <sharedItems containsSemiMixedTypes="0" containsString="0" containsNumber="1" minValue="498841" maxValue="2221600"/>
    </cacheField>
    <cacheField name="Overall conversion" numFmtId="9">
      <sharedItems containsSemiMixedTypes="0" containsString="0" containsNumber="1" minValue="1.5671593882322647E-2" maxValue="9.1715082005789803E-2" count="362">
        <n v="6.0990659694639161E-2"/>
        <n v="5.749537270328272E-2"/>
        <n v="5.4615297319547756E-2"/>
        <n v="5.9704365267569601E-2"/>
        <n v="3.7425633885761242E-2"/>
        <n v="3.6352086249890857E-2"/>
        <n v="4.9269561075334707E-2"/>
        <n v="6.0386999512831684E-2"/>
        <n v="6.6699846462641474E-2"/>
        <n v="5.8609992429635833E-2"/>
        <n v="5.4604244689654489E-2"/>
        <n v="3.9404376518911377E-2"/>
        <n v="3.5253944599501305E-2"/>
        <n v="5.6826840825564828E-2"/>
        <n v="5.6292693419576843E-2"/>
        <n v="6.6033318427670989E-2"/>
        <n v="5.7425009589223593E-2"/>
        <n v="5.9047015245385151E-2"/>
        <n v="3.7814141279888462E-2"/>
        <n v="4.0956684607291405E-2"/>
        <n v="6.6660972593193465E-2"/>
        <n v="5.9130715665311848E-2"/>
        <n v="6.4763217885702939E-2"/>
        <n v="5.1354840248197496E-2"/>
        <n v="5.9818414322622526E-2"/>
        <n v="3.7390569462478637E-2"/>
        <n v="3.9357569727266679E-2"/>
        <n v="6.157634877763668E-2"/>
        <n v="2.8097945089736356E-2"/>
        <n v="5.739157024542154E-2"/>
        <n v="6.1014082161498638E-2"/>
        <n v="6.4102403158514176E-2"/>
        <n v="3.598160239457688E-2"/>
        <n v="4.2169337098112596E-2"/>
        <n v="6.0345542866288224E-2"/>
        <n v="6.2098765318404553E-2"/>
        <n v="6.2248170985803472E-2"/>
        <n v="5.6826837231353164E-2"/>
        <n v="4.2169323913883797E-2"/>
        <n v="3.892552893828792E-2"/>
        <n v="5.8004341750093655E-2"/>
        <n v="6.1594494142863325E-2"/>
        <n v="6.4152976377401652E-2"/>
        <n v="5.5111339367736073E-2"/>
        <n v="5.9793070444522596E-2"/>
        <n v="3.8624106184334629E-2"/>
        <n v="3.4841863833257665E-2"/>
        <n v="6.5936251861415815E-2"/>
        <n v="2.8277810407735061E-2"/>
        <n v="5.5195796148618387E-2"/>
        <n v="5.5117296346247138E-2"/>
        <n v="6.2172691407205237E-2"/>
        <n v="3.3501801636230989E-2"/>
        <n v="3.699703963828057E-2"/>
        <n v="6.0379277901358691E-2"/>
        <n v="6.1014821497385206E-2"/>
        <n v="6.1545614971269758E-2"/>
        <n v="6.2235804656984049E-2"/>
        <n v="6.5203680473658474E-2"/>
        <n v="1.9298820571939712E-2"/>
        <n v="3.8509450193791116E-2"/>
        <n v="6.3340722206310721E-2"/>
        <n v="5.7952124891906653E-2"/>
        <n v="5.2436031448099336E-2"/>
        <n v="5.624763437879593E-2"/>
        <n v="6.402897408246129E-2"/>
        <n v="3.8987613670586958E-2"/>
        <n v="3.7019499964562587E-2"/>
        <n v="5.735466811458332E-2"/>
        <n v="6.04405537873264E-2"/>
        <n v="5.6760634589687317E-2"/>
        <n v="5.5622746397030909E-2"/>
        <n v="5.5060874643438819E-2"/>
        <n v="4.2578726739239479E-2"/>
        <n v="3.5279744903906445E-2"/>
        <n v="5.8574911729967462E-2"/>
        <n v="3.2258660130726403E-2"/>
        <n v="6.4738310067573676E-2"/>
        <n v="5.6844254406847247E-2"/>
        <n v="6.4634986912448691E-2"/>
        <n v="4.2185711421875723E-2"/>
        <n v="4.05705966353474E-2"/>
        <n v="6.044054100208951E-2"/>
        <n v="6.0399174123825596E-2"/>
        <n v="5.5160992229423438E-2"/>
        <n v="6.0990642537799823E-2"/>
        <n v="6.0961293733815598E-2"/>
        <n v="3.8956866545258102E-2"/>
        <n v="3.8478904444791441E-2"/>
        <n v="6.4712648261496586E-2"/>
        <n v="5.7424291241139895E-2"/>
        <n v="5.9721237470304701E-2"/>
        <n v="2.8362399667348135E-2"/>
        <n v="6.9335014726357003E-2"/>
        <n v="3.9763317563929063E-2"/>
        <n v="3.4898000100245602E-2"/>
        <n v="5.8585824007785614E-2"/>
        <n v="6.088660029266936E-2"/>
        <n v="5.6299004561220382E-2"/>
        <n v="5.8587237081908793E-2"/>
        <n v="5.5172357300906243E-2"/>
        <n v="3.7101778988150598E-2"/>
        <n v="4.1354652231300019E-2"/>
        <n v="6.732811730091684E-2"/>
        <n v="5.7391572154721807E-2"/>
        <n v="6.0912498946295274E-2"/>
        <n v="9.1715082005789803E-2"/>
        <n v="6.409119088762856E-2"/>
        <n v="3.5929823399204329E-2"/>
        <n v="4.1341993011082281E-2"/>
        <n v="7.0014762589378707E-2"/>
        <n v="5.5667765457173127E-2"/>
        <n v="6.8007914413091106E-2"/>
        <n v="5.6230073252415767E-2"/>
        <n v="3.7009020915963468E-2"/>
        <n v="3.5567744690048933E-2"/>
        <n v="5.8656887949784291E-2"/>
        <n v="5.9170210321743945E-2"/>
        <n v="6.4052350180393486E-2"/>
        <n v="6.0362609713774752E-2"/>
        <n v="6.0440567699216532E-2"/>
        <n v="3.4510592618582192E-2"/>
        <n v="3.4841870519280171E-2"/>
        <n v="5.3483391612416623E-2"/>
        <n v="5.9077396678636714E-2"/>
        <n v="5.8538432773951488E-2"/>
        <n v="5.7471914219337297E-2"/>
        <n v="6.3480794955999814E-2"/>
        <n v="3.6658025670518041E-2"/>
        <n v="3.6675656098075889E-2"/>
        <n v="5.8993807079845854E-2"/>
        <n v="6.287694533492591E-2"/>
        <n v="5.8516138470911118E-2"/>
        <n v="6.5404432393327203E-2"/>
        <n v="5.7437779648598045E-2"/>
        <n v="3.8894045968177589E-2"/>
        <n v="3.2824865016381509E-2"/>
        <n v="5.8593330192061643E-2"/>
        <n v="5.5201427341402286E-2"/>
        <n v="6.7295727058084218E-2"/>
        <n v="6.2218228390824568E-2"/>
        <n v="5.7930980836752521E-2"/>
        <n v="3.9322349923212929E-2"/>
        <n v="3.5973425517136823E-2"/>
        <n v="5.3456784497351632E-2"/>
        <n v="5.457624831344892E-2"/>
        <n v="6.1643102264196066E-2"/>
        <n v="5.8645079361476588E-2"/>
        <n v="5.8011673370927261E-2"/>
        <n v="3.8169433916514263E-2"/>
        <n v="3.935848970460458E-2"/>
        <n v="5.5166966842629638E-2"/>
        <n v="6.2241705656881932E-2"/>
        <n v="5.5770522056108357E-2"/>
        <n v="6.6039440543684394E-2"/>
        <n v="6.4019392551536089E-2"/>
        <n v="3.3467257547456095E-2"/>
        <n v="3.6667791645086018E-2"/>
        <n v="5.9746664993200443E-2"/>
        <n v="5.8549563992085427E-2"/>
        <n v="6.5830638683430087E-2"/>
        <n v="6.2172715443051495E-2"/>
        <n v="5.7379231664018641E-2"/>
        <n v="3.6301103401413112E-2"/>
        <n v="3.7068006157569708E-2"/>
        <n v="6.0271626262494778E-2"/>
        <n v="5.965659062880059E-2"/>
        <n v="5.8514775872374865E-2"/>
        <n v="6.035553509059826E-2"/>
        <n v="6.342435281417956E-2"/>
        <n v="3.51898373236652E-2"/>
        <n v="3.8169436790590136E-2"/>
        <n v="5.7975539436582062E-2"/>
        <n v="5.6298330198210095E-2"/>
        <n v="5.9208024011952333E-2"/>
        <n v="5.9136272478794182E-2"/>
        <n v="5.7987990692850391E-2"/>
        <n v="3.7049467777250843E-2"/>
        <n v="3.8474716570336555E-2"/>
        <n v="6.0357717221452278E-2"/>
        <n v="5.9781450356340256E-2"/>
        <n v="6.6013933837183597E-2"/>
        <n v="6.0330164344539687E-2"/>
        <n v="6.0856779348716403E-2"/>
        <n v="3.9002756754047414E-2"/>
        <n v="3.748427590914722E-2"/>
        <n v="6.0349876542270156E-2"/>
        <n v="5.9255437184778437E-2"/>
        <n v="6.6058515365843062E-2"/>
        <n v="6.2272074444817103E-2"/>
        <n v="6.6013927235370584E-2"/>
        <n v="4.2611665246520644E-2"/>
        <n v="4.1800002598960044E-2"/>
        <n v="6.0399205271289287E-2"/>
        <n v="2.4178642019404045E-2"/>
        <n v="5.9806372666779753E-2"/>
        <n v="6.5262523797848901E-2"/>
        <n v="6.6039438353807489E-2"/>
        <n v="3.8909154151474099E-2"/>
        <n v="3.6285554154045198E-2"/>
        <n v="5.9854000203812367E-2"/>
        <n v="5.5087881671529941E-2"/>
        <n v="5.9165890758550235E-2"/>
        <n v="6.2827845592992801E-2"/>
        <n v="5.916090615034212E-2"/>
        <n v="3.7843806214113464E-2"/>
        <n v="3.8139167901344917E-2"/>
        <n v="6.0373345007041106E-2"/>
        <n v="5.7958823800835793E-2"/>
        <n v="5.9113204696171373E-2"/>
        <n v="6.8014323243191371E-2"/>
        <n v="5.7993553275203794E-2"/>
        <n v="3.930935479152356E-2"/>
        <n v="3.8134495273056179E-2"/>
        <n v="5.4046384125073878E-2"/>
        <n v="5.4080499480342589E-2"/>
        <n v="5.2424963143152974E-2"/>
        <n v="5.9183603577901416E-2"/>
        <n v="5.8567121611523297E-2"/>
        <n v="4.0502029116634898E-2"/>
        <n v="1.7407114550830941E-2"/>
        <n v="6.0338881281040861E-2"/>
        <n v="6.4007466000429961E-2"/>
        <n v="5.9150579512985767E-2"/>
        <n v="5.9191193349038565E-2"/>
        <n v="5.9088446817606902E-2"/>
        <n v="3.9782831184264698E-2"/>
        <n v="3.4897710227265712E-2"/>
        <n v="5.8549536642770135E-2"/>
        <n v="6.3468926800426345E-2"/>
        <n v="6.0404151127951985E-2"/>
        <n v="6.3481509710290804E-2"/>
        <n v="6.2174205461592087E-2"/>
        <n v="3.7786349704925212E-2"/>
        <n v="4.0161717868016616E-2"/>
        <n v="5.6333849825158724E-2"/>
        <n v="5.5173031380551046E-2"/>
        <n v="6.4788126365057666E-2"/>
        <n v="6.1571274303383924E-2"/>
        <n v="5.5195800335298077E-2"/>
        <n v="3.6690948525858115E-2"/>
        <n v="3.8944255074707827E-2"/>
        <n v="5.8562157507055915E-2"/>
        <n v="5.1835660922143305E-2"/>
        <n v="5.8584344486039969E-2"/>
        <n v="6.22534319289757E-2"/>
        <n v="3.2144566152886536E-2"/>
        <n v="3.9396591092621364E-2"/>
        <n v="6.5373015295611708E-2"/>
        <n v="5.2987993129734817E-2"/>
        <n v="5.9154592605462311E-2"/>
        <n v="6.2815158356087003E-2"/>
        <n v="5.9656608826995257E-2"/>
        <n v="1.5671593882322647E-2"/>
        <n v="4.0157003426928843E-2"/>
        <n v="5.631061824814932E-2"/>
        <n v="6.0886607542807281E-2"/>
        <n v="5.5602265787051797E-2"/>
        <n v="5.9164422973780051E-2"/>
        <n v="5.8040238983304654E-2"/>
        <n v="3.3487986610279082E-2"/>
        <n v="4.1326413110814308E-2"/>
        <n v="5.8538429785799997E-2"/>
        <n v="6.1003177959775085E-2"/>
        <n v="6.5969245960847703E-2"/>
        <n v="5.9805864044926743E-2"/>
        <n v="5.7431787176970631E-2"/>
        <n v="3.5977032618804958E-2"/>
        <n v="3.6701215795057938E-2"/>
        <n v="5.6908719023600493E-2"/>
        <n v="5.3539916751285978E-2"/>
        <n v="5.3522979612204875E-2"/>
        <n v="6.161224598438763E-2"/>
        <n v="5.3505916218784741E-2"/>
        <n v="3.5643377670726097E-2"/>
        <n v="3.9014232762430233E-2"/>
        <n v="6.4091176594116686E-2"/>
        <n v="5.6793730212447123E-2"/>
        <n v="6.7975514884468013E-2"/>
        <n v="5.2965435829443727E-2"/>
        <n v="5.8023887899601341E-2"/>
        <n v="3.6293627458851445E-2"/>
        <n v="3.8554802467020116E-2"/>
        <n v="5.2987997398008482E-2"/>
        <n v="5.1365899940427215E-2"/>
        <n v="6.3406088358305773E-2"/>
        <n v="5.4013628849125576E-2"/>
        <n v="6.3480045658600562E-2"/>
        <n v="3.671973642090072E-2"/>
        <n v="3.9326349556413211E-2"/>
        <n v="6.4134443896422116E-2"/>
        <n v="6.2186759520272743E-2"/>
        <n v="6.0990618556416208E-2"/>
        <n v="6.2161074195070498E-2"/>
        <n v="5.5195571271609192E-2"/>
        <n v="3.5966166995760933E-2"/>
        <n v="3.7442660444013759E-2"/>
        <n v="5.8011935922741197E-2"/>
        <n v="5.2954522154452614E-2"/>
        <n v="6.4013502778838882E-2"/>
        <n v="5.1895422105828315E-2"/>
        <n v="6.0325968796847214E-2"/>
        <n v="3.4171837561419192E-2"/>
        <n v="3.5996142619133656E-2"/>
        <n v="5.0312237569217828E-2"/>
        <n v="5.4063254485418648E-2"/>
        <n v="5.7998538610133245E-2"/>
        <n v="5.8514740940537803E-2"/>
        <n v="4.0184661571176179E-2"/>
        <n v="3.4524118115582987E-2"/>
        <n v="5.79521079999053E-2"/>
        <n v="5.9656574205826214E-2"/>
        <n v="6.3340717306986496E-2"/>
        <n v="6.4732117375871798E-2"/>
        <n v="6.0977080986898025E-2"/>
        <n v="3.2821300728358017E-2"/>
        <n v="1.5904044273549561E-2"/>
        <n v="6.3989376581986918E-2"/>
        <n v="5.6286914157233428E-2"/>
        <n v="5.9848020864719971E-2"/>
        <n v="5.7343767392114449E-2"/>
        <n v="6.6576381120427491E-2"/>
        <n v="3.5625059172751015E-2"/>
        <n v="3.5632390666384087E-2"/>
        <n v="6.1619370118402267E-2"/>
        <n v="5.97502969264904E-2"/>
        <n v="5.9077392052793276E-2"/>
        <n v="5.6811833528503247E-2"/>
        <n v="6.2827860133883806E-2"/>
        <n v="3.6667506961712205E-2"/>
        <n v="4.2611513592918031E-2"/>
        <n v="6.0967619460816282E-2"/>
        <n v="6.1533204602351635E-2"/>
        <n v="5.9726870300945152E-2"/>
        <n v="6.2820325162000548E-2"/>
        <n v="6.3442296573311643E-2"/>
        <n v="3.7862968354100197E-2"/>
        <n v="3.711314943834617E-2"/>
        <n v="5.5144874040302959E-2"/>
        <n v="5.7477786102777713E-2"/>
        <n v="5.5178921629180228E-2"/>
        <n v="6.2888882009826244E-2"/>
        <n v="5.7373640470833771E-2"/>
        <n v="3.8955484510034333E-2"/>
        <n v="3.2154820978062923E-2"/>
        <n v="6.2253415203397382E-2"/>
        <n v="5.2424970876994104E-2"/>
        <n v="5.7403640596793933E-2"/>
        <n v="5.7495364528890876E-2"/>
        <n v="5.5590303348002343E-2"/>
        <n v="3.2493286734881402E-2"/>
        <n v="3.8916711684367444E-2"/>
        <n v="5.5655149097213988E-2"/>
        <n v="6.1655519973154153E-2"/>
        <n v="6.1002236728322792E-2"/>
        <n v="6.2770506012828076E-2"/>
        <n v="5.8538432445819771E-2"/>
        <n v="3.9002773086661079E-2"/>
        <n v="3.6658013316382146E-2"/>
        <n v="5.2932672802753128E-2"/>
        <n v="5.854700307228157E-2"/>
        <n v="5.914702260958294E-2"/>
      </sharedItems>
    </cacheField>
    <cacheField name="Order Change with respect to same day last week" numFmtId="9">
      <sharedItems containsSemiMixedTypes="0" containsString="0" containsNumber="1" minValue="-0.71708723442563915" maxValue="1.3547702422639891" count="360">
        <n v="0"/>
        <n v="3.1356703048005974E-2"/>
        <n v="0.1945488699447242"/>
        <n v="-0.4522502426107996"/>
        <n v="-0.13115176381669258"/>
        <n v="5.2871319138911188E-2"/>
        <n v="2.9778612542572747E-2"/>
        <n v="6.550933508024892E-2"/>
        <n v="-8.6445104445859289E-2"/>
        <n v="-7.6628044753183744E-2"/>
        <n v="1.0595416371384867"/>
        <n v="0.16104249551291261"/>
        <n v="-4.0356817681399204E-2"/>
        <n v="0.11664479572912434"/>
        <n v="0.23352106416819263"/>
        <n v="0.85430485686646174"/>
        <n v="9.8774591206907125E-4"/>
        <n v="-0.17516574129721951"/>
        <n v="-5.6459868607658614E-2"/>
        <n v="9.2882647461171253E-2"/>
        <n v="-1.9630799659368758E-2"/>
        <n v="-0.11250036399885421"/>
        <n v="-0.71708723442563915"/>
        <n v="-7.8019563062868946E-2"/>
        <n v="0.20059441674862155"/>
        <n v="7.1616556279585408E-2"/>
        <n v="-0.11100185204519353"/>
        <n v="6.0833246003320962E-2"/>
        <n v="-8.5806571239552931E-2"/>
        <n v="1.1476852728398028"/>
        <n v="-2.0213680806117074E-3"/>
        <n v="8.3990469010527091E-2"/>
        <n v="-5.7509600938203898E-2"/>
        <n v="0.1840511785869976"/>
        <n v="-4.9231076440156785E-2"/>
        <n v="8.2977972200451333E-2"/>
        <n v="4.0516023501679044E-2"/>
        <n v="8.7452358707419409E-2"/>
        <n v="-0.14069092654880477"/>
        <n v="3.1362191919734883E-2"/>
        <n v="-4.6686155168073507E-2"/>
        <n v="-0.12229008244350137"/>
        <n v="0.10363771309396363"/>
        <n v="-0.55839299648571217"/>
        <n v="-0.12241464451003137"/>
        <n v="-3.019825251518482E-2"/>
        <n v="7.1306612443905903E-2"/>
        <n v="-0.18364175802924843"/>
        <n v="4.0829077732684294E-2"/>
        <n v="-0.11174962987792958"/>
        <n v="1.2004191790539451"/>
        <n v="8.2246376811594191E-2"/>
        <n v="0.22324803045110131"/>
        <n v="5.9032986501891482E-2"/>
        <n v="-0.37594234941110949"/>
        <n v="3.03652884720651E-2"/>
        <n v="8.1492115581014435E-2"/>
        <n v="-7.7860132236055479E-2"/>
        <n v="-0.16522538222440208"/>
        <n v="-0.13097833046398133"/>
        <n v="-4.6617420803931608E-2"/>
        <n v="1.0202070652584099"/>
        <n v="1.0355904530176874E-2"/>
        <n v="-0.11261551390237801"/>
        <n v="3.2510015366695066E-2"/>
        <n v="0.11595244647875091"/>
        <n v="3.8334933760332257E-2"/>
        <n v="-0.14866249706049239"/>
        <n v="-2.4003516193720209E-3"/>
        <n v="-0.12101539450238075"/>
        <n v="7.3381290249115549E-2"/>
        <n v="-0.45549226537958976"/>
        <n v="0.11773844194404104"/>
        <n v="-2.6704205453110585E-2"/>
        <n v="0.15016750885693586"/>
        <n v="3.2486296530253478E-2"/>
        <n v="0.22259812803337153"/>
        <n v="3.1850312992747876E-2"/>
        <n v="0.77964973472889199"/>
        <n v="-0.16532796254967064"/>
        <n v="6.221354938736634E-2"/>
        <n v="2.0949052908036059E-2"/>
        <n v="-6.7210947055343917E-2"/>
        <n v="-0.10790000739365102"/>
        <n v="8.3129559033894296E-3"/>
        <n v="3.9878784124722788E-2"/>
        <n v="0.16161637241398497"/>
        <n v="-0.52087951809985289"/>
        <n v="0.12652928215188264"/>
        <n v="6.1529171460528609E-2"/>
        <n v="-8.3514783877319365E-2"/>
        <n v="-7.6010929963872487E-2"/>
        <n v="9.8032926600166714E-3"/>
        <n v="-9.3912999215507775E-2"/>
        <n v="0.9239043412518404"/>
        <n v="-0.27312591355188975"/>
        <n v="-0.13870878771620221"/>
        <n v="0.28376620785956508"/>
        <n v="0.12600537470079898"/>
        <n v="-1.9698327529031001E-2"/>
        <n v="0.10380374707337348"/>
        <n v="0.7302283946685022"/>
        <n v="0.2472495952251057"/>
        <n v="-1.3246855591761975E-3"/>
        <n v="-3.0611356968823777E-4"/>
        <n v="2.9183076903552152E-2"/>
        <n v="-0.11397510352957152"/>
        <n v="0.10543108751981545"/>
        <n v="-0.38690483590402214"/>
        <n v="-7.8703103693101739E-2"/>
        <n v="9.246269927953743E-2"/>
        <n v="-0.14794268586809256"/>
        <n v="-0.17094798772087394"/>
        <n v="8.5294138133996444E-2"/>
        <n v="-1.1071457346926161E-2"/>
        <n v="1.9271173724444424E-3"/>
        <n v="-3.6611108180407914E-2"/>
        <n v="-0.14743647070153953"/>
        <n v="-6.796122408523797E-2"/>
        <n v="-4.0209787320542922E-2"/>
        <n v="4.9896948901256177E-2"/>
        <n v="-8.6084544765537951E-2"/>
        <n v="-5.7604244424950046E-2"/>
        <n v="6.1241770520528371E-2"/>
        <n v="0.12861441428720322"/>
        <n v="2.0408256467735919E-2"/>
        <n v="5.8909167924360961E-2"/>
        <n v="9.5618126577945217E-2"/>
        <n v="-3.8461596087691285E-2"/>
        <n v="0.13802425552968423"/>
        <n v="-0.11385018040418016"/>
        <n v="4.0192888689237538E-2"/>
        <n v="-1.0784869725448676E-2"/>
        <n v="6.5633229561417927E-2"/>
        <n v="-0.13879450075185029"/>
        <n v="0.15003704647287197"/>
        <n v="-4.8715414015697567E-2"/>
        <n v="9.352031094676394E-2"/>
        <n v="6.1562684713828197E-2"/>
        <n v="9.5919983195178249E-2"/>
        <n v="-0.14081009196851069"/>
        <n v="-1.7266051880761024E-3"/>
        <n v="-0.13841280293530445"/>
        <n v="-3.7994839312172735E-2"/>
        <n v="1.3929081297989754E-3"/>
        <n v="-3.8564196416479901E-2"/>
        <n v="1.0739098125715163E-2"/>
        <n v="5.3270059523439439E-2"/>
        <n v="0.12948815611104747"/>
        <n v="-1.9079437767929863E-2"/>
        <n v="0.17158506089799253"/>
        <n v="3.9275462276182838E-2"/>
        <n v="-0.19906978466884373"/>
        <n v="-3.9550376388225117E-2"/>
        <n v="0.10489427948257268"/>
        <n v="-5.9319416552465198E-2"/>
        <n v="0.1574640307232813"/>
        <n v="-8.5972568873978084E-2"/>
        <n v="-4.8281170173087862E-2"/>
        <n v="0.13034570703885873"/>
        <n v="3.113289850353107E-2"/>
        <n v="3.8750444482088753E-2"/>
        <n v="-4.0446305109541392E-2"/>
        <n v="-0.10233087689920028"/>
        <n v="-0.54373712252615491"/>
        <n v="4.0964294729756157E-2"/>
        <n v="-2.0820677736646198E-2"/>
        <n v="-2.0762373081679608E-2"/>
        <n v="-9.3590157034063814E-2"/>
        <n v="1.1809360117449152E-2"/>
        <n v="2.1767457361936859E-2"/>
        <n v="1.1472182813955829"/>
        <n v="-7.6288502386822388E-2"/>
        <n v="9.4959494525097998E-2"/>
        <n v="1.8389736789220734E-2"/>
        <n v="5.171274980893803E-2"/>
        <n v="3.1238105124744786E-2"/>
        <n v="0.10412438387938527"/>
        <n v="2.0188825160964097E-2"/>
        <n v="1.7345429029346215E-2"/>
        <n v="1.2231834220112869E-2"/>
        <n v="-3.5684027560325182E-2"/>
        <n v="-1.0229629167273546E-2"/>
        <n v="3.0456570198363897E-2"/>
        <n v="3.0106953334427589E-2"/>
        <n v="-7.8968994091960232E-3"/>
        <n v="9.6160692596560127E-2"/>
        <n v="9.2529574645995316E-2"/>
        <n v="0.10363807913342882"/>
        <n v="1.1029829667104307E-2"/>
        <n v="-0.63082013655867986"/>
        <n v="-0.14638004814298977"/>
        <n v="7.9780559580538757E-2"/>
        <n v="8.3752028081066632E-2"/>
        <n v="-9.6020706524949762E-2"/>
        <n v="-0.14096703779861175"/>
        <n v="-9.0266927359072824E-3"/>
        <n v="1.3503180372102532"/>
        <n v="9.2763758052085699E-3"/>
        <n v="-0.10337316478461622"/>
        <n v="-0.16445501347909486"/>
        <n v="-1.7555963718715928E-2"/>
        <n v="7.3212154268398777E-2"/>
        <n v="8.6768603846072434E-3"/>
        <n v="3.064391629386698E-2"/>
        <n v="1.8893876057097803E-2"/>
        <n v="0.16231751902245817"/>
        <n v="6.1115020545257748E-2"/>
        <n v="4.9113520787332776E-2"/>
        <n v="1.0185488493980932E-2"/>
        <n v="-6.8627473639041092E-2"/>
        <n v="1.0841940708214315E-2"/>
        <n v="-0.10453264967348441"/>
        <n v="-0.18102230670794195"/>
        <n v="2.7222427650719361E-4"/>
        <n v="6.0944893288363611E-2"/>
        <n v="-0.54353363205176886"/>
        <n v="2.971489450401843E-2"/>
        <n v="9.2516029944394562E-2"/>
        <n v="0.12829034045226972"/>
        <n v="5.2218254669348596E-2"/>
        <n v="-4.9304542867056877E-2"/>
        <n v="-1.7757083979647259E-2"/>
        <n v="1.0661671278564273"/>
        <n v="-9.2265921213289248E-3"/>
        <n v="4.3231427631514885E-2"/>
        <n v="1.1373698798706755E-2"/>
        <n v="7.2482342701778446E-2"/>
        <n v="3.0748764093547987E-2"/>
        <n v="-0.12324723048552311"/>
        <n v="0.12805212945143363"/>
        <n v="2.1671906949441988E-2"/>
        <n v="-0.17374224227100332"/>
        <n v="5.1750628343393723E-2"/>
        <n v="-5.8900373158981778E-2"/>
        <n v="-6.6002030475649676E-2"/>
        <n v="2.158414759290106E-2"/>
        <n v="-6.9493243300028373E-2"/>
        <n v="5.9740946129111183E-2"/>
        <n v="1.7803444891387521E-2"/>
        <n v="-7.7849068606202554E-2"/>
        <n v="-1.9872239532180869E-2"/>
        <n v="1.9166708653638898E-2"/>
        <n v="-9.7887729498568721E-2"/>
        <n v="2.2263527915664216E-2"/>
        <n v="6.3144139792796983E-2"/>
        <n v="1.2401324949050219E-2"/>
        <n v="-4.9085629909993767E-2"/>
        <n v="1.9644497734315314E-2"/>
        <n v="0.10249145391272219"/>
        <n v="-0.53590439000986212"/>
        <n v="9.3625553154356611E-2"/>
        <n v="-0.18169466263960421"/>
        <n v="0.14906423033862848"/>
        <n v="-4.0671192642881215E-2"/>
        <n v="-3.849616412812662E-2"/>
        <n v="-9.1954935524514836E-2"/>
        <n v="1.1152745531323451"/>
        <n v="1.9129463456197149E-2"/>
        <n v="5.0505650425083815E-2"/>
        <n v="-1.7540111192366314E-2"/>
        <n v="0.17446451485539427"/>
        <n v="6.2415223682413146E-2"/>
        <n v="-3.0677503703643749E-2"/>
        <n v="7.4326534989770598E-2"/>
        <n v="-0.17286542104971103"/>
        <n v="1.2666670490402376E-2"/>
        <n v="-0.12234217065560604"/>
        <n v="-0.18038878280484005"/>
        <n v="-1.9805813921328408E-2"/>
        <n v="-5.8652468942478331E-2"/>
        <n v="4.1273140835281552E-2"/>
        <n v="8.5402326831010456E-2"/>
        <n v="0.11494806239309452"/>
        <n v="8.1779027429128126E-2"/>
        <n v="0.21871070507745793"/>
        <n v="-0.14034239487284683"/>
        <n v="9.5618491304586994E-2"/>
        <n v="-1.5284980852815488E-3"/>
        <n v="-1.1775966432756357E-2"/>
        <n v="-0.19829372316253391"/>
        <n v="-0.11313267910935909"/>
        <n v="-6.7221653766484701E-2"/>
        <n v="6.1414239622874067E-2"/>
        <n v="7.1705743358689844E-2"/>
        <n v="3.177506709190614E-2"/>
        <n v="9.4961025593371939E-3"/>
        <n v="0.32382903302894461"/>
        <n v="0.19867558485682779"/>
        <n v="1.2531332152540875E-2"/>
        <n v="9.4426795643601791E-2"/>
        <n v="-0.10333342652249045"/>
        <n v="-6.8069667037737314E-2"/>
        <n v="-4.7898905788276158E-2"/>
        <n v="-0.16438069541208"/>
        <n v="-0.13142904531624966"/>
        <n v="3.906748988716191E-2"/>
        <n v="-0.18235948174610572"/>
        <n v="7.0869645087190403E-2"/>
        <n v="-7.8974379069435274E-2"/>
        <n v="2.14525645157293E-2"/>
        <n v="-0.12378515452073491"/>
        <n v="7.3492453743802422E-2"/>
        <n v="-0.15543983474545175"/>
        <n v="0.1293683727802637"/>
        <n v="-3.0024016065268277E-2"/>
        <n v="0.26260801898348074"/>
        <n v="-1.2684939402672679E-2"/>
        <n v="0.16360274375580763"/>
        <n v="-2.2583445107012823E-2"/>
        <n v="0.17160385385363863"/>
        <n v="0.11609911089315084"/>
        <n v="7.4309968434143725E-2"/>
        <n v="-0.15921567732289399"/>
        <n v="-0.57004623700582813"/>
        <n v="0.17109664681616077"/>
        <n v="-2.6689080218361472E-2"/>
        <n v="-1.6965332095788321E-2"/>
        <n v="-9.5681832159261737E-2"/>
        <n v="0.14641762191714625"/>
        <n v="5.4412811318888643E-2"/>
        <n v="1.3547702422639891"/>
        <n v="-6.4550704753341459E-2"/>
        <n v="5.0698941695590971E-2"/>
        <n v="6.2910276291296974E-3"/>
        <n v="6.1489765635050153E-2"/>
        <n v="-0.1012419680467409"/>
        <n v="5.9534056243808253E-2"/>
        <n v="0.20747489400703478"/>
        <n v="-3.9677707910705906E-2"/>
        <n v="1.9222381382533626E-2"/>
        <n v="-8.263346284092199E-3"/>
        <n v="9.5230229133024258E-2"/>
        <n v="-2.0513699985488687E-2"/>
        <n v="-3.623744788939387E-2"/>
        <n v="-0.17928270430340221"/>
        <n v="-4.9824002490055808E-2"/>
        <n v="-3.671571241047511E-2"/>
        <n v="-6.7176289013204826E-2"/>
        <n v="-2.7786352724930241E-2"/>
        <n v="-2.1071274647128546E-2"/>
        <n v="7.0848537461892125E-2"/>
        <n v="-0.1512819413479678"/>
        <n v="6.3777394532654963E-2"/>
        <n v="-0.10633509793798579"/>
        <n v="3.0315187763836571E-2"/>
        <n v="-0.12197005010014961"/>
        <n v="-5.8766203241909509E-2"/>
        <n v="-0.15770913551564303"/>
        <n v="0.21029166080314066"/>
        <n v="-9.6867855803172809E-2"/>
        <n v="0.18819603848330502"/>
        <n v="-1.9849632492091485E-2"/>
        <n v="6.9238688988570773E-2"/>
        <n v="6.335698896963593E-2"/>
        <n v="0.17702582712427128"/>
        <n v="-4.8227189709752039E-2"/>
        <n v="-2.0096189604669967E-2"/>
        <n v="-2.1348651972925126E-2"/>
        <n v="2.0618704144240274E-2"/>
      </sharedItems>
    </cacheField>
    <cacheField name="Traffic Change with respect to same day last week" numFmtId="9">
      <sharedItems containsSemiMixedTypes="0" containsString="0" containsNumber="1" minValue="-0.52999999079076909" maxValue="1.1914892991677402"/>
    </cacheField>
    <cacheField name="Conversion change with respect to same day last week" numFmtId="9">
      <sharedItems containsSemiMixedTypes="0" containsString="0" containsNumber="1" minValue="-0.59195909830169868" maxValue="1.2783695472773182" count="360">
        <n v="0"/>
        <n v="-9.8975840699184747E-3"/>
        <n v="0.16009068776474278"/>
        <n v="7.3142421741578811E-2"/>
        <n v="-8.5422909280729042E-2"/>
        <n v="5.2871319138911188E-2"/>
        <n v="-3.0208490451984704E-2"/>
        <n v="0.15338638269325777"/>
        <n v="-6.7801118225535251E-2"/>
        <n v="-9.992947065385005E-3"/>
        <n v="-2.0218102601444077E-2"/>
        <n v="8.136309880269077E-2"/>
        <n v="-4.0356817681399204E-2"/>
        <n v="0.16176175666511861"/>
        <n v="0.17305434588235169"/>
        <n v="5.041546377221362E-2"/>
        <n v="-1.9234237688042999E-2"/>
        <n v="-0.10570602224444781"/>
        <n v="1.3064150220491788E-2"/>
        <n v="-1.120141309767364E-2"/>
        <n v="-3.9044050937170782E-2"/>
        <n v="-7.6275872039646142E-2"/>
        <n v="-0.52481642115115479"/>
        <n v="-0.11382460416483964"/>
        <n v="0.18808824770202981"/>
        <n v="7.1616556279585408E-2"/>
        <n v="-3.7682418004241769E-2"/>
        <n v="7.1441590279339273E-2"/>
        <n v="-8.5806571239552931E-2"/>
        <n v="1.1476852728398028"/>
        <n v="8.2018928090899168E-2"/>
        <n v="2.0226294989381444E-2"/>
        <n v="-0.11349911342902064"/>
        <n v="0.1719690371610445"/>
        <n v="-7.6923385166750902E-2"/>
        <n v="3.0406225507084272E-2"/>
        <n v="2.0696661547025652E-2"/>
        <n v="3.3079740772048449E-2"/>
        <n v="-0.1146512661343102"/>
        <n v="5.2197752992891644E-2"/>
        <n v="-8.4071011828148912E-2"/>
        <n v="-0.10490968822811508"/>
        <n v="0.13674683432312817"/>
        <n v="-0.54090360183579034"/>
        <n v="-0.13962220826808736"/>
        <n v="1.0808988820465437E-4"/>
        <n v="3.9797604387794561E-2"/>
        <n v="-0.13261936790607654"/>
        <n v="6.1855927551318857E-2"/>
        <n v="-8.427797764023226E-2"/>
        <n v="1.157692572996929"/>
        <n v="0.11504171088598958"/>
        <n v="0.12915198644756454"/>
        <n v="4.8751131692233107E-2"/>
        <n v="-0.42394678407179354"/>
        <n v="4.0879231697923846E-2"/>
        <n v="4.9047362073294742E-2"/>
        <n v="-5.019594469533617E-2"/>
        <n v="-0.14801352667323064"/>
        <n v="-9.6217447676498091E-2"/>
        <n v="-1.8015952207970032E-2"/>
        <n v="1.0202070652584103"/>
        <n v="-3.8690508997938244E-2"/>
        <n v="-9.4505617921909368E-2"/>
        <n v="4.2939390057935123E-2"/>
        <n v="8.2473883361452227E-2"/>
        <n v="-1.1109586894921697E-2"/>
        <n v="-0.14006314434263278"/>
        <n v="9.2109075948952679E-2"/>
        <n v="-4.6995639117804022E-2"/>
        <n v="2.1275401907066005E-2"/>
        <n v="-0.46627457709544307"/>
        <n v="0.14054944127308611"/>
        <n v="2.1960584274233863E-2"/>
        <n v="0.17388231354858696"/>
        <n v="-9.2303210420231485E-3"/>
        <n v="0.14996853706998059"/>
        <n v="3.1850312992747876E-2"/>
        <n v="0.87233982685769784"/>
        <n v="-0.14793895342886554"/>
        <n v="7.2942959217582981E-2"/>
        <n v="-5.6837532644808841E-2"/>
        <n v="-7.6538827195012704E-2"/>
        <n v="-5.1556850626484518E-2"/>
        <n v="7.068280972632901E-2"/>
        <n v="-4.9253701326889554E-2"/>
        <n v="8.267155931340886E-2"/>
        <n v="-0.53497129252622422"/>
        <n v="0.13736127433753009"/>
        <n v="2.0701126404354619E-2"/>
        <n v="-9.306149424507737E-2"/>
        <n v="-9.46773840710885E-2"/>
        <n v="6.0293457293017383E-2"/>
        <n v="-5.7303449393291017E-2"/>
        <n v="1.0656657324153227"/>
        <n v="-0.20426414390111858"/>
        <n v="-6.6934520025885735E-2"/>
        <n v="0.18501496110113713"/>
        <n v="0.14922199083466747"/>
        <n v="-5.7402254702145883E-2"/>
        <n v="8.1946286990884687E-2"/>
        <n v="0.56544473803340667"/>
        <n v="0.16165402428030418"/>
        <n v="-3.1587584771085031E-2"/>
        <n v="-3.0611356968823777E-4"/>
        <n v="3.9903763779018941E-2"/>
        <n v="-3.0035885633198478E-2"/>
        <n v="0.11648537803467307"/>
        <n v="-0.38690483590402214"/>
        <n v="-7.8703103693101739E-2"/>
        <n v="3.0036259982926472E-2"/>
        <n v="-0.13967029406360465"/>
        <n v="-0.16222114050726522"/>
        <n v="6.2916929318195036E-2"/>
        <n v="-5.8163292711358228E-2"/>
        <n v="7.3493350129709034E-2"/>
        <n v="2.3600726438755881E-2"/>
        <n v="-6.750862993794049E-2"/>
        <n v="-2.040821472079013E-2"/>
        <n v="-8.8199297954515754E-2"/>
        <n v="-1.5685873449249321E-3"/>
        <n v="-8.6084544765537951E-2"/>
        <n v="-4.7888842250930708E-2"/>
        <n v="5.030110358845441E-2"/>
        <n v="6.2225331093838321E-2"/>
        <n v="5.2631662751314368E-2"/>
        <n v="0.10303040441717126"/>
        <n v="6.4314761142194588E-2"/>
        <n v="-3.808489907213275E-4"/>
        <n v="0.13802425552968423"/>
        <n v="-9.5194386138206633E-2"/>
        <n v="6.0996746463022111E-2"/>
        <n v="-0.10499583351411135"/>
        <n v="-6.7884564093682043E-3"/>
        <n v="-0.12207205602369087"/>
        <n v="0.15003704647287197"/>
        <n v="-4.8715414015697567E-2"/>
        <n v="8.5867035803239844E-3"/>
        <n v="1.1012069955020243E-2"/>
        <n v="9.5919983195178471E-2"/>
        <n v="-8.7664341280365043E-2"/>
        <n v="-1.1325414179724769E-2"/>
        <n v="-8.3996786140808966E-2"/>
        <n v="-5.7429295590083362E-2"/>
        <n v="1.3929081297989754E-3"/>
        <n v="-2.9319611085045327E-2"/>
        <n v="9.4099022787118125E-2"/>
        <n v="3.1991867100849225E-2"/>
        <n v="0.14045409093362049"/>
        <n v="-9.5267434512274041E-2"/>
        <n v="0.12608664294970828"/>
        <n v="0.10356052207278021"/>
        <n v="-0.12319219560193007"/>
        <n v="-6.8363854398706181E-2"/>
        <n v="8.3015224738292037E-2"/>
        <n v="-5.9319416552465198E-2"/>
        <n v="0.1803841215113724"/>
        <n v="-5.8551754357687225E-2"/>
        <n v="-0.1037210854847157"/>
        <n v="8.4675173934962045E-2"/>
        <n v="1.0914606376010827E-2"/>
        <n v="8.786453090797286E-3"/>
        <n v="1.8907512904191792E-2"/>
        <n v="-0.11113157881144275"/>
        <n v="-2.9227939289827587E-2"/>
        <n v="0.10535381835640178"/>
        <n v="-3.0612460052788726E-2"/>
        <n v="2.9713781430229513E-2"/>
        <n v="-3.8095650777910106E-2"/>
        <n v="-5.6293200720880954E-2"/>
        <n v="1.1847403142917212E-2"/>
        <n v="-2.0201338783159994E-2"/>
        <n v="-8.5714112641505413E-2"/>
        <n v="5.2845667812594366E-2"/>
        <n v="7.9980163558943662E-3"/>
        <n v="4.1089359547503923E-2"/>
        <n v="6.1868978100542371E-2"/>
        <n v="0.11494911270569252"/>
        <n v="2.0188825160964097E-2"/>
        <n v="4.9472116926095211E-2"/>
        <n v="5.2721107588917349E-2"/>
        <n v="-2.5742636969883437E-2"/>
        <n v="-1.2990350767172476E-4"/>
        <n v="-8.7989362657882042E-3"/>
        <n v="6.7533513105622056E-4"/>
        <n v="3.2188045919904207E-2"/>
        <n v="8.4742372860435511E-2"/>
        <n v="9.2529574645995316E-2"/>
        <n v="0.11513432192936301"/>
        <n v="8.1737912064450136E-4"/>
        <n v="-0.59195909830169868"/>
        <n v="-9.4645522449875008E-2"/>
        <n v="4.8022317863873454E-2"/>
        <n v="3.8645054922947786E-4"/>
        <n v="-8.6889612823776385E-2"/>
        <n v="-0.13192459574277737"/>
        <n v="-9.0266927359072824E-3"/>
        <n v="1.2783695472773182"/>
        <n v="-1.0709258556743761E-2"/>
        <n v="-3.730591560322627E-2"/>
        <n v="-0.10415794523589839"/>
        <n v="-2.7380393138674131E-2"/>
        <n v="5.1084068867474519E-2"/>
        <n v="8.6768603846072434E-3"/>
        <n v="5.2115674848858706E-2"/>
        <n v="-8.9048033763017287E-4"/>
        <n v="8.2550620688114362E-2"/>
        <n v="-1.9731828856234923E-2"/>
        <n v="3.8726246750083293E-2"/>
        <n v="-1.2251521325334913E-4"/>
        <n v="-0.10479725582919641"/>
        <n v="-6.6915166081014887E-2"/>
        <n v="-0.1131429362930747"/>
        <n v="-0.12983617632590294"/>
        <n v="9.8902085477963197E-3"/>
        <n v="3.034072503699603E-2"/>
        <n v="-0.54353363205176897"/>
        <n v="0.11642771774342786"/>
        <n v="0.18355907610830524"/>
        <n v="0.12829034045226972"/>
        <n v="1.282411120364646E-4"/>
        <n v="8.9013287957289133E-3"/>
        <n v="-1.7757083979647148E-2"/>
        <n v="1.0047958049198824"/>
        <n v="-2.9654919022056192E-2"/>
        <n v="-8.4136934900688187E-3"/>
        <n v="2.1192888138839239E-2"/>
        <n v="7.2482342701778446E-2"/>
        <n v="5.2222706978747313E-2"/>
        <n v="-5.0184499692650153E-2"/>
        <n v="0.15084106110314699"/>
        <n v="-3.7842943679128327E-2"/>
        <n v="-0.13070798323030053"/>
        <n v="7.2577383428818587E-2"/>
        <n v="-3.0091209481699188E-2"/>
        <n v="-0.11223955456262158"/>
        <n v="-2.8989335768633939E-2"/>
        <n v="-3.0314011898338933E-2"/>
        <n v="3.9555395003414651E-2"/>
        <n v="-6.048916245671776E-2"/>
        <n v="-9.575492033928612E-2"/>
        <n v="1.1079153928673646E-2"/>
        <n v="7.2248309081100803E-2"/>
        <n v="-0.12391018917833363"/>
        <n v="1.1614961360688625E-2"/>
        <n v="0.11630134678243675"/>
        <n v="2.2230491269751518E-2"/>
        <n v="9.7337970480873004E-3"/>
        <n v="9.0232202419324725E-3"/>
        <n v="7.9921670952536328E-3"/>
        <n v="-0.51246522327334754"/>
        <n v="1.9301475412422109E-2"/>
        <n v="-0.1386259606732676"/>
        <n v="0.1490642303386287"/>
        <n v="-6.0051581152846811E-2"/>
        <n v="-5.8118700610633511E-2"/>
        <n v="-2.7094564633703744E-2"/>
        <n v="1.1368590113895878"/>
        <n v="2.9120939913092947E-2"/>
        <n v="3.9562903178103515E-2"/>
        <n v="1.9145493840471151E-3"/>
        <n v="0.18644887986219594"/>
        <n v="1.0841668673604143E-2"/>
        <n v="-1.0483275344697396E-2"/>
        <n v="7.4326534989770598E-2"/>
        <n v="-0.11191867301316905"/>
        <n v="-2.7840014980976324E-2"/>
        <n v="-0.12234217065560604"/>
        <n v="-0.18866770670729816"/>
        <n v="3.0204094001616832E-2"/>
        <n v="-6.835710938419326E-2"/>
        <n v="-9.2741097247820425E-3"/>
        <n v="6.3022897668794764E-2"/>
        <n v="0.12621014308084444"/>
        <n v="6.077359956079853E-2"/>
        <n v="0.27002486365627365"/>
        <n v="-0.14034239487284683"/>
        <n v="8.443873126744883E-2"/>
        <n v="1.824321460587619E-2"/>
        <n v="-1.1775966432756246E-2"/>
        <n v="-0.17324037076778254"/>
        <n v="-9.557094157605317E-2"/>
        <n v="-6.7221653766484812E-2"/>
        <n v="1.9790133004043975E-2"/>
        <n v="9.4032957054515309E-2"/>
        <n v="1.1740599986385547E-2"/>
        <n v="2.0011698673675582E-2"/>
        <n v="0.21035794983323086"/>
        <n v="0.21066231862763574"/>
        <n v="-3.8095234455086113E-2"/>
        <n v="0.15084054746076969"/>
        <n v="-0.13050517372885584"/>
        <n v="-2.0522190478220792E-2"/>
        <n v="-4.7898905788276158E-2"/>
        <n v="-9.5463647951307462E-2"/>
        <n v="-0.14845985603752898"/>
        <n v="4.9563101571539425E-2"/>
        <n v="-0.16514598922513912"/>
        <n v="9.2949441541099409E-2"/>
        <n v="-4.9889370600798899E-2"/>
        <n v="-3.8632880455784169E-2"/>
        <n v="-0.13272610594787992"/>
        <n v="0.14058576428391034"/>
        <n v="-0.15543983474545175"/>
        <n v="0.11760414033937483"/>
        <n v="-3.0024016065268277E-2"/>
        <n v="0.17595846284092165"/>
        <n v="-4.0893951308222043E-2"/>
        <n v="0.15184914843385378"/>
        <n v="-1.2294868742359966E-2"/>
        <n v="0.17160385385363841"/>
        <n v="0.11609911089315084"/>
        <n v="4.2080679274687949E-2"/>
        <n v="-0.18323809520645018"/>
        <n v="-0.53933524904808428"/>
        <n v="0.10417685896933171"/>
        <n v="-5.6484303590193408E-2"/>
        <n v="-5.5141409677109565E-2"/>
        <n v="-0.11413731364380297"/>
        <n v="9.1826306587758255E-2"/>
        <n v="8.5424964342455612E-2"/>
        <n v="1.2404609829743283"/>
        <n v="-3.7037498881522302E-2"/>
        <n v="6.1530869494502038E-2"/>
        <n v="-1.2876429342059903E-2"/>
        <n v="-9.2762280506242245E-3"/>
        <n v="-5.6304066449077927E-2"/>
        <n v="2.9261643718434538E-2"/>
        <n v="0.19586457141979285"/>
        <n v="-1.0577041867413484E-2"/>
        <n v="2.9839310724341761E-2"/>
        <n v="1.0993685157453914E-2"/>
        <n v="0.10576126944543618"/>
        <n v="9.7796811497079528E-3"/>
        <n v="3.2602745358070839E-2"/>
        <n v="-0.12903470660769212"/>
        <n v="-9.5505540022857272E-2"/>
        <n v="-6.5906180667517744E-2"/>
        <n v="-7.6145772394388356E-2"/>
        <n v="1.0913163478365462E-3"/>
        <n v="-9.5656311802413296E-2"/>
        <n v="2.8854477169268922E-2"/>
        <n v="-0.13360031512605031"/>
        <n v="0.12890665337088447"/>
        <n v="-8.7909009173535724E-2"/>
        <n v="4.0318275564798389E-2"/>
        <n v="-8.5762654837664987E-2"/>
        <n v="-3.1082865026457518E-2"/>
        <n v="-0.16588672574431385"/>
        <n v="0.21029166080314066"/>
        <n v="-0.10599042774802347"/>
        <n v="0.17607161132846216"/>
        <n v="6.2689336322857558E-2"/>
        <n v="9.1748987542926042E-2"/>
        <n v="5.3033153630440921E-2"/>
        <n v="0.2003332689885069"/>
        <n v="-5.8039291353914724E-2"/>
        <n v="-4.8916880802986507E-2"/>
        <n v="-5.0417495501231424E-2"/>
        <n v="-3.0412231062971751E-2"/>
      </sharedItems>
    </cacheField>
    <cacheField name="L2M" numFmtId="9">
      <sharedItems containsSemiMixedTypes="0" containsString="0" containsNumber="1" minValue="9.9999985459109E-2" maxValue="0.26249996979645729"/>
    </cacheField>
    <cacheField name="M2C" numFmtId="9">
      <sharedItems containsSemiMixedTypes="0" containsString="0" containsNumber="1" minValue="0.13599997342105244" maxValue="0.67199992761866711"/>
    </cacheField>
    <cacheField name="C2P" numFmtId="9">
      <sharedItems containsSemiMixedTypes="0" containsString="0" containsNumber="1" minValue="0.32639989286683241" maxValue="0.76650015845159969"/>
    </cacheField>
    <cacheField name="P2O" numFmtId="9">
      <sharedItems containsSemiMixedTypes="0" containsString="0" containsNumber="1" minValue="0.38539988387533919" maxValue="0.86100053552302747"/>
    </cacheField>
    <cacheField name="Facebook" numFmtId="0">
      <sharedItems containsSemiMixedTypes="0" containsString="0" containsNumber="1" containsInteger="1" minValue="387156" maxValue="16968325"/>
    </cacheField>
    <cacheField name="Youtube" numFmtId="0">
      <sharedItems containsSemiMixedTypes="0" containsString="0" containsNumber="1" containsInteger="1" minValue="2028833" maxValue="12726244"/>
    </cacheField>
    <cacheField name="Twitter" numFmtId="0">
      <sharedItems containsSemiMixedTypes="0" containsString="0" containsNumber="1" containsInteger="1" minValue="1122786" maxValue="19827367"/>
    </cacheField>
    <cacheField name="Others" numFmtId="0">
      <sharedItems containsSemiMixedTypes="0" containsString="0" containsNumber="1" containsInteger="1" minValue="2189238" maxValue="12254901"/>
    </cacheField>
    <cacheField name="Traffic change in Facebook" numFmtId="9">
      <sharedItems containsSemiMixedTypes="0" containsString="0" containsNumber="1" minValue="-0.94841710998530149" maxValue="19.799855872051577"/>
    </cacheField>
    <cacheField name="Traffic change in Youtube" numFmtId="9">
      <sharedItems containsSemiMixedTypes="0" containsString="0" containsNumber="1" minValue="-0.64693892254082896" maxValue="1.9768798121875975"/>
    </cacheField>
    <cacheField name="Traffic change in Twitter" numFmtId="9">
      <sharedItems containsSemiMixedTypes="0" containsString="0" containsNumber="1" minValue="-0.87590011321220818" maxValue="7.4691475779420955"/>
    </cacheField>
    <cacheField name="Traffic change in Others" numFmtId="9">
      <sharedItems containsSemiMixedTypes="0" containsString="0" containsNumber="1" minValue="-0.60437207174092422" maxValue="1.6565878173136039"/>
    </cacheField>
    <cacheField name="Count of restaurants" numFmtId="0">
      <sharedItems containsSemiMixedTypes="0" containsString="0" containsNumber="1" containsInteger="1" minValue="274777" maxValue="410264"/>
    </cacheField>
    <cacheField name="Average Discount" numFmtId="9">
      <sharedItems containsSemiMixedTypes="0" containsString="0" containsNumber="1" minValue="0.1" maxValue="0.28999999999999998"/>
    </cacheField>
    <cacheField name="Out of stock Items per restaurant" numFmtId="0">
      <sharedItems containsSemiMixedTypes="0" containsString="0" containsNumber="1" containsInteger="1" minValue="30" maxValue="112"/>
    </cacheField>
    <cacheField name="Avearge Packaging charges" numFmtId="0">
      <sharedItems containsSemiMixedTypes="0" containsString="0" containsNumber="1" containsInteger="1" minValue="17" maxValue="29"/>
    </cacheField>
    <cacheField name="Average Delivery Charges" numFmtId="0">
      <sharedItems containsSemiMixedTypes="0" containsString="0" containsNumber="1" containsInteger="1" minValue="25" maxValue="56"/>
    </cacheField>
    <cacheField name="Avg Cost for two" numFmtId="0">
      <sharedItems containsSemiMixedTypes="0" containsString="0" containsNumber="1" containsInteger="1" minValue="350" maxValue="458"/>
    </cacheField>
    <cacheField name="Number of images per restaurant" numFmtId="0">
      <sharedItems containsSemiMixedTypes="0" containsString="0" containsNumber="1" containsInteger="1" minValue="15" maxValue="40"/>
    </cacheField>
    <cacheField name="Success Rate of payments" numFmtId="9">
      <sharedItems containsSemiMixedTypes="0" containsString="0" containsNumber="1" minValue="0.65" maxValue="0.95"/>
    </cacheField>
    <cacheField name="Listing change with respect to same day last week" numFmtId="9">
      <sharedItems containsSemiMixedTypes="0" containsString="0" containsNumber="1" minValue="-0.52999999079076898" maxValue="1.1914892991677402"/>
    </cacheField>
    <cacheField name="L2M2" numFmtId="0">
      <sharedItems containsSemiMixedTypes="0" containsString="0" containsNumber="1" minValue="2063147" maxValue="10196078"/>
    </cacheField>
    <cacheField name="M2C2" numFmtId="0">
      <sharedItems containsSemiMixedTypes="0" containsString="0" containsNumber="1" minValue="817006" maxValue="3751088"/>
    </cacheField>
    <cacheField name="C2P2" numFmtId="0">
      <sharedItems containsSemiMixedTypes="0" containsString="0" containsNumber="1" minValue="596414" maxValue="2656756"/>
    </cacheField>
    <cacheField name="P2O2" numFmtId="0">
      <sharedItems containsSemiMixedTypes="0" containsString="0" containsNumber="1" minValue="498841" maxValue="2221600"/>
    </cacheField>
    <cacheField name="L2M change with respect to same day last week" numFmtId="9">
      <sharedItems containsSemiMixedTypes="0" containsString="0" containsNumber="1" minValue="-0.73093596441362962" maxValue="1.4499999272955346"/>
    </cacheField>
    <cacheField name="M2C change with respect to same day last week" numFmtId="9">
      <sharedItems containsSemiMixedTypes="0" containsString="0" containsNumber="1" minValue="-0.70851416975554826" maxValue="1.6015363592949896"/>
    </cacheField>
    <cacheField name="C2P change with respect to same day last week" numFmtId="9">
      <sharedItems containsSemiMixedTypes="0" containsString="0" containsNumber="1" minValue="-0.70250419310692758" maxValue="1.5235021310700287"/>
    </cacheField>
    <cacheField name="P2O change with respect to same day last week" numFmtId="9">
      <sharedItems containsSemiMixedTypes="0" containsString="0" containsNumber="1" minValue="-0.71708723442563915" maxValue="1.3547702422639891"/>
    </cacheField>
    <cacheField name="Months (Date)" numFmtId="0" databaseField="0">
      <fieldGroup base="0">
        <rangePr groupBy="months" startDate="2019-01-01T00:00:00" endDate="2020-01-02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0"/>
        </groupItems>
      </fieldGroup>
    </cacheField>
    <cacheField name="Quarters (Date)" numFmtId="0" databaseField="0">
      <fieldGroup base="0">
        <rangePr groupBy="quarters" startDate="2019-01-01T00:00:00" endDate="2020-01-02T00:00:00"/>
        <groupItems count="6">
          <s v="&lt;1/1/2019"/>
          <s v="Qtr1"/>
          <s v="Qtr2"/>
          <s v="Qtr3"/>
          <s v="Qtr4"/>
          <s v="&gt;1/2/2020"/>
        </groupItems>
      </fieldGroup>
    </cacheField>
    <cacheField name="Years (Date)" numFmtId="0" databaseField="0">
      <fieldGroup base="0">
        <rangePr groupBy="years" startDate="2019-01-01T00:00:00" endDate="2020-01-02T00:00:00"/>
        <groupItems count="4">
          <s v="&lt;1/1/2019"/>
          <s v="2019"/>
          <s v="2020"/>
          <s v="&gt;1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20848646"/>
    <n v="5107918"/>
    <n v="2104462"/>
    <n v="1505532"/>
    <n v="1271572.67328"/>
    <n v="6.0990659694639161E-2"/>
    <x v="0"/>
    <x v="0"/>
    <n v="0"/>
    <n v="0.2449999870495187"/>
    <n v="0.41199995771271192"/>
    <n v="0.71539994544924068"/>
    <n v="0.84460022987223116"/>
    <n v="7505512"/>
    <n v="5629134"/>
    <n v="2293351"/>
    <n v="5420648"/>
    <n v="0"/>
    <n v="0"/>
    <n v="0"/>
    <n v="0"/>
  </r>
  <r>
    <x v="1"/>
    <n v="21934513"/>
    <n v="5428792"/>
    <n v="2171516"/>
    <n v="1569355"/>
    <n v="1261133"/>
    <n v="5.749537270328272E-2"/>
    <x v="0"/>
    <x v="0"/>
    <n v="0"/>
    <n v="0.24750000148168322"/>
    <n v="0.39999985263756649"/>
    <n v="0.72270017812440712"/>
    <n v="0.80359956797537846"/>
    <n v="7896424"/>
    <n v="5922318"/>
    <n v="2412796"/>
    <n v="5702973"/>
    <n v="0"/>
    <n v="0"/>
    <n v="0"/>
    <n v="0"/>
  </r>
  <r>
    <x v="2"/>
    <n v="20848646"/>
    <n v="5212161"/>
    <n v="2001470"/>
    <n v="1402630"/>
    <n v="1138655"/>
    <n v="5.4615297319547756E-2"/>
    <x v="0"/>
    <x v="0"/>
    <n v="0"/>
    <n v="0.24999997601762725"/>
    <n v="0.38400003376718411"/>
    <n v="0.70079991206463255"/>
    <n v="0.81179997575982266"/>
    <n v="7505512"/>
    <n v="5629134"/>
    <n v="2293351"/>
    <n v="5420648"/>
    <n v="0"/>
    <n v="0"/>
    <n v="0"/>
    <n v="0"/>
  </r>
  <r>
    <x v="3"/>
    <n v="21717340"/>
    <n v="5700801"/>
    <n v="2303123"/>
    <n v="1597216"/>
    <n v="1296620"/>
    <n v="5.9704365267569601E-2"/>
    <x v="0"/>
    <x v="0"/>
    <n v="0"/>
    <n v="0.2624999654653839"/>
    <n v="0.40399989404997649"/>
    <n v="0.69350008662151352"/>
    <n v="0.811800032055777"/>
    <n v="7818242"/>
    <n v="5863681"/>
    <n v="2388907"/>
    <n v="5646508"/>
    <n v="0"/>
    <n v="0"/>
    <n v="0"/>
    <n v="0"/>
  </r>
  <r>
    <x v="4"/>
    <n v="42645263"/>
    <n v="8776395"/>
    <n v="2924294"/>
    <n v="2087946"/>
    <n v="1596026"/>
    <n v="3.7425633885761242E-2"/>
    <x v="0"/>
    <x v="0"/>
    <n v="0"/>
    <n v="0.20579999705946239"/>
    <n v="0.3331999072512119"/>
    <n v="0.714000028724882"/>
    <n v="0.76440003716571214"/>
    <n v="15352294"/>
    <n v="11514221"/>
    <n v="4690978"/>
    <n v="11087768"/>
    <n v="0"/>
    <n v="0"/>
    <n v="0"/>
    <n v="0"/>
  </r>
  <r>
    <x v="5"/>
    <n v="43543058"/>
    <n v="8778280"/>
    <n v="3014461"/>
    <n v="2049833"/>
    <n v="1582881"/>
    <n v="3.6352086249890857E-2"/>
    <x v="0"/>
    <x v="0"/>
    <n v="0"/>
    <n v="0.2015999886824669"/>
    <n v="0.34339995990102845"/>
    <n v="0.67999984076755349"/>
    <n v="0.77219997921781924"/>
    <n v="15675500"/>
    <n v="11756625"/>
    <n v="4789736"/>
    <n v="11321195"/>
    <n v="0"/>
    <n v="0"/>
    <n v="0"/>
    <n v="0"/>
  </r>
  <r>
    <x v="6"/>
    <n v="22803207"/>
    <n v="5415761"/>
    <n v="2079652"/>
    <n v="1442239"/>
    <n v="1123504"/>
    <n v="4.9269561075334707E-2"/>
    <x v="0"/>
    <x v="0"/>
    <n v="0"/>
    <n v="0.23749997094706898"/>
    <n v="0.3839999586392383"/>
    <n v="0.69350016252719204"/>
    <n v="0.77899987450068953"/>
    <n v="8209154"/>
    <n v="6156866"/>
    <n v="2508352"/>
    <n v="5928833"/>
    <n v="0"/>
    <n v="0"/>
    <n v="0"/>
    <n v="0"/>
  </r>
  <r>
    <x v="7"/>
    <n v="21717340"/>
    <n v="5320748"/>
    <n v="2085733"/>
    <n v="1583488"/>
    <n v="1311445"/>
    <n v="6.0386999512831684E-2"/>
    <x v="1"/>
    <x v="1"/>
    <n v="-9.8975840699184747E-3"/>
    <n v="0.24499998618615354"/>
    <n v="0.39199995940420407"/>
    <n v="0.75919976334458916"/>
    <n v="0.82820015055371432"/>
    <n v="7818242"/>
    <n v="5863681"/>
    <n v="2388907"/>
    <n v="5646508"/>
    <n v="4.1666711078471419E-2"/>
    <n v="4.166662225486184E-2"/>
    <n v="4.1666539487413834E-2"/>
    <n v="4.1666605173403592E-2"/>
  </r>
  <r>
    <x v="8"/>
    <n v="22586034"/>
    <n v="5872368"/>
    <n v="2372437"/>
    <n v="1766516"/>
    <n v="1506485"/>
    <n v="6.6699846462641474E-2"/>
    <x v="2"/>
    <x v="2"/>
    <n v="0.16009068776474278"/>
    <n v="0.25999996280887561"/>
    <n v="0.40400005585481019"/>
    <n v="0.74459975122627076"/>
    <n v="0.85280008785654926"/>
    <n v="8130972"/>
    <n v="6098229"/>
    <n v="2484463"/>
    <n v="5872368"/>
    <n v="2.9703065590196198E-2"/>
    <n v="2.9703065590196198E-2"/>
    <n v="2.9702884122818407E-2"/>
    <n v="2.9702928630382708E-2"/>
  </r>
  <r>
    <x v="9"/>
    <n v="10641496"/>
    <n v="2740185"/>
    <n v="1063191"/>
    <n v="760607"/>
    <n v="623698"/>
    <n v="5.8609992429635833E-2"/>
    <x v="3"/>
    <x v="3"/>
    <n v="7.3142421741578811E-2"/>
    <n v="0.25749997932621504"/>
    <n v="0.3879997153476864"/>
    <n v="0.71540014917357275"/>
    <n v="0.82000034183224713"/>
    <n v="387156"/>
    <n v="2873204"/>
    <n v="1170564"/>
    <n v="6210572"/>
    <n v="-0.94841710998530149"/>
    <n v="-0.48958330002447981"/>
    <n v="-0.48958358314972283"/>
    <n v="0.14572501295048124"/>
  </r>
  <r>
    <x v="10"/>
    <n v="20631473"/>
    <n v="4951553"/>
    <n v="2000427"/>
    <n v="1431105"/>
    <n v="1126566"/>
    <n v="5.4604244689654489E-2"/>
    <x v="4"/>
    <x v="4"/>
    <n v="-8.5422909280729042E-2"/>
    <n v="0.23999997479578894"/>
    <n v="0.40399991679378167"/>
    <n v="0.71539976215078083"/>
    <n v="0.78720010062154766"/>
    <n v="7427330"/>
    <n v="5570497"/>
    <n v="2269462"/>
    <n v="5364183"/>
    <n v="-4.9999987209400798E-2"/>
    <n v="-4.9999991472933103E-2"/>
    <n v="-4.9999853489482882E-2"/>
    <n v="-4.9999929159756817E-2"/>
  </r>
  <r>
    <x v="11"/>
    <n v="42645263"/>
    <n v="9045060"/>
    <n v="3075320"/>
    <n v="2133042"/>
    <n v="1680410"/>
    <n v="3.9404376518911377E-2"/>
    <x v="5"/>
    <x v="0"/>
    <n v="5.2871319138911188E-2"/>
    <n v="0.21209999338027297"/>
    <n v="0.33999995577696557"/>
    <n v="0.69360001560813178"/>
    <n v="0.78779977140628266"/>
    <n v="15352294"/>
    <n v="11514221"/>
    <n v="4690978"/>
    <n v="11087768"/>
    <n v="0"/>
    <n v="0"/>
    <n v="0"/>
    <n v="0"/>
  </r>
  <r>
    <x v="12"/>
    <n v="46236443"/>
    <n v="9806749"/>
    <n v="3300951"/>
    <n v="2199754"/>
    <n v="1630017"/>
    <n v="3.5253944599501305E-2"/>
    <x v="6"/>
    <x v="5"/>
    <n v="-3.0208490451984704E-2"/>
    <n v="0.21209998788185327"/>
    <n v="0.33659992725417975"/>
    <n v="0.66640007682634494"/>
    <n v="0.74099967541825129"/>
    <n v="16645119"/>
    <n v="12483839"/>
    <n v="5086008"/>
    <n v="12021475"/>
    <n v="6.1855698382826674E-2"/>
    <n v="6.1855677118220598E-2"/>
    <n v="6.1855601227291057E-2"/>
    <n v="6.1855660996917639E-2"/>
  </r>
  <r>
    <x v="13"/>
    <n v="21065820"/>
    <n v="5371784"/>
    <n v="2084252"/>
    <n v="1445428"/>
    <n v="1197104"/>
    <n v="5.6826840825564828E-2"/>
    <x v="7"/>
    <x v="6"/>
    <n v="0.15338638269325777"/>
    <n v="0.25499999525297379"/>
    <n v="0.38799996425768424"/>
    <n v="0.69349963440121443"/>
    <n v="0.82820036695013521"/>
    <n v="7583695"/>
    <n v="5687771"/>
    <n v="2317240"/>
    <n v="5477113"/>
    <n v="-7.6190433265108659E-2"/>
    <n v="-7.6190548892894561E-2"/>
    <n v="-7.6190263567473826E-2"/>
    <n v="-7.6190373383767107E-2"/>
  </r>
  <r>
    <x v="14"/>
    <n v="21282993"/>
    <n v="5054710"/>
    <n v="2042103"/>
    <n v="1475828"/>
    <n v="1198077"/>
    <n v="5.6292693419576843E-2"/>
    <x v="8"/>
    <x v="7"/>
    <n v="-6.7801118225535251E-2"/>
    <n v="0.2374999606493316"/>
    <n v="0.40400003165364579"/>
    <n v="0.72270007928101565"/>
    <n v="0.81179988453939078"/>
    <n v="7661877"/>
    <n v="5746408"/>
    <n v="2341129"/>
    <n v="5533578"/>
    <n v="-2.0000020464958745E-2"/>
    <n v="-1.9999894264370766E-2"/>
    <n v="-1.9999941395793086E-2"/>
    <n v="-1.9999971663902771E-2"/>
  </r>
  <r>
    <x v="15"/>
    <n v="21065820"/>
    <n v="5529777"/>
    <n v="2278268"/>
    <n v="1663135"/>
    <n v="1391046"/>
    <n v="6.6033318427670989E-2"/>
    <x v="9"/>
    <x v="8"/>
    <n v="-9.992947065385005E-3"/>
    <n v="0.26249996439730333"/>
    <n v="0.41199997757594925"/>
    <n v="0.72999971908484862"/>
    <n v="0.83639993145475267"/>
    <n v="7583695"/>
    <n v="5687771"/>
    <n v="2317240"/>
    <n v="5477113"/>
    <n v="-6.7307697037943259E-2"/>
    <n v="-6.7307738033452025E-2"/>
    <n v="-6.7307502667578456E-2"/>
    <n v="-6.7307600613585539E-2"/>
  </r>
  <r>
    <x v="16"/>
    <n v="22368860"/>
    <n v="5648137"/>
    <n v="2168884"/>
    <n v="1535787"/>
    <n v="1284532"/>
    <n v="5.7425009589223593E-2"/>
    <x v="10"/>
    <x v="9"/>
    <n v="-2.0218102601444077E-2"/>
    <n v="0.25249999329424921"/>
    <n v="0.38399989235388587"/>
    <n v="0.70810011047156052"/>
    <n v="0.83639983930063222"/>
    <n v="8052789"/>
    <n v="6039592"/>
    <n v="2460574"/>
    <n v="5815903"/>
    <n v="19.799855872051577"/>
    <n v="1.1020407879148157"/>
    <n v="1.1020414090985202"/>
    <n v="-6.3547930850813783E-2"/>
  </r>
  <r>
    <x v="17"/>
    <n v="22151687"/>
    <n v="5759438"/>
    <n v="2395926"/>
    <n v="1661575"/>
    <n v="1307991"/>
    <n v="5.9047015245385151E-2"/>
    <x v="11"/>
    <x v="10"/>
    <n v="8.136309880269077E-2"/>
    <n v="0.25999997201116104"/>
    <n v="0.4159999638853652"/>
    <n v="0.69350013314267633"/>
    <n v="0.7871994944555617"/>
    <n v="7974607"/>
    <n v="5980955"/>
    <n v="2436685"/>
    <n v="5759438"/>
    <n v="7.3684217612520309E-2"/>
    <n v="7.3684269105611211E-2"/>
    <n v="7.3683983252418317E-2"/>
    <n v="7.3684100635641903E-2"/>
  </r>
  <r>
    <x v="18"/>
    <n v="42645263"/>
    <n v="8686840"/>
    <n v="2894455"/>
    <n v="2046958"/>
    <n v="1612594"/>
    <n v="3.7814141279888462E-2"/>
    <x v="12"/>
    <x v="0"/>
    <n v="-4.0356817681399204E-2"/>
    <n v="0.20369999828585886"/>
    <n v="0.33319998986973398"/>
    <n v="0.7071998009988063"/>
    <n v="0.78780023820713474"/>
    <n v="15352294"/>
    <n v="11514221"/>
    <n v="4690978"/>
    <n v="11087768"/>
    <n v="0"/>
    <n v="0"/>
    <n v="0"/>
    <n v="0"/>
  </r>
  <r>
    <x v="19"/>
    <n v="44440853"/>
    <n v="9239253"/>
    <n v="3267000"/>
    <n v="2310422"/>
    <n v="1820150"/>
    <n v="4.0956684607291405E-2"/>
    <x v="13"/>
    <x v="11"/>
    <n v="0.16176175666511861"/>
    <n v="0.20789999237863413"/>
    <n v="0.35360001506615307"/>
    <n v="0.70719987756351388"/>
    <n v="0.78779980453787235"/>
    <n v="15998707"/>
    <n v="11999030"/>
    <n v="4888493"/>
    <n v="11554621"/>
    <n v="-3.883492812517586E-2"/>
    <n v="-3.8834928902879984E-2"/>
    <n v="-3.8834976272156818E-2"/>
    <n v="-3.8835001528514601E-2"/>
  </r>
  <r>
    <x v="20"/>
    <n v="22151687"/>
    <n v="5759438"/>
    <n v="2395926"/>
    <n v="1818987"/>
    <n v="1476653"/>
    <n v="6.6660972593193465E-2"/>
    <x v="14"/>
    <x v="12"/>
    <n v="0.17305434588235169"/>
    <n v="0.25999997201116104"/>
    <n v="0.4159999638853652"/>
    <n v="0.75919999198639687"/>
    <n v="0.81179964452742104"/>
    <n v="7974607"/>
    <n v="5980955"/>
    <n v="2436685"/>
    <n v="5759438"/>
    <n v="5.15463767991724E-2"/>
    <n v="5.1546379064839387E-2"/>
    <n v="5.1546236039426319E-2"/>
    <n v="5.154631646270591E-2"/>
  </r>
  <r>
    <x v="21"/>
    <n v="37570998"/>
    <n v="9768459"/>
    <n v="3751088"/>
    <n v="2656145"/>
    <n v="2221600"/>
    <n v="5.9130715665311848E-2"/>
    <x v="15"/>
    <x v="13"/>
    <n v="5.041546377221362E-2"/>
    <n v="0.25999998722418821"/>
    <n v="0.38399997379320527"/>
    <n v="0.70809988995192863"/>
    <n v="0.83640012122832152"/>
    <n v="13525559"/>
    <n v="2028833"/>
    <n v="19827367"/>
    <n v="2189238"/>
    <n v="0.76530620368873059"/>
    <n v="-0.64693892254082896"/>
    <n v="7.4691475779420955"/>
    <n v="-0.60437207174092422"/>
  </r>
  <r>
    <x v="22"/>
    <n v="21500167"/>
    <n v="5428792"/>
    <n v="2258377"/>
    <n v="1648615"/>
    <n v="1392420"/>
    <n v="6.4763217885702939E-2"/>
    <x v="16"/>
    <x v="14"/>
    <n v="-1.9234237688042999E-2"/>
    <n v="0.25249999220936281"/>
    <n v="0.41599991305616424"/>
    <n v="0.7299999070128681"/>
    <n v="0.84459986109552565"/>
    <n v="7740060"/>
    <n v="5805045"/>
    <n v="2365018"/>
    <n v="5590043"/>
    <n v="2.0618577092037516E-2"/>
    <n v="2.0618621952255056E-2"/>
    <n v="2.0618494415770572E-2"/>
    <n v="2.0618526585082231E-2"/>
  </r>
  <r>
    <x v="23"/>
    <n v="20631473"/>
    <n v="4899974"/>
    <n v="1861990"/>
    <n v="1332067"/>
    <n v="1059526"/>
    <n v="5.1354840248197496E-2"/>
    <x v="17"/>
    <x v="15"/>
    <n v="-0.10570602224444781"/>
    <n v="0.23749995940667931"/>
    <n v="0.37999997551007414"/>
    <n v="0.71539965305936126"/>
    <n v="0.79539993108454754"/>
    <n v="7427330"/>
    <n v="5570497"/>
    <n v="2269462"/>
    <n v="5364183"/>
    <n v="-7.7669860715337213E-2"/>
    <n v="-7.7669981680881794E-2"/>
    <n v="-7.7669681952259872E-2"/>
    <n v="-7.7669796074659403E-2"/>
  </r>
  <r>
    <x v="24"/>
    <n v="20631473"/>
    <n v="5054710"/>
    <n v="2021884"/>
    <n v="1520254"/>
    <n v="1234142"/>
    <n v="5.9818414322622526E-2"/>
    <x v="18"/>
    <x v="16"/>
    <n v="1.3064150220491788E-2"/>
    <n v="0.24499995710437156"/>
    <n v="0.4"/>
    <n v="0.75189971333667016"/>
    <n v="0.81179987028483402"/>
    <n v="7427330"/>
    <n v="5570497"/>
    <n v="2269462"/>
    <n v="5364183"/>
    <n v="-6.8627457127354408E-2"/>
    <n v="-6.8627501795281876E-2"/>
    <n v="-6.8627253830511492E-2"/>
    <n v="-6.8627355655187183E-2"/>
  </r>
  <r>
    <x v="25"/>
    <n v="47134238"/>
    <n v="9997171"/>
    <n v="3568990"/>
    <n v="2378375"/>
    <n v="1762376"/>
    <n v="3.7390569462478637E-2"/>
    <x v="19"/>
    <x v="17"/>
    <n v="-1.120141309767364E-2"/>
    <n v="0.21209998133416308"/>
    <n v="0.35699999529866999"/>
    <n v="0.66640001793224413"/>
    <n v="0.74100005255689283"/>
    <n v="16968325"/>
    <n v="12726244"/>
    <n v="5184766"/>
    <n v="12254901"/>
    <n v="0.10526316132299196"/>
    <n v="0.10526313503970441"/>
    <n v="0.10526333741066352"/>
    <n v="0.10526311517340559"/>
  </r>
  <r>
    <x v="26"/>
    <n v="45338648"/>
    <n v="9616327"/>
    <n v="3400333"/>
    <n v="2358471"/>
    <n v="1784419"/>
    <n v="3.9357569727266679E-2"/>
    <x v="20"/>
    <x v="18"/>
    <n v="-3.9044050937170782E-2"/>
    <n v="0.21209999468885796"/>
    <n v="0.35359997637351559"/>
    <n v="0.69360000917557196"/>
    <n v="0.75659993275304216"/>
    <n v="16321913"/>
    <n v="12241435"/>
    <n v="4987251"/>
    <n v="11788048"/>
    <n v="2.0202007574737113E-2"/>
    <n v="2.0202049665681399E-2"/>
    <n v="2.0202135913869546E-2"/>
    <n v="2.0202047302114057E-2"/>
  </r>
  <r>
    <x v="27"/>
    <n v="21282993"/>
    <n v="5267540"/>
    <n v="2043805"/>
    <n v="1536737"/>
    <n v="1310529"/>
    <n v="6.157634877763668E-2"/>
    <x v="21"/>
    <x v="19"/>
    <n v="-7.6275872039646142E-2"/>
    <n v="0.2474999639383427"/>
    <n v="0.38799990128219247"/>
    <n v="0.75190001003031115"/>
    <n v="0.8527997959312491"/>
    <n v="7661877"/>
    <n v="5746408"/>
    <n v="2341129"/>
    <n v="5533578"/>
    <n v="-3.921572561506792E-2"/>
    <n v="-3.9215643655570065E-2"/>
    <n v="-3.9215573617435218E-2"/>
    <n v="-3.9215631802964057E-2"/>
  </r>
  <r>
    <x v="28"/>
    <n v="22368860"/>
    <n v="2628341"/>
    <n v="1093389"/>
    <n v="790192"/>
    <n v="628519"/>
    <n v="2.8097945089736356E-2"/>
    <x v="22"/>
    <x v="20"/>
    <n v="-0.52481642115115479"/>
    <n v="0.11749999776474974"/>
    <n v="0.41599967431927592"/>
    <n v="0.72269978937048018"/>
    <n v="0.79540035839390932"/>
    <n v="8052789"/>
    <n v="6039592"/>
    <n v="2460574"/>
    <n v="5815903"/>
    <n v="-0.40462431164582546"/>
    <n v="1.9768798121875975"/>
    <n v="-0.87590011321220818"/>
    <n v="1.6565878173136039"/>
  </r>
  <r>
    <x v="29"/>
    <n v="22368860"/>
    <n v="5536293"/>
    <n v="2303097"/>
    <n v="1614011"/>
    <n v="1283784"/>
    <n v="5.739157024542154E-2"/>
    <x v="23"/>
    <x v="21"/>
    <n v="-0.11382460416483964"/>
    <n v="0.24750000670575076"/>
    <n v="0.41599983960386488"/>
    <n v="0.70080027024480518"/>
    <n v="0.7953997835206823"/>
    <n v="8052789"/>
    <n v="6039592"/>
    <n v="2460574"/>
    <n v="5815903"/>
    <n v="4.0403950356973972E-2"/>
    <n v="4.0403993422962303E-2"/>
    <n v="4.0403920815824668E-2"/>
    <n v="4.0403982581171505E-2"/>
  </r>
  <r>
    <x v="30"/>
    <n v="20848646"/>
    <n v="5316404"/>
    <n v="2147827"/>
    <n v="1520876"/>
    <n v="1272061"/>
    <n v="6.1014082161498638E-2"/>
    <x v="24"/>
    <x v="22"/>
    <n v="0.18808824770202981"/>
    <n v="0.25499996498573574"/>
    <n v="0.4039999593710335"/>
    <n v="0.70809986092920896"/>
    <n v="0.83640020619695488"/>
    <n v="7505512"/>
    <n v="5629134"/>
    <n v="2293351"/>
    <n v="5420648"/>
    <n v="1.0526259099838065E-2"/>
    <n v="1.0526349803258173E-2"/>
    <n v="1.0526283321774077E-2"/>
    <n v="1.0526300090806018E-2"/>
  </r>
  <r>
    <x v="31"/>
    <n v="20631473"/>
    <n v="5054710"/>
    <n v="2082540"/>
    <n v="1565862"/>
    <n v="1322527"/>
    <n v="6.4102403158514176E-2"/>
    <x v="25"/>
    <x v="0"/>
    <n v="7.1616556279585408E-2"/>
    <n v="0.24499995710437156"/>
    <n v="0.4119998971256511"/>
    <n v="0.75190008355181648"/>
    <n v="0.84459997113411012"/>
    <n v="7427330"/>
    <n v="5570497"/>
    <n v="2269462"/>
    <n v="5364183"/>
    <n v="0"/>
    <n v="0"/>
    <n v="0"/>
    <n v="0"/>
  </r>
  <r>
    <x v="32"/>
    <n v="43543058"/>
    <n v="9052601"/>
    <n v="2985548"/>
    <n v="2070776"/>
    <n v="1566749"/>
    <n v="3.598160239457688E-2"/>
    <x v="26"/>
    <x v="23"/>
    <n v="-3.7682418004241769E-2"/>
    <n v="0.20789998258735065"/>
    <n v="0.32980002101053607"/>
    <n v="0.6935999689169291"/>
    <n v="0.7565999412780523"/>
    <n v="15675500"/>
    <n v="11756625"/>
    <n v="4789736"/>
    <n v="11321195"/>
    <n v="-7.6190490222222906E-2"/>
    <n v="-7.6190508369948007E-2"/>
    <n v="-7.6190516601906455E-2"/>
    <n v="-7.6190415573328618E-2"/>
  </r>
  <r>
    <x v="33"/>
    <n v="44889750"/>
    <n v="9709653"/>
    <n v="3268269"/>
    <n v="2333544"/>
    <n v="1892971"/>
    <n v="4.2169337098112596E-2"/>
    <x v="27"/>
    <x v="24"/>
    <n v="7.1441590279339273E-2"/>
    <n v="0.21630000167076002"/>
    <n v="0.33659997942253961"/>
    <n v="0.71399997980582386"/>
    <n v="0.81120004593870954"/>
    <n v="16160310"/>
    <n v="12120232"/>
    <n v="4937872"/>
    <n v="11671335"/>
    <n v="-9.9009840329378207E-3"/>
    <n v="-9.9010450980624443E-3"/>
    <n v="-9.9010456862909102E-3"/>
    <n v="-9.9009607018906154E-3"/>
  </r>
  <r>
    <x v="34"/>
    <n v="21282993"/>
    <n v="5054710"/>
    <n v="2001665"/>
    <n v="1475828"/>
    <n v="1198077"/>
    <n v="5.6292693419576843E-2"/>
    <x v="28"/>
    <x v="0"/>
    <n v="-8.5806571239552931E-2"/>
    <n v="0.2374999606493316"/>
    <n v="0.3959999683463542"/>
    <n v="0.73730019758551002"/>
    <n v="0.81179988453939078"/>
    <n v="7661877"/>
    <n v="5746408"/>
    <n v="2341129"/>
    <n v="5533578"/>
    <n v="0"/>
    <n v="0"/>
    <n v="0"/>
    <n v="0"/>
  </r>
  <r>
    <x v="35"/>
    <n v="22368860"/>
    <n v="5871825"/>
    <n v="2372217"/>
    <n v="1679767"/>
    <n v="1349861"/>
    <n v="6.0345542866288224E-2"/>
    <x v="29"/>
    <x v="0"/>
    <n v="1.1476852728398028"/>
    <n v="0.26249996647124618"/>
    <n v="0.40399994890855911"/>
    <n v="0.7081000599860805"/>
    <n v="0.80360014216257369"/>
    <n v="8052789"/>
    <n v="6039592"/>
    <n v="2460574"/>
    <n v="5815903"/>
    <n v="0"/>
    <n v="0"/>
    <n v="0"/>
    <n v="0"/>
  </r>
  <r>
    <x v="36"/>
    <n v="20631473"/>
    <n v="5364183"/>
    <n v="2145673"/>
    <n v="1488024"/>
    <n v="1281189"/>
    <n v="6.2098765318404553E-2"/>
    <x v="30"/>
    <x v="15"/>
    <n v="8.2018928090899168E-2"/>
    <n v="0.26000000096939274"/>
    <n v="0.39999996271566424"/>
    <n v="0.69349989490476882"/>
    <n v="0.86100022580280966"/>
    <n v="7427330"/>
    <n v="5570497"/>
    <n v="2269462"/>
    <n v="5364183"/>
    <n v="-7.7669860715337213E-2"/>
    <n v="-7.7669981680881794E-2"/>
    <n v="-7.7669681952259872E-2"/>
    <n v="-7.7669796074659403E-2"/>
  </r>
  <r>
    <x v="37"/>
    <n v="22151687"/>
    <n v="5482542"/>
    <n v="2193017"/>
    <n v="1616911"/>
    <n v="1378902"/>
    <n v="6.2248170985803472E-2"/>
    <x v="31"/>
    <x v="25"/>
    <n v="2.0226294989381444E-2"/>
    <n v="0.2474999759611988"/>
    <n v="0.40000003647942872"/>
    <n v="0.73729980205351808"/>
    <n v="0.85280018504419852"/>
    <n v="7974607"/>
    <n v="5980955"/>
    <n v="2436685"/>
    <n v="5759438"/>
    <n v="6.2500066617707128E-2"/>
    <n v="6.250002220590245E-2"/>
    <n v="6.249980923112064E-2"/>
    <n v="6.2499907760105389E-2"/>
  </r>
  <r>
    <x v="38"/>
    <n v="21934513"/>
    <n v="5209447"/>
    <n v="2104616"/>
    <n v="1490279"/>
    <n v="1246469"/>
    <n v="5.6826837231353164E-2"/>
    <x v="32"/>
    <x v="26"/>
    <n v="-0.11349911342902064"/>
    <n v="0.23750000740841615"/>
    <n v="0.40399988712813473"/>
    <n v="0.70810019499994303"/>
    <n v="0.83639976138696182"/>
    <n v="7896424"/>
    <n v="5922318"/>
    <n v="2412796"/>
    <n v="5702973"/>
    <n v="6.3157823874797625E-2"/>
    <n v="6.3157919302353038E-2"/>
    <n v="6.3157699930644462E-2"/>
    <n v="6.3157800544836107E-2"/>
  </r>
  <r>
    <x v="39"/>
    <n v="43991955"/>
    <n v="9145927"/>
    <n v="3265096"/>
    <n v="2286873"/>
    <n v="1855111"/>
    <n v="4.2169323913883797E-2"/>
    <x v="33"/>
    <x v="27"/>
    <n v="0.1719690371610445"/>
    <n v="0.20789998989587982"/>
    <n v="0.35700000666963555"/>
    <n v="0.70039992698530151"/>
    <n v="0.81119983488370362"/>
    <n v="15837104"/>
    <n v="11877828"/>
    <n v="4839115"/>
    <n v="11437908"/>
    <n v="1.030933622531971E-2"/>
    <n v="1.030933622531971E-2"/>
    <n v="1.0309336464473295E-2"/>
    <n v="1.0309247389520326E-2"/>
  </r>
  <r>
    <x v="40"/>
    <n v="46236443"/>
    <n v="10000942"/>
    <n v="3366317"/>
    <n v="2197531"/>
    <n v="1799778"/>
    <n v="3.892552893828792E-2"/>
    <x v="34"/>
    <x v="28"/>
    <n v="-7.6923385166750902E-2"/>
    <n v="0.21629998657119884"/>
    <n v="0.33659999228072718"/>
    <n v="0.65279978088813384"/>
    <n v="0.81900005051123281"/>
    <n v="16645119"/>
    <n v="12483839"/>
    <n v="5086008"/>
    <n v="12021475"/>
    <n v="2.999998143599969E-2"/>
    <n v="3.0000003300266753E-2"/>
    <n v="2.9999967597377886E-2"/>
    <n v="2.9999995715999983E-2"/>
  </r>
  <r>
    <x v="41"/>
    <n v="22368860"/>
    <n v="5312604"/>
    <n v="2125041"/>
    <n v="1582306"/>
    <n v="1297491"/>
    <n v="5.8004341750093655E-2"/>
    <x v="35"/>
    <x v="29"/>
    <n v="3.0406225507084272E-2"/>
    <n v="0.23749998882374873"/>
    <n v="0.39999988706103445"/>
    <n v="0.74460022183101404"/>
    <n v="0.82000005055912073"/>
    <n v="8052789"/>
    <n v="6039592"/>
    <n v="2460574"/>
    <n v="5815903"/>
    <n v="5.1020396177072547E-2"/>
    <n v="5.1020393957407872E-2"/>
    <n v="5.1020255611715637E-2"/>
    <n v="5.1020334402081202E-2"/>
  </r>
  <r>
    <x v="42"/>
    <n v="22803207"/>
    <n v="5814817"/>
    <n v="2256149"/>
    <n v="1712868"/>
    <n v="1404552"/>
    <n v="6.1594494142863325E-2"/>
    <x v="36"/>
    <x v="30"/>
    <n v="2.0696661547025652E-2"/>
    <n v="0.25499996557501758"/>
    <n v="0.38800000068789781"/>
    <n v="0.75919985781080945"/>
    <n v="0.82000014011587585"/>
    <n v="8209154"/>
    <n v="6156866"/>
    <n v="2508352"/>
    <n v="5928833"/>
    <n v="1.9417496223979036E-2"/>
    <n v="1.9417536813745029E-2"/>
    <n v="1.9417420488065051E-2"/>
    <n v="1.9417449018664934E-2"/>
  </r>
  <r>
    <x v="43"/>
    <n v="21717340"/>
    <n v="5483628"/>
    <n v="2259254"/>
    <n v="1682241"/>
    <n v="1393232"/>
    <n v="6.4152976377401652E-2"/>
    <x v="37"/>
    <x v="31"/>
    <n v="3.3079740772048449E-2"/>
    <n v="0.25249998388384581"/>
    <n v="0.41199986578228864"/>
    <n v="0.74460020874146948"/>
    <n v="0.82820000225889157"/>
    <n v="7818242"/>
    <n v="5863681"/>
    <n v="2388907"/>
    <n v="5646508"/>
    <n v="5.2631564774959561E-2"/>
    <n v="5.2631569499094866E-2"/>
    <n v="5.2631416608870385E-2"/>
    <n v="5.2631500454030089E-2"/>
  </r>
  <r>
    <x v="44"/>
    <n v="21500167"/>
    <n v="5213790"/>
    <n v="1981240"/>
    <n v="1402916"/>
    <n v="1184903"/>
    <n v="5.5111339367736073E-2"/>
    <x v="38"/>
    <x v="32"/>
    <n v="-0.1146512661343102"/>
    <n v="0.24249997686064484"/>
    <n v="0.37999996164018879"/>
    <n v="0.70809997779168599"/>
    <n v="0.84460010435407396"/>
    <n v="7740060"/>
    <n v="5805045"/>
    <n v="2365018"/>
    <n v="5590043"/>
    <n v="-2.9411731512286488E-2"/>
    <n v="-2.9411690942332758E-2"/>
    <n v="-2.9411680213076385E-2"/>
    <n v="-2.9411723852223126E-2"/>
  </r>
  <r>
    <x v="45"/>
    <n v="21500167"/>
    <n v="5482542"/>
    <n v="2214947"/>
    <n v="1633080"/>
    <n v="1285561"/>
    <n v="5.9793070444522596E-2"/>
    <x v="39"/>
    <x v="33"/>
    <n v="5.2197752992891644E-2"/>
    <n v="0.25499997279090902"/>
    <n v="0.40400000583670859"/>
    <n v="0.73729980897962799"/>
    <n v="0.78720025963210616"/>
    <n v="7740060"/>
    <n v="5805045"/>
    <n v="2365018"/>
    <n v="5590043"/>
    <n v="-1.9801874873993541E-2"/>
    <n v="-1.9801874873993541E-2"/>
    <n v="-1.9801922748545642E-2"/>
    <n v="-1.9801952420255176E-2"/>
  </r>
  <r>
    <x v="46"/>
    <n v="45787545"/>
    <n v="9807692"/>
    <n v="3334615"/>
    <n v="2290213"/>
    <n v="1768503"/>
    <n v="3.8624106184334629E-2"/>
    <x v="40"/>
    <x v="34"/>
    <n v="-8.4071011828148912E-2"/>
    <n v="0.21419999696423994"/>
    <n v="0.33999997145097949"/>
    <n v="0.68679982546710794"/>
    <n v="0.77220022766441376"/>
    <n v="16483516"/>
    <n v="12362637"/>
    <n v="5036630"/>
    <n v="11904761"/>
    <n v="4.0816300758017343E-2"/>
    <n v="4.0816300758017343E-2"/>
    <n v="4.0816347617281368E-2"/>
    <n v="4.0816292629736184E-2"/>
  </r>
  <r>
    <x v="47"/>
    <n v="45338648"/>
    <n v="9901960"/>
    <n v="3232000"/>
    <n v="2087872"/>
    <n v="1579683"/>
    <n v="3.4841863833257665E-2"/>
    <x v="41"/>
    <x v="35"/>
    <n v="-0.10490968822811508"/>
    <n v="0.21839998404892885"/>
    <n v="0.32640002585346739"/>
    <n v="0.64600000000000002"/>
    <n v="0.75659954250068973"/>
    <n v="16321913"/>
    <n v="12241435"/>
    <n v="4987251"/>
    <n v="11788048"/>
    <n v="-1.941746406258793E-2"/>
    <n v="-1.9417424399657879E-2"/>
    <n v="-1.9417389827149356E-2"/>
    <n v="-1.9417500764257301E-2"/>
  </r>
  <r>
    <x v="48"/>
    <n v="21717340"/>
    <n v="5592215"/>
    <n v="2348730"/>
    <n v="1800301"/>
    <n v="1431960"/>
    <n v="6.5936251861415815E-2"/>
    <x v="42"/>
    <x v="36"/>
    <n v="0.13674683432312817"/>
    <n v="0.25749999769769227"/>
    <n v="0.4199999463539939"/>
    <n v="0.76649976795970587"/>
    <n v="0.79540032472347677"/>
    <n v="7818242"/>
    <n v="5863681"/>
    <n v="2388907"/>
    <n v="5646508"/>
    <n v="-2.9126182245679089E-2"/>
    <n v="-2.9126305220617543E-2"/>
    <n v="-2.9126130732097466E-2"/>
    <n v="-2.912617352799729E-2"/>
  </r>
  <r>
    <x v="49"/>
    <n v="21934513"/>
    <n v="5648137"/>
    <n v="948887"/>
    <n v="727321"/>
    <n v="620260"/>
    <n v="2.8277810407735061E-2"/>
    <x v="43"/>
    <x v="37"/>
    <n v="-0.54090360183579034"/>
    <n v="0.25749999555495034"/>
    <n v="0.16799999716720751"/>
    <n v="0.76649906680142099"/>
    <n v="0.8528008953405718"/>
    <n v="7896424"/>
    <n v="5922318"/>
    <n v="2412796"/>
    <n v="5702973"/>
    <n v="-3.8095277540170391E-2"/>
    <n v="-3.8095355656595387E-2"/>
    <n v="-3.8095131783736913E-2"/>
    <n v="-3.8095186691883498E-2"/>
  </r>
  <r>
    <x v="50"/>
    <n v="22151687"/>
    <n v="5427163"/>
    <n v="2105739"/>
    <n v="1537189"/>
    <n v="1222680"/>
    <n v="5.5195796148618387E-2"/>
    <x v="44"/>
    <x v="38"/>
    <n v="-0.13962220826808736"/>
    <n v="0.24499998577986409"/>
    <n v="0.38799995504096707"/>
    <n v="0.7299997768004487"/>
    <n v="0.79539991503972507"/>
    <n v="7974607"/>
    <n v="5980955"/>
    <n v="2436685"/>
    <n v="5759438"/>
    <n v="2.0000020464958856E-2"/>
    <n v="2.0000064805708151E-2"/>
    <n v="1.9999941395793197E-2"/>
    <n v="1.9999971663902771E-2"/>
  </r>
  <r>
    <x v="51"/>
    <n v="20848646"/>
    <n v="5003675"/>
    <n v="1921411"/>
    <n v="1444709"/>
    <n v="1149121"/>
    <n v="5.5117296346247138E-2"/>
    <x v="45"/>
    <x v="39"/>
    <n v="1.0808988820465437E-4"/>
    <n v="0.23999999808141018"/>
    <n v="0.38399996002937842"/>
    <n v="0.75190003596315413"/>
    <n v="0.79539962719135826"/>
    <n v="7505512"/>
    <n v="5629134"/>
    <n v="2293351"/>
    <n v="5420648"/>
    <n v="-3.0303124265186554E-2"/>
    <n v="-3.0303124265186554E-2"/>
    <n v="-3.0302940611868445E-2"/>
    <n v="-3.0302986935878629E-2"/>
  </r>
  <r>
    <x v="52"/>
    <n v="22151687"/>
    <n v="5704059"/>
    <n v="2304440"/>
    <n v="1749530"/>
    <n v="1377230"/>
    <n v="6.2172691407205237E-2"/>
    <x v="46"/>
    <x v="40"/>
    <n v="3.9797604387794561E-2"/>
    <n v="0.25749998182982631"/>
    <n v="0.40400002875145574"/>
    <n v="0.75919963201471941"/>
    <n v="0.78719999085468673"/>
    <n v="7974607"/>
    <n v="5980955"/>
    <n v="2436685"/>
    <n v="5759438"/>
    <n v="3.0302995067221783E-2"/>
    <n v="3.0302952001233452E-2"/>
    <n v="3.0302940611868445E-2"/>
    <n v="3.0302986935878629E-2"/>
  </r>
  <r>
    <x v="53"/>
    <n v="43094160"/>
    <n v="9049773"/>
    <n v="2923076"/>
    <n v="1908184"/>
    <n v="1443732"/>
    <n v="3.3501801636230989E-2"/>
    <x v="47"/>
    <x v="41"/>
    <n v="-0.13261936790607654"/>
    <n v="0.20999998607699977"/>
    <n v="0.32299992497049373"/>
    <n v="0.65279999562105129"/>
    <n v="0.75659999245355791"/>
    <n v="15513897"/>
    <n v="11635423"/>
    <n v="4740357"/>
    <n v="11204481"/>
    <n v="-5.8823554392157584E-2"/>
    <n v="-5.8823534169934799E-2"/>
    <n v="-5.8823657882353886E-2"/>
    <n v="-5.8823524470587807E-2"/>
  </r>
  <r>
    <x v="54"/>
    <n v="44440853"/>
    <n v="8959276"/>
    <n v="3168000"/>
    <n v="2046528"/>
    <n v="1644180"/>
    <n v="3.699703963828057E-2"/>
    <x v="48"/>
    <x v="42"/>
    <n v="6.1855927551318857E-2"/>
    <n v="0.201600000792064"/>
    <n v="0.35360000071434344"/>
    <n v="0.64600000000000002"/>
    <n v="0.80339970916596304"/>
    <n v="15998707"/>
    <n v="11999030"/>
    <n v="4888493"/>
    <n v="11554621"/>
    <n v="-1.9801968065875641E-2"/>
    <n v="-1.9802008506355717E-2"/>
    <n v="-1.980209137258182E-2"/>
    <n v="-1.980200623546835E-2"/>
  </r>
  <r>
    <x v="55"/>
    <n v="21065820"/>
    <n v="5055796"/>
    <n v="2042541"/>
    <n v="1505966"/>
    <n v="1271939"/>
    <n v="6.0379277901358691E-2"/>
    <x v="49"/>
    <x v="43"/>
    <n v="-8.427797764023226E-2"/>
    <n v="0.2399999620237902"/>
    <n v="0.40399988448901025"/>
    <n v="0.73730025492756324"/>
    <n v="0.84460007729258169"/>
    <n v="7583695"/>
    <n v="5687771"/>
    <n v="2317240"/>
    <n v="5477113"/>
    <n v="-2.9999966744442053E-2"/>
    <n v="-2.9999926667224952E-2"/>
    <n v="-2.9999912093689685E-2"/>
    <n v="-2.9999957495854046E-2"/>
  </r>
  <r>
    <x v="56"/>
    <n v="22368860"/>
    <n v="5480370"/>
    <n v="2257912"/>
    <n v="1681241"/>
    <n v="1364832"/>
    <n v="6.1014821497385206E-2"/>
    <x v="50"/>
    <x v="44"/>
    <n v="1.157692572996929"/>
    <n v="0.24499996870649643"/>
    <n v="0.41199991971345001"/>
    <n v="0.74459987811748196"/>
    <n v="0.81180033082704983"/>
    <n v="8052789"/>
    <n v="6039592"/>
    <n v="2460574"/>
    <n v="5815903"/>
    <n v="1.9802001513596457E-2"/>
    <n v="1.9802043726797613E-2"/>
    <n v="1.9801922748545753E-2"/>
    <n v="1.9801952420255287E-2"/>
  </r>
  <r>
    <x v="57"/>
    <n v="21500167"/>
    <n v="5482542"/>
    <n v="2105296"/>
    <n v="1613709"/>
    <n v="1323241"/>
    <n v="6.1545614971269758E-2"/>
    <x v="51"/>
    <x v="32"/>
    <n v="0.11504171088598958"/>
    <n v="0.25499997279090902"/>
    <n v="0.38399997665316565"/>
    <n v="0.76649981760284536"/>
    <n v="0.81999976451764223"/>
    <n v="7740060"/>
    <n v="5805045"/>
    <n v="2365018"/>
    <n v="5590043"/>
    <n v="-2.9411731512286488E-2"/>
    <n v="-2.9411690942332758E-2"/>
    <n v="-2.9411680213076385E-2"/>
    <n v="-2.9411723852223126E-2"/>
  </r>
  <r>
    <x v="58"/>
    <n v="22586034"/>
    <n v="5759438"/>
    <n v="2280737"/>
    <n v="1648289"/>
    <n v="1405660"/>
    <n v="6.2235804656984049E-2"/>
    <x v="52"/>
    <x v="45"/>
    <n v="0.12915198644756454"/>
    <n v="0.25499997033565081"/>
    <n v="0.39599992221463276"/>
    <n v="0.72270016227210765"/>
    <n v="0.85279947873218831"/>
    <n v="8130972"/>
    <n v="6098229"/>
    <n v="2484463"/>
    <n v="5872368"/>
    <n v="8.3333422156942838E-2"/>
    <n v="8.3333422156942838E-2"/>
    <n v="8.3333078974827668E-2"/>
    <n v="8.3333210346807185E-2"/>
  </r>
  <r>
    <x v="59"/>
    <n v="22368860"/>
    <n v="5815903"/>
    <n v="2442679"/>
    <n v="1872313"/>
    <n v="1458532"/>
    <n v="6.5203680473658474E-2"/>
    <x v="53"/>
    <x v="46"/>
    <n v="4.8751131692233107E-2"/>
    <n v="0.25999997317699697"/>
    <n v="0.41999995529499029"/>
    <n v="0.76649981434318626"/>
    <n v="0.77900009239908075"/>
    <n v="8052789"/>
    <n v="6039592"/>
    <n v="2460574"/>
    <n v="5815903"/>
    <n v="9.803868704752583E-3"/>
    <n v="9.8039527132371962E-3"/>
    <n v="9.8038934043587211E-3"/>
    <n v="9.803907950741042E-3"/>
  </r>
  <r>
    <x v="60"/>
    <n v="46685340"/>
    <n v="9803921"/>
    <n v="3333333"/>
    <n v="1110666"/>
    <n v="900972"/>
    <n v="1.9298820571939712E-2"/>
    <x v="54"/>
    <x v="47"/>
    <n v="-0.42394678407179354"/>
    <n v="0.20999999143199985"/>
    <n v="0.33999998571999918"/>
    <n v="0.33319983331998332"/>
    <n v="0.81119976662651061"/>
    <n v="16806722"/>
    <n v="12605042"/>
    <n v="5135387"/>
    <n v="12138188"/>
    <n v="8.3333349447917593E-2"/>
    <n v="8.3333369143519853E-2"/>
    <n v="8.3333386071977378E-2"/>
    <n v="8.3333355645834883E-2"/>
  </r>
  <r>
    <x v="61"/>
    <n v="43991955"/>
    <n v="8961161"/>
    <n v="2924923"/>
    <n v="2088395"/>
    <n v="1694106"/>
    <n v="3.8509450193791116E-2"/>
    <x v="55"/>
    <x v="48"/>
    <n v="4.0879231697923846E-2"/>
    <n v="0.20369999469221134"/>
    <n v="0.3264000055349971"/>
    <n v="0.71399999247843449"/>
    <n v="0.81119998850792119"/>
    <n v="15837104"/>
    <n v="11877828"/>
    <n v="4839115"/>
    <n v="11437908"/>
    <n v="-1.0101003787368557E-2"/>
    <n v="-1.010098316280561E-2"/>
    <n v="-1.0100863394915338E-2"/>
    <n v="-1.0100980378326518E-2"/>
  </r>
  <r>
    <x v="62"/>
    <n v="21717340"/>
    <n v="5700801"/>
    <n v="2371533"/>
    <n v="1765843"/>
    <n v="1375592"/>
    <n v="6.3340722206310721E-2"/>
    <x v="56"/>
    <x v="49"/>
    <n v="4.9047362073294742E-2"/>
    <n v="0.2624999654653839"/>
    <n v="0.4159999621105876"/>
    <n v="0.74459980105695345"/>
    <n v="0.77900017158943347"/>
    <n v="7818242"/>
    <n v="5863681"/>
    <n v="2388907"/>
    <n v="5646508"/>
    <n v="3.0927799707134884E-2"/>
    <n v="3.0927757112584109E-2"/>
    <n v="3.0927741623655747E-2"/>
    <n v="3.0927789877623457E-2"/>
  </r>
  <r>
    <x v="63"/>
    <n v="21717340"/>
    <n v="5266455"/>
    <n v="2001252"/>
    <n v="1490132"/>
    <n v="1258566"/>
    <n v="5.7952124891906653E-2"/>
    <x v="57"/>
    <x v="36"/>
    <n v="-5.019594469533617E-2"/>
    <n v="0.24250000230230775"/>
    <n v="0.37999982910705588"/>
    <n v="0.74459988047482273"/>
    <n v="0.84460034413058704"/>
    <n v="7818242"/>
    <n v="5863681"/>
    <n v="2388907"/>
    <n v="5646508"/>
    <n v="-2.9126182245679089E-2"/>
    <n v="-2.9126305220617543E-2"/>
    <n v="-2.9126130732097466E-2"/>
    <n v="-2.912617352799729E-2"/>
  </r>
  <r>
    <x v="64"/>
    <n v="21065820"/>
    <n v="5161125"/>
    <n v="2002516"/>
    <n v="1417982"/>
    <n v="1104608"/>
    <n v="5.2436031448099336E-2"/>
    <x v="58"/>
    <x v="50"/>
    <n v="-0.14801352667323064"/>
    <n v="0.24499995727676396"/>
    <n v="0.38799990312189686"/>
    <n v="0.70810020993590062"/>
    <n v="0.77900001551500653"/>
    <n v="7583695"/>
    <n v="5687771"/>
    <n v="2317240"/>
    <n v="5477113"/>
    <n v="-2.0202039777469372E-2"/>
    <n v="-2.0202082843457703E-2"/>
    <n v="-2.0201960407912334E-2"/>
    <n v="-2.0201991290585752E-2"/>
  </r>
  <r>
    <x v="65"/>
    <n v="21717340"/>
    <n v="5157868"/>
    <n v="2042515"/>
    <n v="1446305"/>
    <n v="1221549"/>
    <n v="5.624763437879593E-2"/>
    <x v="59"/>
    <x v="51"/>
    <n v="-9.6217447676498091E-2"/>
    <n v="0.23749998848846129"/>
    <n v="0.3959998588564112"/>
    <n v="0.70810006291263472"/>
    <n v="0.84459985964232998"/>
    <n v="7818242"/>
    <n v="5863681"/>
    <n v="2388907"/>
    <n v="5646508"/>
    <n v="-3.8461576303546519E-2"/>
    <n v="-3.8461658294563827E-2"/>
    <n v="-3.8461430095759086E-2"/>
    <n v="-3.8461486064905959E-2"/>
  </r>
  <r>
    <x v="66"/>
    <n v="21717340"/>
    <n v="5700801"/>
    <n v="2394336"/>
    <n v="1730387"/>
    <n v="1390539"/>
    <n v="6.402897408246129E-2"/>
    <x v="60"/>
    <x v="36"/>
    <n v="-1.8015952207970032E-2"/>
    <n v="0.2624999654653839"/>
    <n v="0.41999992632614258"/>
    <n v="0.72270015570078716"/>
    <n v="0.80360000392975672"/>
    <n v="7818242"/>
    <n v="5863681"/>
    <n v="2388907"/>
    <n v="5646508"/>
    <n v="-2.9126182245679089E-2"/>
    <n v="-2.9126305220617543E-2"/>
    <n v="-2.9126130732097466E-2"/>
    <n v="-2.912617352799729E-2"/>
  </r>
  <r>
    <x v="67"/>
    <n v="46685340"/>
    <n v="9705882"/>
    <n v="3267000"/>
    <n v="2310422"/>
    <n v="1820150"/>
    <n v="3.8987613670586958E-2"/>
    <x v="61"/>
    <x v="0"/>
    <n v="1.0202070652584103"/>
    <n v="0.20789999601587994"/>
    <n v="0.33660001224000047"/>
    <n v="0.70719987756351388"/>
    <n v="0.78779980453787235"/>
    <n v="16806722"/>
    <n v="12605042"/>
    <n v="5135387"/>
    <n v="12138188"/>
    <n v="0"/>
    <n v="0"/>
    <n v="0"/>
    <n v="0"/>
  </r>
  <r>
    <x v="68"/>
    <n v="46236443"/>
    <n v="10098039"/>
    <n v="3502000"/>
    <n v="2262292"/>
    <n v="1711650"/>
    <n v="3.7019499964562587E-2"/>
    <x v="62"/>
    <x v="52"/>
    <n v="-3.8690508997938244E-2"/>
    <n v="0.21839999672985225"/>
    <n v="0.34680000740737882"/>
    <n v="0.64600000000000002"/>
    <n v="0.75659994377383644"/>
    <n v="16645119"/>
    <n v="12483839"/>
    <n v="5086008"/>
    <n v="12021475"/>
    <n v="5.1020375947521623E-2"/>
    <n v="5.1020354899902642E-2"/>
    <n v="5.1020279534584212E-2"/>
    <n v="5.102043135860157E-2"/>
  </r>
  <r>
    <x v="69"/>
    <n v="21282993"/>
    <n v="5107918"/>
    <n v="2104462"/>
    <n v="1459444"/>
    <n v="1220679"/>
    <n v="5.735466811458332E-2"/>
    <x v="63"/>
    <x v="7"/>
    <n v="-9.4505617921909368E-2"/>
    <n v="0.23999998496452074"/>
    <n v="0.41199995771271192"/>
    <n v="0.69349981135321048"/>
    <n v="0.83640002631138977"/>
    <n v="7661877"/>
    <n v="5746408"/>
    <n v="2341129"/>
    <n v="5533578"/>
    <n v="-2.0000020464958745E-2"/>
    <n v="-1.9999894264370766E-2"/>
    <n v="-1.9999941395793086E-2"/>
    <n v="-1.9999971663902771E-2"/>
  </r>
  <r>
    <x v="70"/>
    <n v="21500167"/>
    <n v="5428792"/>
    <n v="2149801"/>
    <n v="1600742"/>
    <n v="1299482"/>
    <n v="6.04405537873264E-2"/>
    <x v="64"/>
    <x v="53"/>
    <n v="4.2939390057935123E-2"/>
    <n v="0.25249999220936281"/>
    <n v="0.39599988358367755"/>
    <n v="0.74460008158894708"/>
    <n v="0.81179977785302071"/>
    <n v="7740060"/>
    <n v="5805045"/>
    <n v="2365018"/>
    <n v="5590043"/>
    <n v="-9.9999462794833072E-3"/>
    <n v="-9.9998618615166901E-3"/>
    <n v="-9.9999706978965985E-3"/>
    <n v="-9.9999858319513857E-3"/>
  </r>
  <r>
    <x v="71"/>
    <n v="21717340"/>
    <n v="5700801"/>
    <n v="2166304"/>
    <n v="1533960"/>
    <n v="1232690"/>
    <n v="5.6760634589687317E-2"/>
    <x v="65"/>
    <x v="49"/>
    <n v="8.2473883361452227E-2"/>
    <n v="0.2624999654653839"/>
    <n v="0.37999993334270044"/>
    <n v="0.70810006351832433"/>
    <n v="0.80359983311168481"/>
    <n v="7818242"/>
    <n v="5863681"/>
    <n v="2388907"/>
    <n v="5646508"/>
    <n v="3.0927799707134884E-2"/>
    <n v="3.0927757112584109E-2"/>
    <n v="3.0927741623655747E-2"/>
    <n v="3.0927789877623457E-2"/>
  </r>
  <r>
    <x v="72"/>
    <n v="22803207"/>
    <n v="5415761"/>
    <n v="2144641"/>
    <n v="1628211"/>
    <n v="1268377"/>
    <n v="5.5622746397030909E-2"/>
    <x v="66"/>
    <x v="54"/>
    <n v="-1.1109586894921697E-2"/>
    <n v="0.23749997094706898"/>
    <n v="0.39599993426593233"/>
    <n v="0.75919979148025241"/>
    <n v="0.77900038754190948"/>
    <n v="8209154"/>
    <n v="6156866"/>
    <n v="2508352"/>
    <n v="5928833"/>
    <n v="4.9999987209400798E-2"/>
    <n v="5.0000162014270488E-2"/>
    <n v="4.9999853489482771E-2"/>
    <n v="4.9999929159756817E-2"/>
  </r>
  <r>
    <x v="73"/>
    <n v="21500167"/>
    <n v="5106289"/>
    <n v="2124216"/>
    <n v="1519664"/>
    <n v="1183818"/>
    <n v="5.5060874643438819E-2"/>
    <x v="67"/>
    <x v="53"/>
    <n v="-0.14006314434263278"/>
    <n v="0.23749996918628585"/>
    <n v="0.41599995613252599"/>
    <n v="0.71539994049569344"/>
    <n v="0.77899983154170926"/>
    <n v="7740060"/>
    <n v="5805045"/>
    <n v="2365018"/>
    <n v="5590043"/>
    <n v="-9.9999462794833072E-3"/>
    <n v="-9.9998618615166901E-3"/>
    <n v="-9.9999706978965985E-3"/>
    <n v="-9.9999858319513857E-3"/>
  </r>
  <r>
    <x v="74"/>
    <n v="42645263"/>
    <n v="9313725"/>
    <n v="3293333"/>
    <n v="2217072"/>
    <n v="1815781"/>
    <n v="4.2578726739239479E-2"/>
    <x v="68"/>
    <x v="55"/>
    <n v="9.2109075948952679E-2"/>
    <n v="0.21839998970108357"/>
    <n v="0.35359998282105171"/>
    <n v="0.67320006813765876"/>
    <n v="0.81899956338810831"/>
    <n v="15352294"/>
    <n v="11514221"/>
    <n v="4690978"/>
    <n v="11087768"/>
    <n v="-8.6538469548077201E-2"/>
    <n v="-8.6538466115384627E-2"/>
    <n v="-8.6538560774484963E-2"/>
    <n v="-8.6538452032543955E-2"/>
  </r>
  <r>
    <x v="75"/>
    <n v="42645263"/>
    <n v="8686840"/>
    <n v="2894455"/>
    <n v="1968229"/>
    <n v="1504514"/>
    <n v="3.5279744903906445E-2"/>
    <x v="69"/>
    <x v="56"/>
    <n v="-4.6995639117804022E-2"/>
    <n v="0.20369999828585886"/>
    <n v="0.33319998986973398"/>
    <n v="0.6799998618047266"/>
    <n v="0.76439987420163003"/>
    <n v="15352294"/>
    <n v="11514221"/>
    <n v="4690978"/>
    <n v="11087768"/>
    <n v="-7.7669916328023891E-2"/>
    <n v="-7.7669857805759857E-2"/>
    <n v="-7.7669952544313747E-2"/>
    <n v="-7.7669919872561444E-2"/>
  </r>
  <r>
    <x v="76"/>
    <n v="22368860"/>
    <n v="5368526"/>
    <n v="2233307"/>
    <n v="1614011"/>
    <n v="1310254"/>
    <n v="5.8574911729967462E-2"/>
    <x v="70"/>
    <x v="29"/>
    <n v="2.1275401907066005E-2"/>
    <n v="0.23999998211799797"/>
    <n v="0.4160000342738398"/>
    <n v="0.72270001392553729"/>
    <n v="0.81179991957923459"/>
    <n v="8052789"/>
    <n v="6039592"/>
    <n v="2460574"/>
    <n v="5815903"/>
    <n v="5.1020396177072547E-2"/>
    <n v="5.1020393957407872E-2"/>
    <n v="5.1020255611715637E-2"/>
    <n v="5.1020334402081202E-2"/>
  </r>
  <r>
    <x v="77"/>
    <n v="21934513"/>
    <n v="5757809"/>
    <n v="2418280"/>
    <n v="1835958"/>
    <n v="707578"/>
    <n v="3.2258660130726403E-2"/>
    <x v="71"/>
    <x v="57"/>
    <n v="-0.46627457709544307"/>
    <n v="0.26249996979645729"/>
    <n v="0.42000003820897847"/>
    <n v="0.75919992722100005"/>
    <n v="0.38539988387533919"/>
    <n v="7896424"/>
    <n v="5922318"/>
    <n v="2412796"/>
    <n v="5702973"/>
    <n v="2.0201910579504601E-2"/>
    <n v="2.0201910579504601E-2"/>
    <n v="2.0201960407912223E-2"/>
    <n v="2.0201991290585752E-2"/>
  </r>
  <r>
    <x v="78"/>
    <n v="21282993"/>
    <n v="5427163"/>
    <n v="2149156"/>
    <n v="1600262"/>
    <n v="1377825"/>
    <n v="6.4738310067573676E-2"/>
    <x v="72"/>
    <x v="7"/>
    <n v="0.14054944127308611"/>
    <n v="0.25499998989803735"/>
    <n v="0.39599989902643423"/>
    <n v="0.74460020584824926"/>
    <n v="0.86099963630955434"/>
    <n v="7661877"/>
    <n v="5746408"/>
    <n v="2341129"/>
    <n v="5533578"/>
    <n v="-2.0000020464958745E-2"/>
    <n v="-1.9999894264370766E-2"/>
    <n v="-1.9999941395793086E-2"/>
    <n v="-1.9999971663902771E-2"/>
  </r>
  <r>
    <x v="79"/>
    <n v="21717340"/>
    <n v="5429335"/>
    <n v="2128299"/>
    <n v="1475975"/>
    <n v="1234506"/>
    <n v="5.6844254406847247E-2"/>
    <x v="73"/>
    <x v="58"/>
    <n v="2.1960584274233863E-2"/>
    <n v="0.25"/>
    <n v="0.39199994106092184"/>
    <n v="0.6934998324953402"/>
    <n v="0.83640034553430787"/>
    <n v="7818242"/>
    <n v="5863681"/>
    <n v="2388907"/>
    <n v="5646508"/>
    <n v="-4.7619036017596983E-2"/>
    <n v="-4.7619194570744261E-2"/>
    <n v="-4.7618914729671169E-2"/>
    <n v="-4.7618983364854484E-2"/>
  </r>
  <r>
    <x v="80"/>
    <n v="21065820"/>
    <n v="5529777"/>
    <n v="2123434"/>
    <n v="1612111"/>
    <n v="1361589"/>
    <n v="6.4634986912448691E-2"/>
    <x v="74"/>
    <x v="50"/>
    <n v="0.17388231354858696"/>
    <n v="0.26249996439730333"/>
    <n v="0.38399993345120426"/>
    <n v="0.75919995629720538"/>
    <n v="0.84460003064305122"/>
    <n v="7583695"/>
    <n v="5687771"/>
    <n v="2317240"/>
    <n v="5477113"/>
    <n v="-2.0202039777469372E-2"/>
    <n v="-2.0202082843457703E-2"/>
    <n v="-2.0201960407912334E-2"/>
    <n v="-2.0201991290585752E-2"/>
  </r>
  <r>
    <x v="81"/>
    <n v="44440853"/>
    <n v="9612556"/>
    <n v="3268269"/>
    <n v="2289095"/>
    <n v="1874769"/>
    <n v="4.2185711421875723E-2"/>
    <x v="75"/>
    <x v="59"/>
    <n v="-9.2303210420231485E-3"/>
    <n v="0.21629998866133376"/>
    <n v="0.33999999583877588"/>
    <n v="0.70039981409119012"/>
    <n v="0.8190000851865038"/>
    <n v="15998707"/>
    <n v="11999030"/>
    <n v="4888493"/>
    <n v="11554621"/>
    <n v="4.2105303611303935E-2"/>
    <n v="4.2105236646057032E-2"/>
    <n v="4.210529232923288E-2"/>
    <n v="4.2105228031466657E-2"/>
  </r>
  <r>
    <x v="82"/>
    <n v="45338648"/>
    <n v="9425904"/>
    <n v="3300951"/>
    <n v="2289540"/>
    <n v="1839416"/>
    <n v="4.05705966353474E-2"/>
    <x v="76"/>
    <x v="60"/>
    <n v="0.14996853706998059"/>
    <n v="0.20789997972590626"/>
    <n v="0.35019993838256785"/>
    <n v="0.69360011705717539"/>
    <n v="0.80339980956873436"/>
    <n v="16321913"/>
    <n v="12241435"/>
    <n v="4987251"/>
    <n v="11788048"/>
    <n v="6.3157922848533277E-2"/>
    <n v="6.3157898393647383E-2"/>
    <n v="6.3158045081430858E-2"/>
    <n v="6.3157887141938707E-2"/>
  </r>
  <r>
    <x v="83"/>
    <n v="22368860"/>
    <n v="5536293"/>
    <n v="2258807"/>
    <n v="1632440"/>
    <n v="1351986"/>
    <n v="6.044054100208951E-2"/>
    <x v="77"/>
    <x v="0"/>
    <n v="3.1850312992747876E-2"/>
    <n v="0.24750000670575076"/>
    <n v="0.40799990173930462"/>
    <n v="0.72270008017506582"/>
    <n v="0.82819950503540707"/>
    <n v="8052789"/>
    <n v="6039592"/>
    <n v="2460574"/>
    <n v="5815903"/>
    <n v="0"/>
    <n v="0"/>
    <n v="0"/>
    <n v="0"/>
  </r>
  <r>
    <x v="84"/>
    <n v="20848646"/>
    <n v="5107918"/>
    <n v="2043167"/>
    <n v="1476597"/>
    <n v="1259241"/>
    <n v="6.0399174123825596E-2"/>
    <x v="78"/>
    <x v="61"/>
    <n v="0.87233982685769784"/>
    <n v="0.2449999870495187"/>
    <n v="0.39999996084510364"/>
    <n v="0.72270010234112048"/>
    <n v="0.85279937586220211"/>
    <n v="7505512"/>
    <n v="5629134"/>
    <n v="2293351"/>
    <n v="5420648"/>
    <n v="-4.9504940464189851E-2"/>
    <n v="-4.9504940464189851E-2"/>
    <n v="-4.950480687136416E-2"/>
    <n v="-4.9504881050637994E-2"/>
  </r>
  <r>
    <x v="85"/>
    <n v="20848646"/>
    <n v="5212161"/>
    <n v="2084864"/>
    <n v="1476292"/>
    <n v="1150032"/>
    <n v="5.5160992229423438E-2"/>
    <x v="79"/>
    <x v="62"/>
    <n v="-0.14793895342886554"/>
    <n v="0.24999997601762725"/>
    <n v="0.39999992325639977"/>
    <n v="0.70809990483791752"/>
    <n v="0.77900036036231313"/>
    <n v="7505512"/>
    <n v="5629134"/>
    <n v="2293351"/>
    <n v="5420648"/>
    <n v="-2.0408184574093213E-2"/>
    <n v="-2.0408227191664796E-2"/>
    <n v="-2.0408102244686255E-2"/>
    <n v="-2.0408133760832503E-2"/>
  </r>
  <r>
    <x v="86"/>
    <n v="21500167"/>
    <n v="5267540"/>
    <n v="2064876"/>
    <n v="1552580"/>
    <n v="1311309"/>
    <n v="6.0990642537799823E-2"/>
    <x v="80"/>
    <x v="53"/>
    <n v="7.2942959217582981E-2"/>
    <n v="0.24499995744219102"/>
    <n v="0.39200006074942001"/>
    <n v="0.75189987195357011"/>
    <n v="0.84459995620193484"/>
    <n v="7740060"/>
    <n v="5805045"/>
    <n v="2365018"/>
    <n v="5590043"/>
    <n v="-9.9999462794833072E-3"/>
    <n v="-9.9998618615166901E-3"/>
    <n v="-9.9999706978965985E-3"/>
    <n v="-9.9999858319513857E-3"/>
  </r>
  <r>
    <x v="87"/>
    <n v="22803207"/>
    <n v="5757809"/>
    <n v="2234030"/>
    <n v="1712384"/>
    <n v="1390113"/>
    <n v="6.0961293733815598E-2"/>
    <x v="81"/>
    <x v="63"/>
    <n v="-5.6837532644808841E-2"/>
    <n v="0.25249996634245347"/>
    <n v="0.38800001875713486"/>
    <n v="0.76650000223810777"/>
    <n v="0.81179980658543882"/>
    <n v="8209154"/>
    <n v="6156866"/>
    <n v="2508352"/>
    <n v="5928833"/>
    <n v="8.2474176506307284E-2"/>
    <n v="8.247431199322186E-2"/>
    <n v="8.2473977663081843E-2"/>
    <n v="8.2474106340329367E-2"/>
  </r>
  <r>
    <x v="88"/>
    <n v="44889750"/>
    <n v="9898190"/>
    <n v="3399038"/>
    <n v="2311346"/>
    <n v="1748764"/>
    <n v="3.8956866545258102E-2"/>
    <x v="82"/>
    <x v="64"/>
    <n v="-7.6538827195012704E-2"/>
    <n v="0.22050000278460005"/>
    <n v="0.34339995494125691"/>
    <n v="0.68000004707214212"/>
    <n v="0.75659983403609843"/>
    <n v="16160310"/>
    <n v="12120232"/>
    <n v="4937872"/>
    <n v="11671335"/>
    <n v="1.0101003787368557E-2"/>
    <n v="1.010098316280561E-2"/>
    <n v="1.0101067956934884E-2"/>
    <n v="1.0101066923787538E-2"/>
  </r>
  <r>
    <x v="89"/>
    <n v="42645263"/>
    <n v="8597285"/>
    <n v="2806153"/>
    <n v="2003593"/>
    <n v="1640943"/>
    <n v="3.8478904444791441E-2"/>
    <x v="83"/>
    <x v="65"/>
    <n v="-5.1556850626484518E-2"/>
    <n v="0.20159999951225532"/>
    <n v="0.32639990415578873"/>
    <n v="0.71399991376093885"/>
    <n v="0.81900016620141913"/>
    <n v="15352294"/>
    <n v="11514221"/>
    <n v="4690978"/>
    <n v="11087768"/>
    <n v="-5.9405965464955024E-2"/>
    <n v="-5.9405943829297758E-2"/>
    <n v="-5.9406073606481757E-2"/>
    <n v="-5.940593387471782E-2"/>
  </r>
  <r>
    <x v="90"/>
    <n v="21065820"/>
    <n v="5424448"/>
    <n v="2278268"/>
    <n v="1629873"/>
    <n v="1363225"/>
    <n v="6.4712648261496586E-2"/>
    <x v="84"/>
    <x v="66"/>
    <n v="7.068280972632901E-2"/>
    <n v="0.25749996914432954"/>
    <n v="0.41999997050391119"/>
    <n v="0.71540003195409851"/>
    <n v="0.8363995231530309"/>
    <n v="7583695"/>
    <n v="5687771"/>
    <n v="2317240"/>
    <n v="5477113"/>
    <n v="-5.8252364491358177E-2"/>
    <n v="-5.8252444867136766E-2"/>
    <n v="-5.8252261464194932E-2"/>
    <n v="-5.825234705599458E-2"/>
  </r>
  <r>
    <x v="91"/>
    <n v="22803207"/>
    <n v="5700801"/>
    <n v="2257517"/>
    <n v="1565588"/>
    <n v="1309458"/>
    <n v="5.7424291241139895E-2"/>
    <x v="85"/>
    <x v="67"/>
    <n v="-4.9253701326889554E-2"/>
    <n v="0.24999996710988942"/>
    <n v="0.39599996561886652"/>
    <n v="0.69349998250290035"/>
    <n v="0.83640012570356947"/>
    <n v="8209154"/>
    <n v="6156866"/>
    <n v="2508352"/>
    <n v="5928833"/>
    <n v="9.3750033308853453E-2"/>
    <n v="9.3750122132463032E-2"/>
    <n v="9.3749713846681182E-2"/>
    <n v="9.3749861640158194E-2"/>
  </r>
  <r>
    <x v="92"/>
    <n v="22368860"/>
    <n v="5536293"/>
    <n v="2303097"/>
    <n v="1597198"/>
    <n v="1335896"/>
    <n v="5.9721237470304701E-2"/>
    <x v="86"/>
    <x v="68"/>
    <n v="8.267155931340886E-2"/>
    <n v="0.24750000670575076"/>
    <n v="0.41599983960386488"/>
    <n v="0.69350010008262786"/>
    <n v="0.83639974505352499"/>
    <n v="8052789"/>
    <n v="6039592"/>
    <n v="2460574"/>
    <n v="5815903"/>
    <n v="7.2916677769617744E-2"/>
    <n v="7.2916722181422644E-2"/>
    <n v="7.2916444102974154E-2"/>
    <n v="7.2916559053456398E-2"/>
  </r>
  <r>
    <x v="93"/>
    <n v="22151687"/>
    <n v="5814817"/>
    <n v="1162963"/>
    <n v="806515"/>
    <n v="628275"/>
    <n v="2.8362399667348135E-2"/>
    <x v="87"/>
    <x v="40"/>
    <n v="-0.53497129252622422"/>
    <n v="0.26249996219249577"/>
    <n v="0.19999993121021695"/>
    <n v="0.69350013714967718"/>
    <n v="0.77899977061802939"/>
    <n v="7974607"/>
    <n v="5980955"/>
    <n v="2436685"/>
    <n v="5759438"/>
    <n v="3.0302995067221783E-2"/>
    <n v="3.0302952001233452E-2"/>
    <n v="3.0302940611868445E-2"/>
    <n v="3.0302986935878629E-2"/>
  </r>
  <r>
    <x v="94"/>
    <n v="22586034"/>
    <n v="5928833"/>
    <n v="2418964"/>
    <n v="1854136"/>
    <n v="1566003"/>
    <n v="6.9335014726357003E-2"/>
    <x v="88"/>
    <x v="69"/>
    <n v="0.13736127433753009"/>
    <n v="0.26249995904548801"/>
    <n v="0.40800002293874699"/>
    <n v="0.76650003885961093"/>
    <n v="0.84459985675268701"/>
    <n v="8130972"/>
    <n v="6098229"/>
    <n v="2484463"/>
    <n v="5872368"/>
    <n v="-9.5237584774265915E-3"/>
    <n v="-9.5238389141488744E-3"/>
    <n v="-9.523782945934256E-3"/>
    <n v="-9.5237966729708745E-3"/>
  </r>
  <r>
    <x v="95"/>
    <n v="46685340"/>
    <n v="9999999"/>
    <n v="3434000"/>
    <n v="2288417"/>
    <n v="1856364"/>
    <n v="3.9763317563929063E-2"/>
    <x v="89"/>
    <x v="70"/>
    <n v="2.0701126404354619E-2"/>
    <n v="0.2141999822642397"/>
    <n v="0.34340003434000343"/>
    <n v="0.66639982527664532"/>
    <n v="0.81120005663303496"/>
    <n v="16806722"/>
    <n v="12605042"/>
    <n v="5135387"/>
    <n v="12138188"/>
    <n v="3.9999975247999586E-2"/>
    <n v="4.0000059404803556E-2"/>
    <n v="4.0000024301966475E-2"/>
    <n v="3.9999965727999465E-2"/>
  </r>
  <r>
    <x v="96"/>
    <n v="43094160"/>
    <n v="8687782"/>
    <n v="2983384"/>
    <n v="1947553"/>
    <n v="1503900"/>
    <n v="3.4898000100245602E-2"/>
    <x v="90"/>
    <x v="71"/>
    <n v="-9.306149424507737E-2"/>
    <n v="0.20159998477751973"/>
    <n v="0.3433999610027047"/>
    <n v="0.6527999747937242"/>
    <n v="0.77219978095589692"/>
    <n v="15513897"/>
    <n v="11635423"/>
    <n v="4740357"/>
    <n v="11204481"/>
    <n v="1.052630961861456E-2"/>
    <n v="1.052628744923334E-2"/>
    <n v="1.0526376376098989E-2"/>
    <n v="1.0526284460497415E-2"/>
  </r>
  <r>
    <x v="97"/>
    <n v="21500167"/>
    <n v="5536293"/>
    <n v="2170226"/>
    <n v="1520894"/>
    <n v="1259605"/>
    <n v="5.8585824007785614E-2"/>
    <x v="91"/>
    <x v="14"/>
    <n v="-9.46773840710885E-2"/>
    <n v="0.25749999988372185"/>
    <n v="0.39199984538390581"/>
    <n v="0.70079982453440337"/>
    <n v="0.82820038740372437"/>
    <n v="7740060"/>
    <n v="5805045"/>
    <n v="2365018"/>
    <n v="5590043"/>
    <n v="2.0618577092037516E-2"/>
    <n v="2.0618621952255056E-2"/>
    <n v="2.0618494415770572E-2"/>
    <n v="2.0618526585082231E-2"/>
  </r>
  <r>
    <x v="98"/>
    <n v="21717340"/>
    <n v="5592215"/>
    <n v="2214517"/>
    <n v="1535767"/>
    <n v="1322295"/>
    <n v="6.088660029266936E-2"/>
    <x v="92"/>
    <x v="58"/>
    <n v="6.0293457293017383E-2"/>
    <n v="0.25749999769769227"/>
    <n v="0.39599997496519718"/>
    <n v="0.69349975638028516"/>
    <n v="0.86099974800864976"/>
    <n v="7818242"/>
    <n v="5863681"/>
    <n v="2388907"/>
    <n v="5646508"/>
    <n v="-4.7619036017596983E-2"/>
    <n v="-4.7619194570744261E-2"/>
    <n v="-4.7618914729671169E-2"/>
    <n v="-4.7618983364854484E-2"/>
  </r>
  <r>
    <x v="99"/>
    <n v="21500167"/>
    <n v="5375041"/>
    <n v="2064016"/>
    <n v="1521799"/>
    <n v="1210438"/>
    <n v="5.6299004561220382E-2"/>
    <x v="93"/>
    <x v="72"/>
    <n v="-5.7303449393291017E-2"/>
    <n v="0.24999996511655004"/>
    <n v="0.38400004762754369"/>
    <n v="0.73730000155037556"/>
    <n v="0.79539939242961788"/>
    <n v="7740060"/>
    <n v="5805045"/>
    <n v="2365018"/>
    <n v="5590043"/>
    <n v="-3.8834868267379141E-2"/>
    <n v="-3.8834908053391737E-2"/>
    <n v="-3.8834840976129992E-2"/>
    <n v="-3.8834898037329757E-2"/>
  </r>
  <r>
    <x v="100"/>
    <n v="20631473"/>
    <n v="5106289"/>
    <n v="1981240"/>
    <n v="1504157"/>
    <n v="1208741"/>
    <n v="5.8587237081908793E-2"/>
    <x v="94"/>
    <x v="16"/>
    <n v="1.0656657324153227"/>
    <n v="0.24749997249348119"/>
    <n v="0.38799997414952425"/>
    <n v="0.75919979406836124"/>
    <n v="0.80360028906556957"/>
    <n v="7427330"/>
    <n v="5570497"/>
    <n v="2269462"/>
    <n v="5364183"/>
    <n v="-6.8627457127354408E-2"/>
    <n v="-6.8627501795281876E-2"/>
    <n v="-6.8627253830511492E-2"/>
    <n v="-6.8627355655187183E-2"/>
  </r>
  <r>
    <x v="101"/>
    <n v="20631473"/>
    <n v="5054710"/>
    <n v="1920790"/>
    <n v="1402176"/>
    <n v="1138287"/>
    <n v="5.5172357300906243E-2"/>
    <x v="95"/>
    <x v="73"/>
    <n v="-0.20426414390111858"/>
    <n v="0.24499995710437156"/>
    <n v="0.38000003956705725"/>
    <n v="0.72999963556661585"/>
    <n v="0.8118003731343284"/>
    <n v="7427330"/>
    <n v="5570497"/>
    <n v="2269462"/>
    <n v="5364183"/>
    <n v="-8.6538485189716519E-2"/>
    <n v="-8.6538567180733938E-2"/>
    <n v="-8.6538217715457999E-2"/>
    <n v="-8.6538343646038518E-2"/>
  </r>
  <r>
    <x v="102"/>
    <n v="43094160"/>
    <n v="9140271"/>
    <n v="3107692"/>
    <n v="2113230"/>
    <n v="1598870"/>
    <n v="3.7101778988150598E-2"/>
    <x v="96"/>
    <x v="74"/>
    <n v="-6.6934520025885735E-2"/>
    <n v="0.21209999220311987"/>
    <n v="0.3399999846831675"/>
    <n v="0.67999981980196234"/>
    <n v="0.75660008612408491"/>
    <n v="15513897"/>
    <n v="11635423"/>
    <n v="4740357"/>
    <n v="11204481"/>
    <n v="-7.6923090653846726E-2"/>
    <n v="-7.6923107435897475E-2"/>
    <n v="-7.6923121860144161E-2"/>
    <n v="-7.69230959349122E-2"/>
  </r>
  <r>
    <x v="103"/>
    <n v="46685340"/>
    <n v="9803921"/>
    <n v="3466666"/>
    <n v="2357333"/>
    <n v="1930656"/>
    <n v="4.1354652231300019E-2"/>
    <x v="97"/>
    <x v="47"/>
    <n v="0.18501496110113713"/>
    <n v="0.20999999143199985"/>
    <n v="0.35359995250879722"/>
    <n v="0.68000003461539127"/>
    <n v="0.81900011580883991"/>
    <n v="16806722"/>
    <n v="12605042"/>
    <n v="5135387"/>
    <n v="12138188"/>
    <n v="8.3333349447917593E-2"/>
    <n v="8.3333369143519853E-2"/>
    <n v="8.3333386071977378E-2"/>
    <n v="8.3333355645834883E-2"/>
  </r>
  <r>
    <x v="104"/>
    <n v="21065820"/>
    <n v="5477113"/>
    <n v="2256570"/>
    <n v="1729661"/>
    <n v="1418322"/>
    <n v="6.732811730091684E-2"/>
    <x v="98"/>
    <x v="50"/>
    <n v="0.14922199083466747"/>
    <n v="0.25999999050594758"/>
    <n v="0.41199989848666624"/>
    <n v="0.76650004209929223"/>
    <n v="0.81999998843704058"/>
    <n v="7583695"/>
    <n v="5687771"/>
    <n v="2317240"/>
    <n v="5477113"/>
    <n v="-2.0202039777469372E-2"/>
    <n v="-2.0202082843457703E-2"/>
    <n v="-2.0201960407912334E-2"/>
    <n v="-2.0201991290585752E-2"/>
  </r>
  <r>
    <x v="105"/>
    <n v="22586034"/>
    <n v="5872368"/>
    <n v="2254989"/>
    <n v="1596758"/>
    <n v="1296248"/>
    <n v="5.7391572154721807E-2"/>
    <x v="99"/>
    <x v="75"/>
    <n v="-5.7402254702145883E-2"/>
    <n v="0.25999996280887561"/>
    <n v="0.3839999468698147"/>
    <n v="0.70810012820461654"/>
    <n v="0.81179990956675963"/>
    <n v="8130972"/>
    <n v="6098229"/>
    <n v="2484463"/>
    <n v="5872368"/>
    <n v="4.0000040929917491E-2"/>
    <n v="4.0000129611416524E-2"/>
    <n v="3.9999882791586172E-2"/>
    <n v="3.9999943327805543E-2"/>
  </r>
  <r>
    <x v="106"/>
    <n v="21934513"/>
    <n v="5319119"/>
    <n v="2191477"/>
    <n v="1551785"/>
    <n v="1336086"/>
    <n v="6.0912498946295274E-2"/>
    <x v="100"/>
    <x v="57"/>
    <n v="8.1946286990884687E-2"/>
    <n v="0.24249998164992312"/>
    <n v="0.41199999473597038"/>
    <n v="0.70810006219549648"/>
    <n v="0.86099942968903553"/>
    <n v="7896424"/>
    <n v="5922318"/>
    <n v="2412796"/>
    <n v="5702973"/>
    <n v="2.0201910579504601E-2"/>
    <n v="2.0201910579504601E-2"/>
    <n v="2.0201960407912223E-2"/>
    <n v="2.0201991290585752E-2"/>
  </r>
  <r>
    <x v="107"/>
    <n v="22803207"/>
    <n v="5415761"/>
    <n v="3639391"/>
    <n v="2656756"/>
    <n v="2091398"/>
    <n v="9.1715082005789803E-2"/>
    <x v="101"/>
    <x v="76"/>
    <n v="0.56544473803340667"/>
    <n v="0.23749997094706898"/>
    <n v="0.67199992761866711"/>
    <n v="0.73000015661961026"/>
    <n v="0.78719987834787986"/>
    <n v="8209154"/>
    <n v="6156866"/>
    <n v="2508352"/>
    <n v="5928833"/>
    <n v="0.10526312954991912"/>
    <n v="0.10526331851538551"/>
    <n v="0.10526283321774055"/>
    <n v="0.10526300090805996"/>
  </r>
  <r>
    <x v="108"/>
    <n v="22151687"/>
    <n v="5537921"/>
    <n v="2281623"/>
    <n v="1748864"/>
    <n v="1419728"/>
    <n v="6.409119088762856E-2"/>
    <x v="102"/>
    <x v="10"/>
    <n v="0.16165402428030418"/>
    <n v="0.24999996614253353"/>
    <n v="0.41199991838092309"/>
    <n v="0.76649998707060718"/>
    <n v="0.81180011710458899"/>
    <n v="7974607"/>
    <n v="5980955"/>
    <n v="2436685"/>
    <n v="5759438"/>
    <n v="7.3684217612520309E-2"/>
    <n v="7.3684269105611211E-2"/>
    <n v="7.3683983252418317E-2"/>
    <n v="7.3684100635641903E-2"/>
  </r>
  <r>
    <x v="109"/>
    <n v="44440853"/>
    <n v="9612556"/>
    <n v="3300951"/>
    <n v="2132414"/>
    <n v="1596752"/>
    <n v="3.5929823399204329E-2"/>
    <x v="103"/>
    <x v="77"/>
    <n v="-3.1587584771085031E-2"/>
    <n v="0.21629998866133376"/>
    <n v="0.34339992401604735"/>
    <n v="0.64599989518172185"/>
    <n v="0.74880018608018895"/>
    <n v="15998707"/>
    <n v="11999030"/>
    <n v="4888493"/>
    <n v="11554621"/>
    <n v="3.1250046329429626E-2"/>
    <n v="3.1250002685764056E-2"/>
    <n v="3.1249967038347481E-2"/>
    <n v="3.1249997210937241E-2"/>
  </r>
  <r>
    <x v="110"/>
    <n v="46685340"/>
    <n v="10098039"/>
    <n v="3536333"/>
    <n v="2356612"/>
    <n v="1930065"/>
    <n v="4.1341993011082281E-2"/>
    <x v="104"/>
    <x v="0"/>
    <n v="-3.0611356968823777E-4"/>
    <n v="0.21629999910035999"/>
    <n v="0.35019997447029072"/>
    <n v="0.66639991199923765"/>
    <n v="0.81899990325093819"/>
    <n v="16806722"/>
    <n v="12605042"/>
    <n v="5135387"/>
    <n v="12138188"/>
    <n v="0"/>
    <n v="0"/>
    <n v="0"/>
    <n v="0"/>
  </r>
  <r>
    <x v="111"/>
    <n v="20848646"/>
    <n v="5368526"/>
    <n v="2211832"/>
    <n v="1695369"/>
    <n v="1459713"/>
    <n v="7.0014762589378707E-2"/>
    <x v="105"/>
    <x v="78"/>
    <n v="3.9903763779018941E-2"/>
    <n v="0.2574999834521628"/>
    <n v="0.41199986737514172"/>
    <n v="0.76649989691802989"/>
    <n v="0.86100017164404918"/>
    <n v="7505512"/>
    <n v="5629134"/>
    <n v="2293351"/>
    <n v="5420648"/>
    <n v="-1.0309354476940369E-2"/>
    <n v="-1.0309310976127528E-2"/>
    <n v="-1.0309247207885286E-2"/>
    <n v="-1.0309263292541115E-2"/>
  </r>
  <r>
    <x v="112"/>
    <n v="20631473"/>
    <n v="4899974"/>
    <n v="1881590"/>
    <n v="1414767"/>
    <n v="1148508"/>
    <n v="5.5667765457173127E-2"/>
    <x v="106"/>
    <x v="73"/>
    <n v="-3.0035885633198478E-2"/>
    <n v="0.23749995940667931"/>
    <n v="0.38399999673467655"/>
    <n v="0.75189972310652164"/>
    <n v="0.81180010560042748"/>
    <n v="7427330"/>
    <n v="5570497"/>
    <n v="2269462"/>
    <n v="5364183"/>
    <n v="-8.6538485189716519E-2"/>
    <n v="-8.6538567180733938E-2"/>
    <n v="-8.6538217715457999E-2"/>
    <n v="-8.6538343646038518E-2"/>
  </r>
  <r>
    <x v="113"/>
    <n v="21717340"/>
    <n v="5700801"/>
    <n v="2325927"/>
    <n v="1765843"/>
    <n v="1476951"/>
    <n v="6.8007914413091106E-2"/>
    <x v="107"/>
    <x v="79"/>
    <n v="0.11648537803467307"/>
    <n v="0.2624999654653839"/>
    <n v="0.40800003367947768"/>
    <n v="0.7591996653377342"/>
    <n v="0.83639995175108994"/>
    <n v="7818242"/>
    <n v="5863681"/>
    <n v="2388907"/>
    <n v="5646508"/>
    <n v="-9.9009374369968262E-3"/>
    <n v="-9.9010218633988067E-3"/>
    <n v="-9.9009613742728764E-3"/>
    <n v="-9.9009762101276433E-3"/>
  </r>
  <r>
    <x v="114"/>
    <n v="22803207"/>
    <n v="5700801"/>
    <n v="2189107"/>
    <n v="1518146"/>
    <n v="1282226"/>
    <n v="5.6230073252415767E-2"/>
    <x v="108"/>
    <x v="0"/>
    <n v="-0.38690483590402214"/>
    <n v="0.24999996710988942"/>
    <n v="0.38399989755825542"/>
    <n v="0.69350013498654928"/>
    <n v="0.84459992648928361"/>
    <n v="8209154"/>
    <n v="6156866"/>
    <n v="2508352"/>
    <n v="5928833"/>
    <n v="0"/>
    <n v="0"/>
    <n v="0"/>
    <n v="0"/>
  </r>
  <r>
    <x v="115"/>
    <n v="22151687"/>
    <n v="5759438"/>
    <n v="2188586"/>
    <n v="1533761"/>
    <n v="1307991"/>
    <n v="5.9047015245385151E-2"/>
    <x v="109"/>
    <x v="0"/>
    <n v="-7.8703103693101739E-2"/>
    <n v="0.25999997201116104"/>
    <n v="0.37999992360365714"/>
    <n v="0.70079996856417792"/>
    <n v="0.85279975172142208"/>
    <n v="7974607"/>
    <n v="5980955"/>
    <n v="2436685"/>
    <n v="5759438"/>
    <n v="0"/>
    <n v="0"/>
    <n v="0"/>
    <n v="0"/>
  </r>
  <r>
    <x v="116"/>
    <n v="47134238"/>
    <n v="9997171"/>
    <n v="3297067"/>
    <n v="2354106"/>
    <n v="1744392"/>
    <n v="3.7009020915963468E-2"/>
    <x v="110"/>
    <x v="80"/>
    <n v="3.0036259982926472E-2"/>
    <n v="0.21209998133416308"/>
    <n v="0.32980000042011887"/>
    <n v="0.71400004913457926"/>
    <n v="0.74099976806481949"/>
    <n v="16968325"/>
    <n v="12726244"/>
    <n v="5184766"/>
    <n v="12254901"/>
    <n v="6.0606022724211339E-2"/>
    <n v="6.0606065656974017E-2"/>
    <n v="6.0606203179589313E-2"/>
    <n v="6.060605536088115E-2"/>
  </r>
  <r>
    <x v="117"/>
    <n v="46236443"/>
    <n v="9224170"/>
    <n v="3261666"/>
    <n v="2151395"/>
    <n v="1644526"/>
    <n v="3.5567744690048933E-2"/>
    <x v="111"/>
    <x v="81"/>
    <n v="-0.13967029406360465"/>
    <n v="0.19949999181381664"/>
    <n v="0.3535999444936509"/>
    <n v="0.65960003262136591"/>
    <n v="0.76439984289263474"/>
    <n v="16645119"/>
    <n v="12483839"/>
    <n v="5086008"/>
    <n v="12021475"/>
    <n v="-9.6153788942305862E-3"/>
    <n v="-9.6154380128206096E-3"/>
    <n v="-9.6154389143408014E-3"/>
    <n v="-9.6153560976317554E-3"/>
  </r>
  <r>
    <x v="118"/>
    <n v="20631473"/>
    <n v="5209447"/>
    <n v="2062941"/>
    <n v="1475828"/>
    <n v="1210178"/>
    <n v="5.8656887949784291E-2"/>
    <x v="112"/>
    <x v="82"/>
    <n v="-0.16222114050726522"/>
    <n v="0.25250000327170047"/>
    <n v="0.39599999769649252"/>
    <n v="0.71540000416880556"/>
    <n v="0.81999934951769449"/>
    <n v="7427330"/>
    <n v="5570497"/>
    <n v="2269462"/>
    <n v="5364183"/>
    <n v="-1.0416611151910726E-2"/>
    <n v="-1.0416699975520194E-2"/>
    <n v="-1.0416634871853403E-2"/>
    <n v="-1.0416651293350898E-2"/>
  </r>
  <r>
    <x v="119"/>
    <n v="21065820"/>
    <n v="5319119"/>
    <n v="2148924"/>
    <n v="1490279"/>
    <n v="1246469"/>
    <n v="5.9170210321743945E-2"/>
    <x v="113"/>
    <x v="83"/>
    <n v="6.2916929318195036E-2"/>
    <n v="0.25249997389135576"/>
    <n v="0.40399998571191958"/>
    <n v="0.69350009586192907"/>
    <n v="0.83639976138696182"/>
    <n v="7583695"/>
    <n v="5687771"/>
    <n v="2317240"/>
    <n v="5477113"/>
    <n v="2.1052652837560748E-2"/>
    <n v="2.1052699606516345E-2"/>
    <n v="2.1052566643548154E-2"/>
    <n v="2.1052600181612036E-2"/>
  </r>
  <r>
    <x v="120"/>
    <n v="22803207"/>
    <n v="5529777"/>
    <n v="2278268"/>
    <n v="1696398"/>
    <n v="1460599"/>
    <n v="6.4052350180393486E-2"/>
    <x v="114"/>
    <x v="54"/>
    <n v="-5.8163292711358228E-2"/>
    <n v="0.24249996941219715"/>
    <n v="0.41199997757594925"/>
    <n v="0.7445998451455228"/>
    <n v="0.86100018981394699"/>
    <n v="8209154"/>
    <n v="6156866"/>
    <n v="2508352"/>
    <n v="5928833"/>
    <n v="4.9999987209400798E-2"/>
    <n v="5.0000162014270488E-2"/>
    <n v="4.9999853489482771E-2"/>
    <n v="4.9999929159756817E-2"/>
  </r>
  <r>
    <x v="121"/>
    <n v="21282993"/>
    <n v="5533578"/>
    <n v="2169162"/>
    <n v="1615158"/>
    <n v="1284697"/>
    <n v="6.0362609713774752E-2"/>
    <x v="115"/>
    <x v="84"/>
    <n v="7.3493350129709034E-2"/>
    <n v="0.25999999154254289"/>
    <n v="0.39199989590821704"/>
    <n v="0.74459998838261043"/>
    <n v="0.79540020233314634"/>
    <n v="7661877"/>
    <n v="5746408"/>
    <n v="2341129"/>
    <n v="5533578"/>
    <n v="-6.6666674787682179E-2"/>
    <n v="-6.6666709978745686E-2"/>
    <n v="-6.666648062153957E-2"/>
    <n v="-6.6666576710796233E-2"/>
  </r>
  <r>
    <x v="122"/>
    <n v="20848646"/>
    <n v="5264283"/>
    <n v="2147827"/>
    <n v="1552235"/>
    <n v="1260104"/>
    <n v="6.0440567699216532E-2"/>
    <x v="116"/>
    <x v="85"/>
    <n v="2.3600726438755881E-2"/>
    <n v="0.25249999448405425"/>
    <n v="0.40799991185884193"/>
    <n v="0.72270019885214221"/>
    <n v="0.81179975970133389"/>
    <n v="7505512"/>
    <n v="5629134"/>
    <n v="2293351"/>
    <n v="5420648"/>
    <n v="-5.8823588422601936E-2"/>
    <n v="-5.8823549082044568E-2"/>
    <n v="-5.8823360426152771E-2"/>
    <n v="-5.8823447704446141E-2"/>
  </r>
  <r>
    <x v="123"/>
    <n v="43094160"/>
    <n v="9321266"/>
    <n v="3042461"/>
    <n v="1986118"/>
    <n v="1487205"/>
    <n v="3.4510592618582192E-2"/>
    <x v="117"/>
    <x v="86"/>
    <n v="-6.750862993794049E-2"/>
    <n v="0.21629998125035968"/>
    <n v="0.32639997614058003"/>
    <n v="0.65279982224915944"/>
    <n v="0.74879992024643049"/>
    <n v="15513897"/>
    <n v="11635423"/>
    <n v="4740357"/>
    <n v="11204481"/>
    <n v="-8.5714294133333757E-2"/>
    <n v="-8.5714292449523999E-2"/>
    <n v="-8.5714379395328555E-2"/>
    <n v="-8.5714278719999482E-2"/>
  </r>
  <r>
    <x v="124"/>
    <n v="43991955"/>
    <n v="8868778"/>
    <n v="3136000"/>
    <n v="2068505"/>
    <n v="1532762"/>
    <n v="3.4841870519280171E-2"/>
    <x v="118"/>
    <x v="87"/>
    <n v="-2.040821472079013E-2"/>
    <n v="0.2015999970903771"/>
    <n v="0.35360001118530648"/>
    <n v="0.65959980867346935"/>
    <n v="0.74099990089460743"/>
    <n v="15837104"/>
    <n v="11877828"/>
    <n v="4839115"/>
    <n v="11437908"/>
    <n v="-4.8543660156469937E-2"/>
    <n v="-4.8543641102708923E-2"/>
    <n v="-4.8543572876802443E-2"/>
    <n v="-4.8543710318409317E-2"/>
  </r>
  <r>
    <x v="125"/>
    <n v="21717340"/>
    <n v="5157868"/>
    <n v="1959989"/>
    <n v="1430792"/>
    <n v="1161517"/>
    <n v="5.3483391612416623E-2"/>
    <x v="119"/>
    <x v="31"/>
    <n v="-8.8199297954515754E-2"/>
    <n v="0.23749998848846129"/>
    <n v="0.37999983714201296"/>
    <n v="0.73000001530620839"/>
    <n v="0.81180003802090028"/>
    <n v="7818242"/>
    <n v="5863681"/>
    <n v="2388907"/>
    <n v="5646508"/>
    <n v="5.2631564774959561E-2"/>
    <n v="5.2631569499094866E-2"/>
    <n v="5.2631416608870385E-2"/>
    <n v="5.2631500454030089E-2"/>
  </r>
  <r>
    <x v="126"/>
    <n v="22151687"/>
    <n v="5814817"/>
    <n v="2372445"/>
    <n v="1679928"/>
    <n v="1308664"/>
    <n v="5.9077396678636714E-2"/>
    <x v="120"/>
    <x v="12"/>
    <n v="-1.5685873449249321E-3"/>
    <n v="0.26249996219249577"/>
    <n v="0.4079999422165822"/>
    <n v="0.70809987165139765"/>
    <n v="0.77900005238319736"/>
    <n v="7974607"/>
    <n v="5980955"/>
    <n v="2436685"/>
    <n v="5759438"/>
    <n v="5.15463767991724E-2"/>
    <n v="5.1546379064839387E-2"/>
    <n v="5.1546236039426319E-2"/>
    <n v="5.154631646270591E-2"/>
  </r>
  <r>
    <x v="127"/>
    <n v="22803207"/>
    <n v="5757809"/>
    <n v="2187967"/>
    <n v="1565272"/>
    <n v="1334864"/>
    <n v="5.8538432773951488E-2"/>
    <x v="121"/>
    <x v="0"/>
    <n v="-8.6084544765537951E-2"/>
    <n v="0.25249996634245347"/>
    <n v="0.37999992705558661"/>
    <n v="0.71540018656588511"/>
    <n v="0.85280002453247739"/>
    <n v="8209154"/>
    <n v="6156866"/>
    <n v="2508352"/>
    <n v="5928833"/>
    <n v="0"/>
    <n v="0"/>
    <n v="0"/>
    <n v="0"/>
  </r>
  <r>
    <x v="128"/>
    <n v="21065820"/>
    <n v="5108461"/>
    <n v="2063818"/>
    <n v="1506587"/>
    <n v="1210693"/>
    <n v="5.7471914219337297E-2"/>
    <x v="122"/>
    <x v="88"/>
    <n v="-4.7888842250930708E-2"/>
    <n v="0.24249998338540821"/>
    <n v="0.40399995223610397"/>
    <n v="0.72999993216456105"/>
    <n v="0.80359979211290156"/>
    <n v="7583695"/>
    <n v="5687771"/>
    <n v="2317240"/>
    <n v="5477113"/>
    <n v="-1.0204027028886009E-2"/>
    <n v="-1.0204113595832398E-2"/>
    <n v="-1.0204051122343127E-2"/>
    <n v="-1.0204066880416196E-2"/>
  </r>
  <r>
    <x v="129"/>
    <n v="21065820"/>
    <n v="5213790"/>
    <n v="2168936"/>
    <n v="1583323"/>
    <n v="1337275"/>
    <n v="6.3480794955999814E-2"/>
    <x v="123"/>
    <x v="89"/>
    <n v="5.030110358845441E-2"/>
    <n v="0.247499978638382"/>
    <n v="0.41599987724860416"/>
    <n v="0.72999987090444352"/>
    <n v="0.84460024897004593"/>
    <n v="7583695"/>
    <n v="5687771"/>
    <n v="2317240"/>
    <n v="5477113"/>
    <n v="1.0416744387324872E-2"/>
    <n v="1.0416699975520194E-2"/>
    <n v="1.0416634871853514E-2"/>
    <n v="1.0416651293351009E-2"/>
  </r>
  <r>
    <x v="130"/>
    <n v="45787545"/>
    <n v="10096153"/>
    <n v="3398365"/>
    <n v="2218452"/>
    <n v="1678481"/>
    <n v="3.6658025670518041E-2"/>
    <x v="124"/>
    <x v="90"/>
    <n v="6.2225331093838321E-2"/>
    <n v="0.22049998531259976"/>
    <n v="0.33659999011504677"/>
    <n v="0.6527998022578505"/>
    <n v="0.75660009772580161"/>
    <n v="16483516"/>
    <n v="12362637"/>
    <n v="5036630"/>
    <n v="11904761"/>
    <n v="6.2500028200522362E-2"/>
    <n v="6.2500005371527889E-2"/>
    <n v="6.2500145031270771E-2"/>
    <n v="6.2499994421874705E-2"/>
  </r>
  <r>
    <x v="131"/>
    <n v="42645263"/>
    <n v="8955505"/>
    <n v="3166666"/>
    <n v="2088733"/>
    <n v="1564043"/>
    <n v="3.6675656098075889E-2"/>
    <x v="125"/>
    <x v="91"/>
    <n v="5.2631662751314368E-2"/>
    <n v="0.20999999460666943"/>
    <n v="0.35359993657532435"/>
    <n v="0.65960003360000707"/>
    <n v="0.74879987054353048"/>
    <n v="15352294"/>
    <n v="11514221"/>
    <n v="4690978"/>
    <n v="11087768"/>
    <n v="-3.061228871137045E-2"/>
    <n v="-3.0612246616132155E-2"/>
    <n v="-3.061241569997819E-2"/>
    <n v="-3.0612241329445955E-2"/>
  </r>
  <r>
    <x v="132"/>
    <n v="20848646"/>
    <n v="5420648"/>
    <n v="2059846"/>
    <n v="1428503"/>
    <n v="1229941"/>
    <n v="5.8993807079845854E-2"/>
    <x v="126"/>
    <x v="92"/>
    <n v="0.10303040441717126"/>
    <n v="0.2600000019185898"/>
    <n v="0.37999995572485062"/>
    <n v="0.69349990241988968"/>
    <n v="0.86099994189721685"/>
    <n v="7505512"/>
    <n v="5629134"/>
    <n v="2293351"/>
    <n v="5420648"/>
    <n v="-4.0000040929917491E-2"/>
    <n v="-3.9999959070079028E-2"/>
    <n v="-3.9999882791586283E-2"/>
    <n v="-3.9999943327805432E-2"/>
  </r>
  <r>
    <x v="133"/>
    <n v="22803207"/>
    <n v="5700801"/>
    <n v="2280320"/>
    <n v="1731219"/>
    <n v="1433796"/>
    <n v="6.287694533492591E-2"/>
    <x v="127"/>
    <x v="93"/>
    <n v="6.4314761142194588E-2"/>
    <n v="0.24999996710988942"/>
    <n v="0.39999992983442151"/>
    <n v="0.75920002455795677"/>
    <n v="0.82820024502965828"/>
    <n v="8209154"/>
    <n v="6156866"/>
    <n v="2508352"/>
    <n v="5928833"/>
    <n v="2.9411731512286376E-2"/>
    <n v="2.9411858139711811E-2"/>
    <n v="2.9411680213076385E-2"/>
    <n v="2.9411723852223126E-2"/>
  </r>
  <r>
    <x v="134"/>
    <n v="21934513"/>
    <n v="5483628"/>
    <n v="2303123"/>
    <n v="1647654"/>
    <n v="1283523"/>
    <n v="5.8516138470911118E-2"/>
    <x v="128"/>
    <x v="37"/>
    <n v="-3.808489907213275E-4"/>
    <n v="0.24999998860243672"/>
    <n v="0.41999986140562418"/>
    <n v="0.71539991567970973"/>
    <n v="0.7790003240971709"/>
    <n v="7896424"/>
    <n v="5922318"/>
    <n v="2412796"/>
    <n v="5702973"/>
    <n v="-3.8095277540170391E-2"/>
    <n v="-3.8095355656595387E-2"/>
    <n v="-3.8095131783736913E-2"/>
    <n v="-3.8095186691883498E-2"/>
  </r>
  <r>
    <x v="135"/>
    <n v="21065820"/>
    <n v="5424448"/>
    <n v="2256570"/>
    <n v="1680242"/>
    <n v="1377798"/>
    <n v="6.5404432393327203E-2"/>
    <x v="129"/>
    <x v="0"/>
    <n v="0.13802425552968423"/>
    <n v="0.25749996914432954"/>
    <n v="0.41599993215899572"/>
    <n v="0.74459999025069024"/>
    <n v="0.81999973813295945"/>
    <n v="7583695"/>
    <n v="5687771"/>
    <n v="2317240"/>
    <n v="5477113"/>
    <n v="0"/>
    <n v="0"/>
    <n v="0"/>
    <n v="0"/>
  </r>
  <r>
    <x v="136"/>
    <n v="20631473"/>
    <n v="5312604"/>
    <n v="2082540"/>
    <n v="1489849"/>
    <n v="1185026"/>
    <n v="5.7437779648598045E-2"/>
    <x v="130"/>
    <x v="94"/>
    <n v="-9.5194386138206633E-2"/>
    <n v="0.25749998558028309"/>
    <n v="0.39199985543812416"/>
    <n v="0.71539994429878895"/>
    <n v="0.79540007074542451"/>
    <n v="7427330"/>
    <n v="5570497"/>
    <n v="2269462"/>
    <n v="5364183"/>
    <n v="-2.0618577092037627E-2"/>
    <n v="-2.0618621952255056E-2"/>
    <n v="-2.0618494415770461E-2"/>
    <n v="-2.0618526585082342E-2"/>
  </r>
  <r>
    <x v="137"/>
    <n v="44889750"/>
    <n v="9332579"/>
    <n v="3331730"/>
    <n v="2152298"/>
    <n v="1745944"/>
    <n v="3.8894045968177589E-2"/>
    <x v="131"/>
    <x v="95"/>
    <n v="6.0996746463022111E-2"/>
    <n v="0.20789999944307999"/>
    <n v="0.35699992467248337"/>
    <n v="0.64600012606063517"/>
    <n v="0.81119993606833252"/>
    <n v="16160310"/>
    <n v="12120232"/>
    <n v="4937872"/>
    <n v="11671335"/>
    <n v="-1.9607831241829743E-2"/>
    <n v="-1.9607871686275313E-2"/>
    <n v="-1.9607952142603247E-2"/>
    <n v="-1.9607785490191709E-2"/>
  </r>
  <r>
    <x v="138"/>
    <n v="47134238"/>
    <n v="9403280"/>
    <n v="3069230"/>
    <n v="2066206"/>
    <n v="1547175"/>
    <n v="3.2824865016381509E-2"/>
    <x v="132"/>
    <x v="17"/>
    <n v="-0.10499583351411135"/>
    <n v="0.19949998979510394"/>
    <n v="0.32639993704324449"/>
    <n v="0.67320011859652096"/>
    <n v="0.74879997444591684"/>
    <n v="16968325"/>
    <n v="12726244"/>
    <n v="5184766"/>
    <n v="12254901"/>
    <n v="0.10526316132299196"/>
    <n v="0.10526313503970441"/>
    <n v="0.10526333741066352"/>
    <n v="0.10526311517340559"/>
  </r>
  <r>
    <x v="139"/>
    <n v="22368860"/>
    <n v="5480370"/>
    <n v="2148305"/>
    <n v="1536897"/>
    <n v="1310666"/>
    <n v="5.8593330192061643E-2"/>
    <x v="133"/>
    <x v="68"/>
    <n v="-6.7884564093682043E-3"/>
    <n v="0.24499996870649643"/>
    <n v="0.39199999270122271"/>
    <n v="0.71539981520314855"/>
    <n v="0.85280015511774698"/>
    <n v="8052789"/>
    <n v="6039592"/>
    <n v="2460574"/>
    <n v="5815903"/>
    <n v="7.2916677769617744E-2"/>
    <n v="7.2916722181422644E-2"/>
    <n v="7.2916444102974154E-2"/>
    <n v="7.2916559053456398E-2"/>
  </r>
  <r>
    <x v="140"/>
    <n v="22368860"/>
    <n v="5424448"/>
    <n v="2148081"/>
    <n v="1521056"/>
    <n v="1234793"/>
    <n v="5.5201427341402286E-2"/>
    <x v="134"/>
    <x v="96"/>
    <n v="-0.12207205602369087"/>
    <n v="0.24249997541224722"/>
    <n v="0.39599992478497353"/>
    <n v="0.7080999273304871"/>
    <n v="0.81179982854017207"/>
    <n v="8052789"/>
    <n v="6039592"/>
    <n v="2460574"/>
    <n v="5815903"/>
    <n v="-1.9047638770085196E-2"/>
    <n v="-1.9047677828297749E-2"/>
    <n v="-1.9047565891868401E-2"/>
    <n v="-1.9047593345941749E-2"/>
  </r>
  <r>
    <x v="141"/>
    <n v="21934513"/>
    <n v="5648137"/>
    <n v="2372217"/>
    <n v="1818304"/>
    <n v="1476099"/>
    <n v="6.7295727058084218E-2"/>
    <x v="135"/>
    <x v="0"/>
    <n v="0.15003704647287197"/>
    <n v="0.25749999555495034"/>
    <n v="0.41999990439325391"/>
    <n v="0.76649986067885023"/>
    <n v="0.81179989704691846"/>
    <n v="7896424"/>
    <n v="5922318"/>
    <n v="2412796"/>
    <n v="5702973"/>
    <n v="0"/>
    <n v="0"/>
    <n v="0"/>
    <n v="0"/>
  </r>
  <r>
    <x v="142"/>
    <n v="21065820"/>
    <n v="5319119"/>
    <n v="2234030"/>
    <n v="1614533"/>
    <n v="1310678"/>
    <n v="6.2218228390824568E-2"/>
    <x v="136"/>
    <x v="0"/>
    <n v="-4.8715414015697567E-2"/>
    <n v="0.25249997389135576"/>
    <n v="0.42000000376002117"/>
    <n v="0.72269978469402829"/>
    <n v="0.81180006850278064"/>
    <n v="7583695"/>
    <n v="5687771"/>
    <n v="2317240"/>
    <n v="5477113"/>
    <n v="0"/>
    <n v="0"/>
    <n v="0"/>
    <n v="0"/>
  </r>
  <r>
    <x v="143"/>
    <n v="22368860"/>
    <n v="5312604"/>
    <n v="2082540"/>
    <n v="1505052"/>
    <n v="1295850"/>
    <n v="5.7930980836752521E-2"/>
    <x v="137"/>
    <x v="97"/>
    <n v="8.5867035803239844E-3"/>
    <n v="0.23749998882374873"/>
    <n v="0.39199985543812416"/>
    <n v="0.72270016422253591"/>
    <n v="0.86100015148978237"/>
    <n v="8052789"/>
    <n v="6039592"/>
    <n v="2460574"/>
    <n v="5815903"/>
    <n v="8.4210476712358373E-2"/>
    <n v="8.4210618908869384E-2"/>
    <n v="8.4210266574192394E-2"/>
    <n v="8.421040072644792E-2"/>
  </r>
  <r>
    <x v="144"/>
    <n v="47134238"/>
    <n v="9898190"/>
    <n v="3500000"/>
    <n v="2475200"/>
    <n v="1853429"/>
    <n v="3.9322349923212929E-2"/>
    <x v="138"/>
    <x v="98"/>
    <n v="1.1012069955020243E-2"/>
    <n v="0.21000000042432002"/>
    <n v="0.35360000161645716"/>
    <n v="0.70720000000000005"/>
    <n v="0.74879969295410476"/>
    <n v="16968325"/>
    <n v="12726244"/>
    <n v="5184766"/>
    <n v="12254901"/>
    <n v="4.9999969059999483E-2"/>
    <n v="5.0000033002668642E-2"/>
    <n v="5.0000081006555064E-2"/>
    <n v="4.9999935739998946E-2"/>
  </r>
  <r>
    <x v="145"/>
    <n v="47134238"/>
    <n v="9799208"/>
    <n v="3365048"/>
    <n v="2288232"/>
    <n v="1695580"/>
    <n v="3.5973425517136823E-2"/>
    <x v="139"/>
    <x v="0"/>
    <n v="9.5919983195178471E-2"/>
    <n v="0.2078999982984768"/>
    <n v="0.34339999722426545"/>
    <n v="0.67999980980954799"/>
    <n v="0.74100003845763895"/>
    <n v="16968325"/>
    <n v="12726244"/>
    <n v="5184766"/>
    <n v="12254901"/>
    <n v="0"/>
    <n v="0"/>
    <n v="0"/>
    <n v="0"/>
  </r>
  <r>
    <x v="146"/>
    <n v="21065820"/>
    <n v="5055796"/>
    <n v="1941425"/>
    <n v="1445585"/>
    <n v="1126111"/>
    <n v="5.3456784497351632E-2"/>
    <x v="140"/>
    <x v="66"/>
    <n v="-8.7664341280365043E-2"/>
    <n v="0.2399999620237902"/>
    <n v="0.383999868665587"/>
    <n v="0.74459997167029368"/>
    <n v="0.77900019715201807"/>
    <n v="7583695"/>
    <n v="5687771"/>
    <n v="2317240"/>
    <n v="5477113"/>
    <n v="-5.8252364491358177E-2"/>
    <n v="-5.8252444867136766E-2"/>
    <n v="-5.8252261464194932E-2"/>
    <n v="-5.825234705599458E-2"/>
  </r>
  <r>
    <x v="147"/>
    <n v="22586034"/>
    <n v="5477113"/>
    <n v="2125119"/>
    <n v="1582364"/>
    <n v="1232661"/>
    <n v="5.457624831344892E-2"/>
    <x v="141"/>
    <x v="99"/>
    <n v="-1.1325414179724769E-2"/>
    <n v="0.24249998915258872"/>
    <n v="0.38799984590421999"/>
    <n v="0.74460018474259559"/>
    <n v="0.778999648626991"/>
    <n v="8130972"/>
    <n v="6098229"/>
    <n v="2484463"/>
    <n v="5872368"/>
    <n v="9.7088102022790945E-3"/>
    <n v="9.7087684068726254E-3"/>
    <n v="9.7087102440325257E-3"/>
    <n v="9.708724509332356E-3"/>
  </r>
  <r>
    <x v="148"/>
    <n v="20631473"/>
    <n v="5261025"/>
    <n v="2146498"/>
    <n v="1535605"/>
    <n v="1271788"/>
    <n v="6.1643102264196066E-2"/>
    <x v="142"/>
    <x v="100"/>
    <n v="-8.3996786140808966E-2"/>
    <n v="0.25499997019117343"/>
    <n v="0.40799996198459426"/>
    <n v="0.71540015411148761"/>
    <n v="0.82819996027624287"/>
    <n v="7427330"/>
    <n v="5570497"/>
    <n v="2269462"/>
    <n v="5364183"/>
    <n v="-5.9405877901186677E-2"/>
    <n v="-5.9405962327588657E-2"/>
    <n v="-5.9405768245637036E-2"/>
    <n v="-5.9405857260765527E-2"/>
  </r>
  <r>
    <x v="149"/>
    <n v="21500167"/>
    <n v="5428792"/>
    <n v="2128086"/>
    <n v="1569038"/>
    <n v="1260879"/>
    <n v="5.8645079361476588E-2"/>
    <x v="143"/>
    <x v="14"/>
    <n v="-5.7429295590083362E-2"/>
    <n v="0.25249999220936281"/>
    <n v="0.39199991452978861"/>
    <n v="0.73730009031589894"/>
    <n v="0.80360004027945786"/>
    <n v="7740060"/>
    <n v="5805045"/>
    <n v="2365018"/>
    <n v="5590043"/>
    <n v="2.0618577092037516E-2"/>
    <n v="2.0618621952255056E-2"/>
    <n v="2.0618494415770572E-2"/>
    <n v="2.0618526585082231E-2"/>
  </r>
  <r>
    <x v="150"/>
    <n v="22368860"/>
    <n v="5368526"/>
    <n v="2211832"/>
    <n v="1598491"/>
    <n v="1297655"/>
    <n v="5.8011673370927261E-2"/>
    <x v="144"/>
    <x v="0"/>
    <n v="1.3929081297989754E-3"/>
    <n v="0.23999998211799797"/>
    <n v="0.41199986737514172"/>
    <n v="0.72270000614874907"/>
    <n v="0.81180000387865803"/>
    <n v="8052789"/>
    <n v="6039592"/>
    <n v="2460574"/>
    <n v="5815903"/>
    <n v="0"/>
    <n v="0"/>
    <n v="0"/>
    <n v="0"/>
  </r>
  <r>
    <x v="151"/>
    <n v="46685340"/>
    <n v="10196078"/>
    <n v="3570666"/>
    <n v="2355211"/>
    <n v="1781953"/>
    <n v="3.8169433916514263E-2"/>
    <x v="145"/>
    <x v="101"/>
    <n v="-2.9319611085045327E-2"/>
    <n v="0.2183999945164799"/>
    <n v="0.35019994943153632"/>
    <n v="0.65959991777444316"/>
    <n v="0.75660015174861195"/>
    <n v="16806722"/>
    <n v="12605042"/>
    <n v="5135387"/>
    <n v="12138188"/>
    <n v="-9.5238039111108508E-3"/>
    <n v="-9.523784079575992E-3"/>
    <n v="-9.5238627934220998E-3"/>
    <n v="-9.5237815466644449E-3"/>
  </r>
  <r>
    <x v="152"/>
    <n v="43543058"/>
    <n v="9144042"/>
    <n v="3046794"/>
    <n v="2175411"/>
    <n v="1713789"/>
    <n v="3.935848970460458E-2"/>
    <x v="146"/>
    <x v="23"/>
    <n v="9.4099022787118125E-2"/>
    <n v="0.2099999958661608"/>
    <n v="0.33319991312375863"/>
    <n v="0.71400002756996372"/>
    <n v="0.78780009846415233"/>
    <n v="15675500"/>
    <n v="11756625"/>
    <n v="4789736"/>
    <n v="11321195"/>
    <n v="-7.6190490222222906E-2"/>
    <n v="-7.6190508369948007E-2"/>
    <n v="-7.6190516601906455E-2"/>
    <n v="-7.6190415573328618E-2"/>
  </r>
  <r>
    <x v="153"/>
    <n v="21500167"/>
    <n v="5375041"/>
    <n v="2150016"/>
    <n v="1506731"/>
    <n v="1186099"/>
    <n v="5.5166966842629638E-2"/>
    <x v="147"/>
    <x v="14"/>
    <n v="3.1991867100849225E-2"/>
    <n v="0.24999996511655004"/>
    <n v="0.39999992558196301"/>
    <n v="0.70079990102399237"/>
    <n v="0.78720023680404794"/>
    <n v="7740060"/>
    <n v="5805045"/>
    <n v="2365018"/>
    <n v="5590043"/>
    <n v="2.0618577092037516E-2"/>
    <n v="2.0618621952255056E-2"/>
    <n v="2.0618494415770572E-2"/>
    <n v="2.0618526585082231E-2"/>
  </r>
  <r>
    <x v="154"/>
    <n v="22368860"/>
    <n v="5759981"/>
    <n v="2280952"/>
    <n v="1715048"/>
    <n v="1392276"/>
    <n v="6.2241705656881932E-2"/>
    <x v="148"/>
    <x v="102"/>
    <n v="0.14045409093362049"/>
    <n v="0.2574999798827477"/>
    <n v="0.3959999173608385"/>
    <n v="0.75190008382464868"/>
    <n v="0.81180001959128845"/>
    <n v="8052789"/>
    <n v="6039592"/>
    <n v="2460574"/>
    <n v="5815903"/>
    <n v="-9.6154555691496668E-3"/>
    <n v="-9.6154145736410124E-3"/>
    <n v="-9.615357523939827E-3"/>
    <n v="-9.6153715162264897E-3"/>
  </r>
  <r>
    <x v="155"/>
    <n v="22368860"/>
    <n v="5536293"/>
    <n v="2170226"/>
    <n v="1536737"/>
    <n v="1247523"/>
    <n v="5.5770522056108357E-2"/>
    <x v="149"/>
    <x v="97"/>
    <n v="-9.5267434512274041E-2"/>
    <n v="0.24750000670575076"/>
    <n v="0.39199984538390581"/>
    <n v="0.70809998590008594"/>
    <n v="0.81179993713953658"/>
    <n v="8052789"/>
    <n v="6039592"/>
    <n v="2460574"/>
    <n v="5815903"/>
    <n v="8.4210476712358373E-2"/>
    <n v="8.4210618908869384E-2"/>
    <n v="8.4210266574192394E-2"/>
    <n v="8.421040072644792E-2"/>
  </r>
  <r>
    <x v="156"/>
    <n v="22368860"/>
    <n v="5815903"/>
    <n v="2326361"/>
    <n v="1766173"/>
    <n v="1477227"/>
    <n v="6.6039440543684394E-2"/>
    <x v="150"/>
    <x v="21"/>
    <n v="0.12608664294970828"/>
    <n v="0.25999997317699697"/>
    <n v="0.39999996561153101"/>
    <n v="0.75919988342308009"/>
    <n v="0.83639994496575365"/>
    <n v="8052789"/>
    <n v="6039592"/>
    <n v="2460574"/>
    <n v="5815903"/>
    <n v="4.0403950356973972E-2"/>
    <n v="4.0403993422962303E-2"/>
    <n v="4.0403920815824668E-2"/>
    <n v="4.0403982581171505E-2"/>
  </r>
  <r>
    <x v="157"/>
    <n v="21065820"/>
    <n v="5477113"/>
    <n v="2278479"/>
    <n v="1596758"/>
    <n v="1348621"/>
    <n v="6.4019392551536089E-2"/>
    <x v="151"/>
    <x v="66"/>
    <n v="0.10356052207278021"/>
    <n v="0.25999999050594758"/>
    <n v="0.41599999853937647"/>
    <n v="0.7007999634844122"/>
    <n v="0.84459949472618889"/>
    <n v="7583695"/>
    <n v="5687771"/>
    <n v="2317240"/>
    <n v="5477113"/>
    <n v="-5.8252364491358177E-2"/>
    <n v="-5.8252444867136766E-2"/>
    <n v="-5.8252261464194932E-2"/>
    <n v="-5.825234705599458E-2"/>
  </r>
  <r>
    <x v="158"/>
    <n v="42645263"/>
    <n v="8597285"/>
    <n v="2776923"/>
    <n v="1926073"/>
    <n v="1427220"/>
    <n v="3.3467257547456095E-2"/>
    <x v="152"/>
    <x v="55"/>
    <n v="-0.12319219560193007"/>
    <n v="0.20159999951225532"/>
    <n v="0.32299999360263154"/>
    <n v="0.69359971450414726"/>
    <n v="0.7409999517152257"/>
    <n v="15352294"/>
    <n v="11514221"/>
    <n v="4690978"/>
    <n v="11087768"/>
    <n v="-8.6538469548077201E-2"/>
    <n v="-8.6538466115384627E-2"/>
    <n v="-8.6538560774484963E-2"/>
    <n v="-8.6538452032543955E-2"/>
  </r>
  <r>
    <x v="159"/>
    <n v="44889750"/>
    <n v="9803921"/>
    <n v="3333333"/>
    <n v="2153333"/>
    <n v="1646008"/>
    <n v="3.6667791645086018E-2"/>
    <x v="153"/>
    <x v="103"/>
    <n v="-6.8363854398706181E-2"/>
    <n v="0.21839999108927985"/>
    <n v="0.33999998571999918"/>
    <n v="0.64599996459999642"/>
    <n v="0.76440011832819166"/>
    <n v="16160310"/>
    <n v="12120232"/>
    <n v="4937872"/>
    <n v="11671335"/>
    <n v="3.0927881088322451E-2"/>
    <n v="3.0927838559110299E-2"/>
    <n v="3.0927800613645529E-2"/>
    <n v="3.0927830498458819E-2"/>
  </r>
  <r>
    <x v="160"/>
    <n v="21934513"/>
    <n v="5319119"/>
    <n v="2212753"/>
    <n v="1647616"/>
    <n v="1310514"/>
    <n v="5.9746664993200443E-2"/>
    <x v="154"/>
    <x v="57"/>
    <n v="8.3015224738292037E-2"/>
    <n v="0.24249998164992312"/>
    <n v="0.41599990524746672"/>
    <n v="0.74460005251376904"/>
    <n v="0.79540014178060903"/>
    <n v="7896424"/>
    <n v="5922318"/>
    <n v="2412796"/>
    <n v="5702973"/>
    <n v="2.0201910579504601E-2"/>
    <n v="2.0201910579504601E-2"/>
    <n v="2.0201960407912223E-2"/>
    <n v="2.0201991290585752E-2"/>
  </r>
  <r>
    <x v="161"/>
    <n v="22368860"/>
    <n v="5759981"/>
    <n v="2350072"/>
    <n v="1681241"/>
    <n v="1309687"/>
    <n v="5.8549563992085427E-2"/>
    <x v="155"/>
    <x v="0"/>
    <n v="-5.9319416552465198E-2"/>
    <n v="0.2574999798827477"/>
    <n v="0.40799995694430241"/>
    <n v="0.71539978349599498"/>
    <n v="0.77900015524246669"/>
    <n v="8052789"/>
    <n v="6039592"/>
    <n v="2460574"/>
    <n v="5815903"/>
    <n v="0"/>
    <n v="0"/>
    <n v="0"/>
    <n v="0"/>
  </r>
  <r>
    <x v="162"/>
    <n v="21934513"/>
    <n v="5757809"/>
    <n v="2418280"/>
    <n v="1853611"/>
    <n v="1443963"/>
    <n v="6.5830638683430087E-2"/>
    <x v="156"/>
    <x v="104"/>
    <n v="0.1803841215113724"/>
    <n v="0.26249996979645729"/>
    <n v="0.42000003820897847"/>
    <n v="0.76649974361943196"/>
    <n v="0.77900001672411312"/>
    <n v="7896424"/>
    <n v="5922318"/>
    <n v="2412796"/>
    <n v="5702973"/>
    <n v="-1.9417496223979036E-2"/>
    <n v="-1.9417536813745029E-2"/>
    <n v="-1.941742048806494E-2"/>
    <n v="-1.9417449018664823E-2"/>
  </r>
  <r>
    <x v="163"/>
    <n v="21717340"/>
    <n v="5483628"/>
    <n v="2105713"/>
    <n v="1583285"/>
    <n v="1350226"/>
    <n v="6.2172715443051495E-2"/>
    <x v="157"/>
    <x v="36"/>
    <n v="-5.8551754357687225E-2"/>
    <n v="0.25249998388384581"/>
    <n v="0.38399997228112481"/>
    <n v="0.75189971282886126"/>
    <n v="0.85280034864222176"/>
    <n v="7818242"/>
    <n v="5863681"/>
    <n v="2388907"/>
    <n v="5646508"/>
    <n v="-2.9126182245679089E-2"/>
    <n v="-2.9126305220617543E-2"/>
    <n v="-2.9126130732097466E-2"/>
    <n v="-2.912617352799729E-2"/>
  </r>
  <r>
    <x v="164"/>
    <n v="22368860"/>
    <n v="5815903"/>
    <n v="2279834"/>
    <n v="1647636"/>
    <n v="1283508"/>
    <n v="5.7379231664018641E-2"/>
    <x v="158"/>
    <x v="105"/>
    <n v="-0.1037210854847157"/>
    <n v="0.25999997317699697"/>
    <n v="0.39200000412661629"/>
    <n v="0.72269998605161601"/>
    <n v="0.77899973052300386"/>
    <n v="8052789"/>
    <n v="6039592"/>
    <n v="2460574"/>
    <n v="5815903"/>
    <n v="6.1855599414269768E-2"/>
    <n v="6.1855690040966804E-2"/>
    <n v="6.1855483247311493E-2"/>
    <n v="6.1855579755246914E-2"/>
  </r>
  <r>
    <x v="165"/>
    <n v="44440853"/>
    <n v="8865950"/>
    <n v="3135000"/>
    <n v="2110482"/>
    <n v="1613252"/>
    <n v="3.6301103401413112E-2"/>
    <x v="159"/>
    <x v="59"/>
    <n v="8.4675173934962045E-2"/>
    <n v="0.19949999609593452"/>
    <n v="0.3536000090232857"/>
    <n v="0.67320000000000002"/>
    <n v="0.76439979113775902"/>
    <n v="15998707"/>
    <n v="11999030"/>
    <n v="4888493"/>
    <n v="11554621"/>
    <n v="4.2105303611303935E-2"/>
    <n v="4.2105236646057032E-2"/>
    <n v="4.210529232923288E-2"/>
    <n v="4.2105228031466657E-2"/>
  </r>
  <r>
    <x v="166"/>
    <n v="45787545"/>
    <n v="9230769"/>
    <n v="3201230"/>
    <n v="2133300"/>
    <n v="1697253"/>
    <n v="3.7068006157569708E-2"/>
    <x v="160"/>
    <x v="106"/>
    <n v="1.0914606376010827E-2"/>
    <n v="0.20159999842751997"/>
    <n v="0.34679992533666482"/>
    <n v="0.66640010246061665"/>
    <n v="0.79559977499648427"/>
    <n v="16483516"/>
    <n v="12362637"/>
    <n v="5036630"/>
    <n v="11904761"/>
    <n v="1.9999987623999793E-2"/>
    <n v="2.0000029702401667E-2"/>
    <n v="2.0000113409177178E-2"/>
    <n v="1.9999940023998963E-2"/>
  </r>
  <r>
    <x v="167"/>
    <n v="22586034"/>
    <n v="5928833"/>
    <n v="2252956"/>
    <n v="1611765"/>
    <n v="1361297"/>
    <n v="6.0271626262494778E-2"/>
    <x v="161"/>
    <x v="2"/>
    <n v="8.786453090797286E-3"/>
    <n v="0.26249995904548801"/>
    <n v="0.37999990891968116"/>
    <n v="0.71540012321589952"/>
    <n v="0.84460017434303392"/>
    <n v="8130972"/>
    <n v="6098229"/>
    <n v="2484463"/>
    <n v="5872368"/>
    <n v="2.9703065590196198E-2"/>
    <n v="2.9703065590196198E-2"/>
    <n v="2.9702884122818407E-2"/>
    <n v="2.9702928630382708E-2"/>
  </r>
  <r>
    <x v="168"/>
    <n v="21065820"/>
    <n v="5529777"/>
    <n v="2101315"/>
    <n v="1579979"/>
    <n v="1256715"/>
    <n v="5.965659062880059E-2"/>
    <x v="162"/>
    <x v="66"/>
    <n v="1.8907512904191792E-2"/>
    <n v="0.26249996439730333"/>
    <n v="0.37999995298182909"/>
    <n v="0.75190011968695791"/>
    <n v="0.795399812275986"/>
    <n v="7583695"/>
    <n v="5687771"/>
    <n v="2317240"/>
    <n v="5477113"/>
    <n v="-5.8252364491358177E-2"/>
    <n v="-5.8252444867136766E-2"/>
    <n v="-5.8252261464194932E-2"/>
    <n v="-5.825234705599458E-2"/>
  </r>
  <r>
    <x v="169"/>
    <n v="22151687"/>
    <n v="5261025"/>
    <n v="2146498"/>
    <n v="1519935"/>
    <n v="1296201"/>
    <n v="5.8514775872374865E-2"/>
    <x v="163"/>
    <x v="107"/>
    <n v="-0.11113157881144275"/>
    <n v="0.23749997009257129"/>
    <n v="0.40799996198459426"/>
    <n v="0.70809989107839844"/>
    <n v="0.85280028422268062"/>
    <n v="7974607"/>
    <n v="5980955"/>
    <n v="2436685"/>
    <n v="5759438"/>
    <n v="9.9010640765997415E-3"/>
    <n v="9.9010218633988067E-3"/>
    <n v="9.9009613742728764E-3"/>
    <n v="9.9009762101276433E-3"/>
  </r>
  <r>
    <x v="170"/>
    <n v="10207150"/>
    <n v="2526269"/>
    <n v="1040823"/>
    <n v="729408"/>
    <n v="616058"/>
    <n v="6.035553509059826E-2"/>
    <x v="164"/>
    <x v="108"/>
    <n v="-2.9227939289827587E-2"/>
    <n v="0.24749993876841234"/>
    <n v="0.41200006808459433"/>
    <n v="0.70079927134584841"/>
    <n v="0.84460000438711946"/>
    <n v="3674574"/>
    <n v="2755930"/>
    <n v="1122786"/>
    <n v="2653859"/>
    <n v="-0.52999996674444205"/>
    <n v="-0.53000001193789359"/>
    <n v="-0.53000012139442854"/>
    <n v="-0.52999995749585405"/>
  </r>
  <r>
    <x v="171"/>
    <n v="21065820"/>
    <n v="5108461"/>
    <n v="2104686"/>
    <n v="1613241"/>
    <n v="1336086"/>
    <n v="6.342435281417956E-2"/>
    <x v="165"/>
    <x v="66"/>
    <n v="0.10535381835640178"/>
    <n v="0.24249998338540821"/>
    <n v="0.41200001331124969"/>
    <n v="0.76649961086831953"/>
    <n v="0.82819987838146936"/>
    <n v="7583695"/>
    <n v="5687771"/>
    <n v="2317240"/>
    <n v="5477113"/>
    <n v="-5.8252364491358177E-2"/>
    <n v="-5.8252444867136766E-2"/>
    <n v="-5.8252261464194932E-2"/>
    <n v="-5.825234705599458E-2"/>
  </r>
  <r>
    <x v="172"/>
    <n v="44889750"/>
    <n v="9332579"/>
    <n v="3014423"/>
    <n v="2131800"/>
    <n v="1579663"/>
    <n v="3.51898373236652E-2"/>
    <x v="166"/>
    <x v="64"/>
    <n v="-3.0612460052788726E-2"/>
    <n v="0.20789999944307999"/>
    <n v="0.32299999817842423"/>
    <n v="0.7072000180465714"/>
    <n v="0.74099962473027492"/>
    <n v="16160310"/>
    <n v="12120232"/>
    <n v="4937872"/>
    <n v="11671335"/>
    <n v="1.0101003787368557E-2"/>
    <n v="1.010098316280561E-2"/>
    <n v="1.0101067956934884E-2"/>
    <n v="1.0101066923787538E-2"/>
  </r>
  <r>
    <x v="173"/>
    <n v="43543058"/>
    <n v="8869720"/>
    <n v="3136333"/>
    <n v="2068725"/>
    <n v="1662014"/>
    <n v="3.8169436790590136E-2"/>
    <x v="167"/>
    <x v="109"/>
    <n v="2.9713781430229513E-2"/>
    <n v="0.20369997899550371"/>
    <n v="0.35360000090194504"/>
    <n v="0.65959992130937628"/>
    <n v="0.80340016193549169"/>
    <n v="15675500"/>
    <n v="11756625"/>
    <n v="4789736"/>
    <n v="11321195"/>
    <n v="-4.9019638771242713E-2"/>
    <n v="-4.9019638771242713E-2"/>
    <n v="-4.9019681811052207E-2"/>
    <n v="-4.9019547725485668E-2"/>
  </r>
  <r>
    <x v="174"/>
    <n v="21282993"/>
    <n v="5054710"/>
    <n v="2042103"/>
    <n v="1460920"/>
    <n v="1233893"/>
    <n v="5.7975539436582062E-2"/>
    <x v="168"/>
    <x v="110"/>
    <n v="-3.8095650777910106E-2"/>
    <n v="0.2374999606493316"/>
    <n v="0.40400003165364579"/>
    <n v="0.7153997619121073"/>
    <n v="0.8445999780959943"/>
    <n v="7661877"/>
    <n v="5746408"/>
    <n v="2341129"/>
    <n v="5533578"/>
    <n v="-5.7692364455319778E-2"/>
    <n v="-5.7692323459811012E-2"/>
    <n v="-5.769214514363874E-2"/>
    <n v="-5.7692229097359049E-2"/>
  </r>
  <r>
    <x v="175"/>
    <n v="22586034"/>
    <n v="5646508"/>
    <n v="2236017"/>
    <n v="1632292"/>
    <n v="1271556"/>
    <n v="5.6298330198210095E-2"/>
    <x v="169"/>
    <x v="111"/>
    <n v="-5.6293200720880954E-2"/>
    <n v="0.24999997786242595"/>
    <n v="0.39599997024709788"/>
    <n v="0.72999981663824565"/>
    <n v="0.77900032592207769"/>
    <n v="8130972"/>
    <n v="6098229"/>
    <n v="2484463"/>
    <n v="5872368"/>
    <n v="7.2164953891209915E-2"/>
    <n v="7.2165001017094443E-2"/>
    <n v="7.2164730455196668E-2"/>
    <n v="7.2164843047788141E-2"/>
  </r>
  <r>
    <x v="176"/>
    <n v="22368860"/>
    <n v="5759981"/>
    <n v="2234872"/>
    <n v="1615142"/>
    <n v="1324416"/>
    <n v="5.9208024011952333E-2"/>
    <x v="170"/>
    <x v="46"/>
    <n v="1.1847403142917212E-2"/>
    <n v="0.2574999798827477"/>
    <n v="0.3879998909718626"/>
    <n v="0.72270000250573629"/>
    <n v="0.81999972757813244"/>
    <n v="8052789"/>
    <n v="6039592"/>
    <n v="2460574"/>
    <n v="5815903"/>
    <n v="9.803868704752583E-3"/>
    <n v="9.8039527132371962E-3"/>
    <n v="9.8038934043587211E-3"/>
    <n v="9.803907950741042E-3"/>
  </r>
  <r>
    <x v="177"/>
    <n v="22368860"/>
    <n v="5759981"/>
    <n v="2234872"/>
    <n v="1680400"/>
    <n v="1322811"/>
    <n v="5.9136272478794182E-2"/>
    <x v="171"/>
    <x v="112"/>
    <n v="-2.0201338783159994E-2"/>
    <n v="0.2574999798827477"/>
    <n v="0.3879998909718626"/>
    <n v="0.75189988509409045"/>
    <n v="0.78720007141156867"/>
    <n v="8052789"/>
    <n v="6039592"/>
    <n v="2460574"/>
    <n v="5815903"/>
    <n v="1.1914891358835065"/>
    <n v="1.1914896241921964"/>
    <n v="1.1914897406985836"/>
    <n v="1.1914890730818781"/>
  </r>
  <r>
    <x v="178"/>
    <n v="21282993"/>
    <n v="5373955"/>
    <n v="2063599"/>
    <n v="1461234"/>
    <n v="1234158"/>
    <n v="5.7987990692850391E-2"/>
    <x v="172"/>
    <x v="113"/>
    <n v="-8.5714112641505413E-2"/>
    <n v="0.25249996558284826"/>
    <n v="0.38400005210315308"/>
    <n v="0.70809978101365623"/>
    <n v="0.84459983821893003"/>
    <n v="7661877"/>
    <n v="5746408"/>
    <n v="2341129"/>
    <n v="5533578"/>
    <n v="1.0309222615097369E-2"/>
    <n v="1.0309310976127639E-2"/>
    <n v="1.0309247207885175E-2"/>
    <n v="1.0309263292541226E-2"/>
  </r>
  <r>
    <x v="179"/>
    <n v="46685340"/>
    <n v="9999999"/>
    <n v="3502000"/>
    <n v="2286105"/>
    <n v="1729667"/>
    <n v="3.7049467777250843E-2"/>
    <x v="173"/>
    <x v="70"/>
    <n v="5.2845667812594366E-2"/>
    <n v="0.2141999822642397"/>
    <n v="0.35020003502000352"/>
    <n v="0.65279982866933184"/>
    <n v="0.75659998119071525"/>
    <n v="16806722"/>
    <n v="12605042"/>
    <n v="5135387"/>
    <n v="12138188"/>
    <n v="3.9999975247999586E-2"/>
    <n v="4.0000059404803556E-2"/>
    <n v="4.0000024301966475E-2"/>
    <n v="3.9999965727999465E-2"/>
  </r>
  <r>
    <x v="180"/>
    <n v="43991955"/>
    <n v="8776395"/>
    <n v="3133173"/>
    <n v="2066640"/>
    <n v="1692578"/>
    <n v="3.8474716570336555E-2"/>
    <x v="174"/>
    <x v="27"/>
    <n v="7.9980163558943662E-3"/>
    <n v="0.19949999948854286"/>
    <n v="0.35699999829086998"/>
    <n v="0.65959970930427403"/>
    <n v="0.81899992257964616"/>
    <n v="15837104"/>
    <n v="11877828"/>
    <n v="4839115"/>
    <n v="11437908"/>
    <n v="1.030933622531971E-2"/>
    <n v="1.030933622531971E-2"/>
    <n v="1.0309336464473295E-2"/>
    <n v="1.0309247389520326E-2"/>
  </r>
  <r>
    <x v="181"/>
    <n v="21500167"/>
    <n v="5213790"/>
    <n v="2189792"/>
    <n v="1582562"/>
    <n v="1297701"/>
    <n v="6.0357717221452278E-2"/>
    <x v="175"/>
    <x v="114"/>
    <n v="4.1089359547503923E-2"/>
    <n v="0.24249997686064484"/>
    <n v="0.4200000383598112"/>
    <n v="0.72269969019888647"/>
    <n v="0.82000010110188415"/>
    <n v="7740060"/>
    <n v="5805045"/>
    <n v="2365018"/>
    <n v="5590043"/>
    <n v="1.0204157545207204E-2"/>
    <n v="1.0204113595832398E-2"/>
    <n v="1.0204051122343127E-2"/>
    <n v="1.0204066880416196E-2"/>
  </r>
  <r>
    <x v="182"/>
    <n v="21934513"/>
    <n v="5264283"/>
    <n v="2105713"/>
    <n v="1583285"/>
    <n v="1311277"/>
    <n v="5.9781450356340256E-2"/>
    <x v="176"/>
    <x v="115"/>
    <n v="6.1868978100542371E-2"/>
    <n v="0.23999999452916962"/>
    <n v="0.39999996200812155"/>
    <n v="0.75189971282886126"/>
    <n v="0.82820022927015668"/>
    <n v="7896424"/>
    <n v="5922318"/>
    <n v="2412796"/>
    <n v="5702973"/>
    <n v="-2.8846243720922926E-2"/>
    <n v="-2.8846243720922926E-2"/>
    <n v="-2.884607257181937E-2"/>
    <n v="-2.8846114548679469E-2"/>
  </r>
  <r>
    <x v="183"/>
    <n v="22151687"/>
    <n v="5814817"/>
    <n v="2302667"/>
    <n v="1731375"/>
    <n v="1462320"/>
    <n v="6.6013933837183597E-2"/>
    <x v="177"/>
    <x v="116"/>
    <n v="0.11494911270569252"/>
    <n v="0.26249996219249577"/>
    <n v="0.39599990850958855"/>
    <n v="0.75189986220326255"/>
    <n v="0.8446003898635478"/>
    <n v="7974607"/>
    <n v="5980955"/>
    <n v="2436685"/>
    <n v="5759438"/>
    <n v="-9.7086860217000526E-3"/>
    <n v="-9.7087684068725144E-3"/>
    <n v="-9.7087102440325257E-3"/>
    <n v="-9.708724509332467E-3"/>
  </r>
  <r>
    <x v="184"/>
    <n v="22368860"/>
    <n v="5759981"/>
    <n v="2373112"/>
    <n v="1645753"/>
    <n v="1349517"/>
    <n v="6.0330164344539687E-2"/>
    <x v="178"/>
    <x v="0"/>
    <n v="2.0188825160964097E-2"/>
    <n v="0.2574999798827477"/>
    <n v="0.41199997013879036"/>
    <n v="0.69349992752133061"/>
    <n v="0.81999972049268632"/>
    <n v="8052789"/>
    <n v="6039592"/>
    <n v="2460574"/>
    <n v="5815903"/>
    <n v="0"/>
    <n v="0"/>
    <n v="0"/>
    <n v="0"/>
  </r>
  <r>
    <x v="185"/>
    <n v="20631473"/>
    <n v="4899974"/>
    <n v="2038389"/>
    <n v="1562425"/>
    <n v="1255565"/>
    <n v="6.0856779348716403E-2"/>
    <x v="179"/>
    <x v="117"/>
    <n v="4.9472116926095211E-2"/>
    <n v="0.23749995940667931"/>
    <n v="0.41599996244878035"/>
    <n v="0.7664999173366811"/>
    <n v="0.80360017280829477"/>
    <n v="7427330"/>
    <n v="5570497"/>
    <n v="2269462"/>
    <n v="5364183"/>
    <n v="-3.0612211602979222E-2"/>
    <n v="-3.0612340787497194E-2"/>
    <n v="-3.0612153367029271E-2"/>
    <n v="-3.0612200641248699E-2"/>
  </r>
  <r>
    <x v="186"/>
    <n v="44889750"/>
    <n v="9332579"/>
    <n v="3204807"/>
    <n v="2179269"/>
    <n v="1750824"/>
    <n v="3.9002756754047414E-2"/>
    <x v="180"/>
    <x v="118"/>
    <n v="5.2721107588917349E-2"/>
    <n v="0.20789999944307999"/>
    <n v="0.34339993264455626"/>
    <n v="0.68000007488750491"/>
    <n v="0.80339967209188035"/>
    <n v="16160310"/>
    <n v="12120232"/>
    <n v="4937872"/>
    <n v="11671335"/>
    <n v="-3.8461515576922123E-2"/>
    <n v="-3.8461593384615411E-2"/>
    <n v="-3.8461560930072025E-2"/>
    <n v="-3.846150677514637E-2"/>
  </r>
  <r>
    <x v="187"/>
    <n v="43543058"/>
    <n v="9144042"/>
    <n v="3140064"/>
    <n v="2135243"/>
    <n v="1632180"/>
    <n v="3.748427590914722E-2"/>
    <x v="181"/>
    <x v="119"/>
    <n v="-2.5742636969883437E-2"/>
    <n v="0.2099999958661608"/>
    <n v="0.34339999750657313"/>
    <n v="0.67999983439827982"/>
    <n v="0.76440011745735736"/>
    <n v="15675500"/>
    <n v="11756625"/>
    <n v="4789736"/>
    <n v="11321195"/>
    <n v="-1.0204138332361778E-2"/>
    <n v="-1.0204138332361778E-2"/>
    <n v="-1.020413856665936E-2"/>
    <n v="-1.0204051300290229E-2"/>
  </r>
  <r>
    <x v="188"/>
    <n v="21282993"/>
    <n v="5267540"/>
    <n v="2022735"/>
    <n v="1535660"/>
    <n v="1284426"/>
    <n v="6.0349876542270156E-2"/>
    <x v="182"/>
    <x v="120"/>
    <n v="-1.2990350767172476E-4"/>
    <n v="0.2474999639383427"/>
    <n v="0.38399993165690244"/>
    <n v="0.75919979631538481"/>
    <n v="0.83639998437154062"/>
    <n v="7661877"/>
    <n v="5746408"/>
    <n v="2341129"/>
    <n v="5533578"/>
    <n v="-1.0101084487717182E-2"/>
    <n v="-1.0101041421728851E-2"/>
    <n v="-1.0100980203956111E-2"/>
    <n v="-1.0100995645292876E-2"/>
  </r>
  <r>
    <x v="189"/>
    <n v="22803207"/>
    <n v="5643793"/>
    <n v="2234942"/>
    <n v="1647823"/>
    <n v="1351214"/>
    <n v="5.9255437184778437E-2"/>
    <x v="183"/>
    <x v="121"/>
    <n v="-8.7989362657882042E-3"/>
    <n v="0.24749996787732534"/>
    <n v="0.39599999503879751"/>
    <n v="0.73730011785540739"/>
    <n v="0.81999947809928619"/>
    <n v="8209154"/>
    <n v="6156866"/>
    <n v="2508352"/>
    <n v="5928833"/>
    <n v="3.9604003027193135E-2"/>
    <n v="3.9604087453595005E-2"/>
    <n v="3.9603845497091283E-2"/>
    <n v="3.9603904840510351E-2"/>
  </r>
  <r>
    <x v="190"/>
    <n v="22803207"/>
    <n v="5814817"/>
    <n v="2395704"/>
    <n v="1818819"/>
    <n v="1506346"/>
    <n v="6.6058515365843062E-2"/>
    <x v="184"/>
    <x v="93"/>
    <n v="6.7533513105622056E-4"/>
    <n v="0.25499996557501758"/>
    <n v="0.41199989612742755"/>
    <n v="0.75920021839091978"/>
    <n v="0.82820005728992274"/>
    <n v="8209154"/>
    <n v="6156866"/>
    <n v="2508352"/>
    <n v="5928833"/>
    <n v="2.9411731512286376E-2"/>
    <n v="2.9411858139711811E-2"/>
    <n v="2.9411680213076385E-2"/>
    <n v="2.9411723852223126E-2"/>
  </r>
  <r>
    <x v="191"/>
    <n v="21500167"/>
    <n v="5321291"/>
    <n v="2149801"/>
    <n v="1600742"/>
    <n v="1338860"/>
    <n v="6.2272074444817103E-2"/>
    <x v="185"/>
    <x v="72"/>
    <n v="3.2188045919904207E-2"/>
    <n v="0.24749998453500385"/>
    <n v="0.40399989401068276"/>
    <n v="0.74460008158894708"/>
    <n v="0.83639961967637511"/>
    <n v="7740060"/>
    <n v="5805045"/>
    <n v="2365018"/>
    <n v="5590043"/>
    <n v="-3.8834868267379141E-2"/>
    <n v="-3.8834908053391737E-2"/>
    <n v="-3.8834840976129992E-2"/>
    <n v="-3.8834898037329757E-2"/>
  </r>
  <r>
    <x v="192"/>
    <n v="20848646"/>
    <n v="5160040"/>
    <n v="2125936"/>
    <n v="1598491"/>
    <n v="1376301"/>
    <n v="6.6013927235370584E-2"/>
    <x v="186"/>
    <x v="22"/>
    <n v="8.4742372860435511E-2"/>
    <n v="0.24750000551594573"/>
    <n v="0.4119999069774653"/>
    <n v="0.75189986904591677"/>
    <n v="0.86100015577191236"/>
    <n v="7505512"/>
    <n v="5629134"/>
    <n v="2293351"/>
    <n v="5420648"/>
    <n v="1.0526259099838065E-2"/>
    <n v="1.0526349803258173E-2"/>
    <n v="1.0526283321774077E-2"/>
    <n v="1.0526300090806018E-2"/>
  </r>
  <r>
    <x v="193"/>
    <n v="44889750"/>
    <n v="9898190"/>
    <n v="3466346"/>
    <n v="2404257"/>
    <n v="1912827"/>
    <n v="4.2611665246520644E-2"/>
    <x v="187"/>
    <x v="0"/>
    <n v="9.2529574645995316E-2"/>
    <n v="0.22050000278460005"/>
    <n v="0.35019998605805708"/>
    <n v="0.6935998310612963"/>
    <n v="0.79560005440350179"/>
    <n v="16160310"/>
    <n v="12120232"/>
    <n v="4937872"/>
    <n v="11671335"/>
    <n v="0"/>
    <n v="0"/>
    <n v="0"/>
    <n v="0"/>
  </r>
  <r>
    <x v="194"/>
    <n v="43094160"/>
    <n v="9230769"/>
    <n v="3232615"/>
    <n v="2264123"/>
    <n v="1801336"/>
    <n v="4.1800002598960044E-2"/>
    <x v="188"/>
    <x v="122"/>
    <n v="0.11513432192936301"/>
    <n v="0.21419999832923997"/>
    <n v="0.35019996708833251"/>
    <n v="0.70039983109649617"/>
    <n v="0.79559988569525597"/>
    <n v="15513897"/>
    <n v="11635423"/>
    <n v="4740357"/>
    <n v="11204481"/>
    <n v="-1.0309272431501371E-2"/>
    <n v="-1.0309251166895295E-2"/>
    <n v="-1.0309336464473184E-2"/>
    <n v="-1.0309335719418278E-2"/>
  </r>
  <r>
    <x v="195"/>
    <n v="21500167"/>
    <n v="5590043"/>
    <n v="2236017"/>
    <n v="1599646"/>
    <n v="1298593"/>
    <n v="6.0399205271289287E-2"/>
    <x v="189"/>
    <x v="114"/>
    <n v="8.1737912064450136E-4"/>
    <n v="0.25999998046526801"/>
    <n v="0.39999996422209988"/>
    <n v="0.71539974874967405"/>
    <n v="0.8118002358021712"/>
    <n v="7740060"/>
    <n v="5805045"/>
    <n v="2365018"/>
    <n v="5590043"/>
    <n v="1.0204157545207204E-2"/>
    <n v="1.0204113595832398E-2"/>
    <n v="1.0204051122343127E-2"/>
    <n v="1.0204066880416196E-2"/>
  </r>
  <r>
    <x v="196"/>
    <n v="20631473"/>
    <n v="2063147"/>
    <n v="817006"/>
    <n v="596414"/>
    <n v="498841"/>
    <n v="2.4178642019404045E-2"/>
    <x v="190"/>
    <x v="123"/>
    <n v="-0.59195909830169868"/>
    <n v="9.9999985459109E-2"/>
    <n v="0.39599989724435536"/>
    <n v="0.72999953488713665"/>
    <n v="0.83640055397760615"/>
    <n v="7427330"/>
    <n v="5570497"/>
    <n v="2269462"/>
    <n v="5364183"/>
    <n v="-9.5238072035193855E-2"/>
    <n v="-9.5238226721192198E-2"/>
    <n v="-9.5237829459342227E-2"/>
    <n v="-9.5237966729708856E-2"/>
  </r>
  <r>
    <x v="197"/>
    <n v="21500167"/>
    <n v="5267540"/>
    <n v="2064876"/>
    <n v="1552580"/>
    <n v="1285847"/>
    <n v="5.9806372666779753E-2"/>
    <x v="191"/>
    <x v="124"/>
    <n v="-9.4645522449875008E-2"/>
    <n v="0.24499995744219102"/>
    <n v="0.39200006074942001"/>
    <n v="0.75189987195357011"/>
    <n v="0.82820015715776318"/>
    <n v="7740060"/>
    <n v="5805045"/>
    <n v="2365018"/>
    <n v="5590043"/>
    <n v="-5.7142794495023463E-2"/>
    <n v="-5.7142871064596812E-2"/>
    <n v="-5.7142697675605314E-2"/>
    <n v="-5.7142780037825358E-2"/>
  </r>
  <r>
    <x v="198"/>
    <n v="22151687"/>
    <n v="5759438"/>
    <n v="2211624"/>
    <n v="1695210"/>
    <n v="1445675"/>
    <n v="6.5262523797848901E-2"/>
    <x v="192"/>
    <x v="40"/>
    <n v="4.8022317863873454E-2"/>
    <n v="0.25999997201116104"/>
    <n v="0.38399996666341402"/>
    <n v="0.76650009223991056"/>
    <n v="0.85279994808902737"/>
    <n v="7974607"/>
    <n v="5980955"/>
    <n v="2436685"/>
    <n v="5759438"/>
    <n v="3.0302995067221783E-2"/>
    <n v="3.0302952001233452E-2"/>
    <n v="3.0302940611868445E-2"/>
    <n v="3.0302986935878629E-2"/>
  </r>
  <r>
    <x v="199"/>
    <n v="22586034"/>
    <n v="5872368"/>
    <n v="2442905"/>
    <n v="1783320"/>
    <n v="1491569"/>
    <n v="6.6039438353807489E-2"/>
    <x v="193"/>
    <x v="45"/>
    <n v="3.8645054922947786E-4"/>
    <n v="0.25999996280887561"/>
    <n v="0.41599998501456315"/>
    <n v="0.72999973392334128"/>
    <n v="0.83640008523428211"/>
    <n v="8130972"/>
    <n v="6098229"/>
    <n v="2484463"/>
    <n v="5872368"/>
    <n v="8.3333422156942838E-2"/>
    <n v="8.3333422156942838E-2"/>
    <n v="8.3333078974827668E-2"/>
    <n v="8.3333210346807185E-2"/>
  </r>
  <r>
    <x v="200"/>
    <n v="44440853"/>
    <n v="9332579"/>
    <n v="3331730"/>
    <n v="2152298"/>
    <n v="1729156"/>
    <n v="3.8909154151474099E-2"/>
    <x v="194"/>
    <x v="125"/>
    <n v="-8.6889612823776385E-2"/>
    <n v="0.20999999707476361"/>
    <n v="0.35699992467248337"/>
    <n v="0.64600012606063517"/>
    <n v="0.803399900943085"/>
    <n v="15998707"/>
    <n v="11999030"/>
    <n v="4888493"/>
    <n v="11554621"/>
    <n v="-9.9999938119998966E-3"/>
    <n v="-9.9999735978650861E-3"/>
    <n v="-1.0000056704588589E-2"/>
    <n v="-1.0000055692000909E-2"/>
  </r>
  <r>
    <x v="201"/>
    <n v="42645263"/>
    <n v="9134615"/>
    <n v="2950480"/>
    <n v="1926073"/>
    <n v="1547407"/>
    <n v="3.6285554154045198E-2"/>
    <x v="195"/>
    <x v="126"/>
    <n v="-0.13192459574277737"/>
    <n v="0.2141999921538765"/>
    <n v="0.3229999293894707"/>
    <n v="0.65279988340880124"/>
    <n v="0.80339997497498794"/>
    <n v="15352294"/>
    <n v="11514221"/>
    <n v="4690978"/>
    <n v="11087768"/>
    <n v="-1.0416660623697616E-2"/>
    <n v="-1.0416638913772203E-2"/>
    <n v="-1.0416725997641096E-2"/>
    <n v="-1.0416635986976952E-2"/>
  </r>
  <r>
    <x v="202"/>
    <n v="21500167"/>
    <n v="5321291"/>
    <n v="2128516"/>
    <n v="1553817"/>
    <n v="1286871"/>
    <n v="5.9854000203812367E-2"/>
    <x v="196"/>
    <x v="0"/>
    <n v="-9.0266927359072824E-3"/>
    <n v="0.24749998453500385"/>
    <n v="0.39999992483027147"/>
    <n v="0.7300001503394854"/>
    <n v="0.82819984592780227"/>
    <n v="7740060"/>
    <n v="5805045"/>
    <n v="2365018"/>
    <n v="5590043"/>
    <n v="0"/>
    <n v="0"/>
    <n v="0"/>
    <n v="0"/>
  </r>
  <r>
    <x v="203"/>
    <n v="21282993"/>
    <n v="5054710"/>
    <n v="2001665"/>
    <n v="1505052"/>
    <n v="1172435"/>
    <n v="5.5087881671529941E-2"/>
    <x v="197"/>
    <x v="127"/>
    <n v="1.2783695472773182"/>
    <n v="0.2374999606493316"/>
    <n v="0.3959999683463542"/>
    <n v="0.75190004321402437"/>
    <n v="0.77899966247013397"/>
    <n v="7661877"/>
    <n v="5746408"/>
    <n v="2341129"/>
    <n v="5533578"/>
    <n v="3.1578911937398813E-2"/>
    <n v="3.1579049409774296E-2"/>
    <n v="3.1578849965322231E-2"/>
    <n v="3.1578900272418053E-2"/>
  </r>
  <r>
    <x v="204"/>
    <n v="21934513"/>
    <n v="5593301"/>
    <n v="2192574"/>
    <n v="1536555"/>
    <n v="1297775"/>
    <n v="5.9165890758550235E-2"/>
    <x v="198"/>
    <x v="57"/>
    <n v="-1.0709258556743761E-2"/>
    <n v="0.25500000843419685"/>
    <n v="0.39200000143028241"/>
    <n v="0.70079960813181219"/>
    <n v="0.84460042107181321"/>
    <n v="7896424"/>
    <n v="5922318"/>
    <n v="2412796"/>
    <n v="5702973"/>
    <n v="2.0201910579504601E-2"/>
    <n v="2.0201910579504601E-2"/>
    <n v="2.0201960407912223E-2"/>
    <n v="2.0201991290585752E-2"/>
  </r>
  <r>
    <x v="205"/>
    <n v="20631473"/>
    <n v="5415761"/>
    <n v="2122978"/>
    <n v="1580769"/>
    <n v="1296231"/>
    <n v="6.2827845592992801E-2"/>
    <x v="199"/>
    <x v="16"/>
    <n v="-3.730591560322627E-2"/>
    <n v="0.2624999678888657"/>
    <n v="0.39199994239036767"/>
    <n v="0.74459980272993875"/>
    <n v="0.8200002656934694"/>
    <n v="7427330"/>
    <n v="5570497"/>
    <n v="2269462"/>
    <n v="5364183"/>
    <n v="-6.8627457127354408E-2"/>
    <n v="-6.8627501795281876E-2"/>
    <n v="-6.8627253830511492E-2"/>
    <n v="-6.8627355655187183E-2"/>
  </r>
  <r>
    <x v="206"/>
    <n v="21065820"/>
    <n v="5319119"/>
    <n v="2063818"/>
    <n v="1566850"/>
    <n v="1246273"/>
    <n v="5.916090615034212E-2"/>
    <x v="200"/>
    <x v="8"/>
    <n v="-0.10415794523589839"/>
    <n v="0.25249997389135576"/>
    <n v="0.387999967663818"/>
    <n v="0.75919969687249556"/>
    <n v="0.79540032549382522"/>
    <n v="7583695"/>
    <n v="5687771"/>
    <n v="2317240"/>
    <n v="5477113"/>
    <n v="-6.7307697037943259E-2"/>
    <n v="-6.7307738033452025E-2"/>
    <n v="-6.7307502667578456E-2"/>
    <n v="-6.7307600613585539E-2"/>
  </r>
  <r>
    <x v="207"/>
    <n v="44889750"/>
    <n v="9615384"/>
    <n v="3171153"/>
    <n v="2156384"/>
    <n v="1698799"/>
    <n v="3.7843806214113464E-2"/>
    <x v="201"/>
    <x v="64"/>
    <n v="-2.7380393138674131E-2"/>
    <n v="0.21419998997543982"/>
    <n v="0.32979993310719574"/>
    <n v="0.6799999873862913"/>
    <n v="0.78779985382937356"/>
    <n v="16160310"/>
    <n v="12120232"/>
    <n v="4937872"/>
    <n v="11671335"/>
    <n v="1.0101003787368557E-2"/>
    <n v="1.010098316280561E-2"/>
    <n v="1.0101067956934884E-2"/>
    <n v="1.0101066923787538E-2"/>
  </r>
  <r>
    <x v="208"/>
    <n v="43543058"/>
    <n v="8778280"/>
    <n v="3074153"/>
    <n v="2027711"/>
    <n v="1660696"/>
    <n v="3.8139167901344917E-2"/>
    <x v="202"/>
    <x v="128"/>
    <n v="5.1084068867474519E-2"/>
    <n v="0.2015999886824669"/>
    <n v="0.35019992527009847"/>
    <n v="0.65959989629663851"/>
    <n v="0.8190003407783456"/>
    <n v="15675500"/>
    <n v="11756625"/>
    <n v="4789736"/>
    <n v="11321195"/>
    <n v="2.1052619237229342E-2"/>
    <n v="2.1052574898466903E-2"/>
    <n v="2.1052752752197978E-2"/>
    <n v="2.105265911047205E-2"/>
  </r>
  <r>
    <x v="209"/>
    <n v="21500167"/>
    <n v="5536293"/>
    <n v="2214517"/>
    <n v="1551933"/>
    <n v="1298037"/>
    <n v="6.0373345007041106E-2"/>
    <x v="203"/>
    <x v="0"/>
    <n v="8.6768603846072434E-3"/>
    <n v="0.25749999988372185"/>
    <n v="0.39999996387474435"/>
    <n v="0.70079976807583777"/>
    <n v="0.83640015387262212"/>
    <n v="7740060"/>
    <n v="5805045"/>
    <n v="2365018"/>
    <n v="5590043"/>
    <n v="0"/>
    <n v="0"/>
    <n v="0"/>
    <n v="0"/>
  </r>
  <r>
    <x v="210"/>
    <n v="20848646"/>
    <n v="5212161"/>
    <n v="2043167"/>
    <n v="1416936"/>
    <n v="1208363"/>
    <n v="5.7958823800835793E-2"/>
    <x v="204"/>
    <x v="62"/>
    <n v="5.2115674848858706E-2"/>
    <n v="0.24999997601762725"/>
    <n v="0.39199997851179197"/>
    <n v="0.69349984607229853"/>
    <n v="0.85279998532043788"/>
    <n v="7505512"/>
    <n v="5629134"/>
    <n v="2293351"/>
    <n v="5420648"/>
    <n v="-2.0408184574093213E-2"/>
    <n v="-2.0408227191664796E-2"/>
    <n v="-2.0408102244686255E-2"/>
    <n v="-2.0408133760832503E-2"/>
  </r>
  <r>
    <x v="211"/>
    <n v="22368860"/>
    <n v="5592215"/>
    <n v="2214517"/>
    <n v="1535767"/>
    <n v="1322295"/>
    <n v="5.9113204696171373E-2"/>
    <x v="205"/>
    <x v="44"/>
    <n v="-8.9048033763017287E-4"/>
    <n v="0.25"/>
    <n v="0.39599997496519718"/>
    <n v="0.69349975638028516"/>
    <n v="0.86099974800864976"/>
    <n v="8052789"/>
    <n v="6039592"/>
    <n v="2460574"/>
    <n v="5815903"/>
    <n v="1.9802001513596457E-2"/>
    <n v="1.9802043726797613E-2"/>
    <n v="1.9801922748545753E-2"/>
    <n v="1.9801952420255287E-2"/>
  </r>
  <r>
    <x v="212"/>
    <n v="22151687"/>
    <n v="5704059"/>
    <n v="2327256"/>
    <n v="1749863"/>
    <n v="1506632"/>
    <n v="6.8014323243191371E-2"/>
    <x v="206"/>
    <x v="10"/>
    <n v="8.2550620688114362E-2"/>
    <n v="0.25749998182982631"/>
    <n v="0.40799998737740967"/>
    <n v="0.75189966209132131"/>
    <n v="0.86099997542664763"/>
    <n v="7974607"/>
    <n v="5980955"/>
    <n v="2436685"/>
    <n v="5759438"/>
    <n v="7.3684217612520309E-2"/>
    <n v="7.3684269105611211E-2"/>
    <n v="7.3683983252418317E-2"/>
    <n v="7.3684100635641903E-2"/>
  </r>
  <r>
    <x v="213"/>
    <n v="22803207"/>
    <n v="5814817"/>
    <n v="2256149"/>
    <n v="1581109"/>
    <n v="1322439"/>
    <n v="5.7993553275203794E-2"/>
    <x v="207"/>
    <x v="63"/>
    <n v="-1.9731828856234923E-2"/>
    <n v="0.25499996557501758"/>
    <n v="0.38800000068789781"/>
    <n v="0.7007999028432963"/>
    <n v="0.83639964101146724"/>
    <n v="8209154"/>
    <n v="6156866"/>
    <n v="2508352"/>
    <n v="5928833"/>
    <n v="8.2474176506307284E-2"/>
    <n v="8.247431199322186E-2"/>
    <n v="8.2473977663081843E-2"/>
    <n v="8.2474106340329367E-2"/>
  </r>
  <r>
    <x v="214"/>
    <n v="45338648"/>
    <n v="9045060"/>
    <n v="3167580"/>
    <n v="2240112"/>
    <n v="1782233"/>
    <n v="3.930935479152356E-2"/>
    <x v="208"/>
    <x v="129"/>
    <n v="3.8726246750083293E-2"/>
    <n v="0.19949999391247838"/>
    <n v="0.35019999867330898"/>
    <n v="0.70719981815771027"/>
    <n v="0.79559995214524992"/>
    <n v="16321913"/>
    <n v="12241435"/>
    <n v="4987251"/>
    <n v="11788048"/>
    <n v="9.9999938119998966E-3"/>
    <n v="1.0000056104536581E-2"/>
    <n v="1.0000056704588589E-2"/>
    <n v="9.9999700119994817E-3"/>
  </r>
  <r>
    <x v="215"/>
    <n v="43991955"/>
    <n v="9053544"/>
    <n v="2924294"/>
    <n v="2068061"/>
    <n v="1677611"/>
    <n v="3.8134495273056179E-2"/>
    <x v="209"/>
    <x v="27"/>
    <n v="-1.2251521325334913E-4"/>
    <n v="0.20579999229404558"/>
    <n v="0.3229999213567637"/>
    <n v="0.70720009684388774"/>
    <n v="0.81119995976907833"/>
    <n v="15837104"/>
    <n v="11877828"/>
    <n v="4839115"/>
    <n v="11437908"/>
    <n v="1.030933622531971E-2"/>
    <n v="1.030933622531971E-2"/>
    <n v="1.0309336464473295E-2"/>
    <n v="1.0309247389520326E-2"/>
  </r>
  <r>
    <x v="216"/>
    <n v="22368860"/>
    <n v="5592215"/>
    <n v="2214517"/>
    <n v="1551933"/>
    <n v="1208956"/>
    <n v="5.4046384125073878E-2"/>
    <x v="210"/>
    <x v="21"/>
    <n v="-0.10479725582919641"/>
    <n v="0.25"/>
    <n v="0.39599997496519718"/>
    <n v="0.70079976807583777"/>
    <n v="0.77900012436103883"/>
    <n v="8052789"/>
    <n v="6039592"/>
    <n v="2460574"/>
    <n v="5815903"/>
    <n v="4.0403950356973972E-2"/>
    <n v="4.0403993422962303E-2"/>
    <n v="4.0403920815824668E-2"/>
    <n v="4.0403982581171505E-2"/>
  </r>
  <r>
    <x v="217"/>
    <n v="22586034"/>
    <n v="5420648"/>
    <n v="2124894"/>
    <n v="1535660"/>
    <n v="1221464"/>
    <n v="5.4080499480342589E-2"/>
    <x v="211"/>
    <x v="45"/>
    <n v="-6.6915166081014887E-2"/>
    <n v="0.23999999291597632"/>
    <n v="0.39199999704832339"/>
    <n v="0.72269957936725315"/>
    <n v="0.79540002344268912"/>
    <n v="8130972"/>
    <n v="6098229"/>
    <n v="2484463"/>
    <n v="5872368"/>
    <n v="8.3333422156942838E-2"/>
    <n v="8.3333422156942838E-2"/>
    <n v="8.3333078974827668E-2"/>
    <n v="8.3333210346807185E-2"/>
  </r>
  <r>
    <x v="218"/>
    <n v="22586034"/>
    <n v="5364183"/>
    <n v="2124216"/>
    <n v="1488650"/>
    <n v="1184072"/>
    <n v="5.2424963143152974E-2"/>
    <x v="212"/>
    <x v="99"/>
    <n v="-0.1131429362930747"/>
    <n v="0.23749999667936389"/>
    <n v="0.39599991275465435"/>
    <n v="0.70079973034757292"/>
    <n v="0.79539985893258991"/>
    <n v="8130972"/>
    <n v="6098229"/>
    <n v="2484463"/>
    <n v="5872368"/>
    <n v="9.7088102022790945E-3"/>
    <n v="9.7087684068726254E-3"/>
    <n v="9.7087102440325257E-3"/>
    <n v="9.708724509332356E-3"/>
  </r>
  <r>
    <x v="219"/>
    <n v="20848646"/>
    <n v="5264283"/>
    <n v="2168884"/>
    <n v="1519954"/>
    <n v="1233898"/>
    <n v="5.9183603577901416E-2"/>
    <x v="213"/>
    <x v="85"/>
    <n v="-0.12983617632590294"/>
    <n v="0.25249999448405425"/>
    <n v="0.41199988678420213"/>
    <n v="0.70080004278698171"/>
    <n v="0.8117995676184937"/>
    <n v="7505512"/>
    <n v="5629134"/>
    <n v="2293351"/>
    <n v="5420648"/>
    <n v="-5.8823588422601936E-2"/>
    <n v="-5.8823549082044568E-2"/>
    <n v="-5.8823360426152771E-2"/>
    <n v="-5.8823447704446141E-2"/>
  </r>
  <r>
    <x v="220"/>
    <n v="22586034"/>
    <n v="5590043"/>
    <n v="2124216"/>
    <n v="1566184"/>
    <n v="1322799"/>
    <n v="5.8567121611523297E-2"/>
    <x v="214"/>
    <x v="69"/>
    <n v="9.8902085477963197E-3"/>
    <n v="0.24749998162581355"/>
    <n v="0.37999993917756986"/>
    <n v="0.7372997849559555"/>
    <n v="0.84459999591363466"/>
    <n v="8130972"/>
    <n v="6098229"/>
    <n v="2484463"/>
    <n v="5872368"/>
    <n v="-9.5237584774265915E-3"/>
    <n v="-9.5238389141488744E-3"/>
    <n v="-9.523782945934256E-3"/>
    <n v="-9.5237966729708745E-3"/>
  </r>
  <r>
    <x v="221"/>
    <n v="46685340"/>
    <n v="9411764"/>
    <n v="3328000"/>
    <n v="2330931"/>
    <n v="1890851"/>
    <n v="4.0502029116634898E-2"/>
    <x v="215"/>
    <x v="130"/>
    <n v="3.034072503699603E-2"/>
    <n v="0.2015999883475198"/>
    <n v="0.353600026520002"/>
    <n v="0.70039993990384619"/>
    <n v="0.81119990252821728"/>
    <n v="16806722"/>
    <n v="12605042"/>
    <n v="5135387"/>
    <n v="12138188"/>
    <n v="2.9702952098813462E-2"/>
    <n v="2.9702971914648879E-2"/>
    <n v="2.9702936547609138E-2"/>
    <n v="2.9702966937358966E-2"/>
  </r>
  <r>
    <x v="222"/>
    <n v="43991955"/>
    <n v="9700226"/>
    <n v="3166153"/>
    <n v="1033432"/>
    <n v="765773"/>
    <n v="1.7407114550830941E-2"/>
    <x v="216"/>
    <x v="0"/>
    <n v="-0.54353363205176897"/>
    <n v="0.22049999823831426"/>
    <n v="0.32639992099153153"/>
    <n v="0.32639989286683241"/>
    <n v="0.74099989162325142"/>
    <n v="15837104"/>
    <n v="11877828"/>
    <n v="4839115"/>
    <n v="11437908"/>
    <n v="0"/>
    <n v="0"/>
    <n v="0"/>
    <n v="0"/>
  </r>
  <r>
    <x v="223"/>
    <n v="20631473"/>
    <n v="5157868"/>
    <n v="2063147"/>
    <n v="1445853"/>
    <n v="1244880"/>
    <n v="6.0338881281040861E-2"/>
    <x v="217"/>
    <x v="15"/>
    <n v="0.11642771774342786"/>
    <n v="0.24999998788259084"/>
    <n v="0.39999996122428877"/>
    <n v="0.70079979759076794"/>
    <n v="0.86100039215604907"/>
    <n v="7427330"/>
    <n v="5570497"/>
    <n v="2269462"/>
    <n v="5364183"/>
    <n v="-7.7669860715337213E-2"/>
    <n v="-7.7669981680881794E-2"/>
    <n v="-7.7669681952259872E-2"/>
    <n v="-7.7669796074659403E-2"/>
  </r>
  <r>
    <x v="224"/>
    <n v="20848646"/>
    <n v="5316404"/>
    <n v="2211624"/>
    <n v="1549906"/>
    <n v="1334469"/>
    <n v="6.4007466000429961E-2"/>
    <x v="218"/>
    <x v="131"/>
    <n v="0.18355907610830524"/>
    <n v="0.25499996498573574"/>
    <n v="0.41599998796178772"/>
    <n v="0.70079995514608273"/>
    <n v="0.86099995741677238"/>
    <n v="7505512"/>
    <n v="5629134"/>
    <n v="2293351"/>
    <n v="5420648"/>
    <n v="-7.6923152607092926E-2"/>
    <n v="-7.6923152607092926E-2"/>
    <n v="-7.6922860191518283E-2"/>
    <n v="-7.6922972129812028E-2"/>
  </r>
  <r>
    <x v="225"/>
    <n v="22586034"/>
    <n v="5477113"/>
    <n v="2147028"/>
    <n v="1551657"/>
    <n v="1335977"/>
    <n v="5.9150579512985767E-2"/>
    <x v="219"/>
    <x v="0"/>
    <n v="0.12829034045226972"/>
    <n v="0.24249998915258872"/>
    <n v="0.39199994595693022"/>
    <n v="0.72269993684292888"/>
    <n v="0.86100020816456213"/>
    <n v="8130972"/>
    <n v="6098229"/>
    <n v="2484463"/>
    <n v="5872368"/>
    <n v="0"/>
    <n v="0"/>
    <n v="0"/>
    <n v="0"/>
  </r>
  <r>
    <x v="226"/>
    <n v="21934513"/>
    <n v="5702973"/>
    <n v="2235565"/>
    <n v="1615643"/>
    <n v="1298330"/>
    <n v="5.9191193349038565E-2"/>
    <x v="220"/>
    <x v="132"/>
    <n v="1.282411120364646E-4"/>
    <n v="0.25999998267570379"/>
    <n v="0.39199992705559011"/>
    <n v="0.7227000780563303"/>
    <n v="0.8035995575755287"/>
    <n v="7896424"/>
    <n v="5922318"/>
    <n v="2412796"/>
    <n v="5702973"/>
    <n v="5.2083322230382256E-2"/>
    <n v="5.2083322230382256E-2"/>
    <n v="5.2083174359267348E-2"/>
    <n v="5.2083256466754602E-2"/>
  </r>
  <r>
    <x v="227"/>
    <n v="21282993"/>
    <n v="5480370"/>
    <n v="2279834"/>
    <n v="1581065"/>
    <n v="1257579"/>
    <n v="5.9088446817606902E-2"/>
    <x v="221"/>
    <x v="110"/>
    <n v="8.9013287957289133E-3"/>
    <n v="0.2574999672273538"/>
    <n v="0.41600001459755453"/>
    <n v="0.69350005307403961"/>
    <n v="0.79539993611900839"/>
    <n v="7661877"/>
    <n v="5746408"/>
    <n v="2341129"/>
    <n v="5533578"/>
    <n v="-5.7692364455319778E-2"/>
    <n v="-5.7692323459811012E-2"/>
    <n v="-5.769214514363874E-2"/>
    <n v="-5.7692229097359049E-2"/>
  </r>
  <r>
    <x v="228"/>
    <n v="46685340"/>
    <n v="10098039"/>
    <n v="3399000"/>
    <n v="2357546"/>
    <n v="1857275"/>
    <n v="3.9782831184264698E-2"/>
    <x v="222"/>
    <x v="0"/>
    <n v="-1.7757083979647148E-2"/>
    <n v="0.21629999910035999"/>
    <n v="0.33660000718951472"/>
    <n v="0.69359988231832892"/>
    <n v="0.78780011079317225"/>
    <n v="16806722"/>
    <n v="12605042"/>
    <n v="5135387"/>
    <n v="12138188"/>
    <n v="0"/>
    <n v="0"/>
    <n v="0"/>
    <n v="0"/>
  </r>
  <r>
    <x v="229"/>
    <n v="45338648"/>
    <n v="9521116"/>
    <n v="3140064"/>
    <n v="2028481"/>
    <n v="1582215"/>
    <n v="3.4897710227265712E-2"/>
    <x v="223"/>
    <x v="133"/>
    <n v="1.0047958049198824"/>
    <n v="0.20999999823550097"/>
    <n v="0.32979999403431276"/>
    <n v="0.64599989044809281"/>
    <n v="0.77999991126364998"/>
    <n v="16321913"/>
    <n v="12241435"/>
    <n v="4987251"/>
    <n v="11788048"/>
    <n v="3.0612225568513063E-2"/>
    <n v="3.0612246616132266E-2"/>
    <n v="3.0612209050621786E-2"/>
    <n v="3.0612241329445844E-2"/>
  </r>
  <r>
    <x v="230"/>
    <n v="21065820"/>
    <n v="5003132"/>
    <n v="2041277"/>
    <n v="1534836"/>
    <n v="1233394"/>
    <n v="5.8549536642770135E-2"/>
    <x v="224"/>
    <x v="83"/>
    <n v="-2.9654919022056192E-2"/>
    <n v="0.23749998813243445"/>
    <n v="0.40799982890717257"/>
    <n v="0.75189991363249575"/>
    <n v="0.80359986343817846"/>
    <n v="7583695"/>
    <n v="5687771"/>
    <n v="2317240"/>
    <n v="5477113"/>
    <n v="2.1052652837560748E-2"/>
    <n v="2.1052699606516345E-2"/>
    <n v="2.1052566643548154E-2"/>
    <n v="2.1052600181612036E-2"/>
  </r>
  <r>
    <x v="231"/>
    <n v="21934513"/>
    <n v="5757809"/>
    <n v="2303123"/>
    <n v="1714906"/>
    <n v="1392160"/>
    <n v="6.3468926800426345E-2"/>
    <x v="225"/>
    <x v="132"/>
    <n v="-8.4136934900688187E-3"/>
    <n v="0.26249996979645729"/>
    <n v="0.39999989579369516"/>
    <n v="0.74460026668137136"/>
    <n v="0.81179959717908734"/>
    <n v="7896424"/>
    <n v="5922318"/>
    <n v="2412796"/>
    <n v="5702973"/>
    <n v="5.2083322230382256E-2"/>
    <n v="5.2083322230382256E-2"/>
    <n v="5.2083174359267348E-2"/>
    <n v="5.2083256466754602E-2"/>
  </r>
  <r>
    <x v="232"/>
    <n v="22368860"/>
    <n v="5592215"/>
    <n v="2259254"/>
    <n v="1599778"/>
    <n v="1351172"/>
    <n v="6.0404151127951985E-2"/>
    <x v="226"/>
    <x v="102"/>
    <n v="2.1192888138839239E-2"/>
    <n v="0.25"/>
    <n v="0.40399984621478252"/>
    <n v="0.70810010738057783"/>
    <n v="0.8445996882067387"/>
    <n v="8052789"/>
    <n v="6039592"/>
    <n v="2460574"/>
    <n v="5815903"/>
    <n v="-9.6154555691496668E-3"/>
    <n v="-9.6154145736410124E-3"/>
    <n v="-9.615357523939827E-3"/>
    <n v="-9.6153715162264897E-3"/>
  </r>
  <r>
    <x v="233"/>
    <n v="21934513"/>
    <n v="5483628"/>
    <n v="2193451"/>
    <n v="1617231"/>
    <n v="1392436"/>
    <n v="6.3481509710290804E-2"/>
    <x v="227"/>
    <x v="0"/>
    <n v="7.2482342701778446E-2"/>
    <n v="0.24999998860243672"/>
    <n v="0.39999996352779582"/>
    <n v="0.7372998074723347"/>
    <n v="0.86100006739915325"/>
    <n v="7896424"/>
    <n v="5922318"/>
    <n v="2412796"/>
    <n v="5702973"/>
    <n v="0"/>
    <n v="0"/>
    <n v="0"/>
    <n v="0"/>
  </r>
  <r>
    <x v="234"/>
    <n v="20848646"/>
    <n v="5420648"/>
    <n v="2146576"/>
    <n v="1519990"/>
    <n v="1296248"/>
    <n v="6.2174205461592087E-2"/>
    <x v="228"/>
    <x v="62"/>
    <n v="5.2222706978747313E-2"/>
    <n v="0.2600000019185898"/>
    <n v="0.3959998878362882"/>
    <n v="0.70809978309642896"/>
    <n v="0.85280034737070642"/>
    <n v="7505512"/>
    <n v="5629134"/>
    <n v="2293351"/>
    <n v="5420648"/>
    <n v="-2.0408184574093213E-2"/>
    <n v="-2.0408227191664796E-2"/>
    <n v="-2.0408102244686255E-2"/>
    <n v="-2.0408133760832503E-2"/>
  </r>
  <r>
    <x v="235"/>
    <n v="43094160"/>
    <n v="9321266"/>
    <n v="3264307"/>
    <n v="2108742"/>
    <n v="1628371"/>
    <n v="3.7786349704925212E-2"/>
    <x v="229"/>
    <x v="74"/>
    <n v="-5.0184499692650153E-2"/>
    <n v="0.21629998125035968"/>
    <n v="0.35019996210815141"/>
    <n v="0.64599990135731722"/>
    <n v="0.77220020277492463"/>
    <n v="15513897"/>
    <n v="11635423"/>
    <n v="4740357"/>
    <n v="11204481"/>
    <n v="-7.6923090653846726E-2"/>
    <n v="-7.6923107435897475E-2"/>
    <n v="-7.6923121860144161E-2"/>
    <n v="-7.69230959349122E-2"/>
  </r>
  <r>
    <x v="236"/>
    <n v="44440853"/>
    <n v="9332579"/>
    <n v="3331730"/>
    <n v="2288232"/>
    <n v="1784821"/>
    <n v="4.0161717868016616E-2"/>
    <x v="230"/>
    <x v="42"/>
    <n v="0.15084106110314699"/>
    <n v="0.20999999707476361"/>
    <n v="0.35699992467248337"/>
    <n v="0.68679995077632339"/>
    <n v="0.78000001748074499"/>
    <n v="15998707"/>
    <n v="11999030"/>
    <n v="4888493"/>
    <n v="11554621"/>
    <n v="-1.9801968065875641E-2"/>
    <n v="-1.9802008506355717E-2"/>
    <n v="-1.980209137258182E-2"/>
    <n v="-1.980200623546835E-2"/>
  </r>
  <r>
    <x v="237"/>
    <n v="22368860"/>
    <n v="5424448"/>
    <n v="2169779"/>
    <n v="1568099"/>
    <n v="1260124"/>
    <n v="5.6333849825158724E-2"/>
    <x v="231"/>
    <x v="105"/>
    <n v="-3.7842943679128327E-2"/>
    <n v="0.24249997541224722"/>
    <n v="0.399999963129889"/>
    <n v="0.72269986943370734"/>
    <n v="0.80359977271843164"/>
    <n v="8052789"/>
    <n v="6039592"/>
    <n v="2460574"/>
    <n v="5815903"/>
    <n v="6.1855599414269768E-2"/>
    <n v="6.1855690040966804E-2"/>
    <n v="6.1855483247311493E-2"/>
    <n v="6.1855579755246914E-2"/>
  </r>
  <r>
    <x v="238"/>
    <n v="20848646"/>
    <n v="5003675"/>
    <n v="1961440"/>
    <n v="1446170"/>
    <n v="1150283"/>
    <n v="5.5173031380551046E-2"/>
    <x v="232"/>
    <x v="61"/>
    <n v="-0.13070798323030053"/>
    <n v="0.23999999808141018"/>
    <n v="0.39199988008813524"/>
    <n v="0.73730014683089973"/>
    <n v="0.79539957266434791"/>
    <n v="7505512"/>
    <n v="5629134"/>
    <n v="2293351"/>
    <n v="5420648"/>
    <n v="-4.9504940464189851E-2"/>
    <n v="-4.9504940464189851E-2"/>
    <n v="-4.950480687136416E-2"/>
    <n v="-4.9504881050637994E-2"/>
  </r>
  <r>
    <x v="239"/>
    <n v="21934513"/>
    <n v="5593301"/>
    <n v="2304440"/>
    <n v="1699063"/>
    <n v="1421096"/>
    <n v="6.4788126365057666E-2"/>
    <x v="233"/>
    <x v="104"/>
    <n v="7.2577383428818587E-2"/>
    <n v="0.25500000843419685"/>
    <n v="0.41199999785457642"/>
    <n v="0.73729973442571728"/>
    <n v="0.83639982743429764"/>
    <n v="7896424"/>
    <n v="5922318"/>
    <n v="2412796"/>
    <n v="5702973"/>
    <n v="-1.9417496223979036E-2"/>
    <n v="-1.9417536813745029E-2"/>
    <n v="-1.941742048806494E-2"/>
    <n v="-1.9417449018664823E-2"/>
  </r>
  <r>
    <x v="240"/>
    <n v="21282993"/>
    <n v="5214333"/>
    <n v="2044018"/>
    <n v="1566740"/>
    <n v="1310421"/>
    <n v="6.1571274303383924E-2"/>
    <x v="234"/>
    <x v="134"/>
    <n v="-3.0091209481699188E-2"/>
    <n v="0.24499998660902628"/>
    <n v="0.39199989720641165"/>
    <n v="0.76650009931419394"/>
    <n v="0.83639978554195338"/>
    <n v="7661877"/>
    <n v="5746408"/>
    <n v="2341129"/>
    <n v="5533578"/>
    <n v="-2.9702938950593283E-2"/>
    <n v="-2.9702896737392348E-2"/>
    <n v="-2.9702884122818518E-2"/>
    <n v="-2.9702928630382819E-2"/>
  </r>
  <r>
    <x v="241"/>
    <n v="21934513"/>
    <n v="5319119"/>
    <n v="2127647"/>
    <n v="1522119"/>
    <n v="1210693"/>
    <n v="5.5195800335298077E-2"/>
    <x v="235"/>
    <x v="132"/>
    <n v="-0.11223955456262158"/>
    <n v="0.24249998164992312"/>
    <n v="0.39999988719936513"/>
    <n v="0.71540015801493384"/>
    <n v="0.79539970265136961"/>
    <n v="7896424"/>
    <n v="5922318"/>
    <n v="2412796"/>
    <n v="5702973"/>
    <n v="5.2083322230382256E-2"/>
    <n v="5.2083322230382256E-2"/>
    <n v="5.2083174359267348E-2"/>
    <n v="5.2083256466754602E-2"/>
  </r>
  <r>
    <x v="242"/>
    <n v="45338648"/>
    <n v="9235482"/>
    <n v="3265666"/>
    <n v="2176240"/>
    <n v="1663518"/>
    <n v="3.6690948525858115E-2"/>
    <x v="236"/>
    <x v="135"/>
    <n v="-2.8989335768633939E-2"/>
    <n v="0.20369998681919232"/>
    <n v="0.35359995287739177"/>
    <n v="0.66640005438400618"/>
    <n v="0.76440006616917255"/>
    <n v="16321913"/>
    <n v="12241435"/>
    <n v="4987251"/>
    <n v="11788048"/>
    <n v="5.2083367576824857E-2"/>
    <n v="5.2083366457755798E-2"/>
    <n v="5.2083419033629674E-2"/>
    <n v="5.2083358434897642E-2"/>
  </r>
  <r>
    <x v="243"/>
    <n v="42645263"/>
    <n v="9224170"/>
    <n v="3261666"/>
    <n v="2217933"/>
    <n v="1660788"/>
    <n v="3.8944255074707827E-2"/>
    <x v="237"/>
    <x v="136"/>
    <n v="-3.0314011898338933E-2"/>
    <n v="0.21629999092748003"/>
    <n v="0.3535999444936509"/>
    <n v="0.68000003679101417"/>
    <n v="0.74879989611949505"/>
    <n v="15352294"/>
    <n v="11514221"/>
    <n v="4690978"/>
    <n v="11087768"/>
    <n v="-4.0404077654525472E-2"/>
    <n v="-4.0404015991292619E-2"/>
    <n v="-4.0404067265719767E-2"/>
    <n v="-4.0404008058767094E-2"/>
  </r>
  <r>
    <x v="244"/>
    <n v="22803207"/>
    <n v="5529777"/>
    <n v="2278268"/>
    <n v="1696398"/>
    <n v="1335405"/>
    <n v="5.8562157507055915E-2"/>
    <x v="238"/>
    <x v="30"/>
    <n v="3.9555395003414651E-2"/>
    <n v="0.24249996941219715"/>
    <n v="0.41199997757594925"/>
    <n v="0.7445998451455228"/>
    <n v="0.78720029144104153"/>
    <n v="8209154"/>
    <n v="6156866"/>
    <n v="2508352"/>
    <n v="5928833"/>
    <n v="1.9417496223979036E-2"/>
    <n v="1.9417536813745029E-2"/>
    <n v="1.9417420488065051E-2"/>
    <n v="1.9417449018664934E-2"/>
  </r>
  <r>
    <x v="245"/>
    <n v="22586034"/>
    <n v="5702973"/>
    <n v="2167129"/>
    <n v="1502904"/>
    <n v="1170762"/>
    <n v="5.1835660922143305E-2"/>
    <x v="239"/>
    <x v="45"/>
    <n v="-6.048916245671776E-2"/>
    <n v="0.25249997409903835"/>
    <n v="0.37999987024311704"/>
    <n v="0.6935000177654399"/>
    <n v="0.77899985627824531"/>
    <n v="8130972"/>
    <n v="6098229"/>
    <n v="2484463"/>
    <n v="5872368"/>
    <n v="8.3333422156942838E-2"/>
    <n v="8.3333422156942838E-2"/>
    <n v="8.3333078974827668E-2"/>
    <n v="8.3333210346807185E-2"/>
  </r>
  <r>
    <x v="246"/>
    <n v="22368860"/>
    <n v="5592215"/>
    <n v="2259254"/>
    <n v="1566793"/>
    <n v="1310465"/>
    <n v="5.8584344486039969E-2"/>
    <x v="240"/>
    <x v="44"/>
    <n v="-9.575492033928612E-2"/>
    <n v="0.25"/>
    <n v="0.40399984621478252"/>
    <n v="0.69350015536101739"/>
    <n v="0.83639957543849119"/>
    <n v="8052789"/>
    <n v="6039592"/>
    <n v="2460574"/>
    <n v="5815903"/>
    <n v="1.9802001513596457E-2"/>
    <n v="1.9802043726797613E-2"/>
    <n v="1.9801922748545753E-2"/>
    <n v="1.9801952420255287E-2"/>
  </r>
  <r>
    <x v="247"/>
    <n v="20631473"/>
    <n v="5261025"/>
    <n v="2146498"/>
    <n v="1598282"/>
    <n v="1284380"/>
    <n v="6.22534319289757E-2"/>
    <x v="241"/>
    <x v="117"/>
    <n v="1.1079153928673646E-2"/>
    <n v="0.25499997019117343"/>
    <n v="0.40799996198459426"/>
    <n v="0.74459980861850328"/>
    <n v="0.80360036589287742"/>
    <n v="7427330"/>
    <n v="5570497"/>
    <n v="2269462"/>
    <n v="5364183"/>
    <n v="-3.0612211602979222E-2"/>
    <n v="-3.0612340787497194E-2"/>
    <n v="-3.0612153367029271E-2"/>
    <n v="-3.0612200641248699E-2"/>
  </r>
  <r>
    <x v="248"/>
    <n v="20848646"/>
    <n v="5264283"/>
    <n v="2084656"/>
    <n v="1460927"/>
    <n v="1233898"/>
    <n v="5.9183603577901416E-2"/>
    <x v="242"/>
    <x v="61"/>
    <n v="7.2248309081100803E-2"/>
    <n v="0.25249999448405425"/>
    <n v="0.3959999870827613"/>
    <n v="0.70080003607309793"/>
    <n v="0.84459935369802874"/>
    <n v="7505512"/>
    <n v="5629134"/>
    <n v="2293351"/>
    <n v="5420648"/>
    <n v="-4.9504940464189851E-2"/>
    <n v="-4.9504940464189851E-2"/>
    <n v="-4.950480687136416E-2"/>
    <n v="-4.9504881050637994E-2"/>
  </r>
  <r>
    <x v="249"/>
    <n v="46685340"/>
    <n v="9313725"/>
    <n v="3135000"/>
    <n v="2025210"/>
    <n v="1500680"/>
    <n v="3.2144566152886536E-2"/>
    <x v="243"/>
    <x v="130"/>
    <n v="-0.12391018917833363"/>
    <n v="0.19949999293139989"/>
    <n v="0.3366000177157904"/>
    <n v="0.64600000000000002"/>
    <n v="0.74099969879666805"/>
    <n v="16806722"/>
    <n v="12605042"/>
    <n v="5135387"/>
    <n v="12138188"/>
    <n v="2.9702952098813462E-2"/>
    <n v="2.9702971914648879E-2"/>
    <n v="2.9702936547609138E-2"/>
    <n v="2.9702966937358966E-2"/>
  </r>
  <r>
    <x v="250"/>
    <n v="43094160"/>
    <n v="9230769"/>
    <n v="3169846"/>
    <n v="2133940"/>
    <n v="1697763"/>
    <n v="3.9396591092621364E-2"/>
    <x v="244"/>
    <x v="71"/>
    <n v="1.1614961360688625E-2"/>
    <n v="0.21419999832923997"/>
    <n v="0.34339999191833315"/>
    <n v="0.67319989677731973"/>
    <n v="0.79560015745522372"/>
    <n v="15513897"/>
    <n v="11635423"/>
    <n v="4740357"/>
    <n v="11204481"/>
    <n v="1.052630961861456E-2"/>
    <n v="1.052628744923334E-2"/>
    <n v="1.0526376376098989E-2"/>
    <n v="1.0526284460497415E-2"/>
  </r>
  <r>
    <x v="251"/>
    <n v="21717340"/>
    <n v="5375041"/>
    <n v="2257517"/>
    <n v="1697427"/>
    <n v="1419728"/>
    <n v="6.5373015295611708E-2"/>
    <x v="245"/>
    <x v="58"/>
    <n v="0.11630134678243675"/>
    <n v="0.24749997006999935"/>
    <n v="0.41999995907007964"/>
    <n v="0.75189998569224503"/>
    <n v="0.83640003369806182"/>
    <n v="7818242"/>
    <n v="5863681"/>
    <n v="2388907"/>
    <n v="5646508"/>
    <n v="-4.7619036017596983E-2"/>
    <n v="-4.7619194570744261E-2"/>
    <n v="-4.7618914729671169E-2"/>
    <n v="-4.7618983364854484E-2"/>
  </r>
  <r>
    <x v="252"/>
    <n v="22368860"/>
    <n v="5480370"/>
    <n v="2126383"/>
    <n v="1505692"/>
    <n v="1185281"/>
    <n v="5.2987993129734817E-2"/>
    <x v="246"/>
    <x v="102"/>
    <n v="2.2230491269751518E-2"/>
    <n v="0.24499996870649643"/>
    <n v="0.38799989781711819"/>
    <n v="0.70810009297478393"/>
    <n v="0.7872001710841261"/>
    <n v="8052789"/>
    <n v="6039592"/>
    <n v="2460574"/>
    <n v="5815903"/>
    <n v="-9.6154555691496668E-3"/>
    <n v="-9.6154145736410124E-3"/>
    <n v="-9.615357523939827E-3"/>
    <n v="-9.6153715162264897E-3"/>
  </r>
  <r>
    <x v="253"/>
    <n v="21065820"/>
    <n v="5055796"/>
    <n v="1981872"/>
    <n v="1504637"/>
    <n v="1246140"/>
    <n v="5.9154592605462311E-2"/>
    <x v="247"/>
    <x v="66"/>
    <n v="9.7337970480873004E-3"/>
    <n v="0.2399999620237902"/>
    <n v="0.39199999367063071"/>
    <n v="0.75919988778286385"/>
    <n v="0.82819975847995231"/>
    <n v="7583695"/>
    <n v="5687771"/>
    <n v="2317240"/>
    <n v="5477113"/>
    <n v="-5.8252364491358177E-2"/>
    <n v="-5.8252444867136766E-2"/>
    <n v="-5.8252261464194932E-2"/>
    <n v="-5.825234705599458E-2"/>
  </r>
  <r>
    <x v="254"/>
    <n v="20848646"/>
    <n v="5160040"/>
    <n v="2022735"/>
    <n v="1535660"/>
    <n v="1309611"/>
    <n v="6.2815158356087003E-2"/>
    <x v="248"/>
    <x v="22"/>
    <n v="9.0232202419324725E-3"/>
    <n v="0.24750000551594573"/>
    <n v="0.39199986821807581"/>
    <n v="0.75919979631538481"/>
    <n v="0.852800098980243"/>
    <n v="7505512"/>
    <n v="5629134"/>
    <n v="2293351"/>
    <n v="5420648"/>
    <n v="1.0526259099838065E-2"/>
    <n v="1.0526349803258173E-2"/>
    <n v="1.0526283321774077E-2"/>
    <n v="1.0526300090806018E-2"/>
  </r>
  <r>
    <x v="255"/>
    <n v="22803207"/>
    <n v="5985841"/>
    <n v="2322506"/>
    <n v="1610658"/>
    <n v="1360362"/>
    <n v="5.9656608826995257E-2"/>
    <x v="249"/>
    <x v="67"/>
    <n v="7.9921670952536328E-3"/>
    <n v="0.26249996327270986"/>
    <n v="0.387999948545242"/>
    <n v="0.69350003832067608"/>
    <n v="0.84460015720283266"/>
    <n v="8209154"/>
    <n v="6156866"/>
    <n v="2508352"/>
    <n v="5928833"/>
    <n v="9.3750033308853453E-2"/>
    <n v="9.3750122132463032E-2"/>
    <n v="9.3749713846681182E-2"/>
    <n v="9.3749861640158194E-2"/>
  </r>
  <r>
    <x v="256"/>
    <n v="44440853"/>
    <n v="9332579"/>
    <n v="1396153"/>
    <n v="939890"/>
    <n v="696459"/>
    <n v="1.5671593882322647E-2"/>
    <x v="250"/>
    <x v="137"/>
    <n v="-0.51246522327334754"/>
    <n v="0.20999999707476361"/>
    <n v="0.14959991230719827"/>
    <n v="0.67319985703572605"/>
    <n v="0.74100054261668924"/>
    <n v="15998707"/>
    <n v="11999030"/>
    <n v="4888493"/>
    <n v="11554621"/>
    <n v="-4.8076894471152709E-2"/>
    <n v="-4.8076952064102563E-2"/>
    <n v="-4.8076999844412938E-2"/>
    <n v="-4.8076945257397585E-2"/>
  </r>
  <r>
    <x v="257"/>
    <n v="46236443"/>
    <n v="9515460"/>
    <n v="3364666"/>
    <n v="2333732"/>
    <n v="1856717"/>
    <n v="4.0157003426928843E-2"/>
    <x v="251"/>
    <x v="138"/>
    <n v="1.9301475412422109E-2"/>
    <n v="0.20580000066181561"/>
    <n v="0.35359993105955989"/>
    <n v="0.69359989966314639"/>
    <n v="0.79559992321311956"/>
    <n v="16645119"/>
    <n v="12483839"/>
    <n v="5086008"/>
    <n v="12021475"/>
    <n v="7.2916688824220088E-2"/>
    <n v="7.2916644285300203E-2"/>
    <n v="7.2916660074336281E-2"/>
    <n v="7.291671965885782E-2"/>
  </r>
  <r>
    <x v="258"/>
    <n v="20631473"/>
    <n v="5106289"/>
    <n v="1960815"/>
    <n v="1445709"/>
    <n v="1161771"/>
    <n v="5.631061824814932E-2"/>
    <x v="252"/>
    <x v="4"/>
    <n v="-0.1386259606732676"/>
    <n v="0.24749997249348119"/>
    <n v="0.38400000470008649"/>
    <n v="0.73730005125419784"/>
    <n v="0.80359947956331457"/>
    <n v="7427330"/>
    <n v="5570497"/>
    <n v="2269462"/>
    <n v="5364183"/>
    <n v="-4.9999987209400798E-2"/>
    <n v="-4.9999991472933103E-2"/>
    <n v="-4.9999853489482882E-2"/>
    <n v="-4.9999929159756817E-2"/>
  </r>
  <r>
    <x v="259"/>
    <n v="22368860"/>
    <n v="5312604"/>
    <n v="2188793"/>
    <n v="1581840"/>
    <n v="1361964"/>
    <n v="6.0886607542807281E-2"/>
    <x v="253"/>
    <x v="0"/>
    <n v="0.1490642303386287"/>
    <n v="0.23749998882374873"/>
    <n v="0.41200002861120461"/>
    <n v="0.72269967968647564"/>
    <n v="0.86099984827795484"/>
    <n v="8052789"/>
    <n v="6039592"/>
    <n v="2460574"/>
    <n v="5815903"/>
    <n v="0"/>
    <n v="0"/>
    <n v="0"/>
    <n v="0"/>
  </r>
  <r>
    <x v="260"/>
    <n v="21500167"/>
    <n v="5643793"/>
    <n v="2144641"/>
    <n v="1502964"/>
    <n v="1195458"/>
    <n v="5.5602265787051797E-2"/>
    <x v="254"/>
    <x v="14"/>
    <n v="-6.0051581152846811E-2"/>
    <n v="0.26249996104681417"/>
    <n v="0.37999993975682667"/>
    <n v="0.70079980752023296"/>
    <n v="0.79540028902887894"/>
    <n v="7740060"/>
    <n v="5805045"/>
    <n v="2365018"/>
    <n v="5590043"/>
    <n v="2.0618577092037516E-2"/>
    <n v="2.0618621952255056E-2"/>
    <n v="2.0618494415770572E-2"/>
    <n v="2.0618526585082231E-2"/>
  </r>
  <r>
    <x v="261"/>
    <n v="21282993"/>
    <n v="5054710"/>
    <n v="2062322"/>
    <n v="1535605"/>
    <n v="1259196"/>
    <n v="5.9164422973780051E-2"/>
    <x v="255"/>
    <x v="139"/>
    <n v="-5.8118700610633511E-2"/>
    <n v="0.2374999606493316"/>
    <n v="0.4080000633072916"/>
    <n v="0.74460001881374493"/>
    <n v="0.81999993487908673"/>
    <n v="7661877"/>
    <n v="5746408"/>
    <n v="2341129"/>
    <n v="5533578"/>
    <n v="2.0833355539235709E-2"/>
    <n v="2.0833399951040388E-2"/>
    <n v="2.0833269743706806E-2"/>
    <n v="2.0833302586701796E-2"/>
  </r>
  <r>
    <x v="262"/>
    <n v="21282993"/>
    <n v="5107918"/>
    <n v="2043167"/>
    <n v="1506427"/>
    <n v="1235270"/>
    <n v="5.8040238983304654E-2"/>
    <x v="256"/>
    <x v="84"/>
    <n v="-2.7094564633703744E-2"/>
    <n v="0.23999998496452074"/>
    <n v="0.39999996084510364"/>
    <n v="0.73729998575740507"/>
    <n v="0.8199999070648627"/>
    <n v="7661877"/>
    <n v="5746408"/>
    <n v="2341129"/>
    <n v="5533578"/>
    <n v="-6.6666674787682179E-2"/>
    <n v="-6.6666709978745686E-2"/>
    <n v="-6.666648062153957E-2"/>
    <n v="-6.6666576710796233E-2"/>
  </r>
  <r>
    <x v="263"/>
    <n v="43991955"/>
    <n v="8868778"/>
    <n v="3045538"/>
    <n v="1967417"/>
    <n v="1473202"/>
    <n v="3.3487986610279082E-2"/>
    <x v="257"/>
    <x v="48"/>
    <n v="1.1368590113895878"/>
    <n v="0.2015999970903771"/>
    <n v="0.34339995882183544"/>
    <n v="0.6459998200646323"/>
    <n v="0.74880007644541036"/>
    <n v="15837104"/>
    <n v="11877828"/>
    <n v="4839115"/>
    <n v="11437908"/>
    <n v="-1.0101003787368557E-2"/>
    <n v="-1.010098316280561E-2"/>
    <n v="-1.0100863394915338E-2"/>
    <n v="-1.0100980378326518E-2"/>
  </r>
  <r>
    <x v="264"/>
    <n v="45787545"/>
    <n v="9423076"/>
    <n v="3364038"/>
    <n v="2401923"/>
    <n v="1892235"/>
    <n v="4.1326413110814308E-2"/>
    <x v="258"/>
    <x v="140"/>
    <n v="2.9120939913092947E-2"/>
    <n v="0.20579998337975972"/>
    <n v="0.35699998599183536"/>
    <n v="0.71399996076144201"/>
    <n v="0.78780002522978465"/>
    <n v="16483516"/>
    <n v="12362637"/>
    <n v="5036630"/>
    <n v="11904761"/>
    <n v="-9.7087320312939651E-3"/>
    <n v="-9.7087121998289394E-3"/>
    <n v="-9.7085966046455141E-3"/>
    <n v="-9.708791974362585E-3"/>
  </r>
  <r>
    <x v="265"/>
    <n v="20848646"/>
    <n v="5264283"/>
    <n v="2189941"/>
    <n v="1518724"/>
    <n v="1220447"/>
    <n v="5.8538429785799997E-2"/>
    <x v="259"/>
    <x v="22"/>
    <n v="3.9562903178103515E-2"/>
    <n v="0.25249999448405425"/>
    <n v="0.41599986170956232"/>
    <n v="0.69349996187111895"/>
    <n v="0.80360025916493061"/>
    <n v="7505512"/>
    <n v="5629134"/>
    <n v="2293351"/>
    <n v="5420648"/>
    <n v="1.0526259099838065E-2"/>
    <n v="1.0526349803258173E-2"/>
    <n v="1.0526283321774077E-2"/>
    <n v="1.0526300090806018E-2"/>
  </r>
  <r>
    <x v="266"/>
    <n v="21934513"/>
    <n v="5702973"/>
    <n v="2235565"/>
    <n v="1615643"/>
    <n v="1338075"/>
    <n v="6.1003177959775085E-2"/>
    <x v="260"/>
    <x v="104"/>
    <n v="1.9145493840471151E-3"/>
    <n v="0.25999998267570379"/>
    <n v="0.39199992705559011"/>
    <n v="0.7227000780563303"/>
    <n v="0.82819967034796671"/>
    <n v="7896424"/>
    <n v="5922318"/>
    <n v="2412796"/>
    <n v="5702973"/>
    <n v="-1.9417496223979036E-2"/>
    <n v="-1.9417536813745029E-2"/>
    <n v="-1.941742048806494E-2"/>
    <n v="-1.9417449018664823E-2"/>
  </r>
  <r>
    <x v="267"/>
    <n v="21282993"/>
    <n v="5586785"/>
    <n v="2279408"/>
    <n v="1747166"/>
    <n v="1404023"/>
    <n v="6.5969245960847703E-2"/>
    <x v="261"/>
    <x v="120"/>
    <n v="0.18644887986219594"/>
    <n v="0.26249996887185933"/>
    <n v="0.40799994988172983"/>
    <n v="0.76649989821918674"/>
    <n v="0.80360023031583716"/>
    <n v="7661877"/>
    <n v="5746408"/>
    <n v="2341129"/>
    <n v="5533578"/>
    <n v="-1.0101084487717182E-2"/>
    <n v="-1.0101041421728851E-2"/>
    <n v="-1.0100980203956111E-2"/>
    <n v="-1.0100995645292876E-2"/>
  </r>
  <r>
    <x v="268"/>
    <n v="22368860"/>
    <n v="5424448"/>
    <n v="2213175"/>
    <n v="1647930"/>
    <n v="1337789"/>
    <n v="5.9805864044926743E-2"/>
    <x v="262"/>
    <x v="29"/>
    <n v="1.0841668673604143E-2"/>
    <n v="0.24249997541224722"/>
    <n v="0.40800003981971988"/>
    <n v="0.74459995255684708"/>
    <n v="0.81179965168423418"/>
    <n v="8052789"/>
    <n v="6039592"/>
    <n v="2460574"/>
    <n v="5815903"/>
    <n v="5.1020396177072547E-2"/>
    <n v="5.1020393957407872E-2"/>
    <n v="5.1020255611715637E-2"/>
    <n v="5.1020334402081202E-2"/>
  </r>
  <r>
    <x v="269"/>
    <n v="20848646"/>
    <n v="5055796"/>
    <n v="1961649"/>
    <n v="1474964"/>
    <n v="1197375"/>
    <n v="5.7431787176970631E-2"/>
    <x v="263"/>
    <x v="62"/>
    <n v="-1.0483275344697396E-2"/>
    <n v="0.24249996858309167"/>
    <n v="0.38800003006450418"/>
    <n v="0.75190005959272022"/>
    <n v="0.81179947442785039"/>
    <n v="7505512"/>
    <n v="5629134"/>
    <n v="2293351"/>
    <n v="5420648"/>
    <n v="-2.0408184574093213E-2"/>
    <n v="-2.0408227191664796E-2"/>
    <n v="-2.0408102244686255E-2"/>
    <n v="-2.0408133760832503E-2"/>
  </r>
  <r>
    <x v="270"/>
    <n v="43991955"/>
    <n v="9238310"/>
    <n v="3141025"/>
    <n v="2135897"/>
    <n v="1582700"/>
    <n v="3.5977032618804958E-2"/>
    <x v="264"/>
    <x v="0"/>
    <n v="7.4326534989770598E-2"/>
    <n v="0.20999998749771406"/>
    <n v="0.33999995670203748"/>
    <n v="0.68"/>
    <n v="0.74100015122452068"/>
    <n v="15837104"/>
    <n v="11877828"/>
    <n v="4839115"/>
    <n v="11437908"/>
    <n v="0"/>
    <n v="0"/>
    <n v="0"/>
    <n v="0"/>
  </r>
  <r>
    <x v="271"/>
    <n v="42645263"/>
    <n v="8865950"/>
    <n v="2984278"/>
    <n v="1948137"/>
    <n v="1565133"/>
    <n v="3.6701215795057938E-2"/>
    <x v="265"/>
    <x v="141"/>
    <n v="-0.11191867301316905"/>
    <n v="0.20789999583306593"/>
    <n v="0.33659991315087495"/>
    <n v="0.65280010776475916"/>
    <n v="0.80339986356195692"/>
    <n v="15352294"/>
    <n v="11514221"/>
    <n v="4690978"/>
    <n v="11087768"/>
    <n v="-6.8627470013072456E-2"/>
    <n v="-6.8627429568626774E-2"/>
    <n v="-6.8627633953655565E-2"/>
    <n v="-6.8627417215683661E-2"/>
  </r>
  <r>
    <x v="272"/>
    <n v="21717340"/>
    <n v="5375041"/>
    <n v="2150016"/>
    <n v="1553817"/>
    <n v="1235906"/>
    <n v="5.6908719023600493E-2"/>
    <x v="266"/>
    <x v="1"/>
    <n v="-2.7840014980976324E-2"/>
    <n v="0.24749997006999935"/>
    <n v="0.39999992558196301"/>
    <n v="0.72270020316127881"/>
    <n v="0.79539997309850519"/>
    <n v="7818242"/>
    <n v="5863681"/>
    <n v="2388907"/>
    <n v="5646508"/>
    <n v="4.1666711078471419E-2"/>
    <n v="4.166662225486184E-2"/>
    <n v="4.1666539487413834E-2"/>
    <n v="4.1666605173403592E-2"/>
  </r>
  <r>
    <x v="273"/>
    <n v="21934513"/>
    <n v="5319119"/>
    <n v="2085094"/>
    <n v="1476455"/>
    <n v="1174372"/>
    <n v="5.3539916751285978E-2"/>
    <x v="267"/>
    <x v="0"/>
    <n v="-0.12234217065560604"/>
    <n v="0.24249998164992312"/>
    <n v="0.3919998781753144"/>
    <n v="0.70809997055288632"/>
    <n v="0.79539979206951783"/>
    <n v="7896424"/>
    <n v="5922318"/>
    <n v="2412796"/>
    <n v="5702973"/>
    <n v="0"/>
    <n v="0"/>
    <n v="0"/>
    <n v="0"/>
  </r>
  <r>
    <x v="274"/>
    <n v="21500167"/>
    <n v="5267540"/>
    <n v="2085946"/>
    <n v="1461831"/>
    <n v="1150753"/>
    <n v="5.3522979612204875E-2"/>
    <x v="268"/>
    <x v="114"/>
    <n v="-0.18866770670729816"/>
    <n v="0.24499995744219102"/>
    <n v="0.39600003037471004"/>
    <n v="0.700800020710028"/>
    <n v="0.7871997515444672"/>
    <n v="7740060"/>
    <n v="5805045"/>
    <n v="2365018"/>
    <n v="5590043"/>
    <n v="1.0204157545207204E-2"/>
    <n v="1.0204113595832398E-2"/>
    <n v="1.0204051122343127E-2"/>
    <n v="1.0204066880416196E-2"/>
  </r>
  <r>
    <x v="275"/>
    <n v="21282993"/>
    <n v="5480370"/>
    <n v="2126383"/>
    <n v="1567782"/>
    <n v="1311293"/>
    <n v="6.161224598438763E-2"/>
    <x v="269"/>
    <x v="142"/>
    <n v="3.0204094001616832E-2"/>
    <n v="0.2574999672273538"/>
    <n v="0.38799989781711819"/>
    <n v="0.73729991257454564"/>
    <n v="0.83640008623647932"/>
    <n v="7661877"/>
    <n v="5746408"/>
    <n v="2341129"/>
    <n v="5533578"/>
    <n v="-4.8543678469658125E-2"/>
    <n v="-4.8543676460264251E-2"/>
    <n v="-4.8543551220162406E-2"/>
    <n v="-4.8543622546662113E-2"/>
  </r>
  <r>
    <x v="276"/>
    <n v="21065820"/>
    <n v="5213790"/>
    <n v="2064661"/>
    <n v="1431842"/>
    <n v="1127146"/>
    <n v="5.3505916218784741E-2"/>
    <x v="270"/>
    <x v="89"/>
    <n v="-6.835710938419326E-2"/>
    <n v="0.247499978638382"/>
    <n v="0.39600003068784895"/>
    <n v="0.69349980456840132"/>
    <n v="0.78719998435581584"/>
    <n v="7583695"/>
    <n v="5687771"/>
    <n v="2317240"/>
    <n v="5477113"/>
    <n v="1.0416744387324872E-2"/>
    <n v="1.0416699975520194E-2"/>
    <n v="1.0416634871853514E-2"/>
    <n v="1.0416651293351009E-2"/>
  </r>
  <r>
    <x v="277"/>
    <n v="46236443"/>
    <n v="9612556"/>
    <n v="3235586"/>
    <n v="2178196"/>
    <n v="1648023"/>
    <n v="3.5643377670726097E-2"/>
    <x v="271"/>
    <x v="52"/>
    <n v="-9.2741097247820425E-3"/>
    <n v="0.20789998919250774"/>
    <n v="0.33659996363090111"/>
    <n v="0.67319984695198953"/>
    <n v="0.75659995702866045"/>
    <n v="16645119"/>
    <n v="12483839"/>
    <n v="5086008"/>
    <n v="12021475"/>
    <n v="5.1020375947521623E-2"/>
    <n v="5.1020354899902642E-2"/>
    <n v="5.1020279534584212E-2"/>
    <n v="5.102043135860157E-2"/>
  </r>
  <r>
    <x v="278"/>
    <n v="43543058"/>
    <n v="9144042"/>
    <n v="3140064"/>
    <n v="2135243"/>
    <n v="1698799"/>
    <n v="3.9014232762430233E-2"/>
    <x v="272"/>
    <x v="128"/>
    <n v="6.3022897668794764E-2"/>
    <n v="0.2099999958661608"/>
    <n v="0.34339999750657313"/>
    <n v="0.67999983439827982"/>
    <n v="0.79559984507618098"/>
    <n v="15675500"/>
    <n v="11756625"/>
    <n v="4789736"/>
    <n v="11321195"/>
    <n v="2.1052619237229342E-2"/>
    <n v="2.1052574898466903E-2"/>
    <n v="2.1052752752197978E-2"/>
    <n v="2.105265911047205E-2"/>
  </r>
  <r>
    <x v="279"/>
    <n v="21500167"/>
    <n v="5643793"/>
    <n v="2234942"/>
    <n v="1631507"/>
    <n v="1377971"/>
    <n v="6.4091176594116686E-2"/>
    <x v="273"/>
    <x v="53"/>
    <n v="0.12621014308084444"/>
    <n v="0.26249996104681417"/>
    <n v="0.39599999503879751"/>
    <n v="0.72999970469032305"/>
    <n v="0.84460011510830169"/>
    <n v="7740060"/>
    <n v="5805045"/>
    <n v="2365018"/>
    <n v="5590043"/>
    <n v="-9.9999462794833072E-3"/>
    <n v="-9.9998618615166901E-3"/>
    <n v="-9.9999706978965985E-3"/>
    <n v="-9.9999858319513857E-3"/>
  </r>
  <r>
    <x v="280"/>
    <n v="22368860"/>
    <n v="5536293"/>
    <n v="2303097"/>
    <n v="1630823"/>
    <n v="1270411"/>
    <n v="5.6793730212447123E-2"/>
    <x v="274"/>
    <x v="44"/>
    <n v="6.077359956079853E-2"/>
    <n v="0.24750000670575076"/>
    <n v="0.41599983960386488"/>
    <n v="0.70810000620903069"/>
    <n v="0.77899992825708242"/>
    <n v="8052789"/>
    <n v="6039592"/>
    <n v="2460574"/>
    <n v="5815903"/>
    <n v="1.9802001513596457E-2"/>
    <n v="1.9802043726797613E-2"/>
    <n v="1.9801922748545753E-2"/>
    <n v="1.9801952420255287E-2"/>
  </r>
  <r>
    <x v="281"/>
    <n v="20631473"/>
    <n v="5415761"/>
    <n v="2166304"/>
    <n v="1660472"/>
    <n v="1402435"/>
    <n v="6.7975514884468013E-2"/>
    <x v="275"/>
    <x v="143"/>
    <n v="0.27002486365627365"/>
    <n v="0.2624999678888657"/>
    <n v="0.39999992614149699"/>
    <n v="0.76649999261414836"/>
    <n v="0.84460021006075381"/>
    <n v="7427330"/>
    <n v="5570497"/>
    <n v="2269462"/>
    <n v="5364183"/>
    <n v="-4.0404079554938854E-2"/>
    <n v="-4.0404165686915405E-2"/>
    <n v="-4.0403920815824668E-2"/>
    <n v="-4.0403982581171505E-2"/>
  </r>
  <r>
    <x v="282"/>
    <n v="21282993"/>
    <n v="5267540"/>
    <n v="2022735"/>
    <n v="1402767"/>
    <n v="1127263"/>
    <n v="5.2965435829443727E-2"/>
    <x v="276"/>
    <x v="0"/>
    <n v="-0.14034239487284683"/>
    <n v="0.2474999639383427"/>
    <n v="0.38399993165690244"/>
    <n v="0.69350013719048709"/>
    <n v="0.80359959993355989"/>
    <n v="7661877"/>
    <n v="5746408"/>
    <n v="2341129"/>
    <n v="5533578"/>
    <n v="0"/>
    <n v="0"/>
    <n v="0"/>
    <n v="0"/>
  </r>
  <r>
    <x v="283"/>
    <n v="21282993"/>
    <n v="5267540"/>
    <n v="2043805"/>
    <n v="1536737"/>
    <n v="1234922"/>
    <n v="5.8023887899601341E-2"/>
    <x v="277"/>
    <x v="113"/>
    <n v="8.443873126744883E-2"/>
    <n v="0.2474999639383427"/>
    <n v="0.38799990128219247"/>
    <n v="0.75190001003031115"/>
    <n v="0.80360009552708112"/>
    <n v="7661877"/>
    <n v="5746408"/>
    <n v="2341129"/>
    <n v="5533578"/>
    <n v="1.0309222615097369E-2"/>
    <n v="1.0309310976127639E-2"/>
    <n v="1.0309247207885175E-2"/>
    <n v="1.0309263292541226E-2"/>
  </r>
  <r>
    <x v="284"/>
    <n v="45338648"/>
    <n v="9045060"/>
    <n v="2983060"/>
    <n v="2028481"/>
    <n v="1645504"/>
    <n v="3.6293627458851445E-2"/>
    <x v="278"/>
    <x v="35"/>
    <n v="1.824321460587619E-2"/>
    <n v="0.19949999391247838"/>
    <n v="0.3297999128806221"/>
    <n v="0.68000006704524885"/>
    <n v="0.81120010490608485"/>
    <n v="16321913"/>
    <n v="12241435"/>
    <n v="4987251"/>
    <n v="11788048"/>
    <n v="-1.941746406258793E-2"/>
    <n v="-1.9417424399657879E-2"/>
    <n v="-1.9417389827149356E-2"/>
    <n v="-1.9417500764257301E-2"/>
  </r>
  <r>
    <x v="285"/>
    <n v="43543058"/>
    <n v="9509803"/>
    <n v="3104000"/>
    <n v="2089612"/>
    <n v="1678794"/>
    <n v="3.8554802467020116E-2"/>
    <x v="279"/>
    <x v="0"/>
    <n v="-1.1775966432756246E-2"/>
    <n v="0.21839998008408137"/>
    <n v="0.32640003163051851"/>
    <n v="0.67319974226804125"/>
    <n v="0.80339986562098609"/>
    <n v="15675500"/>
    <n v="11756625"/>
    <n v="4789736"/>
    <n v="11321195"/>
    <n v="0"/>
    <n v="0"/>
    <n v="0"/>
    <n v="0"/>
  </r>
  <r>
    <x v="286"/>
    <n v="20848646"/>
    <n v="5107918"/>
    <n v="1981872"/>
    <n v="1403363"/>
    <n v="1104728"/>
    <n v="5.2987997398008482E-2"/>
    <x v="280"/>
    <x v="39"/>
    <n v="-0.17324037076778254"/>
    <n v="0.2449999870495187"/>
    <n v="0.38799996397749531"/>
    <n v="0.70809971582423081"/>
    <n v="0.78720046060783988"/>
    <n v="7505512"/>
    <n v="5629134"/>
    <n v="2293351"/>
    <n v="5420648"/>
    <n v="-3.0303124265186554E-2"/>
    <n v="-3.0303124265186554E-2"/>
    <n v="-3.0302940611868445E-2"/>
    <n v="-3.0302986935878629E-2"/>
  </r>
  <r>
    <x v="287"/>
    <n v="21934513"/>
    <n v="5209447"/>
    <n v="2000427"/>
    <n v="1416502"/>
    <n v="1126686"/>
    <n v="5.1365899940427215E-2"/>
    <x v="281"/>
    <x v="104"/>
    <n v="-9.557094157605317E-2"/>
    <n v="0.23750000740841615"/>
    <n v="0.38399987561059745"/>
    <n v="0.70809982068828303"/>
    <n v="0.79540021828419583"/>
    <n v="7896424"/>
    <n v="5922318"/>
    <n v="2412796"/>
    <n v="5702973"/>
    <n v="-1.9417496223979036E-2"/>
    <n v="-1.9417536813745029E-2"/>
    <n v="-1.941742048806494E-2"/>
    <n v="-1.9417449018664823E-2"/>
  </r>
  <r>
    <x v="288"/>
    <n v="20631473"/>
    <n v="5364183"/>
    <n v="2252956"/>
    <n v="1644658"/>
    <n v="1308161"/>
    <n v="6.3406088358305773E-2"/>
    <x v="282"/>
    <x v="0"/>
    <n v="-6.7221653766484812E-2"/>
    <n v="0.26000000096939274"/>
    <n v="0.41999983967735627"/>
    <n v="0.73000005326335715"/>
    <n v="0.79540001629518109"/>
    <n v="7427330"/>
    <n v="5570497"/>
    <n v="2269462"/>
    <n v="5364183"/>
    <n v="0"/>
    <n v="0"/>
    <n v="0"/>
    <n v="0"/>
  </r>
  <r>
    <x v="289"/>
    <n v="22151687"/>
    <n v="5648680"/>
    <n v="2146498"/>
    <n v="1504266"/>
    <n v="1196493"/>
    <n v="5.4013628849125576E-2"/>
    <x v="283"/>
    <x v="144"/>
    <n v="1.9790133004043975E-2"/>
    <n v="0.25499999164849158"/>
    <n v="0.37999992918699588"/>
    <n v="0.70080009392042297"/>
    <n v="0.79539988273350593"/>
    <n v="7974607"/>
    <n v="5980955"/>
    <n v="2436685"/>
    <n v="5759438"/>
    <n v="4.0816369148186427E-2"/>
    <n v="4.0816280361575474E-2"/>
    <n v="4.081620448937251E-2"/>
    <n v="4.0816267521665006E-2"/>
  </r>
  <r>
    <x v="290"/>
    <n v="20848646"/>
    <n v="5316404"/>
    <n v="2190358"/>
    <n v="1566982"/>
    <n v="1323473"/>
    <n v="6.3480045658600562E-2"/>
    <x v="284"/>
    <x v="62"/>
    <n v="9.4032957054515309E-2"/>
    <n v="0.25499996498573574"/>
    <n v="0.41199991573251393"/>
    <n v="0.7153999483189506"/>
    <n v="0.84460000178687433"/>
    <n v="7505512"/>
    <n v="5629134"/>
    <n v="2293351"/>
    <n v="5420648"/>
    <n v="-2.0408184574093213E-2"/>
    <n v="-2.0408227191664796E-2"/>
    <n v="-2.0408102244686255E-2"/>
    <n v="-2.0408133760832503E-2"/>
  </r>
  <r>
    <x v="291"/>
    <n v="46236443"/>
    <n v="9418363"/>
    <n v="3202243"/>
    <n v="2221076"/>
    <n v="1697790"/>
    <n v="3.671973642090072E-2"/>
    <x v="285"/>
    <x v="145"/>
    <n v="1.1740599986385547E-2"/>
    <n v="0.2036999905031622"/>
    <n v="0.33999995540626327"/>
    <n v="0.69360007969413939"/>
    <n v="0.76439977740518561"/>
    <n v="16645119"/>
    <n v="12483839"/>
    <n v="5086008"/>
    <n v="12021475"/>
    <n v="1.9801968065875641E-2"/>
    <n v="1.9801926816586546E-2"/>
    <n v="1.9801890861318228E-2"/>
    <n v="1.9802006235468239E-2"/>
  </r>
  <r>
    <x v="292"/>
    <n v="43094160"/>
    <n v="9140271"/>
    <n v="3169846"/>
    <n v="2069275"/>
    <n v="1694736"/>
    <n v="3.9326349556413211E-2"/>
    <x v="286"/>
    <x v="122"/>
    <n v="2.0011698673675582E-2"/>
    <n v="0.21209999220311987"/>
    <n v="0.34680000188178228"/>
    <n v="0.65279985210637992"/>
    <n v="0.81899989126626471"/>
    <n v="15513897"/>
    <n v="11635423"/>
    <n v="4740357"/>
    <n v="11204481"/>
    <n v="-1.0309272431501371E-2"/>
    <n v="-1.0309251166895295E-2"/>
    <n v="-1.0309336464473184E-2"/>
    <n v="-1.0309335719418278E-2"/>
  </r>
  <r>
    <x v="293"/>
    <n v="22803207"/>
    <n v="5700801"/>
    <n v="2371533"/>
    <n v="1748531"/>
    <n v="1462471"/>
    <n v="6.4134443896422116E-2"/>
    <x v="287"/>
    <x v="67"/>
    <n v="0.21035794983323086"/>
    <n v="0.24999996710988942"/>
    <n v="0.4159999621105876"/>
    <n v="0.73729988155340875"/>
    <n v="0.83639981218519999"/>
    <n v="8209154"/>
    <n v="6156866"/>
    <n v="2508352"/>
    <n v="5928833"/>
    <n v="9.3750033308853453E-2"/>
    <n v="9.3750122132463032E-2"/>
    <n v="9.3749713846681182E-2"/>
    <n v="9.3749861640158194E-2"/>
  </r>
  <r>
    <x v="294"/>
    <n v="21717340"/>
    <n v="5429335"/>
    <n v="2106582"/>
    <n v="1568560"/>
    <n v="1350531"/>
    <n v="6.2186759520272743E-2"/>
    <x v="288"/>
    <x v="79"/>
    <n v="0.21066231862763574"/>
    <n v="0.25"/>
    <n v="0.38800000368369236"/>
    <n v="0.74459954561464969"/>
    <n v="0.86100053552302747"/>
    <n v="7818242"/>
    <n v="5863681"/>
    <n v="2388907"/>
    <n v="5646508"/>
    <n v="-9.9009374369968262E-3"/>
    <n v="-9.9010218633988067E-3"/>
    <n v="-9.9009613742728764E-3"/>
    <n v="-9.9009762101276433E-3"/>
  </r>
  <r>
    <x v="295"/>
    <n v="21717340"/>
    <n v="5320748"/>
    <n v="2085733"/>
    <n v="1568262"/>
    <n v="1324554"/>
    <n v="6.0990618556416208E-2"/>
    <x v="289"/>
    <x v="31"/>
    <n v="-3.8095234455086113E-2"/>
    <n v="0.24499998618615354"/>
    <n v="0.39199995940420407"/>
    <n v="0.75189969185892924"/>
    <n v="0.84459994567234298"/>
    <n v="7818242"/>
    <n v="5863681"/>
    <n v="2388907"/>
    <n v="5646508"/>
    <n v="5.2631564774959561E-2"/>
    <n v="5.2631569499094866E-2"/>
    <n v="5.2631416608870385E-2"/>
    <n v="5.2631500454030089E-2"/>
  </r>
  <r>
    <x v="296"/>
    <n v="21065820"/>
    <n v="5319119"/>
    <n v="2234030"/>
    <n v="1663458"/>
    <n v="1309474"/>
    <n v="6.2161074195070498E-2"/>
    <x v="290"/>
    <x v="146"/>
    <n v="0.15084054746076969"/>
    <n v="0.25249997389135576"/>
    <n v="0.42000000376002117"/>
    <n v="0.74459966965528668"/>
    <n v="0.7871999172807489"/>
    <n v="7583695"/>
    <n v="5687771"/>
    <n v="2317240"/>
    <n v="5477113"/>
    <n v="-4.9019594319820392E-2"/>
    <n v="-4.9019596368807372E-2"/>
    <n v="-4.9019467021793939E-2"/>
    <n v="-4.9019539753705099E-2"/>
  </r>
  <r>
    <x v="297"/>
    <n v="21500167"/>
    <n v="5321291"/>
    <n v="2107231"/>
    <n v="1507513"/>
    <n v="1186714"/>
    <n v="5.5195571271609192E-2"/>
    <x v="291"/>
    <x v="147"/>
    <n v="-0.13050517372885584"/>
    <n v="0.24749998453500385"/>
    <n v="0.39599995564986018"/>
    <n v="0.71539997276046152"/>
    <n v="0.78719984504279561"/>
    <n v="7740060"/>
    <n v="5805045"/>
    <n v="2365018"/>
    <n v="5590043"/>
    <n v="3.1250099926560582E-2"/>
    <n v="3.1250099926560582E-2"/>
    <n v="3.124990461556032E-2"/>
    <n v="3.1249953880052805E-2"/>
  </r>
  <r>
    <x v="298"/>
    <n v="43991955"/>
    <n v="9330693"/>
    <n v="3204160"/>
    <n v="2069887"/>
    <n v="1582222"/>
    <n v="3.5966166995760933E-2"/>
    <x v="292"/>
    <x v="87"/>
    <n v="-2.0522190478220792E-2"/>
    <n v="0.2120999850995483"/>
    <n v="0.34340000255072156"/>
    <n v="0.64599988764606009"/>
    <n v="0.76440018223217021"/>
    <n v="15837104"/>
    <n v="11877828"/>
    <n v="4839115"/>
    <n v="11437908"/>
    <n v="-4.8543660156469937E-2"/>
    <n v="-4.8543641102708923E-2"/>
    <n v="-4.8543572876802443E-2"/>
    <n v="-4.8543710318409317E-2"/>
  </r>
  <r>
    <x v="299"/>
    <n v="43094160"/>
    <n v="9321266"/>
    <n v="3137538"/>
    <n v="2154861"/>
    <n v="1613560"/>
    <n v="3.7442660444013759E-2"/>
    <x v="293"/>
    <x v="0"/>
    <n v="-4.7898905788276158E-2"/>
    <n v="0.21629998125035968"/>
    <n v="0.33659998545261982"/>
    <n v="0.68679996863782999"/>
    <n v="0.74880003861037903"/>
    <n v="15513897"/>
    <n v="11635423"/>
    <n v="4740357"/>
    <n v="11204481"/>
    <n v="0"/>
    <n v="0"/>
    <n v="0"/>
    <n v="0"/>
  </r>
  <r>
    <x v="300"/>
    <n v="21065820"/>
    <n v="5424448"/>
    <n v="2104686"/>
    <n v="1490328"/>
    <n v="1222069"/>
    <n v="5.8011935922741197E-2"/>
    <x v="294"/>
    <x v="6"/>
    <n v="-9.5463647951307462E-2"/>
    <n v="0.25749996914432954"/>
    <n v="0.3880000324456977"/>
    <n v="0.70809992559460178"/>
    <n v="0.82000002683972928"/>
    <n v="7583695"/>
    <n v="5687771"/>
    <n v="2317240"/>
    <n v="5477113"/>
    <n v="-7.6190433265108659E-2"/>
    <n v="-7.6190548892894561E-2"/>
    <n v="-7.6190263567473826E-2"/>
    <n v="-7.6190373383767107E-2"/>
  </r>
  <r>
    <x v="301"/>
    <n v="22151687"/>
    <n v="5261025"/>
    <n v="2020233"/>
    <n v="1430527"/>
    <n v="1173032"/>
    <n v="5.2954522154452614E-2"/>
    <x v="295"/>
    <x v="38"/>
    <n v="-0.14845985603752898"/>
    <n v="0.23749997009257129"/>
    <n v="0.38399988595378276"/>
    <n v="0.70810000628640357"/>
    <n v="0.81999990213396878"/>
    <n v="7974607"/>
    <n v="5980955"/>
    <n v="2436685"/>
    <n v="5759438"/>
    <n v="2.0000020464958856E-2"/>
    <n v="2.0000064805708151E-2"/>
    <n v="1.9999941395793197E-2"/>
    <n v="1.9999971663902771E-2"/>
  </r>
  <r>
    <x v="302"/>
    <n v="21500167"/>
    <n v="5643793"/>
    <n v="2325243"/>
    <n v="1629530"/>
    <n v="1376301"/>
    <n v="6.4013502778838882E-2"/>
    <x v="296"/>
    <x v="53"/>
    <n v="4.9563101571539425E-2"/>
    <n v="0.26249996104681417"/>
    <n v="0.41200005032076831"/>
    <n v="0.70079987338957694"/>
    <n v="0.84459997668039255"/>
    <n v="7740060"/>
    <n v="5805045"/>
    <n v="2365018"/>
    <n v="5590043"/>
    <n v="-9.9999462794833072E-3"/>
    <n v="-9.9998618615166901E-3"/>
    <n v="-9.9999706978965985E-3"/>
    <n v="-9.9999858319513857E-3"/>
  </r>
  <r>
    <x v="303"/>
    <n v="20631473"/>
    <n v="5003132"/>
    <n v="1921202"/>
    <n v="1332354"/>
    <n v="1070679"/>
    <n v="5.1895422105828315E-2"/>
    <x v="297"/>
    <x v="94"/>
    <n v="-0.16514598922513912"/>
    <n v="0.24249999018489857"/>
    <n v="0.38399986248613871"/>
    <n v="0.6935002149695868"/>
    <n v="0.80359949382821683"/>
    <n v="7427330"/>
    <n v="5570497"/>
    <n v="2269462"/>
    <n v="5364183"/>
    <n v="-2.0618577092037627E-2"/>
    <n v="-2.0618621952255056E-2"/>
    <n v="-2.0618494415770461E-2"/>
    <n v="-2.0618526585082342E-2"/>
  </r>
  <r>
    <x v="304"/>
    <n v="21065820"/>
    <n v="5055796"/>
    <n v="2103211"/>
    <n v="1581404"/>
    <n v="1270816"/>
    <n v="6.0325968796847214E-2"/>
    <x v="298"/>
    <x v="50"/>
    <n v="9.2949441541099409E-2"/>
    <n v="0.2399999620237902"/>
    <n v="0.41599997310018044"/>
    <n v="0.75189983315986841"/>
    <n v="0.80359983913029187"/>
    <n v="7583695"/>
    <n v="5687771"/>
    <n v="2317240"/>
    <n v="5477113"/>
    <n v="-2.0202039777469372E-2"/>
    <n v="-2.0202082843457703E-2"/>
    <n v="-2.0201960407912334E-2"/>
    <n v="-2.0201991290585752E-2"/>
  </r>
  <r>
    <x v="305"/>
    <n v="42645263"/>
    <n v="9134615"/>
    <n v="2981538"/>
    <n v="1926073"/>
    <n v="1457267"/>
    <n v="3.4171837561419192E-2"/>
    <x v="299"/>
    <x v="91"/>
    <n v="-4.9889370600798899E-2"/>
    <n v="0.2141999921538765"/>
    <n v="0.32639996321684056"/>
    <n v="0.64599981620224189"/>
    <n v="0.75660008732794659"/>
    <n v="15352294"/>
    <n v="11514221"/>
    <n v="4690978"/>
    <n v="11087768"/>
    <n v="-3.061228871137045E-2"/>
    <n v="-3.0612246616132155E-2"/>
    <n v="-3.061241569997819E-2"/>
    <n v="-3.0612241329445955E-2"/>
  </r>
  <r>
    <x v="306"/>
    <n v="45787545"/>
    <n v="9711538"/>
    <n v="3268903"/>
    <n v="2156168"/>
    <n v="1648175"/>
    <n v="3.5996142619133656E-2"/>
    <x v="300"/>
    <x v="90"/>
    <n v="-3.8632880455784169E-2"/>
    <n v="0.2120999935681199"/>
    <n v="0.33659992886811541"/>
    <n v="0.65959987188362579"/>
    <n v="0.76440008385246416"/>
    <n v="16483516"/>
    <n v="12362637"/>
    <n v="5036630"/>
    <n v="11904761"/>
    <n v="6.2500028200522362E-2"/>
    <n v="6.2500005371527889E-2"/>
    <n v="6.2500145031270771E-2"/>
    <n v="6.2499994421874705E-2"/>
  </r>
  <r>
    <x v="307"/>
    <n v="21282993"/>
    <n v="5107918"/>
    <n v="1941009"/>
    <n v="1360259"/>
    <n v="1070795"/>
    <n v="5.0312237569217828E-2"/>
    <x v="301"/>
    <x v="113"/>
    <n v="-0.13272610594787992"/>
    <n v="0.23999998496452074"/>
    <n v="0.38000003132391708"/>
    <n v="0.70079994477099283"/>
    <n v="0.78719934953563986"/>
    <n v="7661877"/>
    <n v="5746408"/>
    <n v="2341129"/>
    <n v="5533578"/>
    <n v="1.0309222615097369E-2"/>
    <n v="1.0309310976127639E-2"/>
    <n v="1.0309247207885175E-2"/>
    <n v="1.0309263292541226E-2"/>
  </r>
  <r>
    <x v="308"/>
    <n v="20848646"/>
    <n v="5420648"/>
    <n v="2168259"/>
    <n v="1567000"/>
    <n v="1259241"/>
    <n v="6.0399174123825596E-2"/>
    <x v="302"/>
    <x v="85"/>
    <n v="0.14058576428391034"/>
    <n v="0.2600000019185898"/>
    <n v="0.39999996310404218"/>
    <n v="0.7226996405872177"/>
    <n v="0.80359987236758135"/>
    <n v="7505512"/>
    <n v="5629134"/>
    <n v="2293351"/>
    <n v="5420648"/>
    <n v="-5.8823588422601936E-2"/>
    <n v="-5.8823549082044568E-2"/>
    <n v="-5.8823360426152771E-2"/>
    <n v="-5.8823447704446141E-2"/>
  </r>
  <r>
    <x v="309"/>
    <n v="21500167"/>
    <n v="5106289"/>
    <n v="2022090"/>
    <n v="1461364"/>
    <n v="1162369"/>
    <n v="5.4063254485418648E-2"/>
    <x v="303"/>
    <x v="0"/>
    <n v="-0.15543983474545175"/>
    <n v="0.23749996918628585"/>
    <n v="0.39599991304839971"/>
    <n v="0.72269978091974141"/>
    <n v="0.79540005091134036"/>
    <n v="7740060"/>
    <n v="5805045"/>
    <n v="2365018"/>
    <n v="5590043"/>
    <n v="0"/>
    <n v="0"/>
    <n v="0"/>
    <n v="0"/>
  </r>
  <r>
    <x v="310"/>
    <n v="20848646"/>
    <n v="5264283"/>
    <n v="2000427"/>
    <n v="1489518"/>
    <n v="1209191"/>
    <n v="5.7998538610133245E-2"/>
    <x v="304"/>
    <x v="22"/>
    <n v="0.11760414033937483"/>
    <n v="0.25249999448405425"/>
    <n v="0.37999989742192813"/>
    <n v="0.74460002789404467"/>
    <n v="0.81180019308259455"/>
    <n v="7505512"/>
    <n v="5629134"/>
    <n v="2293351"/>
    <n v="5420648"/>
    <n v="1.0526259099838065E-2"/>
    <n v="1.0526349803258173E-2"/>
    <n v="1.0526283321774077E-2"/>
    <n v="1.0526300090806018E-2"/>
  </r>
  <r>
    <x v="311"/>
    <n v="21065820"/>
    <n v="5108461"/>
    <n v="2084252"/>
    <n v="1445428"/>
    <n v="1232661"/>
    <n v="5.8514740940537803E-2"/>
    <x v="305"/>
    <x v="0"/>
    <n v="-3.0024016065268277E-2"/>
    <n v="0.24249998338540821"/>
    <n v="0.40799998277367683"/>
    <n v="0.69349963440121443"/>
    <n v="0.85280000110693854"/>
    <n v="7583695"/>
    <n v="5687771"/>
    <n v="2317240"/>
    <n v="5477113"/>
    <n v="0"/>
    <n v="0"/>
    <n v="0"/>
    <n v="0"/>
  </r>
  <r>
    <x v="312"/>
    <n v="45787545"/>
    <n v="9711538"/>
    <n v="3367961"/>
    <n v="2290213"/>
    <n v="1839957"/>
    <n v="4.0184661571176179E-2"/>
    <x v="306"/>
    <x v="148"/>
    <n v="0.17595846284092165"/>
    <n v="0.2120999935681199"/>
    <n v="0.34679996103603777"/>
    <n v="0.67999985748053493"/>
    <n v="0.80339994576923635"/>
    <n v="16483516"/>
    <n v="12362637"/>
    <n v="5036630"/>
    <n v="11904761"/>
    <n v="7.3684232467147837E-2"/>
    <n v="7.3684185842880723E-2"/>
    <n v="7.3684421457529847E-2"/>
    <n v="7.3684171602436122E-2"/>
  </r>
  <r>
    <x v="313"/>
    <n v="47134238"/>
    <n v="10096153"/>
    <n v="3261057"/>
    <n v="2173168"/>
    <n v="1627268"/>
    <n v="3.4524118115582987E-2"/>
    <x v="307"/>
    <x v="149"/>
    <n v="-4.0893951308222043E-2"/>
    <n v="0.21419998346000629"/>
    <n v="0.32299995849904412"/>
    <n v="0.66639988200144917"/>
    <n v="0.74879990870471125"/>
    <n v="16968325"/>
    <n v="12726244"/>
    <n v="5184766"/>
    <n v="12254901"/>
    <n v="2.9411746862744614E-2"/>
    <n v="2.94117670849674E-2"/>
    <n v="2.9411729668448849E-2"/>
    <n v="2.9411762235293848E-2"/>
  </r>
  <r>
    <x v="314"/>
    <n v="21500167"/>
    <n v="5482542"/>
    <n v="2083366"/>
    <n v="1566483"/>
    <n v="1245980"/>
    <n v="5.79521079999053E-2"/>
    <x v="308"/>
    <x v="114"/>
    <n v="0.15184914843385378"/>
    <n v="0.25499997279090902"/>
    <n v="0.38000000729588573"/>
    <n v="0.75190005020721273"/>
    <n v="0.79539963089289833"/>
    <n v="7740060"/>
    <n v="5805045"/>
    <n v="2365018"/>
    <n v="5590043"/>
    <n v="1.0204157545207204E-2"/>
    <n v="1.0204113595832398E-2"/>
    <n v="1.0204051122343127E-2"/>
    <n v="1.0204066880416196E-2"/>
  </r>
  <r>
    <x v="315"/>
    <n v="20631473"/>
    <n v="4899974"/>
    <n v="2018789"/>
    <n v="1547402"/>
    <n v="1230803"/>
    <n v="5.9656574205826214E-2"/>
    <x v="309"/>
    <x v="82"/>
    <n v="-1.2294868742359966E-2"/>
    <n v="0.23749995940667931"/>
    <n v="0.41199994122417793"/>
    <n v="0.76650011467270729"/>
    <n v="0.79539964404854069"/>
    <n v="7427330"/>
    <n v="5570497"/>
    <n v="2269462"/>
    <n v="5364183"/>
    <n v="-1.0416611151910726E-2"/>
    <n v="-1.0416699975520194E-2"/>
    <n v="-1.0416634871853403E-2"/>
    <n v="-1.0416651293350898E-2"/>
  </r>
  <r>
    <x v="316"/>
    <n v="21500167"/>
    <n v="5643793"/>
    <n v="2302667"/>
    <n v="1748185"/>
    <n v="1361836"/>
    <n v="6.3340717306986496E-2"/>
    <x v="310"/>
    <x v="0"/>
    <n v="0.17160385385363841"/>
    <n v="0.26249996104681417"/>
    <n v="0.40799990361092264"/>
    <n v="0.75920009276200162"/>
    <n v="0.77899993421748848"/>
    <n v="7740060"/>
    <n v="5805045"/>
    <n v="2365018"/>
    <n v="5590043"/>
    <n v="0"/>
    <n v="0"/>
    <n v="0"/>
    <n v="0"/>
  </r>
  <r>
    <x v="317"/>
    <n v="20848646"/>
    <n v="5160040"/>
    <n v="2125936"/>
    <n v="1629530"/>
    <n v="1349577"/>
    <n v="6.4732117375871798E-2"/>
    <x v="311"/>
    <x v="0"/>
    <n v="0.11609911089315084"/>
    <n v="0.24750000551594573"/>
    <n v="0.4119999069774653"/>
    <n v="0.76650002634133863"/>
    <n v="0.82820015587316587"/>
    <n v="7505512"/>
    <n v="5629134"/>
    <n v="2293351"/>
    <n v="5420648"/>
    <n v="0"/>
    <n v="0"/>
    <n v="0"/>
    <n v="0"/>
  </r>
  <r>
    <x v="318"/>
    <n v="21717340"/>
    <n v="5212161"/>
    <n v="2126561"/>
    <n v="1567914"/>
    <n v="1324260"/>
    <n v="6.0977080986898025E-2"/>
    <x v="312"/>
    <x v="49"/>
    <n v="4.2080679274687949E-2"/>
    <n v="0.23999997237230711"/>
    <n v="0.40799986800100763"/>
    <n v="0.73730027024853739"/>
    <n v="0.84459989514731038"/>
    <n v="7818242"/>
    <n v="5863681"/>
    <n v="2388907"/>
    <n v="5646508"/>
    <n v="3.0927799707134884E-2"/>
    <n v="3.0927757112584109E-2"/>
    <n v="3.0927741623655747E-2"/>
    <n v="3.0927789877623457E-2"/>
  </r>
  <r>
    <x v="319"/>
    <n v="47134238"/>
    <n v="9403280"/>
    <n v="3037259"/>
    <n v="2003376"/>
    <n v="1547007"/>
    <n v="3.2821300728358017E-2"/>
    <x v="313"/>
    <x v="149"/>
    <n v="-0.18323809520645018"/>
    <n v="0.19949998979510394"/>
    <n v="0.32299995320781683"/>
    <n v="0.65959998801551001"/>
    <n v="0.77220002635551188"/>
    <n v="16968325"/>
    <n v="12726244"/>
    <n v="5184766"/>
    <n v="12254901"/>
    <n v="2.9411746862744614E-2"/>
    <n v="2.94117670849674E-2"/>
    <n v="2.9411729668448849E-2"/>
    <n v="2.9411762235293848E-2"/>
  </r>
  <r>
    <x v="320"/>
    <n v="43991955"/>
    <n v="9330693"/>
    <n v="1268974"/>
    <n v="906047"/>
    <n v="699650"/>
    <n v="1.5904044273549561E-2"/>
    <x v="314"/>
    <x v="150"/>
    <n v="-0.53933524904808428"/>
    <n v="0.2120999850995483"/>
    <n v="0.13599997342105244"/>
    <n v="0.71399965641534024"/>
    <n v="0.77220055913214214"/>
    <n v="15837104"/>
    <n v="11877828"/>
    <n v="4839115"/>
    <n v="11437908"/>
    <n v="-6.6666627377775955E-2"/>
    <n v="-6.6666645712592065E-2"/>
    <n v="-6.6666653808484355E-2"/>
    <n v="-6.6666634026664062E-2"/>
  </r>
  <r>
    <x v="321"/>
    <n v="22803207"/>
    <n v="5985841"/>
    <n v="2298563"/>
    <n v="1761848"/>
    <n v="1459163"/>
    <n v="6.3989376581986918E-2"/>
    <x v="315"/>
    <x v="151"/>
    <n v="0.10417685896933171"/>
    <n v="0.26249996327270986"/>
    <n v="0.38400000935541057"/>
    <n v="0.76649976528813868"/>
    <n v="0.8282002760737589"/>
    <n v="8209154"/>
    <n v="6156866"/>
    <n v="2508352"/>
    <n v="5928833"/>
    <n v="6.0605990134443344E-2"/>
    <n v="6.0606076266420006E-2"/>
    <n v="6.060588122373689E-2"/>
    <n v="6.0605973871757257E-2"/>
  </r>
  <r>
    <x v="322"/>
    <n v="21282993"/>
    <n v="5373955"/>
    <n v="2149582"/>
    <n v="1537811"/>
    <n v="1197954"/>
    <n v="5.6286914157233428E-2"/>
    <x v="316"/>
    <x v="127"/>
    <n v="-5.6484303590193408E-2"/>
    <n v="0.25249996558284826"/>
    <n v="0.4"/>
    <n v="0.71540001730569014"/>
    <n v="0.778999499938549"/>
    <n v="7661877"/>
    <n v="5746408"/>
    <n v="2341129"/>
    <n v="5533578"/>
    <n v="3.1578911937398813E-2"/>
    <n v="3.1579049409774296E-2"/>
    <n v="3.1578849965322231E-2"/>
    <n v="3.1578900272418053E-2"/>
  </r>
  <r>
    <x v="323"/>
    <n v="22368860"/>
    <n v="5648137"/>
    <n v="2281847"/>
    <n v="1649091"/>
    <n v="1338732"/>
    <n v="5.9848020864719971E-2"/>
    <x v="317"/>
    <x v="21"/>
    <n v="-5.5141409677109565E-2"/>
    <n v="0.25249999329424921"/>
    <n v="0.40399993838676362"/>
    <n v="0.72270007585959972"/>
    <n v="0.81179995524807302"/>
    <n v="8052789"/>
    <n v="6039592"/>
    <n v="2460574"/>
    <n v="5815903"/>
    <n v="4.0403950356973972E-2"/>
    <n v="4.0403993422962303E-2"/>
    <n v="4.0403920815824668E-2"/>
    <n v="4.0403982581171505E-2"/>
  </r>
  <r>
    <x v="324"/>
    <n v="21282993"/>
    <n v="5054710"/>
    <n v="2102759"/>
    <n v="1550364"/>
    <n v="1220447"/>
    <n v="5.7343767392114449E-2"/>
    <x v="318"/>
    <x v="139"/>
    <n v="-0.11413731364380297"/>
    <n v="0.2374999606493316"/>
    <n v="0.41599992877929692"/>
    <n v="0.73729989979831256"/>
    <n v="0.78720029618850795"/>
    <n v="7661877"/>
    <n v="5746408"/>
    <n v="2341129"/>
    <n v="5533578"/>
    <n v="2.0833355539235709E-2"/>
    <n v="2.0833399951040388E-2"/>
    <n v="2.0833269743706806E-2"/>
    <n v="2.0833302586701796E-2"/>
  </r>
  <r>
    <x v="325"/>
    <n v="22803207"/>
    <n v="5529777"/>
    <n v="2300387"/>
    <n v="1763247"/>
    <n v="1518155"/>
    <n v="6.6576381120427491E-2"/>
    <x v="319"/>
    <x v="54"/>
    <n v="9.1826306587758255E-2"/>
    <n v="0.24249996941219715"/>
    <n v="0.41599995804532441"/>
    <n v="0.76650015845159969"/>
    <n v="0.86099962172060973"/>
    <n v="8209154"/>
    <n v="6156866"/>
    <n v="2508352"/>
    <n v="5928833"/>
    <n v="4.9999987209400798E-2"/>
    <n v="5.0000162014270488E-2"/>
    <n v="4.9999853489482771E-2"/>
    <n v="4.9999929159756817E-2"/>
  </r>
  <r>
    <x v="326"/>
    <n v="45787545"/>
    <n v="9519230"/>
    <n v="3268903"/>
    <n v="2133940"/>
    <n v="1631184"/>
    <n v="3.5625059172751015E-2"/>
    <x v="320"/>
    <x v="152"/>
    <n v="8.5424964342455612E-2"/>
    <n v="0.20789998677587979"/>
    <n v="0.34339993886060111"/>
    <n v="0.65280003719902369"/>
    <n v="0.76440012371481858"/>
    <n v="16483516"/>
    <n v="12362637"/>
    <n v="5036630"/>
    <n v="11904761"/>
    <n v="-2.8571411733332552E-2"/>
    <n v="-2.8571430816508037E-2"/>
    <n v="-2.8571395507531072E-2"/>
    <n v="-2.8571426239999864E-2"/>
  </r>
  <r>
    <x v="327"/>
    <n v="46236443"/>
    <n v="9709653"/>
    <n v="3301282"/>
    <n v="2177525"/>
    <n v="1647515"/>
    <n v="3.5632390666384087E-2"/>
    <x v="321"/>
    <x v="52"/>
    <n v="1.2404609829743283"/>
    <n v="0.20999999935116115"/>
    <n v="0.33999999794019414"/>
    <n v="0.65959981607145346"/>
    <n v="0.75659980941665428"/>
    <n v="16645119"/>
    <n v="12483839"/>
    <n v="5086008"/>
    <n v="12021475"/>
    <n v="5.1020375947521623E-2"/>
    <n v="5.1020354899902642E-2"/>
    <n v="5.1020279534584212E-2"/>
    <n v="5.102043135860157E-2"/>
  </r>
  <r>
    <x v="328"/>
    <n v="22151687"/>
    <n v="5593301"/>
    <n v="2237320"/>
    <n v="1698573"/>
    <n v="1364973"/>
    <n v="6.1619370118402267E-2"/>
    <x v="322"/>
    <x v="153"/>
    <n v="-3.7037498881522302E-2"/>
    <n v="0.2525000014671569"/>
    <n v="0.39999992848587979"/>
    <n v="0.75919984624461412"/>
    <n v="0.80359984528189254"/>
    <n v="7974607"/>
    <n v="5980955"/>
    <n v="2436685"/>
    <n v="5759438"/>
    <n v="-2.8571397247511787E-2"/>
    <n v="-2.8571516742446512E-2"/>
    <n v="-2.8571348837802657E-2"/>
    <n v="-2.8571390018912624E-2"/>
  </r>
  <r>
    <x v="329"/>
    <n v="21065820"/>
    <n v="5424448"/>
    <n v="2191477"/>
    <n v="1519789"/>
    <n v="1258689"/>
    <n v="5.97502969264904E-2"/>
    <x v="323"/>
    <x v="88"/>
    <n v="6.1530869494502038E-2"/>
    <n v="0.25749996914432954"/>
    <n v="0.40400000147480442"/>
    <n v="0.69349986333418057"/>
    <n v="0.82819983563507826"/>
    <n v="7583695"/>
    <n v="5687771"/>
    <n v="2317240"/>
    <n v="5477113"/>
    <n v="-1.0204027028886009E-2"/>
    <n v="-1.0204113595832398E-2"/>
    <n v="-1.0204051122343127E-2"/>
    <n v="-1.0204066880416196E-2"/>
  </r>
  <r>
    <x v="330"/>
    <n v="22803207"/>
    <n v="5985841"/>
    <n v="2442223"/>
    <n v="1729338"/>
    <n v="1347154"/>
    <n v="5.9077392052793276E-2"/>
    <x v="324"/>
    <x v="30"/>
    <n v="-1.2876429342059903E-2"/>
    <n v="0.26249996327270986"/>
    <n v="0.40799997861620446"/>
    <n v="0.70809995647408119"/>
    <n v="0.77899982536670098"/>
    <n v="8209154"/>
    <n v="6156866"/>
    <n v="2508352"/>
    <n v="5928833"/>
    <n v="1.9417496223979036E-2"/>
    <n v="1.9417536813745029E-2"/>
    <n v="1.9417420488065051E-2"/>
    <n v="1.9417449018664934E-2"/>
  </r>
  <r>
    <x v="331"/>
    <n v="22803207"/>
    <n v="5472769"/>
    <n v="2123434"/>
    <n v="1519105"/>
    <n v="1295492"/>
    <n v="5.6811833528503247E-2"/>
    <x v="325"/>
    <x v="154"/>
    <n v="-9.2762280506242245E-3"/>
    <n v="0.23999997017963307"/>
    <n v="0.38799993202709632"/>
    <n v="0.71540014900392479"/>
    <n v="0.8527995102379361"/>
    <n v="8209154"/>
    <n v="6156866"/>
    <n v="2508352"/>
    <n v="5928833"/>
    <n v="7.1428580751165871E-2"/>
    <n v="7.1428621149072669E-2"/>
    <n v="7.142835785640167E-2"/>
    <n v="7.1428468162913816E-2"/>
  </r>
  <r>
    <x v="332"/>
    <n v="21717340"/>
    <n v="5537921"/>
    <n v="2170865"/>
    <n v="1584731"/>
    <n v="1364454"/>
    <n v="6.2827860133883806E-2"/>
    <x v="326"/>
    <x v="58"/>
    <n v="-5.6304066449077927E-2"/>
    <n v="0.25499996776769163"/>
    <n v="0.39199999422165827"/>
    <n v="0.72999979270935778"/>
    <n v="0.86100038429234993"/>
    <n v="7818242"/>
    <n v="5863681"/>
    <n v="2388907"/>
    <n v="5646508"/>
    <n v="-4.7619036017596983E-2"/>
    <n v="-4.7619194570744261E-2"/>
    <n v="-4.7618914729671169E-2"/>
    <n v="-4.7618983364854484E-2"/>
  </r>
  <r>
    <x v="333"/>
    <n v="47134238"/>
    <n v="10195135"/>
    <n v="3327692"/>
    <n v="2308087"/>
    <n v="1728295"/>
    <n v="3.6667506961712205E-2"/>
    <x v="327"/>
    <x v="149"/>
    <n v="2.9261643718434538E-2"/>
    <n v="0.21629998558584951"/>
    <n v="0.32639999372249606"/>
    <n v="0.69359994855293094"/>
    <n v="0.74879976361376321"/>
    <n v="16968325"/>
    <n v="12726244"/>
    <n v="5184766"/>
    <n v="12254901"/>
    <n v="2.9411746862744614E-2"/>
    <n v="2.94117670849674E-2"/>
    <n v="2.9411729668448849E-2"/>
    <n v="2.9411762235293848E-2"/>
  </r>
  <r>
    <x v="334"/>
    <n v="46685340"/>
    <n v="10196078"/>
    <n v="3501333"/>
    <n v="2452333"/>
    <n v="1989333"/>
    <n v="4.2611513592918031E-2"/>
    <x v="328"/>
    <x v="155"/>
    <n v="0.19586457141979285"/>
    <n v="0.2183999945164799"/>
    <n v="0.34339998183615306"/>
    <n v="0.7003998191545906"/>
    <n v="0.81120019181734293"/>
    <n v="16806722"/>
    <n v="12605042"/>
    <n v="5135387"/>
    <n v="12138188"/>
    <n v="9.7087320312940761E-3"/>
    <n v="9.7087923033931656E-3"/>
    <n v="9.708793222503731E-3"/>
    <n v="9.7087087898948266E-3"/>
  </r>
  <r>
    <x v="335"/>
    <n v="21500167"/>
    <n v="5643793"/>
    <n v="2212367"/>
    <n v="1582727"/>
    <n v="1310814"/>
    <n v="6.0967619460816282E-2"/>
    <x v="329"/>
    <x v="32"/>
    <n v="-1.0577041867413484E-2"/>
    <n v="0.26249996104681417"/>
    <n v="0.39200002551475577"/>
    <n v="0.71539984098479137"/>
    <n v="0.82819968320499993"/>
    <n v="7740060"/>
    <n v="5805045"/>
    <n v="2365018"/>
    <n v="5590043"/>
    <n v="-2.9411731512286488E-2"/>
    <n v="-2.9411690942332758E-2"/>
    <n v="-2.9411680213076385E-2"/>
    <n v="-2.9411723852223126E-2"/>
  </r>
  <r>
    <x v="336"/>
    <n v="20848646"/>
    <n v="5420648"/>
    <n v="2254989"/>
    <n v="1580296"/>
    <n v="1282884"/>
    <n v="6.1533204602351635E-2"/>
    <x v="330"/>
    <x v="78"/>
    <n v="2.9839310724341761E-2"/>
    <n v="0.2600000019185898"/>
    <n v="0.41599989521547975"/>
    <n v="0.7007998708641151"/>
    <n v="0.81179981471825535"/>
    <n v="7505512"/>
    <n v="5629134"/>
    <n v="2293351"/>
    <n v="5420648"/>
    <n v="-1.0309354476940369E-2"/>
    <n v="-1.0309310976127528E-2"/>
    <n v="-1.0309247207885286E-2"/>
    <n v="-1.0309263292541115E-2"/>
  </r>
  <r>
    <x v="337"/>
    <n v="22368860"/>
    <n v="5759981"/>
    <n v="2280952"/>
    <n v="1581840"/>
    <n v="1336022"/>
    <n v="5.9726870300945152E-2"/>
    <x v="331"/>
    <x v="96"/>
    <n v="1.0993685157453914E-2"/>
    <n v="0.2574999798827477"/>
    <n v="0.3959999173608385"/>
    <n v="0.69349990705635189"/>
    <n v="0.84459995954078793"/>
    <n v="8052789"/>
    <n v="6039592"/>
    <n v="2460574"/>
    <n v="5815903"/>
    <n v="-1.9047638770085196E-2"/>
    <n v="-1.9047677828297749E-2"/>
    <n v="-1.9047565891868401E-2"/>
    <n v="-1.9047593345941749E-2"/>
  </r>
  <r>
    <x v="338"/>
    <n v="22586034"/>
    <n v="5815903"/>
    <n v="2419415"/>
    <n v="1783835"/>
    <n v="1418862"/>
    <n v="6.2820325162000548E-2"/>
    <x v="332"/>
    <x v="69"/>
    <n v="0.10576126944543618"/>
    <n v="0.25749996657226321"/>
    <n v="0.41599988858136044"/>
    <n v="0.73730013247003923"/>
    <n v="0.79539979874820266"/>
    <n v="8130972"/>
    <n v="6098229"/>
    <n v="2484463"/>
    <n v="5872368"/>
    <n v="-9.5237584774265915E-3"/>
    <n v="-9.5238389141488744E-3"/>
    <n v="-9.523782945934256E-3"/>
    <n v="-9.5237966729708745E-3"/>
  </r>
  <r>
    <x v="339"/>
    <n v="21065820"/>
    <n v="5108461"/>
    <n v="2125119"/>
    <n v="1582364"/>
    <n v="1336464"/>
    <n v="6.3442296573311643E-2"/>
    <x v="333"/>
    <x v="43"/>
    <n v="9.7796811497079528E-3"/>
    <n v="0.24249998338540821"/>
    <n v="0.41599984809515039"/>
    <n v="0.74460018474259559"/>
    <n v="0.8445995990808689"/>
    <n v="7583695"/>
    <n v="5687771"/>
    <n v="2317240"/>
    <n v="5477113"/>
    <n v="-2.9999966744442053E-2"/>
    <n v="-2.9999926667224952E-2"/>
    <n v="-2.9999912093689685E-2"/>
    <n v="-2.9999957495854046E-2"/>
  </r>
  <r>
    <x v="340"/>
    <n v="43991955"/>
    <n v="9145927"/>
    <n v="3140711"/>
    <n v="2157040"/>
    <n v="1665666"/>
    <n v="3.7862968354100197E-2"/>
    <x v="334"/>
    <x v="150"/>
    <n v="3.2602745358070839E-2"/>
    <n v="0.20789998989587982"/>
    <n v="0.34339996372155607"/>
    <n v="0.68679989976791878"/>
    <n v="0.77219986648369987"/>
    <n v="15837104"/>
    <n v="11877828"/>
    <n v="4839115"/>
    <n v="11437908"/>
    <n v="-6.6666627377775955E-2"/>
    <n v="-6.6666645712592065E-2"/>
    <n v="-6.6666653808484355E-2"/>
    <n v="-6.6666634026664062E-2"/>
  </r>
  <r>
    <x v="341"/>
    <n v="43991955"/>
    <n v="9238310"/>
    <n v="3078205"/>
    <n v="2093179"/>
    <n v="1632680"/>
    <n v="3.711314943834617E-2"/>
    <x v="335"/>
    <x v="156"/>
    <n v="-0.12903470660769212"/>
    <n v="0.20999998749771406"/>
    <n v="0.33320001169044988"/>
    <n v="0.67999987005413864"/>
    <n v="0.78000018154204676"/>
    <n v="15837104"/>
    <n v="11877828"/>
    <n v="4839115"/>
    <n v="11437908"/>
    <n v="-5.7692273365383184E-2"/>
    <n v="-5.7692310743589714E-2"/>
    <n v="-5.7692244031462447E-2"/>
    <n v="-5.769230135502923E-2"/>
  </r>
  <r>
    <x v="342"/>
    <n v="22586034"/>
    <n v="5533578"/>
    <n v="2257699"/>
    <n v="1582196"/>
    <n v="1245504"/>
    <n v="5.5144874040302959E-2"/>
    <x v="336"/>
    <x v="157"/>
    <n v="-9.5505540022857272E-2"/>
    <n v="0.24499998538920112"/>
    <n v="0.40799985109092163"/>
    <n v="0.70080023953591686"/>
    <n v="0.78719956313882733"/>
    <n v="8130972"/>
    <n v="6098229"/>
    <n v="2484463"/>
    <n v="5872368"/>
    <n v="5.0505034844691155E-2"/>
    <n v="5.0505034844691155E-2"/>
    <n v="5.050490101978089E-2"/>
    <n v="5.0504978226464381E-2"/>
  </r>
  <r>
    <x v="343"/>
    <n v="21500167"/>
    <n v="5213790"/>
    <n v="2106371"/>
    <n v="1522274"/>
    <n v="1235782"/>
    <n v="5.7477786102777713E-2"/>
    <x v="337"/>
    <x v="147"/>
    <n v="-6.5906180667517744E-2"/>
    <n v="0.24249997686064484"/>
    <n v="0.40399996931215104"/>
    <n v="0.72269984727286884"/>
    <n v="0.81179997819052285"/>
    <n v="7740060"/>
    <n v="5805045"/>
    <n v="2365018"/>
    <n v="5590043"/>
    <n v="3.1250099926560582E-2"/>
    <n v="3.1250099926560582E-2"/>
    <n v="3.124990461556032E-2"/>
    <n v="3.1249953880052805E-2"/>
  </r>
  <r>
    <x v="344"/>
    <n v="22586034"/>
    <n v="5477113"/>
    <n v="2212753"/>
    <n v="1566850"/>
    <n v="1246273"/>
    <n v="5.5178921629180228E-2"/>
    <x v="338"/>
    <x v="99"/>
    <n v="-7.6145772394388356E-2"/>
    <n v="0.24249998915258872"/>
    <n v="0.40399988095918415"/>
    <n v="0.70809981954605872"/>
    <n v="0.79540032549382522"/>
    <n v="8130972"/>
    <n v="6098229"/>
    <n v="2484463"/>
    <n v="5872368"/>
    <n v="9.7088102022790945E-3"/>
    <n v="9.7087684068726254E-3"/>
    <n v="9.7087102440325257E-3"/>
    <n v="9.708724509332356E-3"/>
  </r>
  <r>
    <x v="345"/>
    <n v="21934513"/>
    <n v="5648137"/>
    <n v="2259254"/>
    <n v="1682241"/>
    <n v="1379437"/>
    <n v="6.2888882009826244E-2"/>
    <x v="339"/>
    <x v="115"/>
    <n v="1.0913163478365462E-3"/>
    <n v="0.25749999555495034"/>
    <n v="0.39999985836037616"/>
    <n v="0.74460020874146948"/>
    <n v="0.81999963144400834"/>
    <n v="7896424"/>
    <n v="5922318"/>
    <n v="2412796"/>
    <n v="5702973"/>
    <n v="-2.8846243720922926E-2"/>
    <n v="-2.8846243720922926E-2"/>
    <n v="-2.884607257181937E-2"/>
    <n v="-2.8846114548679469E-2"/>
  </r>
  <r>
    <x v="346"/>
    <n v="22803207"/>
    <n v="5928833"/>
    <n v="2276672"/>
    <n v="1661970"/>
    <n v="1308303"/>
    <n v="5.7373640470833771E-2"/>
    <x v="340"/>
    <x v="63"/>
    <n v="-9.5656311802413296E-2"/>
    <n v="0.25999996404014575"/>
    <n v="0.38400002158940894"/>
    <n v="0.72999975402693051"/>
    <n v="0.78720012996624489"/>
    <n v="8209154"/>
    <n v="6156866"/>
    <n v="2508352"/>
    <n v="5928833"/>
    <n v="8.2474176506307284E-2"/>
    <n v="8.247431199322186E-2"/>
    <n v="8.2473977663081843E-2"/>
    <n v="8.2474106340329367E-2"/>
  </r>
  <r>
    <x v="347"/>
    <n v="45787545"/>
    <n v="9230769"/>
    <n v="3232615"/>
    <n v="2220160"/>
    <n v="1783676"/>
    <n v="3.8955484510034333E-2"/>
    <x v="341"/>
    <x v="34"/>
    <n v="2.8854477169268922E-2"/>
    <n v="0.20159999842751997"/>
    <n v="0.35019996708833251"/>
    <n v="0.68680000556824738"/>
    <n v="0.80339975497261462"/>
    <n v="16483516"/>
    <n v="12362637"/>
    <n v="5036630"/>
    <n v="11904761"/>
    <n v="4.0816300758017343E-2"/>
    <n v="4.0816300758017343E-2"/>
    <n v="4.0816347617281368E-2"/>
    <n v="4.0816292629736184E-2"/>
  </r>
  <r>
    <x v="348"/>
    <n v="43094160"/>
    <n v="8687782"/>
    <n v="2806153"/>
    <n v="1812775"/>
    <n v="1385685"/>
    <n v="3.2154820978062923E-2"/>
    <x v="342"/>
    <x v="158"/>
    <n v="-0.13360031512605031"/>
    <n v="0.20159998477751973"/>
    <n v="0.3229999325489521"/>
    <n v="0.64600005773028057"/>
    <n v="0.76439988415550741"/>
    <n v="15513897"/>
    <n v="11635423"/>
    <n v="4740357"/>
    <n v="11204481"/>
    <n v="-2.040821352186617E-2"/>
    <n v="-2.0408192474246967E-2"/>
    <n v="-2.0408277133318831E-2"/>
    <n v="-2.0408190029155726E-2"/>
  </r>
  <r>
    <x v="349"/>
    <n v="21282993"/>
    <n v="5427163"/>
    <n v="2214282"/>
    <n v="1584097"/>
    <n v="1324939"/>
    <n v="6.2253415203397382E-2"/>
    <x v="343"/>
    <x v="110"/>
    <n v="0.12890665337088447"/>
    <n v="0.25499998989803735"/>
    <n v="0.40799990713380085"/>
    <n v="0.71539984518683708"/>
    <n v="0.83640016993908828"/>
    <n v="7661877"/>
    <n v="5746408"/>
    <n v="2341129"/>
    <n v="5533578"/>
    <n v="-5.7692364455319778E-2"/>
    <n v="-5.7692323459811012E-2"/>
    <n v="-5.769214514363874E-2"/>
    <n v="-5.7692229097359049E-2"/>
  </r>
  <r>
    <x v="350"/>
    <n v="21065820"/>
    <n v="5108461"/>
    <n v="2022950"/>
    <n v="1402916"/>
    <n v="1104375"/>
    <n v="5.2424970876994104E-2"/>
    <x v="344"/>
    <x v="50"/>
    <n v="-8.7909009173535724E-2"/>
    <n v="0.24249998338540821"/>
    <n v="0.39599989116095824"/>
    <n v="0.69350008650732842"/>
    <n v="0.7871996612769403"/>
    <n v="7583695"/>
    <n v="5687771"/>
    <n v="2317240"/>
    <n v="5477113"/>
    <n v="-2.0202039777469372E-2"/>
    <n v="-2.0202082843457703E-2"/>
    <n v="-2.0201960407912334E-2"/>
    <n v="-2.0201991290585752E-2"/>
  </r>
  <r>
    <x v="351"/>
    <n v="22368860"/>
    <n v="5424448"/>
    <n v="2104686"/>
    <n v="1597877"/>
    <n v="1284054"/>
    <n v="5.7403640596793933E-2"/>
    <x v="345"/>
    <x v="102"/>
    <n v="4.0318275564798389E-2"/>
    <n v="0.24249997541224722"/>
    <n v="0.3880000324456977"/>
    <n v="0.75919970960038696"/>
    <n v="0.8036000267855411"/>
    <n v="8052789"/>
    <n v="6039592"/>
    <n v="2460574"/>
    <n v="5815903"/>
    <n v="-9.6154555691496668E-3"/>
    <n v="-9.6154145736410124E-3"/>
    <n v="-9.615357523939827E-3"/>
    <n v="-9.6153715162264897E-3"/>
  </r>
  <r>
    <x v="352"/>
    <n v="21065820"/>
    <n v="5213790"/>
    <n v="2064661"/>
    <n v="1507202"/>
    <n v="1211187"/>
    <n v="5.7495364528890876E-2"/>
    <x v="346"/>
    <x v="159"/>
    <n v="-8.5762654837664987E-2"/>
    <n v="0.247499978638382"/>
    <n v="0.39600003068784895"/>
    <n v="0.7299997432992632"/>
    <n v="0.80359965021277835"/>
    <n v="7583695"/>
    <n v="5687771"/>
    <n v="2317240"/>
    <n v="5477113"/>
    <n v="-3.9603876387590109E-2"/>
    <n v="-3.9603918600791155E-2"/>
    <n v="-3.9603845497091394E-2"/>
    <n v="-3.9603904840510351E-2"/>
  </r>
  <r>
    <x v="353"/>
    <n v="22151687"/>
    <n v="5261025"/>
    <n v="2062322"/>
    <n v="1430220"/>
    <n v="1231419"/>
    <n v="5.5590303348002343E-2"/>
    <x v="347"/>
    <x v="153"/>
    <n v="-3.1082865026457518E-2"/>
    <n v="0.23749997009257129"/>
    <n v="0.39200003801540573"/>
    <n v="0.69349985113866797"/>
    <n v="0.8609997063388849"/>
    <n v="7974607"/>
    <n v="5980955"/>
    <n v="2436685"/>
    <n v="5759438"/>
    <n v="-2.8571397247511787E-2"/>
    <n v="-2.8571516742446512E-2"/>
    <n v="-2.8571348837802657E-2"/>
    <n v="-2.8571390018912624E-2"/>
  </r>
  <r>
    <x v="354"/>
    <n v="46236443"/>
    <n v="9321266"/>
    <n v="3042461"/>
    <n v="1965430"/>
    <n v="1502374"/>
    <n v="3.2493286734881402E-2"/>
    <x v="348"/>
    <x v="160"/>
    <n v="-0.16588672574431385"/>
    <n v="0.20159998034450877"/>
    <n v="0.32639997614058003"/>
    <n v="0.64600006376416985"/>
    <n v="0.7643996479141969"/>
    <n v="16645119"/>
    <n v="12483839"/>
    <n v="5086008"/>
    <n v="12021475"/>
    <n v="9.8039156209148715E-3"/>
    <n v="9.8038953986920863E-3"/>
    <n v="9.8037775258457138E-3"/>
    <n v="9.8039767451021387E-3"/>
  </r>
  <r>
    <x v="355"/>
    <n v="43094160"/>
    <n v="9140271"/>
    <n v="3263076"/>
    <n v="2107947"/>
    <n v="1677083"/>
    <n v="3.8916711684367444E-2"/>
    <x v="349"/>
    <x v="0"/>
    <n v="0.21029166080314066"/>
    <n v="0.21209999220311987"/>
    <n v="0.35699991827375799"/>
    <n v="0.64599997057990677"/>
    <n v="0.79560017400817007"/>
    <n v="15513897"/>
    <n v="11635423"/>
    <n v="4740357"/>
    <n v="11204481"/>
    <n v="0"/>
    <n v="0"/>
    <n v="0"/>
    <n v="0"/>
  </r>
  <r>
    <x v="356"/>
    <n v="21500167"/>
    <n v="5106289"/>
    <n v="1940390"/>
    <n v="1430649"/>
    <n v="1196595"/>
    <n v="5.5655149097213988E-2"/>
    <x v="350"/>
    <x v="114"/>
    <n v="-0.10599042774802347"/>
    <n v="0.23749996918628585"/>
    <n v="0.38000003525064874"/>
    <n v="0.73729971809790817"/>
    <n v="0.83640012330068381"/>
    <n v="7740060"/>
    <n v="5805045"/>
    <n v="2365018"/>
    <n v="5590043"/>
    <n v="1.0204157545207204E-2"/>
    <n v="1.0204113595832398E-2"/>
    <n v="1.0204051122343127E-2"/>
    <n v="1.0204066880416196E-2"/>
  </r>
  <r>
    <x v="357"/>
    <n v="21282993"/>
    <n v="5320748"/>
    <n v="2107016"/>
    <n v="1568884"/>
    <n v="1312214"/>
    <n v="6.1655519973154153E-2"/>
    <x v="351"/>
    <x v="113"/>
    <n v="0.17607161132846216"/>
    <n v="0.24999998825353181"/>
    <n v="0.39599996090775208"/>
    <n v="0.74459994608488977"/>
    <n v="0.83639963184021249"/>
    <n v="7661877"/>
    <n v="5746408"/>
    <n v="2341129"/>
    <n v="5533578"/>
    <n v="1.0309222615097369E-2"/>
    <n v="1.0309310976127639E-2"/>
    <n v="1.0309247207885175E-2"/>
    <n v="1.0309263292541226E-2"/>
  </r>
  <r>
    <x v="358"/>
    <n v="20631473"/>
    <n v="5261025"/>
    <n v="2167542"/>
    <n v="1582306"/>
    <n v="1258566"/>
    <n v="6.1002236728322792E-2"/>
    <x v="352"/>
    <x v="15"/>
    <n v="6.2689336322857558E-2"/>
    <n v="0.25499997019117343"/>
    <n v="0.41199994297689141"/>
    <n v="0.73000015685970565"/>
    <n v="0.79539987840531479"/>
    <n v="7427330"/>
    <n v="5570497"/>
    <n v="2269462"/>
    <n v="5364183"/>
    <n v="-7.7669860715337213E-2"/>
    <n v="-7.7669981680881794E-2"/>
    <n v="-7.7669681952259872E-2"/>
    <n v="-7.7669796074659403E-2"/>
  </r>
  <r>
    <x v="359"/>
    <n v="20631473"/>
    <n v="5209447"/>
    <n v="2146292"/>
    <n v="1645132"/>
    <n v="1295048"/>
    <n v="6.2770506012828076E-2"/>
    <x v="353"/>
    <x v="94"/>
    <n v="9.1748987542926042E-2"/>
    <n v="0.25250000327170047"/>
    <n v="0.41199996851873144"/>
    <n v="0.76649961887758045"/>
    <n v="0.78720005446371477"/>
    <n v="7427330"/>
    <n v="5570497"/>
    <n v="2269462"/>
    <n v="5364183"/>
    <n v="-2.0618577092037627E-2"/>
    <n v="-2.0618621952255056E-2"/>
    <n v="-2.0618494415770461E-2"/>
    <n v="-2.0618526585082342E-2"/>
  </r>
  <r>
    <x v="360"/>
    <n v="22368860"/>
    <n v="5648137"/>
    <n v="2349625"/>
    <n v="1629465"/>
    <n v="1309438"/>
    <n v="5.8538432445819771E-2"/>
    <x v="354"/>
    <x v="46"/>
    <n v="5.3033153630440921E-2"/>
    <n v="0.25249999329424921"/>
    <n v="0.41600000141639626"/>
    <n v="0.69350002659998933"/>
    <n v="0.80359995458632127"/>
    <n v="8052789"/>
    <n v="6039592"/>
    <n v="2460574"/>
    <n v="5815903"/>
    <n v="9.803868704752583E-3"/>
    <n v="9.8039527132371962E-3"/>
    <n v="9.8038934043587211E-3"/>
    <n v="9.803907950741042E-3"/>
  </r>
  <r>
    <x v="361"/>
    <n v="45338648"/>
    <n v="9521116"/>
    <n v="3269551"/>
    <n v="2201061"/>
    <n v="1768333"/>
    <n v="3.9002773086661079E-2"/>
    <x v="355"/>
    <x v="35"/>
    <n v="0.2003332689885069"/>
    <n v="0.20999999823550097"/>
    <n v="0.34339997538103728"/>
    <n v="0.6731997757490249"/>
    <n v="0.80340026923379226"/>
    <n v="16321913"/>
    <n v="12241435"/>
    <n v="4987251"/>
    <n v="11788048"/>
    <n v="-1.941746406258793E-2"/>
    <n v="-1.9417424399657879E-2"/>
    <n v="-1.9417389827149356E-2"/>
    <n v="-1.9417500764257301E-2"/>
  </r>
  <r>
    <x v="362"/>
    <n v="43543058"/>
    <n v="8778280"/>
    <n v="3133846"/>
    <n v="2109705"/>
    <n v="1596202"/>
    <n v="3.6658013316382146E-2"/>
    <x v="356"/>
    <x v="161"/>
    <n v="-5.8039291353914724E-2"/>
    <n v="0.2015999886824669"/>
    <n v="0.35700000455670133"/>
    <n v="0.67319995941089639"/>
    <n v="0.75659961937806475"/>
    <n v="15675500"/>
    <n v="11756625"/>
    <n v="4789736"/>
    <n v="11321195"/>
    <n v="1.0416660623697505E-2"/>
    <n v="1.0416638913772092E-2"/>
    <n v="1.0416725997641096E-2"/>
    <n v="1.0416725236983337E-2"/>
  </r>
  <r>
    <x v="363"/>
    <n v="22151687"/>
    <n v="5316404"/>
    <n v="2041499"/>
    <n v="1415779"/>
    <n v="1172548"/>
    <n v="5.2932672802753128E-2"/>
    <x v="357"/>
    <x v="40"/>
    <n v="-4.8916880802986507E-2"/>
    <n v="0.23999996027390599"/>
    <n v="0.38399997441879885"/>
    <n v="0.69349972740618537"/>
    <n v="0.82819988147867707"/>
    <n v="7974607"/>
    <n v="5980955"/>
    <n v="2436685"/>
    <n v="5759438"/>
    <n v="3.0302995067221783E-2"/>
    <n v="3.0302952001233452E-2"/>
    <n v="3.0302940611868445E-2"/>
    <n v="3.0302986935878629E-2"/>
  </r>
  <r>
    <x v="364"/>
    <n v="21934513"/>
    <n v="5319119"/>
    <n v="2106371"/>
    <n v="1491521"/>
    <n v="1284200"/>
    <n v="5.854700307228157E-2"/>
    <x v="358"/>
    <x v="162"/>
    <n v="-5.0417495501231424E-2"/>
    <n v="0.24249998164992312"/>
    <n v="0.39599997668786879"/>
    <n v="0.70809985515372176"/>
    <n v="0.86100028092128778"/>
    <n v="7896424"/>
    <n v="5922318"/>
    <n v="2412796"/>
    <n v="5702973"/>
    <n v="3.0612211602979222E-2"/>
    <n v="3.0612166765743076E-2"/>
    <n v="3.0612153367029382E-2"/>
    <n v="3.061220064124881E-2"/>
  </r>
  <r>
    <x v="365"/>
    <n v="21717340"/>
    <n v="5375041"/>
    <n v="2042515"/>
    <n v="1520857"/>
    <n v="1284516"/>
    <n v="5.914702260958294E-2"/>
    <x v="359"/>
    <x v="31"/>
    <n v="-3.0412231062971751E-2"/>
    <n v="0.24749997006999935"/>
    <n v="0.37999989209384638"/>
    <n v="0.74460016205511348"/>
    <n v="0.84460011690776982"/>
    <n v="7818242"/>
    <n v="5863681"/>
    <n v="2388907"/>
    <n v="5646508"/>
    <n v="5.2631564774959561E-2"/>
    <n v="5.2631569499094866E-2"/>
    <n v="5.2631416608870385E-2"/>
    <n v="5.2631500454030089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20848646"/>
    <n v="5107918"/>
    <n v="2104462"/>
    <n v="1505532"/>
    <n v="1271572.67328"/>
    <x v="0"/>
    <x v="0"/>
    <n v="0"/>
    <x v="0"/>
    <n v="0.2449999870495187"/>
    <n v="0.41199995771271192"/>
    <n v="0.71539994544924068"/>
    <n v="0.84460022987223116"/>
    <n v="7505512"/>
    <n v="5629134"/>
    <n v="2293351"/>
    <n v="5420648"/>
    <n v="0"/>
    <n v="0"/>
    <n v="0"/>
    <n v="0"/>
    <n v="385075"/>
    <n v="0.17"/>
    <n v="37"/>
    <n v="22"/>
    <n v="26"/>
    <n v="364"/>
    <n v="32"/>
    <n v="0.95"/>
    <n v="0"/>
    <n v="5107918"/>
    <n v="2104462"/>
    <n v="1505532"/>
    <n v="1271572.67328"/>
    <n v="0"/>
    <n v="0"/>
    <n v="0"/>
    <n v="0"/>
  </r>
  <r>
    <x v="1"/>
    <n v="21934513"/>
    <n v="5428792"/>
    <n v="2171516"/>
    <n v="1569355"/>
    <n v="1261133"/>
    <x v="1"/>
    <x v="0"/>
    <n v="0"/>
    <x v="0"/>
    <n v="0.24750000148168322"/>
    <n v="0.39999985263756649"/>
    <n v="0.72270017812440712"/>
    <n v="0.80359956797537846"/>
    <n v="7896424"/>
    <n v="5922318"/>
    <n v="2412796"/>
    <n v="5702973"/>
    <n v="0"/>
    <n v="0"/>
    <n v="0"/>
    <n v="0"/>
    <n v="388232"/>
    <n v="0.19"/>
    <n v="31"/>
    <n v="17"/>
    <n v="28"/>
    <n v="360"/>
    <n v="35"/>
    <n v="0.95"/>
    <n v="0"/>
    <n v="5428792"/>
    <n v="2171516"/>
    <n v="1569355"/>
    <n v="1261133"/>
    <n v="0"/>
    <n v="0"/>
    <n v="0"/>
    <n v="0"/>
  </r>
  <r>
    <x v="2"/>
    <n v="20848646"/>
    <n v="5212161"/>
    <n v="2001470"/>
    <n v="1402630"/>
    <n v="1138655"/>
    <x v="2"/>
    <x v="0"/>
    <n v="0"/>
    <x v="0"/>
    <n v="0.24999997601762725"/>
    <n v="0.38400003376718411"/>
    <n v="0.70079991206463255"/>
    <n v="0.81179997575982266"/>
    <n v="7505512"/>
    <n v="5629134"/>
    <n v="2293351"/>
    <n v="5420648"/>
    <n v="0"/>
    <n v="0"/>
    <n v="0"/>
    <n v="0"/>
    <n v="399964"/>
    <n v="0.18"/>
    <n v="30"/>
    <n v="22"/>
    <n v="29"/>
    <n v="370"/>
    <n v="31"/>
    <n v="0.94"/>
    <n v="0"/>
    <n v="5212161"/>
    <n v="2001470"/>
    <n v="1402630"/>
    <n v="1138655"/>
    <n v="0"/>
    <n v="0"/>
    <n v="0"/>
    <n v="0"/>
  </r>
  <r>
    <x v="3"/>
    <n v="21717340"/>
    <n v="5700801"/>
    <n v="2303123"/>
    <n v="1597216"/>
    <n v="1296620"/>
    <x v="3"/>
    <x v="0"/>
    <n v="0"/>
    <x v="0"/>
    <n v="0.2624999654653839"/>
    <n v="0.40399989404997649"/>
    <n v="0.69350008662151352"/>
    <n v="0.811800032055777"/>
    <n v="7818242"/>
    <n v="5863681"/>
    <n v="2388907"/>
    <n v="5646508"/>
    <n v="0"/>
    <n v="0"/>
    <n v="0"/>
    <n v="0"/>
    <n v="408471"/>
    <n v="0.17"/>
    <n v="30"/>
    <n v="19"/>
    <n v="26"/>
    <n v="386"/>
    <n v="40"/>
    <n v="0.94"/>
    <n v="0"/>
    <n v="5700801"/>
    <n v="2303123"/>
    <n v="1597216"/>
    <n v="1296620"/>
    <n v="0"/>
    <n v="0"/>
    <n v="0"/>
    <n v="0"/>
  </r>
  <r>
    <x v="4"/>
    <n v="42645263"/>
    <n v="8776395"/>
    <n v="2924294"/>
    <n v="2087946"/>
    <n v="1596026"/>
    <x v="4"/>
    <x v="0"/>
    <n v="0"/>
    <x v="0"/>
    <n v="0.20579999705946239"/>
    <n v="0.3331999072512119"/>
    <n v="0.714000028724882"/>
    <n v="0.76440003716571214"/>
    <n v="15352294"/>
    <n v="11514221"/>
    <n v="4690978"/>
    <n v="11087768"/>
    <n v="0"/>
    <n v="0"/>
    <n v="0"/>
    <n v="0"/>
    <n v="384771"/>
    <n v="0.19"/>
    <n v="31"/>
    <n v="22"/>
    <n v="27"/>
    <n v="390"/>
    <n v="33"/>
    <n v="0.92"/>
    <n v="0"/>
    <n v="8776395"/>
    <n v="2924294"/>
    <n v="2087946"/>
    <n v="1596026"/>
    <n v="0"/>
    <n v="0"/>
    <n v="0"/>
    <n v="0"/>
  </r>
  <r>
    <x v="5"/>
    <n v="43543058"/>
    <n v="8778280"/>
    <n v="3014461"/>
    <n v="2049833"/>
    <n v="1582881"/>
    <x v="5"/>
    <x v="0"/>
    <n v="0"/>
    <x v="0"/>
    <n v="0.2015999886824669"/>
    <n v="0.34339995990102845"/>
    <n v="0.67999984076755349"/>
    <n v="0.77219997921781924"/>
    <n v="15675500"/>
    <n v="11756625"/>
    <n v="4789736"/>
    <n v="11321195"/>
    <n v="0"/>
    <n v="0"/>
    <n v="0"/>
    <n v="0"/>
    <n v="390787"/>
    <n v="0.19"/>
    <n v="33"/>
    <n v="18"/>
    <n v="26"/>
    <n v="360"/>
    <n v="36"/>
    <n v="0.93"/>
    <n v="0"/>
    <n v="8778280"/>
    <n v="3014461"/>
    <n v="2049833"/>
    <n v="1582881"/>
    <n v="0"/>
    <n v="0"/>
    <n v="0"/>
    <n v="0"/>
  </r>
  <r>
    <x v="6"/>
    <n v="22803207"/>
    <n v="5415761"/>
    <n v="2079652"/>
    <n v="1442239"/>
    <n v="1123504"/>
    <x v="6"/>
    <x v="0"/>
    <n v="0"/>
    <x v="0"/>
    <n v="0.23749997094706898"/>
    <n v="0.3839999586392383"/>
    <n v="0.69350016252719204"/>
    <n v="0.77899987450068953"/>
    <n v="8209154"/>
    <n v="6156866"/>
    <n v="2508352"/>
    <n v="5928833"/>
    <n v="0"/>
    <n v="0"/>
    <n v="0"/>
    <n v="0"/>
    <n v="388351"/>
    <n v="0.18"/>
    <n v="36"/>
    <n v="19"/>
    <n v="30"/>
    <n v="381"/>
    <n v="34"/>
    <n v="0.93"/>
    <n v="0"/>
    <n v="5415761"/>
    <n v="2079651.9999999998"/>
    <n v="1442239"/>
    <n v="1123504"/>
    <n v="0"/>
    <n v="0"/>
    <n v="0"/>
    <n v="0"/>
  </r>
  <r>
    <x v="7"/>
    <n v="21717340"/>
    <n v="5320748"/>
    <n v="2085733"/>
    <n v="1583488"/>
    <n v="1311445"/>
    <x v="7"/>
    <x v="1"/>
    <n v="4.1666686651977258E-2"/>
    <x v="1"/>
    <n v="0.24499998618615354"/>
    <n v="0.39199995940420407"/>
    <n v="0.75919976334458916"/>
    <n v="0.82820015055371432"/>
    <n v="7818242"/>
    <n v="5863681"/>
    <n v="2388907"/>
    <n v="5646508"/>
    <n v="4.1666711078471419E-2"/>
    <n v="4.166662225486184E-2"/>
    <n v="4.1666539487413834E-2"/>
    <n v="4.1666605173403592E-2"/>
    <n v="387624"/>
    <n v="0.17"/>
    <n v="39"/>
    <n v="22"/>
    <n v="25"/>
    <n v="359"/>
    <n v="37"/>
    <n v="0.95"/>
    <n v="4.1666686651977307E-2"/>
    <n v="5320748"/>
    <n v="2085733"/>
    <n v="1583488"/>
    <n v="1311445"/>
    <n v="4.1666682981206904E-2"/>
    <n v="-8.8996617662852051E-3"/>
    <n v="5.1779703121554332E-2"/>
    <n v="3.1356703048005974E-2"/>
  </r>
  <r>
    <x v="8"/>
    <n v="22586034"/>
    <n v="5872368"/>
    <n v="2372437"/>
    <n v="1766516"/>
    <n v="1506485"/>
    <x v="8"/>
    <x v="2"/>
    <n v="2.9703007310898588E-2"/>
    <x v="2"/>
    <n v="0.25999996280887561"/>
    <n v="0.40400005585481019"/>
    <n v="0.74459975122627076"/>
    <n v="0.85280008785654926"/>
    <n v="8130972"/>
    <n v="6098229"/>
    <n v="2484463"/>
    <n v="5872368"/>
    <n v="2.9703065590196198E-2"/>
    <n v="2.9703065590196198E-2"/>
    <n v="2.9702884122818407E-2"/>
    <n v="2.9702928630382708E-2"/>
    <n v="399127"/>
    <n v="0.18"/>
    <n v="40"/>
    <n v="22"/>
    <n v="30"/>
    <n v="359"/>
    <n v="38"/>
    <n v="0.93"/>
    <n v="2.9703007310898581E-2"/>
    <n v="5872368"/>
    <n v="2372437"/>
    <n v="1766516"/>
    <n v="1506485"/>
    <n v="8.1708048494029573E-2"/>
    <n v="9.2525682518572294E-2"/>
    <n v="0.12563186786928382"/>
    <n v="0.1945488699447242"/>
  </r>
  <r>
    <x v="9"/>
    <n v="10641496"/>
    <n v="2740185"/>
    <n v="1063191"/>
    <n v="760607"/>
    <n v="623698"/>
    <x v="9"/>
    <x v="3"/>
    <n v="-0.48958335231937844"/>
    <x v="3"/>
    <n v="0.25749997932621504"/>
    <n v="0.3879997153476864"/>
    <n v="0.71540014917357275"/>
    <n v="0.82000034183224713"/>
    <n v="387156"/>
    <n v="2873204"/>
    <n v="1170564"/>
    <n v="6210572"/>
    <n v="-0.94841710998530149"/>
    <n v="-0.48958330002447981"/>
    <n v="-0.48958358314972283"/>
    <n v="0.14572501295048124"/>
    <n v="400812"/>
    <n v="0.19"/>
    <n v="32"/>
    <n v="22"/>
    <n v="27"/>
    <n v="399"/>
    <n v="34"/>
    <n v="0.92"/>
    <n v="-0.48958335231937844"/>
    <n v="2740185"/>
    <n v="1063191"/>
    <n v="760607"/>
    <n v="623698"/>
    <n v="-0.47427084466500558"/>
    <n v="-0.46879493572224418"/>
    <n v="-0.45772798243300084"/>
    <n v="-0.4522502426107996"/>
  </r>
  <r>
    <x v="10"/>
    <n v="20631473"/>
    <n v="4951553"/>
    <n v="2000427"/>
    <n v="1431105"/>
    <n v="1126566"/>
    <x v="10"/>
    <x v="4"/>
    <n v="-5.0000000000000044E-2"/>
    <x v="4"/>
    <n v="0.23999997479578894"/>
    <n v="0.40399991679378167"/>
    <n v="0.71539976215078083"/>
    <n v="0.78720010062154766"/>
    <n v="7427330"/>
    <n v="5570497"/>
    <n v="2269462"/>
    <n v="5364183"/>
    <n v="-4.9999987209400798E-2"/>
    <n v="-4.9999991472933103E-2"/>
    <n v="-4.9999853489482882E-2"/>
    <n v="-4.9999929159756817E-2"/>
    <n v="382806"/>
    <n v="0.19"/>
    <n v="36"/>
    <n v="17"/>
    <n v="26"/>
    <n v="392"/>
    <n v="38"/>
    <n v="0.91"/>
    <n v="-0.05"/>
    <n v="4951553"/>
    <n v="2000427"/>
    <n v="1431105"/>
    <n v="1126566"/>
    <n v="-0.13142854837416706"/>
    <n v="-0.13142849947658031"/>
    <n v="-0.10400033558391597"/>
    <n v="-0.13115176381669258"/>
  </r>
  <r>
    <x v="11"/>
    <n v="42645263"/>
    <n v="9045060"/>
    <n v="3075320"/>
    <n v="2133042"/>
    <n v="1680410"/>
    <x v="11"/>
    <x v="5"/>
    <n v="0"/>
    <x v="5"/>
    <n v="0.21209999338027297"/>
    <n v="0.33999995577696557"/>
    <n v="0.69360001560813178"/>
    <n v="0.78779977140628266"/>
    <n v="15352294"/>
    <n v="11514221"/>
    <n v="4690978"/>
    <n v="11087768"/>
    <n v="0"/>
    <n v="0"/>
    <n v="0"/>
    <n v="0"/>
    <n v="406488"/>
    <n v="0.18"/>
    <n v="37"/>
    <n v="21"/>
    <n v="30"/>
    <n v="363"/>
    <n v="33"/>
    <n v="0.95"/>
    <n v="0"/>
    <n v="9045060"/>
    <n v="3075320"/>
    <n v="2133042"/>
    <n v="1680410"/>
    <n v="3.0612227457857077E-2"/>
    <n v="5.1645286007494517E-2"/>
    <n v="2.1598259725107871E-2"/>
    <n v="5.2871319138911188E-2"/>
  </r>
  <r>
    <x v="12"/>
    <n v="46236443"/>
    <n v="9806749"/>
    <n v="3300951"/>
    <n v="2199754"/>
    <n v="1630017"/>
    <x v="12"/>
    <x v="6"/>
    <n v="6.1855669392811174E-2"/>
    <x v="6"/>
    <n v="0.21209998788185327"/>
    <n v="0.33659992725417975"/>
    <n v="0.66640007682634494"/>
    <n v="0.74099967541825129"/>
    <n v="16645119"/>
    <n v="12483839"/>
    <n v="5086008"/>
    <n v="12021475"/>
    <n v="6.1855698382826674E-2"/>
    <n v="6.1855677118220598E-2"/>
    <n v="6.1855601227291057E-2"/>
    <n v="6.1855660996917639E-2"/>
    <n v="402450"/>
    <n v="0.17"/>
    <n v="34"/>
    <n v="20"/>
    <n v="28"/>
    <n v="390"/>
    <n v="37"/>
    <n v="0.92"/>
    <n v="6.1855669392811133E-2"/>
    <n v="9806749"/>
    <n v="3300951"/>
    <n v="2199754"/>
    <n v="1630017"/>
    <n v="0.11716065106148355"/>
    <n v="9.5038549180102239E-2"/>
    <n v="7.3138153205651424E-2"/>
    <n v="2.9778612542572747E-2"/>
  </r>
  <r>
    <x v="13"/>
    <n v="21065820"/>
    <n v="5371784"/>
    <n v="2084252"/>
    <n v="1445428"/>
    <n v="1197104"/>
    <x v="13"/>
    <x v="7"/>
    <n v="-7.6190467419780084E-2"/>
    <x v="7"/>
    <n v="0.25499999525297379"/>
    <n v="0.38799996425768424"/>
    <n v="0.69349963440121443"/>
    <n v="0.82820036695013521"/>
    <n v="7583695"/>
    <n v="5687771"/>
    <n v="2317240"/>
    <n v="5477113"/>
    <n v="-7.6190433265108659E-2"/>
    <n v="-7.6190548892894561E-2"/>
    <n v="-7.6190263567473826E-2"/>
    <n v="-7.6190373383767107E-2"/>
    <n v="392554"/>
    <n v="0.19"/>
    <n v="36"/>
    <n v="21"/>
    <n v="27"/>
    <n v="395"/>
    <n v="31"/>
    <n v="0.94"/>
    <n v="-7.6190467419780028E-2"/>
    <n v="5371784"/>
    <n v="2084252"/>
    <n v="1445428"/>
    <n v="1197104"/>
    <n v="-8.1201884647420508E-3"/>
    <n v="2.2119085308505149E-3"/>
    <n v="2.2111453094806333E-3"/>
    <n v="6.550933508024892E-2"/>
  </r>
  <r>
    <x v="14"/>
    <n v="21282993"/>
    <n v="5054710"/>
    <n v="2042103"/>
    <n v="1475828"/>
    <n v="1198077"/>
    <x v="14"/>
    <x v="8"/>
    <n v="-2.0000009209230951E-2"/>
    <x v="8"/>
    <n v="0.2374999606493316"/>
    <n v="0.40400003165364579"/>
    <n v="0.72270007928101565"/>
    <n v="0.81179988453939078"/>
    <n v="7661877"/>
    <n v="5746408"/>
    <n v="2341129"/>
    <n v="5533578"/>
    <n v="-2.0000020464958745E-2"/>
    <n v="-1.9999894264370766E-2"/>
    <n v="-1.9999941395793086E-2"/>
    <n v="-1.9999971663902771E-2"/>
    <n v="407211"/>
    <n v="0.17"/>
    <n v="36"/>
    <n v="19"/>
    <n v="29"/>
    <n v="362"/>
    <n v="32"/>
    <n v="0.91"/>
    <n v="-2.0000009209230965E-2"/>
    <n v="5054710"/>
    <n v="2042103"/>
    <n v="1475828"/>
    <n v="1198077"/>
    <n v="-5.0000112766099836E-2"/>
    <n v="-2.0918305459040054E-2"/>
    <n v="-6.7989148007436717E-2"/>
    <n v="-8.6445104445859289E-2"/>
  </r>
  <r>
    <x v="15"/>
    <n v="21065820"/>
    <n v="5529777"/>
    <n v="2278268"/>
    <n v="1663135"/>
    <n v="1391046"/>
    <x v="15"/>
    <x v="9"/>
    <n v="-6.7307699970698742E-2"/>
    <x v="9"/>
    <n v="0.26249996439730333"/>
    <n v="0.41199997757594925"/>
    <n v="0.72999971908484862"/>
    <n v="0.83639993145475267"/>
    <n v="7583695"/>
    <n v="5687771"/>
    <n v="2317240"/>
    <n v="5477113"/>
    <n v="-6.7307697037943259E-2"/>
    <n v="-6.7307738033452025E-2"/>
    <n v="-6.7307502667578456E-2"/>
    <n v="-6.7307600613585539E-2"/>
    <n v="404264"/>
    <n v="0.18"/>
    <n v="30"/>
    <n v="18"/>
    <n v="25"/>
    <n v="382"/>
    <n v="31"/>
    <n v="0.91"/>
    <n v="-6.7307699970698701E-2"/>
    <n v="5529777"/>
    <n v="2278268"/>
    <n v="1663135"/>
    <n v="1391046"/>
    <n v="-5.833949779714076E-2"/>
    <n v="-3.9692940212953998E-2"/>
    <n v="-5.8522538148536474E-2"/>
    <n v="-7.6628044753183744E-2"/>
  </r>
  <r>
    <x v="16"/>
    <n v="22368860"/>
    <n v="5648137"/>
    <n v="2168884"/>
    <n v="1535787"/>
    <n v="1284532"/>
    <x v="16"/>
    <x v="10"/>
    <n v="1.1020409160516529"/>
    <x v="10"/>
    <n v="0.25249999329424921"/>
    <n v="0.38399989235388587"/>
    <n v="0.70810011047156052"/>
    <n v="0.83639983930063222"/>
    <n v="8052789"/>
    <n v="6039592"/>
    <n v="2460574"/>
    <n v="5815903"/>
    <n v="19.799855872051577"/>
    <n v="1.1020407879148157"/>
    <n v="1.1020414090985202"/>
    <n v="-6.3547930850813783E-2"/>
    <n v="404417"/>
    <n v="0.17"/>
    <n v="36"/>
    <n v="19"/>
    <n v="26"/>
    <n v="365"/>
    <n v="31"/>
    <n v="0.95"/>
    <n v="1.1020409160516529"/>
    <n v="5648136.9999999991"/>
    <n v="2168884"/>
    <n v="1535787"/>
    <n v="1284532"/>
    <n v="1.0612246983324116"/>
    <n v="1.0399758839192583"/>
    <n v="1.0191596974521664"/>
    <n v="1.0595416371384867"/>
  </r>
  <r>
    <x v="17"/>
    <n v="22151687"/>
    <n v="5759438"/>
    <n v="2395926"/>
    <n v="1661575"/>
    <n v="1307991"/>
    <x v="17"/>
    <x v="11"/>
    <n v="7.3684220220243013E-2"/>
    <x v="11"/>
    <n v="0.25999997201116104"/>
    <n v="0.4159999638853652"/>
    <n v="0.69350013314267633"/>
    <n v="0.7871994944555617"/>
    <n v="7974607"/>
    <n v="5980955"/>
    <n v="2436685"/>
    <n v="5759438"/>
    <n v="7.3684217612520309E-2"/>
    <n v="7.3684269105611211E-2"/>
    <n v="7.3683983252418317E-2"/>
    <n v="7.3684100635641903E-2"/>
    <n v="404715"/>
    <n v="0.18"/>
    <n v="31"/>
    <n v="20"/>
    <n v="25"/>
    <n v="374"/>
    <n v="33"/>
    <n v="0.91"/>
    <n v="7.3684220220243124E-2"/>
    <n v="5759438"/>
    <n v="2395926"/>
    <n v="1661575"/>
    <n v="1307991"/>
    <n v="0.16315790217735726"/>
    <n v="0.19770728949369309"/>
    <n v="0.1610433895486354"/>
    <n v="0.16104249551291261"/>
  </r>
  <r>
    <x v="18"/>
    <n v="42645263"/>
    <n v="8686840"/>
    <n v="2894455"/>
    <n v="2046958"/>
    <n v="1612594"/>
    <x v="18"/>
    <x v="12"/>
    <n v="0"/>
    <x v="12"/>
    <n v="0.20369999828585886"/>
    <n v="0.33319998986973398"/>
    <n v="0.7071998009988063"/>
    <n v="0.78780023820713474"/>
    <n v="15352294"/>
    <n v="11514221"/>
    <n v="4690978"/>
    <n v="11087768"/>
    <n v="0"/>
    <n v="0"/>
    <n v="0"/>
    <n v="0"/>
    <n v="409719"/>
    <n v="0.17"/>
    <n v="37"/>
    <n v="19"/>
    <n v="27"/>
    <n v="384"/>
    <n v="39"/>
    <n v="0.95"/>
    <n v="0"/>
    <n v="8686840"/>
    <n v="2894455"/>
    <n v="2046958"/>
    <n v="1612594"/>
    <n v="-3.9603938503448344E-2"/>
    <n v="-5.8811765930049553E-2"/>
    <n v="-4.03573863055674E-2"/>
    <n v="-4.0356817681399204E-2"/>
  </r>
  <r>
    <x v="19"/>
    <n v="44440853"/>
    <n v="9239253"/>
    <n v="3267000"/>
    <n v="2310422"/>
    <n v="1820150"/>
    <x v="19"/>
    <x v="13"/>
    <n v="-3.8834951036350263E-2"/>
    <x v="13"/>
    <n v="0.20789999237863413"/>
    <n v="0.35360001506615307"/>
    <n v="0.70719987756351388"/>
    <n v="0.78779980453787235"/>
    <n v="15998707"/>
    <n v="11999030"/>
    <n v="4888493"/>
    <n v="11554621"/>
    <n v="-3.883492812517586E-2"/>
    <n v="-3.8834928902879984E-2"/>
    <n v="-3.8834976272156818E-2"/>
    <n v="-3.8835001528514601E-2"/>
    <n v="389363"/>
    <n v="0.17"/>
    <n v="40"/>
    <n v="22"/>
    <n v="29"/>
    <n v="364"/>
    <n v="32"/>
    <n v="0.91"/>
    <n v="-3.8834951036350263E-2"/>
    <n v="9239253"/>
    <n v="3267000"/>
    <n v="2310422"/>
    <n v="1820150"/>
    <n v="-5.7867903012506994E-2"/>
    <n v="-1.0285217805414248E-2"/>
    <n v="5.0309261853825449E-2"/>
    <n v="0.11664479572912434"/>
  </r>
  <r>
    <x v="20"/>
    <n v="22151687"/>
    <n v="5759438"/>
    <n v="2395926"/>
    <n v="1818987"/>
    <n v="1476653"/>
    <x v="20"/>
    <x v="14"/>
    <n v="5.154639126319327E-2"/>
    <x v="14"/>
    <n v="0.25999997201116104"/>
    <n v="0.4159999638853652"/>
    <n v="0.75919999198639687"/>
    <n v="0.81179964452742104"/>
    <n v="7974607"/>
    <n v="5980955"/>
    <n v="2436685"/>
    <n v="5759438"/>
    <n v="5.15463767991724E-2"/>
    <n v="5.1546379064839387E-2"/>
    <n v="5.1546236039426319E-2"/>
    <n v="5.154631646270591E-2"/>
    <n v="388430"/>
    <n v="0.19"/>
    <n v="39"/>
    <n v="21"/>
    <n v="30"/>
    <n v="389"/>
    <n v="37"/>
    <n v="0.92"/>
    <n v="5.1546391263193173E-2"/>
    <n v="5759438"/>
    <n v="2395926"/>
    <n v="1818987"/>
    <n v="1476653"/>
    <n v="7.2164852495930631E-2"/>
    <n v="0.14953757990876348"/>
    <n v="0.25844179025174552"/>
    <n v="0.23352106416819263"/>
  </r>
  <r>
    <x v="21"/>
    <n v="37570998"/>
    <n v="9768459"/>
    <n v="3751088"/>
    <n v="2656145"/>
    <n v="2221600"/>
    <x v="21"/>
    <x v="15"/>
    <n v="0.76530612964069489"/>
    <x v="15"/>
    <n v="0.25999998722418821"/>
    <n v="0.38399997379320527"/>
    <n v="0.70809988995192863"/>
    <n v="0.83640012122832152"/>
    <n v="13525559"/>
    <n v="2028833"/>
    <n v="19827367"/>
    <n v="2189238"/>
    <n v="0.76530620368873059"/>
    <n v="-0.64693892254082896"/>
    <n v="7.4691475779420955"/>
    <n v="-0.60437207174092422"/>
    <n v="383015"/>
    <n v="0.18"/>
    <n v="35"/>
    <n v="17"/>
    <n v="28"/>
    <n v="379"/>
    <n v="33"/>
    <n v="0.94"/>
    <n v="0.76530612964069478"/>
    <n v="9768459"/>
    <n v="3751088"/>
    <n v="2656145"/>
    <n v="2221600"/>
    <n v="0.9325458829487745"/>
    <n v="0.8368750254027344"/>
    <n v="0.79976596188715754"/>
    <n v="0.85430485686646174"/>
  </r>
  <r>
    <x v="22"/>
    <n v="21500167"/>
    <n v="5428792"/>
    <n v="2258377"/>
    <n v="1648615"/>
    <n v="1392420"/>
    <x v="22"/>
    <x v="16"/>
    <n v="2.0618565999329652E-2"/>
    <x v="16"/>
    <n v="0.25249999220936281"/>
    <n v="0.41599991305616424"/>
    <n v="0.7299999070128681"/>
    <n v="0.84459986109552565"/>
    <n v="7740060"/>
    <n v="5805045"/>
    <n v="2365018"/>
    <n v="5590043"/>
    <n v="2.0618577092037516E-2"/>
    <n v="2.0618621952255056E-2"/>
    <n v="2.0618494415770572E-2"/>
    <n v="2.0618526585082231E-2"/>
    <n v="394426"/>
    <n v="0.18"/>
    <n v="36"/>
    <n v="20"/>
    <n v="25"/>
    <n v="395"/>
    <n v="32"/>
    <n v="0.95"/>
    <n v="2.0618565999329722E-2"/>
    <n v="5428791.9999999991"/>
    <n v="2258377"/>
    <n v="1648615"/>
    <n v="1392420"/>
    <n v="-1.8262038414930792E-2"/>
    <n v="-8.7307551174840015E-3"/>
    <n v="-8.7304999293502661E-3"/>
    <n v="9.8774591206907125E-4"/>
  </r>
  <r>
    <x v="23"/>
    <n v="20631473"/>
    <n v="4899974"/>
    <n v="1861990"/>
    <n v="1332067"/>
    <n v="1059526"/>
    <x v="23"/>
    <x v="17"/>
    <n v="-7.7669894666066996E-2"/>
    <x v="17"/>
    <n v="0.23749995940667931"/>
    <n v="0.37999997551007414"/>
    <n v="0.71539965305936126"/>
    <n v="0.79539993108454754"/>
    <n v="7427330"/>
    <n v="5570497"/>
    <n v="2269462"/>
    <n v="5364183"/>
    <n v="-7.7669860715337213E-2"/>
    <n v="-7.7669981680881794E-2"/>
    <n v="-7.7669681952259872E-2"/>
    <n v="-7.7669796074659403E-2"/>
    <n v="404477"/>
    <n v="0.17"/>
    <n v="33"/>
    <n v="19"/>
    <n v="30"/>
    <n v="383"/>
    <n v="37"/>
    <n v="0.94"/>
    <n v="-7.7669894666067024E-2"/>
    <n v="4899974"/>
    <n v="1861990"/>
    <n v="1332067"/>
    <n v="1059526"/>
    <n v="-0.13246190735104324"/>
    <n v="-0.14149857714843206"/>
    <n v="-0.13264860296382242"/>
    <n v="-0.17516574129721951"/>
  </r>
  <r>
    <x v="24"/>
    <n v="20631473"/>
    <n v="5054710"/>
    <n v="2021884"/>
    <n v="1520254"/>
    <n v="1234142"/>
    <x v="24"/>
    <x v="18"/>
    <n v="-6.8627459389436152E-2"/>
    <x v="18"/>
    <n v="0.24499995710437156"/>
    <n v="0.4"/>
    <n v="0.75189971333667016"/>
    <n v="0.81179987028483402"/>
    <n v="7427330"/>
    <n v="5570497"/>
    <n v="2269462"/>
    <n v="5364183"/>
    <n v="-6.8627457127354408E-2"/>
    <n v="-6.8627501795281876E-2"/>
    <n v="-6.8627253830511492E-2"/>
    <n v="-6.8627355655187183E-2"/>
    <n v="395903"/>
    <n v="0.17"/>
    <n v="32"/>
    <n v="19"/>
    <n v="28"/>
    <n v="365"/>
    <n v="30"/>
    <n v="0.94"/>
    <n v="-6.8627459389436124E-2"/>
    <n v="5054710"/>
    <n v="2021884"/>
    <n v="1520254"/>
    <n v="1234142"/>
    <n v="-0.1223605497619733"/>
    <n v="-0.15611583997168532"/>
    <n v="-8.5052435189503894E-2"/>
    <n v="-5.6459868607658614E-2"/>
  </r>
  <r>
    <x v="25"/>
    <n v="47134238"/>
    <n v="9997171"/>
    <n v="3568990"/>
    <n v="2378375"/>
    <n v="1762376"/>
    <x v="25"/>
    <x v="19"/>
    <n v="0.10526315666056507"/>
    <x v="19"/>
    <n v="0.21209998133416308"/>
    <n v="0.35699999529866999"/>
    <n v="0.66640001793224413"/>
    <n v="0.74100005255689283"/>
    <n v="16968325"/>
    <n v="12726244"/>
    <n v="5184766"/>
    <n v="12254901"/>
    <n v="0.10526316132299196"/>
    <n v="0.10526313503970441"/>
    <n v="0.10526333741066352"/>
    <n v="0.10526311517340559"/>
    <n v="392190"/>
    <n v="0.17"/>
    <n v="37"/>
    <n v="19"/>
    <n v="30"/>
    <n v="352"/>
    <n v="34"/>
    <n v="0.92"/>
    <n v="0.10526315666056509"/>
    <n v="9997171"/>
    <n v="3568990"/>
    <n v="2378375"/>
    <n v="1762376"/>
    <n v="0.15084092719562014"/>
    <n v="0.23304387181697428"/>
    <n v="0.16190708358451911"/>
    <n v="9.2882647461171253E-2"/>
  </r>
  <r>
    <x v="26"/>
    <n v="45338648"/>
    <n v="9616327"/>
    <n v="3400333"/>
    <n v="2358471"/>
    <n v="1784419"/>
    <x v="26"/>
    <x v="20"/>
    <n v="2.0202019974729035E-2"/>
    <x v="20"/>
    <n v="0.21209999468885796"/>
    <n v="0.35359997637351559"/>
    <n v="0.69360000917557196"/>
    <n v="0.75659993275304216"/>
    <n v="16321913"/>
    <n v="12241435"/>
    <n v="4987251"/>
    <n v="11788048"/>
    <n v="2.0202007574737113E-2"/>
    <n v="2.0202049665681399E-2"/>
    <n v="2.0202135913869546E-2"/>
    <n v="2.0202047302114057E-2"/>
    <n v="393831"/>
    <n v="0.19"/>
    <n v="30"/>
    <n v="21"/>
    <n v="30"/>
    <n v="390"/>
    <n v="35"/>
    <n v="0.91"/>
    <n v="2.0202019974729108E-2"/>
    <n v="9616327"/>
    <n v="3400333"/>
    <n v="2358471"/>
    <n v="1784419"/>
    <n v="4.0812173884620329E-2"/>
    <n v="4.0812059993878158E-2"/>
    <n v="2.0796633688564325E-2"/>
    <n v="-1.9630799659368758E-2"/>
  </r>
  <r>
    <x v="27"/>
    <n v="21282993"/>
    <n v="5267540"/>
    <n v="2043805"/>
    <n v="1536737"/>
    <n v="1310529"/>
    <x v="27"/>
    <x v="21"/>
    <n v="-3.9215703977760197E-2"/>
    <x v="21"/>
    <n v="0.2474999639383427"/>
    <n v="0.38799990128219247"/>
    <n v="0.75190001003031115"/>
    <n v="0.8527997959312491"/>
    <n v="7661877"/>
    <n v="5746408"/>
    <n v="2341129"/>
    <n v="5533578"/>
    <n v="-3.921572561506792E-2"/>
    <n v="-3.9215643655570065E-2"/>
    <n v="-3.9215573617435218E-2"/>
    <n v="-3.9215631802964057E-2"/>
    <n v="399983"/>
    <n v="0.19"/>
    <n v="40"/>
    <n v="19"/>
    <n v="26"/>
    <n v="370"/>
    <n v="34"/>
    <n v="0.91"/>
    <n v="-3.9215703977760252E-2"/>
    <n v="5267540"/>
    <n v="2043805.0000000002"/>
    <n v="1536737"/>
    <n v="1310529"/>
    <n v="-8.5407291475314118E-2"/>
    <n v="-0.14696655906735001"/>
    <n v="-0.15516878350422514"/>
    <n v="-0.11250036399885421"/>
  </r>
  <r>
    <x v="28"/>
    <n v="22368860"/>
    <n v="2628341"/>
    <n v="1093389"/>
    <n v="790192"/>
    <n v="628519"/>
    <x v="28"/>
    <x v="22"/>
    <n v="-0.40462427961056557"/>
    <x v="22"/>
    <n v="0.11749999776474974"/>
    <n v="0.41599967431927592"/>
    <n v="0.72269978937048018"/>
    <n v="0.79540035839390932"/>
    <n v="8052789"/>
    <n v="6039592"/>
    <n v="2460574"/>
    <n v="5815903"/>
    <n v="-0.40462431164582546"/>
    <n v="1.9768798121875975"/>
    <n v="-0.87590011321220818"/>
    <n v="1.6565878173136039"/>
    <n v="274777"/>
    <n v="0.17"/>
    <n v="31"/>
    <n v="22"/>
    <n v="25"/>
    <n v="376"/>
    <n v="37"/>
    <n v="0.94"/>
    <n v="-0.40462427961056557"/>
    <n v="2628341"/>
    <n v="1093389"/>
    <n v="790192"/>
    <n v="628519"/>
    <n v="-0.73093596441362962"/>
    <n v="-0.70851416975554826"/>
    <n v="-0.70250419310692758"/>
    <n v="-0.71708723442563915"/>
  </r>
  <r>
    <x v="29"/>
    <n v="22368860"/>
    <n v="5536293"/>
    <n v="2303097"/>
    <n v="1614011"/>
    <n v="1283784"/>
    <x v="29"/>
    <x v="23"/>
    <n v="4.0404011745583279E-2"/>
    <x v="23"/>
    <n v="0.24750000670575076"/>
    <n v="0.41599983960386488"/>
    <n v="0.70080027024480518"/>
    <n v="0.7953997835206823"/>
    <n v="8052789"/>
    <n v="6039592"/>
    <n v="2460574"/>
    <n v="5815903"/>
    <n v="4.0403950356973972E-2"/>
    <n v="4.0403993422962303E-2"/>
    <n v="4.0403920815824668E-2"/>
    <n v="4.0403982581171505E-2"/>
    <n v="390375"/>
    <n v="0.18"/>
    <n v="37"/>
    <n v="18"/>
    <n v="26"/>
    <n v="366"/>
    <n v="37"/>
    <n v="0.93"/>
    <n v="4.0404011745583182E-2"/>
    <n v="5536293"/>
    <n v="2303097"/>
    <n v="1614011"/>
    <n v="1283784"/>
    <n v="1.9802011202492364E-2"/>
    <n v="1.980183113802525E-2"/>
    <n v="-2.0989739872559698E-2"/>
    <n v="-7.8019563062868946E-2"/>
  </r>
  <r>
    <x v="30"/>
    <n v="20848646"/>
    <n v="5316404"/>
    <n v="2147827"/>
    <n v="1520876"/>
    <n v="1272061"/>
    <x v="30"/>
    <x v="24"/>
    <n v="1.0526296401619062E-2"/>
    <x v="24"/>
    <n v="0.25499996498573574"/>
    <n v="0.4039999593710335"/>
    <n v="0.70809986092920896"/>
    <n v="0.83640020619695488"/>
    <n v="7505512"/>
    <n v="5629134"/>
    <n v="2293351"/>
    <n v="5420648"/>
    <n v="1.0526259099838065E-2"/>
    <n v="1.0526349803258173E-2"/>
    <n v="1.0526283321774077E-2"/>
    <n v="1.0526300090806018E-2"/>
    <n v="393482"/>
    <n v="0.18"/>
    <n v="38"/>
    <n v="18"/>
    <n v="25"/>
    <n v="354"/>
    <n v="33"/>
    <n v="0.94"/>
    <n v="1.0526296401619022E-2"/>
    <n v="5316403.9999999991"/>
    <n v="2147827"/>
    <n v="1520876"/>
    <n v="1272061"/>
    <n v="8.4986165232713295E-2"/>
    <n v="0.15351156558305901"/>
    <n v="0.14174136886507971"/>
    <n v="0.20059441674862155"/>
  </r>
  <r>
    <x v="31"/>
    <n v="20631473"/>
    <n v="5054710"/>
    <n v="2082540"/>
    <n v="1565862"/>
    <n v="1322527"/>
    <x v="31"/>
    <x v="25"/>
    <n v="0"/>
    <x v="25"/>
    <n v="0.24499995710437156"/>
    <n v="0.4119998971256511"/>
    <n v="0.75190008355181648"/>
    <n v="0.84459997113411012"/>
    <n v="7427330"/>
    <n v="5570497"/>
    <n v="2269462"/>
    <n v="5364183"/>
    <n v="0"/>
    <n v="0"/>
    <n v="0"/>
    <n v="0"/>
    <n v="393763"/>
    <n v="0.18"/>
    <n v="34"/>
    <n v="17"/>
    <n v="28"/>
    <n v="394"/>
    <n v="38"/>
    <n v="0.94"/>
    <n v="0"/>
    <n v="5054710"/>
    <n v="2082540"/>
    <n v="1565862"/>
    <n v="1322527"/>
    <n v="0"/>
    <n v="2.9999742814127872E-2"/>
    <n v="3.0000249958230585E-2"/>
    <n v="7.1616556279585408E-2"/>
  </r>
  <r>
    <x v="32"/>
    <n v="43543058"/>
    <n v="9052601"/>
    <n v="2985548"/>
    <n v="2070776"/>
    <n v="1566749"/>
    <x v="32"/>
    <x v="26"/>
    <n v="-7.6190475382247658E-2"/>
    <x v="26"/>
    <n v="0.20789998258735065"/>
    <n v="0.32980002101053607"/>
    <n v="0.6935999689169291"/>
    <n v="0.7565999412780523"/>
    <n v="15675500"/>
    <n v="11756625"/>
    <n v="4789736"/>
    <n v="11321195"/>
    <n v="-7.6190490222222906E-2"/>
    <n v="-7.6190508369948007E-2"/>
    <n v="-7.6190516601906455E-2"/>
    <n v="-7.6190415573328618E-2"/>
    <n v="391275"/>
    <n v="0.18"/>
    <n v="33"/>
    <n v="20"/>
    <n v="27"/>
    <n v="350"/>
    <n v="34"/>
    <n v="0.95"/>
    <n v="-7.6190475382247616E-2"/>
    <n v="9052601"/>
    <n v="2985548"/>
    <n v="2070775.9999999998"/>
    <n v="1566749"/>
    <n v="-9.4483729447060627E-2"/>
    <n v="-0.16347538099014003"/>
    <n v="-0.1293315814369056"/>
    <n v="-0.11100185204519353"/>
  </r>
  <r>
    <x v="33"/>
    <n v="44889750"/>
    <n v="9709653"/>
    <n v="3268269"/>
    <n v="2333544"/>
    <n v="1892971"/>
    <x v="33"/>
    <x v="27"/>
    <n v="-9.9010010179394481E-3"/>
    <x v="27"/>
    <n v="0.21630000167076002"/>
    <n v="0.33659997942253961"/>
    <n v="0.71399997980582386"/>
    <n v="0.81120004593870954"/>
    <n v="16160310"/>
    <n v="12120232"/>
    <n v="4937872"/>
    <n v="11671335"/>
    <n v="-9.9009840329378207E-3"/>
    <n v="-9.9010450980624443E-3"/>
    <n v="-9.9010456862909102E-3"/>
    <n v="-9.9009607018906154E-3"/>
    <n v="402690"/>
    <n v="0.18"/>
    <n v="30"/>
    <n v="20"/>
    <n v="30"/>
    <n v="357"/>
    <n v="38"/>
    <n v="0.91"/>
    <n v="-9.9010010179394845E-3"/>
    <n v="9709653"/>
    <n v="3268269"/>
    <n v="2333544"/>
    <n v="1892971"/>
    <n v="9.7049528369823612E-3"/>
    <n v="-3.8838549047990334E-2"/>
    <n v="-1.0569135681549602E-2"/>
    <n v="6.0833246003320962E-2"/>
  </r>
  <r>
    <x v="34"/>
    <n v="21282993"/>
    <n v="5054710"/>
    <n v="2001665"/>
    <n v="1475828"/>
    <n v="1198077"/>
    <x v="14"/>
    <x v="28"/>
    <n v="0"/>
    <x v="28"/>
    <n v="0.2374999606493316"/>
    <n v="0.3959999683463542"/>
    <n v="0.73730019758551002"/>
    <n v="0.81179988453939078"/>
    <n v="7661877"/>
    <n v="5746408"/>
    <n v="2341129"/>
    <n v="5533578"/>
    <n v="0"/>
    <n v="0"/>
    <n v="0"/>
    <n v="0"/>
    <n v="407158"/>
    <n v="0.17"/>
    <n v="39"/>
    <n v="17"/>
    <n v="26"/>
    <n v="370"/>
    <n v="37"/>
    <n v="0.93"/>
    <n v="0"/>
    <n v="5054710"/>
    <n v="2001665"/>
    <n v="1475828"/>
    <n v="1198077"/>
    <n v="-4.0404059579993712E-2"/>
    <n v="-2.0618405376246818E-2"/>
    <n v="-3.963527916618137E-2"/>
    <n v="-8.5806571239552931E-2"/>
  </r>
  <r>
    <x v="35"/>
    <n v="22368860"/>
    <n v="5871825"/>
    <n v="2372217"/>
    <n v="1679767"/>
    <n v="1349861"/>
    <x v="34"/>
    <x v="29"/>
    <n v="0"/>
    <x v="29"/>
    <n v="0.26249996647124618"/>
    <n v="0.40399994890855911"/>
    <n v="0.7081000599860805"/>
    <n v="0.80360014216257369"/>
    <n v="8052789"/>
    <n v="6039592"/>
    <n v="2460574"/>
    <n v="5815903"/>
    <n v="0"/>
    <n v="0"/>
    <n v="0"/>
    <n v="0"/>
    <n v="408982"/>
    <n v="0.18"/>
    <n v="30"/>
    <n v="21"/>
    <n v="28"/>
    <n v="371"/>
    <n v="39"/>
    <n v="0.91"/>
    <n v="0"/>
    <n v="5871825"/>
    <n v="2372217"/>
    <n v="1679767"/>
    <n v="1349861"/>
    <n v="1.234042310339488"/>
    <n v="1.1696002063309581"/>
    <n v="1.1257706987668818"/>
    <n v="1.1476852728398028"/>
  </r>
  <r>
    <x v="36"/>
    <n v="20631473"/>
    <n v="5364183"/>
    <n v="2145673"/>
    <n v="1488024"/>
    <n v="1281189"/>
    <x v="35"/>
    <x v="30"/>
    <n v="-7.7669894666066996E-2"/>
    <x v="30"/>
    <n v="0.26000000096939274"/>
    <n v="0.39999996271566424"/>
    <n v="0.69349989490476882"/>
    <n v="0.86100022580280966"/>
    <n v="7427330"/>
    <n v="5570497"/>
    <n v="2269462"/>
    <n v="5364183"/>
    <n v="-7.7669860715337213E-2"/>
    <n v="-7.7669981680881794E-2"/>
    <n v="-7.7669681952259872E-2"/>
    <n v="-7.7669796074659403E-2"/>
    <n v="404349"/>
    <n v="0.18"/>
    <n v="40"/>
    <n v="21"/>
    <n v="28"/>
    <n v="350"/>
    <n v="34"/>
    <n v="0.93"/>
    <n v="-7.7669894666067024E-2"/>
    <n v="5364183"/>
    <n v="2145673"/>
    <n v="1488024"/>
    <n v="1281189"/>
    <n v="-3.1087588752979678E-2"/>
    <n v="-6.8353178350716415E-2"/>
    <n v="-7.8058327979177333E-2"/>
    <n v="-2.0213680806117074E-3"/>
  </r>
  <r>
    <x v="37"/>
    <n v="22151687"/>
    <n v="5482542"/>
    <n v="2193017"/>
    <n v="1616911"/>
    <n v="1378902"/>
    <x v="36"/>
    <x v="31"/>
    <n v="6.2500029977965887E-2"/>
    <x v="31"/>
    <n v="0.2474999759611988"/>
    <n v="0.40000003647942872"/>
    <n v="0.73729980205351808"/>
    <n v="0.85280018504419852"/>
    <n v="7974607"/>
    <n v="5980955"/>
    <n v="2436685"/>
    <n v="5759438"/>
    <n v="6.2500066617707128E-2"/>
    <n v="6.250002220590245E-2"/>
    <n v="6.249980923112064E-2"/>
    <n v="6.2499907760105389E-2"/>
    <n v="406748"/>
    <n v="0.17"/>
    <n v="30"/>
    <n v="20"/>
    <n v="29"/>
    <n v="359"/>
    <n v="34"/>
    <n v="0.94"/>
    <n v="6.2500029977965957E-2"/>
    <n v="5482542"/>
    <n v="2193017"/>
    <n v="1616911"/>
    <n v="1378902"/>
    <n v="3.1250070536400276E-2"/>
    <n v="2.1039869598435956E-2"/>
    <n v="6.3144529863052634E-2"/>
    <n v="8.3990469010527091E-2"/>
  </r>
  <r>
    <x v="38"/>
    <n v="21934513"/>
    <n v="5209447"/>
    <n v="2104616"/>
    <n v="1490279"/>
    <n v="1246469"/>
    <x v="37"/>
    <x v="32"/>
    <n v="6.3157875348987425E-2"/>
    <x v="32"/>
    <n v="0.23750000740841615"/>
    <n v="0.40399988712813473"/>
    <n v="0.70810019499994303"/>
    <n v="0.83639976138696182"/>
    <n v="7896424"/>
    <n v="5922318"/>
    <n v="2412796"/>
    <n v="5702973"/>
    <n v="6.3157823874797625E-2"/>
    <n v="6.3157919302353038E-2"/>
    <n v="6.3157699930644462E-2"/>
    <n v="6.3157800544836107E-2"/>
    <n v="398421"/>
    <n v="0.19"/>
    <n v="37"/>
    <n v="22"/>
    <n v="26"/>
    <n v="378"/>
    <n v="37"/>
    <n v="0.92"/>
    <n v="6.3157875348987438E-2"/>
    <n v="5209447"/>
    <n v="2104616"/>
    <n v="1490279"/>
    <n v="1246469"/>
    <n v="3.0612438695790667E-2"/>
    <n v="1.0600516676750438E-2"/>
    <n v="-4.8269259998646064E-2"/>
    <n v="-5.7509600938203898E-2"/>
  </r>
  <r>
    <x v="39"/>
    <n v="43991955"/>
    <n v="9145927"/>
    <n v="3265096"/>
    <n v="2286873"/>
    <n v="1855111"/>
    <x v="38"/>
    <x v="33"/>
    <n v="1.0309266749248591E-2"/>
    <x v="33"/>
    <n v="0.20789998989587982"/>
    <n v="0.35700000666963555"/>
    <n v="0.70039992698530151"/>
    <n v="0.81119983488370362"/>
    <n v="15837104"/>
    <n v="11877828"/>
    <n v="4839115"/>
    <n v="11437908"/>
    <n v="1.030933622531971E-2"/>
    <n v="1.030933622531971E-2"/>
    <n v="1.0309336464473295E-2"/>
    <n v="1.0309247389520326E-2"/>
    <n v="382738"/>
    <n v="0.18"/>
    <n v="34"/>
    <n v="22"/>
    <n v="26"/>
    <n v="353"/>
    <n v="31"/>
    <n v="0.95"/>
    <n v="1.0309266749248525E-2"/>
    <n v="9145927"/>
    <n v="3265096"/>
    <n v="2286873"/>
    <n v="1855111"/>
    <n v="1.0309302265724574E-2"/>
    <n v="9.3633731562848821E-2"/>
    <n v="0.10435556525669609"/>
    <n v="0.1840511785869976"/>
  </r>
  <r>
    <x v="40"/>
    <n v="46236443"/>
    <n v="10000942"/>
    <n v="3366317"/>
    <n v="2197531"/>
    <n v="1799778"/>
    <x v="39"/>
    <x v="34"/>
    <n v="3.0000011138400229E-2"/>
    <x v="34"/>
    <n v="0.21629998657119884"/>
    <n v="0.33659999228072718"/>
    <n v="0.65279978088813384"/>
    <n v="0.81900005051123281"/>
    <n v="16645119"/>
    <n v="12483839"/>
    <n v="5086008"/>
    <n v="12021475"/>
    <n v="2.999998143599969E-2"/>
    <n v="3.0000003300266753E-2"/>
    <n v="2.9999967597377886E-2"/>
    <n v="2.9999995715999983E-2"/>
    <n v="391506"/>
    <n v="0.18"/>
    <n v="38"/>
    <n v="19"/>
    <n v="26"/>
    <n v="387"/>
    <n v="15"/>
    <n v="0.95"/>
    <n v="3.0000011138400191E-2"/>
    <n v="10000942"/>
    <n v="3366317"/>
    <n v="2197531"/>
    <n v="1799778"/>
    <n v="2.9999939235727524E-2"/>
    <n v="2.9999978581934261E-2"/>
    <n v="-5.8286023319037428E-2"/>
    <n v="-4.9231076440156785E-2"/>
  </r>
  <r>
    <x v="41"/>
    <n v="22368860"/>
    <n v="5312604"/>
    <n v="2125041"/>
    <n v="1582306"/>
    <n v="1297491"/>
    <x v="40"/>
    <x v="35"/>
    <n v="5.1020408642713067E-2"/>
    <x v="35"/>
    <n v="0.23749998882374873"/>
    <n v="0.39999988706103445"/>
    <n v="0.74460022183101404"/>
    <n v="0.82000005055912073"/>
    <n v="8052789"/>
    <n v="6039592"/>
    <n v="2460574"/>
    <n v="5815903"/>
    <n v="5.1020396177072547E-2"/>
    <n v="5.1020393957407872E-2"/>
    <n v="5.1020255611715637E-2"/>
    <n v="5.1020334402081202E-2"/>
    <n v="393294"/>
    <n v="0.17"/>
    <n v="33"/>
    <n v="20"/>
    <n v="25"/>
    <n v="375"/>
    <n v="34"/>
    <n v="0.94"/>
    <n v="5.102040864271299E-2"/>
    <n v="5312604"/>
    <n v="2125041"/>
    <n v="1582306"/>
    <n v="1297491"/>
    <n v="5.1020533324364736E-2"/>
    <n v="6.1636687457691464E-2"/>
    <n v="7.214797388313543E-2"/>
    <n v="8.2977972200451333E-2"/>
  </r>
  <r>
    <x v="42"/>
    <n v="22803207"/>
    <n v="5814817"/>
    <n v="2256149"/>
    <n v="1712868"/>
    <n v="1404552"/>
    <x v="41"/>
    <x v="36"/>
    <n v="1.9417484842767951E-2"/>
    <x v="36"/>
    <n v="0.25499996557501758"/>
    <n v="0.38800000068789781"/>
    <n v="0.75919985781080945"/>
    <n v="0.82000014011587585"/>
    <n v="8209154"/>
    <n v="6156866"/>
    <n v="2508352"/>
    <n v="5928833"/>
    <n v="1.9417496223979036E-2"/>
    <n v="1.9417536813745029E-2"/>
    <n v="1.9417420488065051E-2"/>
    <n v="1.9417449018664934E-2"/>
    <n v="389714"/>
    <n v="0.17"/>
    <n v="39"/>
    <n v="17"/>
    <n v="25"/>
    <n v="354"/>
    <n v="30"/>
    <n v="0.92"/>
    <n v="1.9417484842768028E-2"/>
    <n v="5814817"/>
    <n v="2256149"/>
    <n v="1712868"/>
    <n v="1404552"/>
    <n v="-9.7087362106329511E-3"/>
    <n v="-4.8928070239779964E-2"/>
    <n v="1.9705709184666631E-2"/>
    <n v="4.0516023501679044E-2"/>
  </r>
  <r>
    <x v="43"/>
    <n v="21717340"/>
    <n v="5483628"/>
    <n v="2259254"/>
    <n v="1682241"/>
    <n v="1393232"/>
    <x v="42"/>
    <x v="37"/>
    <n v="5.2631578947368363E-2"/>
    <x v="37"/>
    <n v="0.25249998388384581"/>
    <n v="0.41199986578228864"/>
    <n v="0.74460020874146948"/>
    <n v="0.82820000225889157"/>
    <n v="7818242"/>
    <n v="5863681"/>
    <n v="2388907"/>
    <n v="5646508"/>
    <n v="5.2631564774959561E-2"/>
    <n v="5.2631569499094866E-2"/>
    <n v="5.2631416608870385E-2"/>
    <n v="5.2631500454030089E-2"/>
    <n v="401381"/>
    <n v="0.17"/>
    <n v="32"/>
    <n v="17"/>
    <n v="30"/>
    <n v="357"/>
    <n v="35"/>
    <n v="0.94"/>
    <n v="5.2631578947368418E-2"/>
    <n v="5483628"/>
    <n v="2259254"/>
    <n v="1682241"/>
    <n v="1393232"/>
    <n v="2.2267137418689797E-2"/>
    <n v="5.2934906670308202E-2"/>
    <n v="0.1305200722568991"/>
    <n v="8.7452358707419409E-2"/>
  </r>
  <r>
    <x v="44"/>
    <n v="21500167"/>
    <n v="5213790"/>
    <n v="1981240"/>
    <n v="1402916"/>
    <n v="1184903"/>
    <x v="43"/>
    <x v="38"/>
    <n v="-2.9411755411675844E-2"/>
    <x v="38"/>
    <n v="0.24249997686064484"/>
    <n v="0.37999996164018879"/>
    <n v="0.70809997779168599"/>
    <n v="0.84460010435407396"/>
    <n v="7740060"/>
    <n v="5805045"/>
    <n v="2365018"/>
    <n v="5590043"/>
    <n v="-2.9411731512286488E-2"/>
    <n v="-2.9411690942332758E-2"/>
    <n v="-2.9411680213076385E-2"/>
    <n v="-2.9411723852223126E-2"/>
    <n v="406712"/>
    <n v="0.18"/>
    <n v="40"/>
    <n v="22"/>
    <n v="29"/>
    <n v="359"/>
    <n v="30"/>
    <n v="0.91"/>
    <n v="-2.9411755411675868E-2"/>
    <n v="5213790"/>
    <n v="1981240"/>
    <n v="1402916"/>
    <n v="1184903"/>
    <n v="-4.9019597113893476E-2"/>
    <n v="-9.6568790848406527E-2"/>
    <n v="-0.13234803894586655"/>
    <n v="-0.14069092654880477"/>
  </r>
  <r>
    <x v="45"/>
    <n v="21500167"/>
    <n v="5482542"/>
    <n v="2214947"/>
    <n v="1633080"/>
    <n v="1285561"/>
    <x v="44"/>
    <x v="39"/>
    <n v="-1.9801944086928258E-2"/>
    <x v="39"/>
    <n v="0.25499997279090902"/>
    <n v="0.40400000583670859"/>
    <n v="0.73729980897962799"/>
    <n v="0.78720025963210616"/>
    <n v="7740060"/>
    <n v="5805045"/>
    <n v="2365018"/>
    <n v="5590043"/>
    <n v="-1.9801874873993541E-2"/>
    <n v="-1.9801874873993541E-2"/>
    <n v="-1.9801922748545642E-2"/>
    <n v="-1.9801952420255176E-2"/>
    <n v="397282"/>
    <n v="0.18"/>
    <n v="34"/>
    <n v="19"/>
    <n v="25"/>
    <n v="370"/>
    <n v="39"/>
    <n v="0.93"/>
    <n v="-1.9801944086928213E-2"/>
    <n v="5482542"/>
    <n v="2214947"/>
    <n v="1633080"/>
    <n v="1285561"/>
    <n v="5.2423030697884121E-2"/>
    <n v="5.2423339934695834E-2"/>
    <n v="9.5821654871336204E-2"/>
    <n v="3.1362191919734883E-2"/>
  </r>
  <r>
    <x v="46"/>
    <n v="45787545"/>
    <n v="9807692"/>
    <n v="3334615"/>
    <n v="2290213"/>
    <n v="1768503"/>
    <x v="45"/>
    <x v="40"/>
    <n v="4.081632653061229E-2"/>
    <x v="40"/>
    <n v="0.21419999696423994"/>
    <n v="0.33999997145097949"/>
    <n v="0.68679982546710794"/>
    <n v="0.77220022766441376"/>
    <n v="16483516"/>
    <n v="12362637"/>
    <n v="5036630"/>
    <n v="11904761"/>
    <n v="4.0816300758017343E-2"/>
    <n v="4.0816300758017343E-2"/>
    <n v="4.0816347617281368E-2"/>
    <n v="4.0816292629736184E-2"/>
    <n v="382778"/>
    <n v="0.19"/>
    <n v="33"/>
    <n v="18"/>
    <n v="26"/>
    <n v="361"/>
    <n v="30"/>
    <n v="0.91"/>
    <n v="4.0816326530612242E-2"/>
    <n v="9807692"/>
    <n v="3334615"/>
    <n v="2290213"/>
    <n v="1768503"/>
    <n v="7.2356252132780075E-2"/>
    <n v="2.1291563862134488E-2"/>
    <n v="1.4605096129081119E-3"/>
    <n v="-4.6686155168073507E-2"/>
  </r>
  <r>
    <x v="47"/>
    <n v="45338648"/>
    <n v="9901960"/>
    <n v="3232000"/>
    <n v="2087872"/>
    <n v="1579683"/>
    <x v="46"/>
    <x v="41"/>
    <n v="-1.9417475518175187E-2"/>
    <x v="41"/>
    <n v="0.21839998404892885"/>
    <n v="0.32640002585346739"/>
    <n v="0.64600000000000002"/>
    <n v="0.75659954250068973"/>
    <n v="16321913"/>
    <n v="12241435"/>
    <n v="4987251"/>
    <n v="11788048"/>
    <n v="-1.941746406258793E-2"/>
    <n v="-1.9417424399657879E-2"/>
    <n v="-1.9417389827149356E-2"/>
    <n v="-1.9417500764257301E-2"/>
    <n v="393504"/>
    <n v="0.19"/>
    <n v="31"/>
    <n v="18"/>
    <n v="30"/>
    <n v="374"/>
    <n v="39"/>
    <n v="0.94"/>
    <n v="-1.9417475518175131E-2"/>
    <n v="9901960"/>
    <n v="3232000"/>
    <n v="2087872"/>
    <n v="1579683"/>
    <n v="-9.8972676773847468E-3"/>
    <n v="-3.990028271253121E-2"/>
    <n v="-4.9901002534207706E-2"/>
    <n v="-0.12229008244350137"/>
  </r>
  <r>
    <x v="48"/>
    <n v="21717340"/>
    <n v="5592215"/>
    <n v="2348730"/>
    <n v="1800301"/>
    <n v="1431960"/>
    <x v="47"/>
    <x v="42"/>
    <n v="-2.9126204911649523E-2"/>
    <x v="42"/>
    <n v="0.25749999769769227"/>
    <n v="0.4199999463539939"/>
    <n v="0.76649976795970587"/>
    <n v="0.79540032472347677"/>
    <n v="7818242"/>
    <n v="5863681"/>
    <n v="2388907"/>
    <n v="5646508"/>
    <n v="-2.9126182245679089E-2"/>
    <n v="-2.9126305220617543E-2"/>
    <n v="-2.9126130732097466E-2"/>
    <n v="-2.912617352799729E-2"/>
    <n v="401252"/>
    <n v="0.17"/>
    <n v="36"/>
    <n v="18"/>
    <n v="27"/>
    <n v="395"/>
    <n v="37"/>
    <n v="0.95"/>
    <n v="-2.9126204911649498E-2"/>
    <n v="5592215"/>
    <n v="2348730"/>
    <n v="1800301"/>
    <n v="1431960"/>
    <n v="5.2631628482002313E-2"/>
    <n v="0.10526338080065289"/>
    <n v="0.13777044389643978"/>
    <n v="0.10363771309396363"/>
  </r>
  <r>
    <x v="49"/>
    <n v="21934513"/>
    <n v="5648137"/>
    <n v="948887"/>
    <n v="727321"/>
    <n v="620260"/>
    <x v="48"/>
    <x v="43"/>
    <n v="-3.809525563663041E-2"/>
    <x v="43"/>
    <n v="0.25749999555495034"/>
    <n v="0.16799999716720751"/>
    <n v="0.76649906680142099"/>
    <n v="0.8528008953405718"/>
    <n v="7896424"/>
    <n v="5922318"/>
    <n v="2412796"/>
    <n v="5702973"/>
    <n v="-3.8095277540170391E-2"/>
    <n v="-3.8095355656595387E-2"/>
    <n v="-3.8095131783736913E-2"/>
    <n v="-3.8095186691883498E-2"/>
    <n v="400903"/>
    <n v="0.18"/>
    <n v="35"/>
    <n v="19"/>
    <n v="29"/>
    <n v="350"/>
    <n v="35"/>
    <n v="0.92"/>
    <n v="-3.809525563663041E-2"/>
    <n v="5648137.0000000009"/>
    <n v="948886.99999999988"/>
    <n v="727321"/>
    <n v="620260"/>
    <n v="-2.8664702603710346E-2"/>
    <n v="-0.57942183783074608"/>
    <n v="-0.57537825448312419"/>
    <n v="-0.55839299648571217"/>
  </r>
  <r>
    <x v="50"/>
    <n v="22151687"/>
    <n v="5427163"/>
    <n v="2105739"/>
    <n v="1537189"/>
    <n v="1222680"/>
    <x v="49"/>
    <x v="44"/>
    <n v="2.0000009209230951E-2"/>
    <x v="44"/>
    <n v="0.24499998577986409"/>
    <n v="0.38799995504096707"/>
    <n v="0.7299997768004487"/>
    <n v="0.79539991503972507"/>
    <n v="7974607"/>
    <n v="5980955"/>
    <n v="2436685"/>
    <n v="5759438"/>
    <n v="2.0000020464958856E-2"/>
    <n v="2.0000064805708151E-2"/>
    <n v="1.9999941395793197E-2"/>
    <n v="1.9999971663902771E-2"/>
    <n v="392628"/>
    <n v="0.18"/>
    <n v="32"/>
    <n v="18"/>
    <n v="25"/>
    <n v="378"/>
    <n v="40"/>
    <n v="0.91"/>
    <n v="2.0000009209230965E-2"/>
    <n v="5427163"/>
    <n v="2105739"/>
    <n v="1537189"/>
    <n v="1222680"/>
    <n v="-1.029701504186642E-2"/>
    <n v="-6.7949420472421473E-2"/>
    <n v="-8.6225457589013677E-2"/>
    <n v="-0.12241464451003137"/>
  </r>
  <r>
    <x v="51"/>
    <n v="20848646"/>
    <n v="5003675"/>
    <n v="1921411"/>
    <n v="1444709"/>
    <n v="1149121"/>
    <x v="50"/>
    <x v="45"/>
    <n v="-3.0303066948270674E-2"/>
    <x v="45"/>
    <n v="0.23999999808141018"/>
    <n v="0.38399996002937842"/>
    <n v="0.75190003596315413"/>
    <n v="0.79539962719135826"/>
    <n v="7505512"/>
    <n v="5629134"/>
    <n v="2293351"/>
    <n v="5420648"/>
    <n v="-3.0303124265186554E-2"/>
    <n v="-3.0303124265186554E-2"/>
    <n v="-3.0302940611868445E-2"/>
    <n v="-3.0302986935878629E-2"/>
    <n v="390285"/>
    <n v="0.18"/>
    <n v="36"/>
    <n v="22"/>
    <n v="26"/>
    <n v="373"/>
    <n v="36"/>
    <n v="0.94"/>
    <n v="-3.0303066948270681E-2"/>
    <n v="5003675"/>
    <n v="1921411"/>
    <n v="1444709"/>
    <n v="1149121"/>
    <n v="-4.0299858644095798E-2"/>
    <n v="-3.0197754941349908E-2"/>
    <n v="2.9790094346347162E-2"/>
    <n v="-3.019825251518482E-2"/>
  </r>
  <r>
    <x v="52"/>
    <n v="22151687"/>
    <n v="5704059"/>
    <n v="2304440"/>
    <n v="1749530"/>
    <n v="1377230"/>
    <x v="51"/>
    <x v="46"/>
    <n v="3.0303020437004058E-2"/>
    <x v="46"/>
    <n v="0.25749998182982631"/>
    <n v="0.40400002875145574"/>
    <n v="0.75919963201471941"/>
    <n v="0.78719999085468673"/>
    <n v="7974607"/>
    <n v="5980955"/>
    <n v="2436685"/>
    <n v="5759438"/>
    <n v="3.0302995067221783E-2"/>
    <n v="3.0302952001233452E-2"/>
    <n v="3.0302940611868445E-2"/>
    <n v="3.0302986935878629E-2"/>
    <n v="407017"/>
    <n v="0.17"/>
    <n v="30"/>
    <n v="19"/>
    <n v="28"/>
    <n v="395"/>
    <n v="40"/>
    <n v="0.94"/>
    <n v="3.0303020437004047E-2"/>
    <n v="5704059"/>
    <n v="2304440"/>
    <n v="1749530"/>
    <n v="1377230"/>
    <n v="4.0404068039971319E-2"/>
    <n v="4.0404127051347105E-2"/>
    <n v="7.1306978225194051E-2"/>
    <n v="7.1306612443905903E-2"/>
  </r>
  <r>
    <x v="53"/>
    <n v="43094160"/>
    <n v="9049773"/>
    <n v="2923076"/>
    <n v="1908184"/>
    <n v="1443732"/>
    <x v="52"/>
    <x v="47"/>
    <n v="-5.8823529411764719E-2"/>
    <x v="47"/>
    <n v="0.20999998607699977"/>
    <n v="0.32299992497049373"/>
    <n v="0.65279999562105129"/>
    <n v="0.75659999245355791"/>
    <n v="15513897"/>
    <n v="11635423"/>
    <n v="4740357"/>
    <n v="11204481"/>
    <n v="-5.8823554392157584E-2"/>
    <n v="-5.8823534169934799E-2"/>
    <n v="-5.8823657882353886E-2"/>
    <n v="-5.8823524470587807E-2"/>
    <n v="391896"/>
    <n v="0.18"/>
    <n v="35"/>
    <n v="20"/>
    <n v="28"/>
    <n v="360"/>
    <n v="39"/>
    <n v="0.91"/>
    <n v="-5.8823529411764705E-2"/>
    <n v="9049773"/>
    <n v="2923076"/>
    <n v="1908184"/>
    <n v="1443732"/>
    <n v="-7.7278018110682911E-2"/>
    <n v="-0.12341424722194316"/>
    <n v="-0.16680937537250906"/>
    <n v="-0.18364175802924843"/>
  </r>
  <r>
    <x v="54"/>
    <n v="44440853"/>
    <n v="8959276"/>
    <n v="3168000"/>
    <n v="2046528"/>
    <n v="1644180"/>
    <x v="53"/>
    <x v="48"/>
    <n v="-1.9801979979641171E-2"/>
    <x v="48"/>
    <n v="0.201600000792064"/>
    <n v="0.35360000071434344"/>
    <n v="0.64600000000000002"/>
    <n v="0.80339970916596304"/>
    <n v="15998707"/>
    <n v="11999030"/>
    <n v="4888493"/>
    <n v="11554621"/>
    <n v="-1.9801968065875641E-2"/>
    <n v="-1.9802008506355717E-2"/>
    <n v="-1.980209137258182E-2"/>
    <n v="-1.980200623546835E-2"/>
    <n v="401786"/>
    <n v="0.17"/>
    <n v="38"/>
    <n v="19"/>
    <n v="29"/>
    <n v="389"/>
    <n v="40"/>
    <n v="0.91"/>
    <n v="-1.9801979979641209E-2"/>
    <n v="8959276"/>
    <n v="3168000"/>
    <n v="2046528"/>
    <n v="1644180"/>
    <n v="-9.5201758035782791E-2"/>
    <n v="-1.980198019801982E-2"/>
    <n v="-1.980198019801982E-2"/>
    <n v="4.0829077732684294E-2"/>
  </r>
  <r>
    <x v="55"/>
    <n v="21065820"/>
    <n v="5055796"/>
    <n v="2042541"/>
    <n v="1505966"/>
    <n v="1271939"/>
    <x v="54"/>
    <x v="49"/>
    <n v="-2.9999990790768982E-2"/>
    <x v="49"/>
    <n v="0.2399999620237902"/>
    <n v="0.40399988448901025"/>
    <n v="0.73730025492756324"/>
    <n v="0.84460007729258169"/>
    <n v="7583695"/>
    <n v="5687771"/>
    <n v="2317240"/>
    <n v="5477113"/>
    <n v="-2.9999966744442053E-2"/>
    <n v="-2.9999926667224952E-2"/>
    <n v="-2.9999912093689685E-2"/>
    <n v="-2.9999957495854046E-2"/>
    <n v="404294"/>
    <n v="0.19"/>
    <n v="34"/>
    <n v="22"/>
    <n v="26"/>
    <n v="397"/>
    <n v="30"/>
    <n v="0.93"/>
    <n v="-2.9999990790769034E-2"/>
    <n v="5055796"/>
    <n v="2042541"/>
    <n v="1505966"/>
    <n v="1271939"/>
    <n v="-9.5922456486383312E-2"/>
    <n v="-0.13036364333065098"/>
    <n v="-0.16349210493134203"/>
    <n v="-0.11174962987792958"/>
  </r>
  <r>
    <x v="56"/>
    <n v="22368860"/>
    <n v="5480370"/>
    <n v="2257912"/>
    <n v="1681241"/>
    <n v="1364832"/>
    <x v="55"/>
    <x v="50"/>
    <n v="1.9801989677181275E-2"/>
    <x v="50"/>
    <n v="0.24499996870649643"/>
    <n v="0.41199991971345001"/>
    <n v="0.74459987811748196"/>
    <n v="0.81180033082704983"/>
    <n v="8052789"/>
    <n v="6039592"/>
    <n v="2460574"/>
    <n v="5815903"/>
    <n v="1.9802001513596457E-2"/>
    <n v="1.9802043726797613E-2"/>
    <n v="1.9801922748545753E-2"/>
    <n v="1.9801952420255287E-2"/>
    <n v="400671"/>
    <n v="0.18"/>
    <n v="33"/>
    <n v="17"/>
    <n v="28"/>
    <n v="369"/>
    <n v="40"/>
    <n v="0.95"/>
    <n v="1.9801989677181345E-2"/>
    <n v="5480370"/>
    <n v="2257912"/>
    <n v="1681241"/>
    <n v="1364832"/>
    <n v="-2.9703068463105775E-2"/>
    <n v="1.3795372894770401"/>
    <n v="1.3115529456732311"/>
    <n v="1.2004191790539451"/>
  </r>
  <r>
    <x v="57"/>
    <n v="21500167"/>
    <n v="5482542"/>
    <n v="2105296"/>
    <n v="1613709"/>
    <n v="1323241"/>
    <x v="56"/>
    <x v="51"/>
    <n v="-2.9411755411675844E-2"/>
    <x v="51"/>
    <n v="0.25499997279090902"/>
    <n v="0.38399997665316565"/>
    <n v="0.76649981760284536"/>
    <n v="0.81999976451764223"/>
    <n v="7740060"/>
    <n v="5805045"/>
    <n v="2365018"/>
    <n v="5590043"/>
    <n v="-2.9411731512286488E-2"/>
    <n v="-2.9411690942332758E-2"/>
    <n v="-2.9411680213076385E-2"/>
    <n v="-2.9411723852223126E-2"/>
    <n v="402996"/>
    <n v="0.17"/>
    <n v="38"/>
    <n v="18"/>
    <n v="30"/>
    <n v="375"/>
    <n v="32"/>
    <n v="0.95"/>
    <n v="-2.9411755411675868E-2"/>
    <n v="5482542"/>
    <n v="2105296"/>
    <n v="1613709"/>
    <n v="1323241"/>
    <n v="1.0204042148724835E-2"/>
    <n v="-2.1037744943697145E-4"/>
    <n v="4.9779174844472696E-2"/>
    <n v="8.2246376811594191E-2"/>
  </r>
  <r>
    <x v="58"/>
    <n v="22586034"/>
    <n v="5759438"/>
    <n v="2280737"/>
    <n v="1648289"/>
    <n v="1405660"/>
    <x v="57"/>
    <x v="52"/>
    <n v="8.3333373303954517E-2"/>
    <x v="52"/>
    <n v="0.25499997033565081"/>
    <n v="0.39599992221463276"/>
    <n v="0.72270016227210765"/>
    <n v="0.85279947873218831"/>
    <n v="8130972"/>
    <n v="6098229"/>
    <n v="2484463"/>
    <n v="5872368"/>
    <n v="8.3333422156942838E-2"/>
    <n v="8.3333422156942838E-2"/>
    <n v="8.3333078974827668E-2"/>
    <n v="8.3333210346807185E-2"/>
    <n v="399552"/>
    <n v="0.19"/>
    <n v="30"/>
    <n v="22"/>
    <n v="25"/>
    <n v="377"/>
    <n v="38"/>
    <n v="0.93"/>
    <n v="8.3333373303954614E-2"/>
    <n v="5759438.0000000009"/>
    <n v="2280737"/>
    <n v="1648289"/>
    <n v="1405660"/>
    <n v="0.15104158443544025"/>
    <n v="0.18701152434330814"/>
    <n v="0.14091419102393621"/>
    <n v="0.22324803045110131"/>
  </r>
  <r>
    <x v="59"/>
    <n v="22368860"/>
    <n v="5815903"/>
    <n v="2442679"/>
    <n v="1872313"/>
    <n v="1458532"/>
    <x v="58"/>
    <x v="53"/>
    <n v="9.80390342279569E-3"/>
    <x v="53"/>
    <n v="0.25999997317699697"/>
    <n v="0.41999995529499029"/>
    <n v="0.76649981434318626"/>
    <n v="0.77900009239908075"/>
    <n v="8052789"/>
    <n v="6039592"/>
    <n v="2460574"/>
    <n v="5815903"/>
    <n v="9.803868704752583E-3"/>
    <n v="9.8039527132371962E-3"/>
    <n v="9.8038934043587211E-3"/>
    <n v="9.803907950741042E-3"/>
    <n v="406631"/>
    <n v="0.19"/>
    <n v="34"/>
    <n v="22"/>
    <n v="28"/>
    <n v="382"/>
    <n v="31"/>
    <n v="0.94"/>
    <n v="9.8039034227957438E-3"/>
    <n v="5815903"/>
    <n v="2442679"/>
    <n v="1872312.9999999998"/>
    <n v="1458532"/>
    <n v="1.9607791574385969E-2"/>
    <n v="5.9988109909565823E-2"/>
    <n v="7.0180562779717848E-2"/>
    <n v="5.9032986501891482E-2"/>
  </r>
  <r>
    <x v="60"/>
    <n v="46685340"/>
    <n v="9803921"/>
    <n v="3333333"/>
    <n v="1110666"/>
    <n v="900972"/>
    <x v="59"/>
    <x v="54"/>
    <n v="8.3333333333333259E-2"/>
    <x v="54"/>
    <n v="0.20999999143199985"/>
    <n v="0.33999998571999918"/>
    <n v="0.33319983331998332"/>
    <n v="0.81119976662651061"/>
    <n v="16806722"/>
    <n v="12605042"/>
    <n v="5135387"/>
    <n v="12138188"/>
    <n v="8.3333349447917593E-2"/>
    <n v="8.3333369143519853E-2"/>
    <n v="8.3333386071977378E-2"/>
    <n v="8.3333355645834883E-2"/>
    <n v="386616"/>
    <n v="0.18"/>
    <n v="40"/>
    <n v="18"/>
    <n v="56"/>
    <n v="399"/>
    <n v="40"/>
    <n v="0.95"/>
    <n v="8.3333333333333329E-2"/>
    <n v="9803921"/>
    <n v="3333333"/>
    <n v="1110666"/>
    <n v="900972"/>
    <n v="8.3333360958335545E-2"/>
    <n v="0.14035112326877575"/>
    <n v="-0.41794606809406221"/>
    <n v="-0.37594234941110949"/>
  </r>
  <r>
    <x v="61"/>
    <n v="43991955"/>
    <n v="8961161"/>
    <n v="2924923"/>
    <n v="2088395"/>
    <n v="1694106"/>
    <x v="60"/>
    <x v="55"/>
    <n v="-1.0101021238273722E-2"/>
    <x v="55"/>
    <n v="0.20369999469221134"/>
    <n v="0.3264000055349971"/>
    <n v="0.71399999247843449"/>
    <n v="0.81119998850792119"/>
    <n v="15837104"/>
    <n v="11877828"/>
    <n v="4839115"/>
    <n v="11437908"/>
    <n v="-1.0101003787368557E-2"/>
    <n v="-1.010098316280561E-2"/>
    <n v="-1.0100863394915338E-2"/>
    <n v="-1.0100980378326518E-2"/>
    <n v="395246"/>
    <n v="0.18"/>
    <n v="32"/>
    <n v="21"/>
    <n v="29"/>
    <n v="355"/>
    <n v="35"/>
    <n v="0.93"/>
    <n v="-1.0101021238273711E-2"/>
    <n v="8961161"/>
    <n v="2924923"/>
    <n v="2088395"/>
    <n v="1694106"/>
    <n v="2.1039646507148291E-4"/>
    <n v="-7.6728851010100962E-2"/>
    <n v="2.0457574975763837E-2"/>
    <n v="3.03652884720651E-2"/>
  </r>
  <r>
    <x v="62"/>
    <n v="21717340"/>
    <n v="5700801"/>
    <n v="2371533"/>
    <n v="1765843"/>
    <n v="1375592"/>
    <x v="61"/>
    <x v="56"/>
    <n v="3.0927825263863395E-2"/>
    <x v="56"/>
    <n v="0.2624999654653839"/>
    <n v="0.4159999621105876"/>
    <n v="0.74459980105695345"/>
    <n v="0.77900017158943347"/>
    <n v="7818242"/>
    <n v="5863681"/>
    <n v="2388907"/>
    <n v="5646508"/>
    <n v="3.0927799707134884E-2"/>
    <n v="3.0927757112584109E-2"/>
    <n v="3.0927741623655747E-2"/>
    <n v="3.0927789877623457E-2"/>
    <n v="409961"/>
    <n v="0.17"/>
    <n v="31"/>
    <n v="19"/>
    <n v="29"/>
    <n v="372"/>
    <n v="33"/>
    <n v="0.95"/>
    <n v="3.0927825263863454E-2"/>
    <n v="5700801"/>
    <n v="2371533"/>
    <n v="1765843"/>
    <n v="1375592"/>
    <n v="0.12757733895908774"/>
    <n v="0.16106996138633201"/>
    <n v="0.17256498486685623"/>
    <n v="8.1492115581014435E-2"/>
  </r>
  <r>
    <x v="63"/>
    <n v="21717340"/>
    <n v="5266455"/>
    <n v="2001252"/>
    <n v="1490132"/>
    <n v="1258566"/>
    <x v="62"/>
    <x v="57"/>
    <n v="-2.9126204911649523E-2"/>
    <x v="57"/>
    <n v="0.24250000230230775"/>
    <n v="0.37999982910705588"/>
    <n v="0.74459988047482273"/>
    <n v="0.84460034413058704"/>
    <n v="7818242"/>
    <n v="5863681"/>
    <n v="2388907"/>
    <n v="5646508"/>
    <n v="-2.9126182245679089E-2"/>
    <n v="-2.9126305220617543E-2"/>
    <n v="-2.9126130732097466E-2"/>
    <n v="-2.912617352799729E-2"/>
    <n v="396249"/>
    <n v="0.18"/>
    <n v="35"/>
    <n v="20"/>
    <n v="27"/>
    <n v="367"/>
    <n v="38"/>
    <n v="0.95"/>
    <n v="-2.9126204911649498E-2"/>
    <n v="5266455"/>
    <n v="2001252"/>
    <n v="1490132"/>
    <n v="1258566"/>
    <n v="-3.9032948505301701E-2"/>
    <n v="-0.11367139197630383"/>
    <n v="-0.11367138917026176"/>
    <n v="-7.7860132236055479E-2"/>
  </r>
  <r>
    <x v="64"/>
    <n v="21065820"/>
    <n v="5161125"/>
    <n v="2002516"/>
    <n v="1417982"/>
    <n v="1104608"/>
    <x v="63"/>
    <x v="58"/>
    <n v="-2.0202029128424948E-2"/>
    <x v="58"/>
    <n v="0.24499995727676396"/>
    <n v="0.38799990312189686"/>
    <n v="0.70810020993590062"/>
    <n v="0.77900001551500653"/>
    <n v="7583695"/>
    <n v="5687771"/>
    <n v="2317240"/>
    <n v="5477113"/>
    <n v="-2.0202039777469372E-2"/>
    <n v="-2.0202082843457703E-2"/>
    <n v="-2.0201960407912334E-2"/>
    <n v="-2.0201991290585752E-2"/>
    <n v="398589"/>
    <n v="0.19"/>
    <n v="39"/>
    <n v="22"/>
    <n v="27"/>
    <n v="354"/>
    <n v="39"/>
    <n v="0.95"/>
    <n v="-2.0202029128424909E-2"/>
    <n v="5161125"/>
    <n v="2002516"/>
    <n v="1417982"/>
    <n v="1104608"/>
    <n v="-5.8625542677101294E-2"/>
    <n v="-4.881973841208076E-2"/>
    <n v="-0.12129014586892684"/>
    <n v="-0.16522538222440208"/>
  </r>
  <r>
    <x v="65"/>
    <n v="21717340"/>
    <n v="5157868"/>
    <n v="2042515"/>
    <n v="1446305"/>
    <n v="1221549"/>
    <x v="64"/>
    <x v="59"/>
    <n v="-3.8461555490441612E-2"/>
    <x v="59"/>
    <n v="0.23749998848846129"/>
    <n v="0.3959998588564112"/>
    <n v="0.70810006291263472"/>
    <n v="0.84459985964232998"/>
    <n v="7818242"/>
    <n v="5863681"/>
    <n v="2388907"/>
    <n v="5646508"/>
    <n v="-3.8461576303546519E-2"/>
    <n v="-3.8461658294563827E-2"/>
    <n v="-3.8461430095759086E-2"/>
    <n v="-3.8461486064905959E-2"/>
    <n v="398003"/>
    <n v="0.19"/>
    <n v="31"/>
    <n v="18"/>
    <n v="29"/>
    <n v="350"/>
    <n v="37"/>
    <n v="0.94"/>
    <n v="-3.8461555490441571E-2"/>
    <n v="5157868"/>
    <n v="2042515"/>
    <n v="1446305"/>
    <n v="1221549"/>
    <n v="-0.1044494271836941"/>
    <n v="-0.1044495704677918"/>
    <n v="-0.1225416173984053"/>
    <n v="-0.13097833046398133"/>
  </r>
  <r>
    <x v="66"/>
    <n v="21717340"/>
    <n v="5700801"/>
    <n v="2394336"/>
    <n v="1730387"/>
    <n v="1390539"/>
    <x v="65"/>
    <x v="60"/>
    <n v="-2.9126204911649523E-2"/>
    <x v="60"/>
    <n v="0.2624999654653839"/>
    <n v="0.41999992632614258"/>
    <n v="0.72270015570078716"/>
    <n v="0.80360000392975672"/>
    <n v="7818242"/>
    <n v="5863681"/>
    <n v="2388907"/>
    <n v="5646508"/>
    <n v="-2.9126182245679089E-2"/>
    <n v="-2.9126305220617543E-2"/>
    <n v="-2.9126130732097466E-2"/>
    <n v="-2.912617352799729E-2"/>
    <n v="396560"/>
    <n v="0.18"/>
    <n v="30"/>
    <n v="19"/>
    <n v="26"/>
    <n v="381"/>
    <n v="30"/>
    <n v="0.95"/>
    <n v="-2.9126204911649498E-2"/>
    <n v="5700801"/>
    <n v="2394336"/>
    <n v="1730387"/>
    <n v="1390539"/>
    <n v="-1.9790907791962797E-2"/>
    <n v="-1.9790975400369892E-2"/>
    <n v="-7.5802496697934485E-2"/>
    <n v="-4.6617420803931608E-2"/>
  </r>
  <r>
    <x v="67"/>
    <n v="46685340"/>
    <n v="9705882"/>
    <n v="3267000"/>
    <n v="2310422"/>
    <n v="1820150"/>
    <x v="66"/>
    <x v="61"/>
    <n v="0"/>
    <x v="61"/>
    <n v="0.20789999601587994"/>
    <n v="0.33660001224000047"/>
    <n v="0.70719987756351388"/>
    <n v="0.78779980453787235"/>
    <n v="16806722"/>
    <n v="12605042"/>
    <n v="5135387"/>
    <n v="12138188"/>
    <n v="0"/>
    <n v="0"/>
    <n v="0"/>
    <n v="0"/>
    <n v="404097"/>
    <n v="0.17"/>
    <n v="33"/>
    <n v="21"/>
    <n v="28"/>
    <n v="386"/>
    <n v="31"/>
    <n v="0.95"/>
    <n v="0"/>
    <n v="9705882"/>
    <n v="3267000"/>
    <n v="2310422"/>
    <n v="1820150"/>
    <n v="-9.9999785799987917E-3"/>
    <n v="-1.9899901989990254E-2"/>
    <n v="1.0802131333812324"/>
    <n v="1.0202070652584099"/>
  </r>
  <r>
    <x v="68"/>
    <n v="46236443"/>
    <n v="10098039"/>
    <n v="3502000"/>
    <n v="2262292"/>
    <n v="1711650"/>
    <x v="67"/>
    <x v="62"/>
    <n v="5.1020419528979843E-2"/>
    <x v="62"/>
    <n v="0.21839999672985225"/>
    <n v="0.34680000740737882"/>
    <n v="0.64600000000000002"/>
    <n v="0.75659994377383644"/>
    <n v="16645119"/>
    <n v="12483839"/>
    <n v="5086008"/>
    <n v="12021475"/>
    <n v="5.1020375947521623E-2"/>
    <n v="5.1020354899902642E-2"/>
    <n v="5.1020279534584212E-2"/>
    <n v="5.102043135860157E-2"/>
    <n v="406619"/>
    <n v="0.17"/>
    <n v="33"/>
    <n v="19"/>
    <n v="25"/>
    <n v="354"/>
    <n v="37"/>
    <n v="0.92"/>
    <n v="5.1020419528979788E-2"/>
    <n v="10098039"/>
    <n v="3502000"/>
    <n v="2262292"/>
    <n v="1711650"/>
    <n v="0.12686726641782253"/>
    <n v="0.19729647583885113"/>
    <n v="8.3268251456261932E-2"/>
    <n v="1.0355904530176874E-2"/>
  </r>
  <r>
    <x v="69"/>
    <n v="21282993"/>
    <n v="5107918"/>
    <n v="2104462"/>
    <n v="1459444"/>
    <n v="1220679"/>
    <x v="68"/>
    <x v="63"/>
    <n v="-2.0000009209230951E-2"/>
    <x v="63"/>
    <n v="0.23999998496452074"/>
    <n v="0.41199995771271192"/>
    <n v="0.69349981135321048"/>
    <n v="0.83640002631138977"/>
    <n v="7661877"/>
    <n v="5746408"/>
    <n v="2341129"/>
    <n v="5533578"/>
    <n v="-2.0000020464958745E-2"/>
    <n v="-1.9999894264370766E-2"/>
    <n v="-1.9999941395793086E-2"/>
    <n v="-1.9999971663902771E-2"/>
    <n v="390758"/>
    <n v="0.19"/>
    <n v="35"/>
    <n v="21"/>
    <n v="25"/>
    <n v="378"/>
    <n v="36"/>
    <n v="0.93"/>
    <n v="-2.0000009209230965E-2"/>
    <n v="5107918"/>
    <n v="2104462"/>
    <n v="1459444"/>
    <n v="1220679"/>
    <n v="-0.10399994667416035"/>
    <n v="-0.11261534205933466"/>
    <n v="-0.17351429317328892"/>
    <n v="-0.11261551390237801"/>
  </r>
  <r>
    <x v="70"/>
    <n v="21500167"/>
    <n v="5428792"/>
    <n v="2149801"/>
    <n v="1600742"/>
    <n v="1299482"/>
    <x v="69"/>
    <x v="64"/>
    <n v="-9.9999815815380311E-3"/>
    <x v="64"/>
    <n v="0.25249999220936281"/>
    <n v="0.39599988358367755"/>
    <n v="0.74460008158894708"/>
    <n v="0.81179977785302071"/>
    <n v="7740060"/>
    <n v="5805045"/>
    <n v="2365018"/>
    <n v="5590043"/>
    <n v="-9.9999462794833072E-3"/>
    <n v="-9.9998618615166901E-3"/>
    <n v="-9.9999706978965985E-3"/>
    <n v="-9.9999858319513857E-3"/>
    <n v="385418"/>
    <n v="0.19"/>
    <n v="30"/>
    <n v="19"/>
    <n v="25"/>
    <n v="357"/>
    <n v="39"/>
    <n v="0.91"/>
    <n v="-9.999981581538071E-3"/>
    <n v="5428791.9999999991"/>
    <n v="2149801"/>
    <n v="1600742"/>
    <n v="1299482"/>
    <n v="3.0824719854247062E-2"/>
    <n v="7.4228033251184655E-2"/>
    <n v="7.4228323396853479E-2"/>
    <n v="3.2510015366695066E-2"/>
  </r>
  <r>
    <x v="71"/>
    <n v="21717340"/>
    <n v="5700801"/>
    <n v="2166304"/>
    <n v="1533960"/>
    <n v="1232690"/>
    <x v="70"/>
    <x v="65"/>
    <n v="3.0927825263863395E-2"/>
    <x v="65"/>
    <n v="0.2624999654653839"/>
    <n v="0.37999993334270044"/>
    <n v="0.70810006351832433"/>
    <n v="0.80359983311168481"/>
    <n v="7818242"/>
    <n v="5863681"/>
    <n v="2388907"/>
    <n v="5646508"/>
    <n v="3.0927799707134884E-2"/>
    <n v="3.0927757112584109E-2"/>
    <n v="3.0927741623655747E-2"/>
    <n v="3.0927789877623457E-2"/>
    <n v="395501"/>
    <n v="0.18"/>
    <n v="31"/>
    <n v="21"/>
    <n v="29"/>
    <n v="378"/>
    <n v="35"/>
    <n v="0.91"/>
    <n v="3.0927825263863454E-2"/>
    <n v="5700801"/>
    <n v="2166304"/>
    <n v="1533960"/>
    <n v="1232690"/>
    <n v="0.10456557436605385"/>
    <n v="8.1791106787661105E-2"/>
    <n v="8.1790883100067546E-2"/>
    <n v="0.11595244647875091"/>
  </r>
  <r>
    <x v="72"/>
    <n v="22803207"/>
    <n v="5415761"/>
    <n v="2144641"/>
    <n v="1628211"/>
    <n v="1268377"/>
    <x v="71"/>
    <x v="66"/>
    <n v="5.0000000000000044E-2"/>
    <x v="66"/>
    <n v="0.23749997094706898"/>
    <n v="0.39599993426593233"/>
    <n v="0.75919979148025241"/>
    <n v="0.77900038754190948"/>
    <n v="8209154"/>
    <n v="6156866"/>
    <n v="2508352"/>
    <n v="5928833"/>
    <n v="4.9999987209400798E-2"/>
    <n v="5.0000162014270488E-2"/>
    <n v="4.9999853489482771E-2"/>
    <n v="4.9999929159756817E-2"/>
    <n v="396795"/>
    <n v="0.17"/>
    <n v="34"/>
    <n v="18"/>
    <n v="28"/>
    <n v="372"/>
    <n v="31"/>
    <n v="0.94"/>
    <n v="0.05"/>
    <n v="5415761"/>
    <n v="2144641"/>
    <n v="1628211"/>
    <n v="1268377"/>
    <n v="4.9999922448577649E-2"/>
    <n v="5.0000122398121905E-2"/>
    <n v="0.12577291788384892"/>
    <n v="3.8334933760332257E-2"/>
  </r>
  <r>
    <x v="73"/>
    <n v="21500167"/>
    <n v="5106289"/>
    <n v="2124216"/>
    <n v="1519664"/>
    <n v="1183818"/>
    <x v="72"/>
    <x v="67"/>
    <n v="-9.9999815815380311E-3"/>
    <x v="67"/>
    <n v="0.23749996918628585"/>
    <n v="0.41599995613252599"/>
    <n v="0.71539994049569344"/>
    <n v="0.77899983154170926"/>
    <n v="7740060"/>
    <n v="5805045"/>
    <n v="2365018"/>
    <n v="5590043"/>
    <n v="-9.9999462794833072E-3"/>
    <n v="-9.9998618615166901E-3"/>
    <n v="-9.9999706978965985E-3"/>
    <n v="-9.9999858319513857E-3"/>
    <n v="381360"/>
    <n v="0.17"/>
    <n v="34"/>
    <n v="19"/>
    <n v="27"/>
    <n v="395"/>
    <n v="39"/>
    <n v="0.95"/>
    <n v="-9.999981581538071E-3"/>
    <n v="5106289"/>
    <n v="2124216"/>
    <n v="1519664"/>
    <n v="1183818"/>
    <n v="-0.10428569599254556"/>
    <n v="-0.11281624634136567"/>
    <n v="-0.12177796065273261"/>
    <n v="-0.14866249706049239"/>
  </r>
  <r>
    <x v="74"/>
    <n v="42645263"/>
    <n v="9313725"/>
    <n v="3293333"/>
    <n v="2217072"/>
    <n v="1815781"/>
    <x v="73"/>
    <x v="68"/>
    <n v="-8.6538450828461344E-2"/>
    <x v="68"/>
    <n v="0.21839998970108357"/>
    <n v="0.35359998282105171"/>
    <n v="0.67320006813765876"/>
    <n v="0.81899956338810831"/>
    <n v="15352294"/>
    <n v="11514221"/>
    <n v="4690978"/>
    <n v="11087768"/>
    <n v="-8.6538469548077201E-2"/>
    <n v="-8.6538466115384627E-2"/>
    <n v="-8.6538560774484963E-2"/>
    <n v="-8.6538452032543955E-2"/>
    <n v="409886"/>
    <n v="0.17"/>
    <n v="40"/>
    <n v="19"/>
    <n v="30"/>
    <n v="356"/>
    <n v="31"/>
    <n v="0.93"/>
    <n v="-8.6538450828461358E-2"/>
    <n v="9313725"/>
    <n v="3293333"/>
    <n v="2217072"/>
    <n v="1815781"/>
    <n v="-4.0404056014692991E-2"/>
    <n v="8.0602999693908384E-3"/>
    <n v="-4.0403874270587781E-2"/>
    <n v="-2.4003516193720209E-3"/>
  </r>
  <r>
    <x v="75"/>
    <n v="42645263"/>
    <n v="8686840"/>
    <n v="2894455"/>
    <n v="1968229"/>
    <n v="1504514"/>
    <x v="74"/>
    <x v="69"/>
    <n v="-7.7669902072700525E-2"/>
    <x v="69"/>
    <n v="0.20369999828585886"/>
    <n v="0.33319998986973398"/>
    <n v="0.6799998618047266"/>
    <n v="0.76439987420163003"/>
    <n v="15352294"/>
    <n v="11514221"/>
    <n v="4690978"/>
    <n v="11087768"/>
    <n v="-7.7669916328023891E-2"/>
    <n v="-7.7669857805759857E-2"/>
    <n v="-7.7669952544313747E-2"/>
    <n v="-7.7669919872561444E-2"/>
    <n v="395416"/>
    <n v="0.18"/>
    <n v="36"/>
    <n v="22"/>
    <n v="29"/>
    <n v="382"/>
    <n v="34"/>
    <n v="0.93"/>
    <n v="-7.7669902072700525E-2"/>
    <n v="8686840"/>
    <n v="2894455"/>
    <n v="1968229"/>
    <n v="1504514"/>
    <n v="-0.13974980686844252"/>
    <n v="-0.17348515134209019"/>
    <n v="-0.12998454664561432"/>
    <n v="-0.12101539450238075"/>
  </r>
  <r>
    <x v="76"/>
    <n v="22368860"/>
    <n v="5368526"/>
    <n v="2233307"/>
    <n v="1614011"/>
    <n v="1310254"/>
    <x v="75"/>
    <x v="70"/>
    <n v="5.1020408642713067E-2"/>
    <x v="70"/>
    <n v="0.23999998211799797"/>
    <n v="0.4160000342738398"/>
    <n v="0.72270001392553729"/>
    <n v="0.81179991957923459"/>
    <n v="8052789"/>
    <n v="6039592"/>
    <n v="2460574"/>
    <n v="5815903"/>
    <n v="5.1020396177072547E-2"/>
    <n v="5.1020393957407872E-2"/>
    <n v="5.1020255611715637E-2"/>
    <n v="5.1020334402081202E-2"/>
    <n v="395027"/>
    <n v="0.19"/>
    <n v="30"/>
    <n v="21"/>
    <n v="29"/>
    <n v="375"/>
    <n v="37"/>
    <n v="0.95"/>
    <n v="5.102040864271299E-2"/>
    <n v="5368526"/>
    <n v="2233307"/>
    <n v="1614011"/>
    <n v="1310254"/>
    <n v="5.1020396177072547E-2"/>
    <n v="6.1224674049709549E-2"/>
    <n v="0.10590814036030149"/>
    <n v="7.3381290249115549E-2"/>
  </r>
  <r>
    <x v="77"/>
    <n v="21934513"/>
    <n v="5757809"/>
    <n v="2418280"/>
    <n v="1835958"/>
    <n v="707578"/>
    <x v="76"/>
    <x v="71"/>
    <n v="2.0201982617158221E-2"/>
    <x v="71"/>
    <n v="0.26249996979645729"/>
    <n v="0.42000003820897847"/>
    <n v="0.75919992722100005"/>
    <n v="0.38539988387533919"/>
    <n v="7896424"/>
    <n v="5922318"/>
    <n v="2412796"/>
    <n v="5702973"/>
    <n v="2.0201910579504601E-2"/>
    <n v="2.0201910579504601E-2"/>
    <n v="2.0201960407912223E-2"/>
    <n v="2.0201991290585752E-2"/>
    <n v="380462"/>
    <n v="0.19"/>
    <n v="37"/>
    <n v="20"/>
    <n v="25"/>
    <n v="400"/>
    <n v="33"/>
    <n v="0.65"/>
    <n v="2.0201982617158276E-2"/>
    <n v="5757809"/>
    <n v="2418280"/>
    <n v="1835958"/>
    <n v="707578"/>
    <n v="6.0605932222122627E-2"/>
    <n v="0.12488551265907866"/>
    <n v="0.14694185571441243"/>
    <n v="-0.45549226537958976"/>
  </r>
  <r>
    <x v="78"/>
    <n v="21282993"/>
    <n v="5427163"/>
    <n v="2149156"/>
    <n v="1600262"/>
    <n v="1377825"/>
    <x v="77"/>
    <x v="72"/>
    <n v="-2.0000009209230951E-2"/>
    <x v="72"/>
    <n v="0.25499998989803735"/>
    <n v="0.39599989902643423"/>
    <n v="0.74460020584824926"/>
    <n v="0.86099963630955434"/>
    <n v="7661877"/>
    <n v="5746408"/>
    <n v="2341129"/>
    <n v="5533578"/>
    <n v="-2.0000020464958745E-2"/>
    <n v="-1.9999894264370766E-2"/>
    <n v="-1.9999941395793086E-2"/>
    <n v="-1.9999971663902771E-2"/>
    <n v="391681"/>
    <n v="0.18"/>
    <n v="38"/>
    <n v="21"/>
    <n v="29"/>
    <n v="383"/>
    <n v="36"/>
    <n v="0.93"/>
    <n v="-2.0000009209230965E-2"/>
    <n v="5427163"/>
    <n v="2149156"/>
    <n v="1600262"/>
    <n v="1377825"/>
    <n v="-4.7999921414552116E-2"/>
    <n v="-7.9157865193435484E-3"/>
    <n v="4.3222769824506457E-2"/>
    <n v="0.11773844194404104"/>
  </r>
  <r>
    <x v="79"/>
    <n v="21717340"/>
    <n v="5429335"/>
    <n v="2128299"/>
    <n v="1475975"/>
    <n v="1234506"/>
    <x v="78"/>
    <x v="73"/>
    <n v="-4.7619047619047672E-2"/>
    <x v="73"/>
    <n v="0.25"/>
    <n v="0.39199994106092184"/>
    <n v="0.6934998324953402"/>
    <n v="0.83640034553430787"/>
    <n v="7818242"/>
    <n v="5863681"/>
    <n v="2388907"/>
    <n v="5646508"/>
    <n v="-4.7619036017596983E-2"/>
    <n v="-4.7619194570744261E-2"/>
    <n v="-4.7618914729671169E-2"/>
    <n v="-4.7618983364854484E-2"/>
    <n v="382856"/>
    <n v="0.19"/>
    <n v="36"/>
    <n v="18"/>
    <n v="28"/>
    <n v="379"/>
    <n v="39"/>
    <n v="0.95"/>
    <n v="-4.7619047619047616E-2"/>
    <n v="5429335"/>
    <n v="2128299"/>
    <n v="1475975"/>
    <n v="1234506"/>
    <n v="2.5063882988927144E-3"/>
    <n v="-7.6199233344881323E-3"/>
    <n v="-9.3498938405403242E-2"/>
    <n v="-2.6704205453110585E-2"/>
  </r>
  <r>
    <x v="80"/>
    <n v="21065820"/>
    <n v="5529777"/>
    <n v="2123434"/>
    <n v="1612111"/>
    <n v="1361589"/>
    <x v="79"/>
    <x v="74"/>
    <n v="-2.0202029128424948E-2"/>
    <x v="74"/>
    <n v="0.26249996439730333"/>
    <n v="0.38399993345120426"/>
    <n v="0.75919995629720538"/>
    <n v="0.84460003064305122"/>
    <n v="7583695"/>
    <n v="5687771"/>
    <n v="2317240"/>
    <n v="5477113"/>
    <n v="-2.0202039777469372E-2"/>
    <n v="-2.0202082843457703E-2"/>
    <n v="-2.0201960407912334E-2"/>
    <n v="-2.0201991290585752E-2"/>
    <n v="395181"/>
    <n v="0.17"/>
    <n v="40"/>
    <n v="17"/>
    <n v="27"/>
    <n v="379"/>
    <n v="32"/>
    <n v="0.95"/>
    <n v="-2.0202029128424909E-2"/>
    <n v="5529777"/>
    <n v="2123434"/>
    <n v="1612111"/>
    <n v="1361589"/>
    <n v="8.2934593008738844E-2"/>
    <n v="-3.6813582046268944E-4"/>
    <n v="6.0833842217753453E-2"/>
    <n v="0.15016750885693586"/>
  </r>
  <r>
    <x v="81"/>
    <n v="44440853"/>
    <n v="9612556"/>
    <n v="3268269"/>
    <n v="2289095"/>
    <n v="1874769"/>
    <x v="80"/>
    <x v="75"/>
    <n v="4.2105262664225984E-2"/>
    <x v="75"/>
    <n v="0.21629998866133376"/>
    <n v="0.33999999583877588"/>
    <n v="0.70039981409119012"/>
    <n v="0.8190000851865038"/>
    <n v="15998707"/>
    <n v="11999030"/>
    <n v="4888493"/>
    <n v="11554621"/>
    <n v="4.2105303611303935E-2"/>
    <n v="4.2105236646057032E-2"/>
    <n v="4.210529232923288E-2"/>
    <n v="4.2105228031466657E-2"/>
    <n v="397192"/>
    <n v="0.17"/>
    <n v="38"/>
    <n v="20"/>
    <n v="30"/>
    <n v="386"/>
    <n v="34"/>
    <n v="0.92"/>
    <n v="4.2105262664226033E-2"/>
    <n v="9612556"/>
    <n v="3268269"/>
    <n v="2289095"/>
    <n v="1874769"/>
    <n v="3.2085014320264005E-2"/>
    <n v="-7.6105270860857832E-3"/>
    <n v="3.2485638716288845E-2"/>
    <n v="3.2486296530253478E-2"/>
  </r>
  <r>
    <x v="82"/>
    <n v="45338648"/>
    <n v="9425904"/>
    <n v="3300951"/>
    <n v="2289540"/>
    <n v="1839416"/>
    <x v="81"/>
    <x v="76"/>
    <n v="6.3157893996339087E-2"/>
    <x v="76"/>
    <n v="0.20789997972590626"/>
    <n v="0.35019993838256785"/>
    <n v="0.69360011705717539"/>
    <n v="0.80339980956873436"/>
    <n v="16321913"/>
    <n v="12241435"/>
    <n v="4987251"/>
    <n v="11788048"/>
    <n v="6.3157922848533277E-2"/>
    <n v="6.3157898393647383E-2"/>
    <n v="6.3158045081430858E-2"/>
    <n v="6.3157887141938707E-2"/>
    <n v="401966"/>
    <n v="0.17"/>
    <n v="38"/>
    <n v="20"/>
    <n v="26"/>
    <n v="350"/>
    <n v="40"/>
    <n v="0.91"/>
    <n v="6.315789399633906E-2"/>
    <n v="9425904"/>
    <n v="3300951"/>
    <n v="2289540"/>
    <n v="1839416"/>
    <n v="8.50785786315853E-2"/>
    <n v="0.14043956461579121"/>
    <n v="0.16324878863181058"/>
    <n v="0.22259812803337153"/>
  </r>
  <r>
    <x v="83"/>
    <n v="22368860"/>
    <n v="5536293"/>
    <n v="2258807"/>
    <n v="1632440"/>
    <n v="1351986"/>
    <x v="82"/>
    <x v="77"/>
    <n v="0"/>
    <x v="77"/>
    <n v="0.24750000670575076"/>
    <n v="0.40799990173930462"/>
    <n v="0.72270008017506582"/>
    <n v="0.82819950503540707"/>
    <n v="8052789"/>
    <n v="6039592"/>
    <n v="2460574"/>
    <n v="5815903"/>
    <n v="0"/>
    <n v="0"/>
    <n v="0"/>
    <n v="0"/>
    <n v="382312"/>
    <n v="0.19"/>
    <n v="31"/>
    <n v="22"/>
    <n v="27"/>
    <n v="390"/>
    <n v="32"/>
    <n v="0.92"/>
    <n v="0"/>
    <n v="5536293"/>
    <n v="2258807"/>
    <n v="1632440"/>
    <n v="1351986"/>
    <n v="3.1250104777363452E-2"/>
    <n v="1.1418045078442018E-2"/>
    <n v="1.1418137794599881E-2"/>
    <n v="3.1850312992747876E-2"/>
  </r>
  <r>
    <x v="84"/>
    <n v="20848646"/>
    <n v="5107918"/>
    <n v="2043167"/>
    <n v="1476597"/>
    <n v="1259241"/>
    <x v="83"/>
    <x v="78"/>
    <n v="-4.9504951397826846E-2"/>
    <x v="78"/>
    <n v="0.2449999870495187"/>
    <n v="0.39999996084510364"/>
    <n v="0.72270010234112048"/>
    <n v="0.85279937586220211"/>
    <n v="7505512"/>
    <n v="5629134"/>
    <n v="2293351"/>
    <n v="5420648"/>
    <n v="-4.9504940464189851E-2"/>
    <n v="-4.9504940464189851E-2"/>
    <n v="-4.950480687136416E-2"/>
    <n v="-4.9504881050637994E-2"/>
    <n v="395869"/>
    <n v="0.17"/>
    <n v="39"/>
    <n v="18"/>
    <n v="25"/>
    <n v="366"/>
    <n v="36"/>
    <n v="0.94"/>
    <n v="-4.9504951397826798E-2"/>
    <n v="5107918"/>
    <n v="2043167"/>
    <n v="1476597"/>
    <n v="1259241"/>
    <n v="-0.11287123279011169"/>
    <n v="-0.15511561936583029"/>
    <n v="-0.19573486975192245"/>
    <n v="0.77964973472889199"/>
  </r>
  <r>
    <x v="85"/>
    <n v="20848646"/>
    <n v="5212161"/>
    <n v="2084864"/>
    <n v="1476292"/>
    <n v="1150032"/>
    <x v="84"/>
    <x v="79"/>
    <n v="-2.0408172854259776E-2"/>
    <x v="79"/>
    <n v="0.24999997601762725"/>
    <n v="0.39999992325639977"/>
    <n v="0.70809990483791752"/>
    <n v="0.77900036036231313"/>
    <n v="7505512"/>
    <n v="5629134"/>
    <n v="2293351"/>
    <n v="5420648"/>
    <n v="-2.0408184574093213E-2"/>
    <n v="-2.0408227191664796E-2"/>
    <n v="-2.0408102244686255E-2"/>
    <n v="-2.0408133760832503E-2"/>
    <n v="408200"/>
    <n v="0.19"/>
    <n v="35"/>
    <n v="17"/>
    <n v="28"/>
    <n v="384"/>
    <n v="35"/>
    <n v="0.93"/>
    <n v="-2.0408172854259738E-2"/>
    <n v="5212161"/>
    <n v="2084863.9999999998"/>
    <n v="1476292"/>
    <n v="1150032"/>
    <n v="-3.9615909822498407E-2"/>
    <n v="-2.9914999190379987E-2"/>
    <n v="-7.7468564522559458E-2"/>
    <n v="-0.16532796254967064"/>
  </r>
  <r>
    <x v="86"/>
    <n v="21500167"/>
    <n v="5267540"/>
    <n v="2064876"/>
    <n v="1552580"/>
    <n v="1311309"/>
    <x v="85"/>
    <x v="80"/>
    <n v="-9.9999815815380311E-3"/>
    <x v="80"/>
    <n v="0.24499995744219102"/>
    <n v="0.39200006074942001"/>
    <n v="0.75189987195357011"/>
    <n v="0.84459995620193484"/>
    <n v="7740060"/>
    <n v="5805045"/>
    <n v="2365018"/>
    <n v="5590043"/>
    <n v="-9.9999462794833072E-3"/>
    <n v="-9.9998618615166901E-3"/>
    <n v="-9.9999706978965985E-3"/>
    <n v="-9.9999858319513857E-3"/>
    <n v="404886"/>
    <n v="0.17"/>
    <n v="35"/>
    <n v="18"/>
    <n v="30"/>
    <n v="395"/>
    <n v="34"/>
    <n v="0.93"/>
    <n v="-9.999981581538071E-3"/>
    <n v="5267540"/>
    <n v="2064875.9999999998"/>
    <n v="1552580"/>
    <n v="1311309"/>
    <n v="-2.9800150478833998E-2"/>
    <n v="-2.9799854249802471E-2"/>
    <n v="5.1901285590880697E-2"/>
    <n v="6.221354938736634E-2"/>
  </r>
  <r>
    <x v="87"/>
    <n v="22803207"/>
    <n v="5757809"/>
    <n v="2234030"/>
    <n v="1712384"/>
    <n v="1390113"/>
    <x v="86"/>
    <x v="81"/>
    <n v="8.2474216527056665E-2"/>
    <x v="81"/>
    <n v="0.25249996634245347"/>
    <n v="0.38800001875713486"/>
    <n v="0.76650000223810777"/>
    <n v="0.81179980658543882"/>
    <n v="8209154"/>
    <n v="6156866"/>
    <n v="2508352"/>
    <n v="5928833"/>
    <n v="8.2474176506307284E-2"/>
    <n v="8.247431199322186E-2"/>
    <n v="8.2473977663081843E-2"/>
    <n v="8.2474106340329367E-2"/>
    <n v="389891"/>
    <n v="0.19"/>
    <n v="38"/>
    <n v="17"/>
    <n v="25"/>
    <n v="388"/>
    <n v="36"/>
    <n v="0.95"/>
    <n v="8.2474216527056624E-2"/>
    <n v="5757808.9999999991"/>
    <n v="2234030"/>
    <n v="1712384"/>
    <n v="1390113"/>
    <n v="4.1237105944778474E-2"/>
    <n v="5.2083558989824974E-2"/>
    <n v="6.2199811303315977E-2"/>
    <n v="2.0949052908036059E-2"/>
  </r>
  <r>
    <x v="88"/>
    <n v="44889750"/>
    <n v="9898190"/>
    <n v="3399038"/>
    <n v="2311346"/>
    <n v="1748764"/>
    <x v="87"/>
    <x v="82"/>
    <n v="1.0100998736455313E-2"/>
    <x v="82"/>
    <n v="0.22050000278460005"/>
    <n v="0.34339995494125691"/>
    <n v="0.68000004707214212"/>
    <n v="0.75659983403609843"/>
    <n v="16160310"/>
    <n v="12120232"/>
    <n v="4937872"/>
    <n v="11671335"/>
    <n v="1.0101003787368557E-2"/>
    <n v="1.010098316280561E-2"/>
    <n v="1.0101067956934884E-2"/>
    <n v="1.0101066923787538E-2"/>
    <n v="380769"/>
    <n v="0.18"/>
    <n v="39"/>
    <n v="18"/>
    <n v="28"/>
    <n v="354"/>
    <n v="30"/>
    <n v="0.92"/>
    <n v="1.0100998736455397E-2"/>
    <n v="9898190"/>
    <n v="3399037.9999999995"/>
    <n v="2311346"/>
    <n v="1748764"/>
    <n v="2.9714677344922613E-2"/>
    <n v="4.0011700383291382E-2"/>
    <n v="9.7204353685627076E-3"/>
    <n v="-6.7210947055343917E-2"/>
  </r>
  <r>
    <x v="89"/>
    <n v="42645263"/>
    <n v="8597285"/>
    <n v="2806153"/>
    <n v="2003593"/>
    <n v="1640943"/>
    <x v="88"/>
    <x v="83"/>
    <n v="-5.9405939938923624E-2"/>
    <x v="83"/>
    <n v="0.20159999951225532"/>
    <n v="0.32639990415578873"/>
    <n v="0.71399991376093885"/>
    <n v="0.81900016620141913"/>
    <n v="15352294"/>
    <n v="11514221"/>
    <n v="4690978"/>
    <n v="11087768"/>
    <n v="-5.9405965464955024E-2"/>
    <n v="-5.9405943829297758E-2"/>
    <n v="-5.9406073606481757E-2"/>
    <n v="-5.940593387471782E-2"/>
    <n v="398067"/>
    <n v="0.19"/>
    <n v="36"/>
    <n v="17"/>
    <n v="29"/>
    <n v="363"/>
    <n v="37"/>
    <n v="0.95"/>
    <n v="-5.9405939938923631E-2"/>
    <n v="8597285"/>
    <n v="2806153"/>
    <n v="2003592.9999999998"/>
    <n v="1640943"/>
    <n v="-8.7908703504724905E-2"/>
    <n v="-0.14989559069492397"/>
    <n v="-0.12489277322082171"/>
    <n v="-0.10790000739365102"/>
  </r>
  <r>
    <x v="90"/>
    <n v="21065820"/>
    <n v="5424448"/>
    <n v="2278268"/>
    <n v="1629873"/>
    <n v="1363225"/>
    <x v="89"/>
    <x v="84"/>
    <n v="-5.8252409823299045E-2"/>
    <x v="84"/>
    <n v="0.25749996914432954"/>
    <n v="0.41999997050391119"/>
    <n v="0.71540003195409851"/>
    <n v="0.8363995231530309"/>
    <n v="7583695"/>
    <n v="5687771"/>
    <n v="2317240"/>
    <n v="5477113"/>
    <n v="-5.8252364491358177E-2"/>
    <n v="-5.8252444867136766E-2"/>
    <n v="-5.8252261464194932E-2"/>
    <n v="-5.825234705599458E-2"/>
    <n v="409072"/>
    <n v="0.17"/>
    <n v="36"/>
    <n v="21"/>
    <n v="29"/>
    <n v="354"/>
    <n v="35"/>
    <n v="0.91"/>
    <n v="-5.8252409823298996E-2"/>
    <n v="5424448"/>
    <n v="2278268"/>
    <n v="1629873"/>
    <n v="1363225"/>
    <n v="-2.020214609306259E-2"/>
    <n v="8.6156099215204396E-3"/>
    <n v="-1.5724927102986896E-3"/>
    <n v="8.3129559033894296E-3"/>
  </r>
  <r>
    <x v="91"/>
    <n v="22803207"/>
    <n v="5700801"/>
    <n v="2257517"/>
    <n v="1565588"/>
    <n v="1309458"/>
    <x v="90"/>
    <x v="85"/>
    <n v="9.3750020984576077E-2"/>
    <x v="85"/>
    <n v="0.24999996710988942"/>
    <n v="0.39599996561886652"/>
    <n v="0.69349998250290035"/>
    <n v="0.83640012570356947"/>
    <n v="8209154"/>
    <n v="6156866"/>
    <n v="2508352"/>
    <n v="5928833"/>
    <n v="9.3750033308853453E-2"/>
    <n v="9.3750122132463032E-2"/>
    <n v="9.3749713846681182E-2"/>
    <n v="9.3749861640158194E-2"/>
    <n v="385907"/>
    <n v="0.19"/>
    <n v="35"/>
    <n v="22"/>
    <n v="25"/>
    <n v="383"/>
    <n v="33"/>
    <n v="0.95"/>
    <n v="9.3750020984576174E-2"/>
    <n v="5700801"/>
    <n v="2257517"/>
    <n v="1565588"/>
    <n v="1309458"/>
    <n v="0.11607136214794367"/>
    <n v="0.1049106607536241"/>
    <n v="6.0267628879105084E-2"/>
    <n v="3.9878784124722788E-2"/>
  </r>
  <r>
    <x v="92"/>
    <n v="22368860"/>
    <n v="5536293"/>
    <n v="2303097"/>
    <n v="1597198"/>
    <n v="1335896"/>
    <x v="91"/>
    <x v="86"/>
    <n v="7.2916677658587448E-2"/>
    <x v="86"/>
    <n v="0.24750000670575076"/>
    <n v="0.41599983960386488"/>
    <n v="0.69350010008262786"/>
    <n v="0.83639974505352499"/>
    <n v="8052789"/>
    <n v="6039592"/>
    <n v="2460574"/>
    <n v="5815903"/>
    <n v="7.2916677769617744E-2"/>
    <n v="7.2916722181422644E-2"/>
    <n v="7.2916444102974154E-2"/>
    <n v="7.2916559053456398E-2"/>
    <n v="410264"/>
    <n v="0.17"/>
    <n v="37"/>
    <n v="21"/>
    <n v="28"/>
    <n v="361"/>
    <n v="33"/>
    <n v="0.91"/>
    <n v="7.2916677658587517E-2"/>
    <n v="5536293"/>
    <n v="2303097"/>
    <n v="1597198"/>
    <n v="1335896"/>
    <n v="6.2187641555968787E-2"/>
    <n v="0.10467493323305521"/>
    <n v="8.1898432017514233E-2"/>
    <n v="0.16161637241398497"/>
  </r>
  <r>
    <x v="93"/>
    <n v="22151687"/>
    <n v="5814817"/>
    <n v="1162963"/>
    <n v="806515"/>
    <n v="628275"/>
    <x v="92"/>
    <x v="87"/>
    <n v="3.0303020437004058E-2"/>
    <x v="87"/>
    <n v="0.26249996219249577"/>
    <n v="0.19999993121021695"/>
    <n v="0.69350013714967718"/>
    <n v="0.77899977061802939"/>
    <n v="7974607"/>
    <n v="5980955"/>
    <n v="2436685"/>
    <n v="5759438"/>
    <n v="3.0302995067221783E-2"/>
    <n v="3.0302952001233452E-2"/>
    <n v="3.0302940611868445E-2"/>
    <n v="3.0302986935878629E-2"/>
    <n v="406272"/>
    <n v="0.1"/>
    <n v="35"/>
    <n v="21"/>
    <n v="29"/>
    <n v="388"/>
    <n v="40"/>
    <n v="0.92"/>
    <n v="3.0303020437004047E-2"/>
    <n v="5814817"/>
    <n v="1162963"/>
    <n v="806515"/>
    <n v="628275"/>
    <n v="0.1038961260854212"/>
    <n v="-0.4367879717716705"/>
    <n v="-0.48053240412732356"/>
    <n v="-0.52087951809985289"/>
  </r>
  <r>
    <x v="94"/>
    <n v="22586034"/>
    <n v="5928833"/>
    <n v="2418964"/>
    <n v="1854136"/>
    <n v="1566003"/>
    <x v="93"/>
    <x v="88"/>
    <n v="-9.5237919824172623E-3"/>
    <x v="88"/>
    <n v="0.26249995904548801"/>
    <n v="0.40800002293874699"/>
    <n v="0.76650003885961093"/>
    <n v="0.84459985675268701"/>
    <n v="8130972"/>
    <n v="6098229"/>
    <n v="2484463"/>
    <n v="5872368"/>
    <n v="-9.5237584774265915E-3"/>
    <n v="-9.5238389141488744E-3"/>
    <n v="-9.523782945934256E-3"/>
    <n v="-9.5237966729708745E-3"/>
    <n v="388271"/>
    <n v="0.18"/>
    <n v="34"/>
    <n v="17"/>
    <n v="28"/>
    <n v="361"/>
    <n v="36"/>
    <n v="0.95"/>
    <n v="-9.5237919824172103E-3"/>
    <n v="5928833"/>
    <n v="2418964"/>
    <n v="1854136"/>
    <n v="1566003"/>
    <n v="2.970296513830184E-2"/>
    <n v="8.2780446099649518E-2"/>
    <n v="8.2780497832261934E-2"/>
    <n v="0.12652928215188264"/>
  </r>
  <r>
    <x v="95"/>
    <n v="46685340"/>
    <n v="9999999"/>
    <n v="3434000"/>
    <n v="2288417"/>
    <n v="1856364"/>
    <x v="94"/>
    <x v="89"/>
    <n v="4.0000000000000036E-2"/>
    <x v="89"/>
    <n v="0.2141999822642397"/>
    <n v="0.34340003434000343"/>
    <n v="0.66639982527664532"/>
    <n v="0.81120005663303496"/>
    <n v="16806722"/>
    <n v="12605042"/>
    <n v="5135387"/>
    <n v="12138188"/>
    <n v="3.9999975247999586E-2"/>
    <n v="4.0000059404803556E-2"/>
    <n v="4.0000024301966475E-2"/>
    <n v="3.9999965727999465E-2"/>
    <n v="403590"/>
    <n v="0.17"/>
    <n v="30"/>
    <n v="18"/>
    <n v="25"/>
    <n v="363"/>
    <n v="30"/>
    <n v="0.91"/>
    <n v="0.04"/>
    <n v="9999999"/>
    <n v="3434000"/>
    <n v="2288417"/>
    <n v="1856364"/>
    <n v="1.0285617875591457E-2"/>
    <n v="1.0285851467385809E-2"/>
    <n v="-9.9201936880068953E-3"/>
    <n v="6.1529171460528609E-2"/>
  </r>
  <r>
    <x v="96"/>
    <n v="43094160"/>
    <n v="8687782"/>
    <n v="2983384"/>
    <n v="1947553"/>
    <n v="1503900"/>
    <x v="95"/>
    <x v="90"/>
    <n v="1.0526303941424953E-2"/>
    <x v="90"/>
    <n v="0.20159998477751973"/>
    <n v="0.3433999610027047"/>
    <n v="0.6527999747937242"/>
    <n v="0.77219978095589692"/>
    <n v="15513897"/>
    <n v="11635423"/>
    <n v="4740357"/>
    <n v="11204481"/>
    <n v="1.052630961861456E-2"/>
    <n v="1.052628744923334E-2"/>
    <n v="1.0526376376098989E-2"/>
    <n v="1.0526284460497415E-2"/>
    <n v="403770"/>
    <n v="0.18"/>
    <n v="37"/>
    <n v="22"/>
    <n v="27"/>
    <n v="391"/>
    <n v="31"/>
    <n v="0.95"/>
    <n v="1.0526303941424866E-2"/>
    <n v="8687782"/>
    <n v="2983384"/>
    <n v="1947553"/>
    <n v="1503900"/>
    <n v="1.0526230083101717E-2"/>
    <n v="6.3157996018036178E-2"/>
    <n v="-2.7969752339921272E-2"/>
    <n v="-8.3514783877319365E-2"/>
  </r>
  <r>
    <x v="97"/>
    <n v="21500167"/>
    <n v="5536293"/>
    <n v="2170226"/>
    <n v="1520894"/>
    <n v="1259605"/>
    <x v="96"/>
    <x v="91"/>
    <n v="2.0618565999329652E-2"/>
    <x v="91"/>
    <n v="0.25749999988372185"/>
    <n v="0.39199984538390581"/>
    <n v="0.70079982453440337"/>
    <n v="0.82820038740372437"/>
    <n v="7740060"/>
    <n v="5805045"/>
    <n v="2365018"/>
    <n v="5590043"/>
    <n v="2.0618577092037516E-2"/>
    <n v="2.0618621952255056E-2"/>
    <n v="2.0618494415770572E-2"/>
    <n v="2.0618526585082231E-2"/>
    <n v="390761"/>
    <n v="0.19"/>
    <n v="32"/>
    <n v="21"/>
    <n v="27"/>
    <n v="387"/>
    <n v="34"/>
    <n v="0.92"/>
    <n v="2.0618565999329722E-2"/>
    <n v="5536293"/>
    <n v="2170226"/>
    <n v="1520894"/>
    <n v="1259605"/>
    <n v="2.0618687836992722E-2"/>
    <n v="-4.7422866844462508E-2"/>
    <n v="-6.6863491818074161E-2"/>
    <n v="-7.6010929963872487E-2"/>
  </r>
  <r>
    <x v="98"/>
    <n v="21717340"/>
    <n v="5592215"/>
    <n v="2214517"/>
    <n v="1535767"/>
    <n v="1322295"/>
    <x v="97"/>
    <x v="92"/>
    <n v="-4.7619047619047672E-2"/>
    <x v="92"/>
    <n v="0.25749999769769227"/>
    <n v="0.39599997496519718"/>
    <n v="0.69349975638028516"/>
    <n v="0.86099974800864976"/>
    <n v="7818242"/>
    <n v="5863681"/>
    <n v="2388907"/>
    <n v="5646508"/>
    <n v="-4.7619036017596983E-2"/>
    <n v="-4.7619194570744261E-2"/>
    <n v="-4.7618914729671169E-2"/>
    <n v="-4.7618983364854484E-2"/>
    <n v="395003"/>
    <n v="0.19"/>
    <n v="34"/>
    <n v="22"/>
    <n v="25"/>
    <n v="400"/>
    <n v="34"/>
    <n v="0.95"/>
    <n v="-4.7619047619047616E-2"/>
    <n v="5592215"/>
    <n v="2214517"/>
    <n v="1535767"/>
    <n v="1322295"/>
    <n v="-1.904749876377021E-2"/>
    <n v="-1.9047475611479348E-2"/>
    <n v="-1.9047795460874761E-2"/>
    <n v="9.8032926600166714E-3"/>
  </r>
  <r>
    <x v="99"/>
    <n v="21500167"/>
    <n v="5375041"/>
    <n v="2064016"/>
    <n v="1521799"/>
    <n v="1210438"/>
    <x v="98"/>
    <x v="93"/>
    <n v="-3.8834924980530983E-2"/>
    <x v="93"/>
    <n v="0.24999996511655004"/>
    <n v="0.38400004762754369"/>
    <n v="0.73730000155037556"/>
    <n v="0.79539939242961788"/>
    <n v="7740060"/>
    <n v="5805045"/>
    <n v="2365018"/>
    <n v="5590043"/>
    <n v="-3.8834868267379141E-2"/>
    <n v="-3.8834908053391737E-2"/>
    <n v="-3.8834840976129992E-2"/>
    <n v="-3.8834898037329757E-2"/>
    <n v="395190"/>
    <n v="0.19"/>
    <n v="32"/>
    <n v="20"/>
    <n v="25"/>
    <n v="384"/>
    <n v="30"/>
    <n v="0.95"/>
    <n v="-3.8834924980530969E-2"/>
    <n v="5375041"/>
    <n v="2064016"/>
    <n v="1521799"/>
    <n v="1210438"/>
    <n v="-2.9126348623528364E-2"/>
    <n v="-0.10380848049387414"/>
    <n v="-4.7207046339902803E-2"/>
    <n v="-9.3912999215507775E-2"/>
  </r>
  <r>
    <x v="100"/>
    <n v="20631473"/>
    <n v="5106289"/>
    <n v="1981240"/>
    <n v="1504157"/>
    <n v="1208741"/>
    <x v="99"/>
    <x v="94"/>
    <n v="-6.8627459389436152E-2"/>
    <x v="94"/>
    <n v="0.24749997249348119"/>
    <n v="0.38799997414952425"/>
    <n v="0.75919979406836124"/>
    <n v="0.80360028906556957"/>
    <n v="7427330"/>
    <n v="5570497"/>
    <n v="2269462"/>
    <n v="5364183"/>
    <n v="-6.8627457127354408E-2"/>
    <n v="-6.8627501795281876E-2"/>
    <n v="-6.8627253830511492E-2"/>
    <n v="-6.8627355655187183E-2"/>
    <n v="394581"/>
    <n v="0.18"/>
    <n v="35"/>
    <n v="19"/>
    <n v="25"/>
    <n v="387"/>
    <n v="36"/>
    <n v="0.91"/>
    <n v="-6.8627459389436124E-2"/>
    <n v="5106289"/>
    <n v="1981240"/>
    <n v="1504157"/>
    <n v="1208741"/>
    <n v="-0.12184871854092738"/>
    <n v="0.70361395848363184"/>
    <n v="0.86500809036409732"/>
    <n v="0.9239043412518404"/>
  </r>
  <r>
    <x v="101"/>
    <n v="20631473"/>
    <n v="5054710"/>
    <n v="1920790"/>
    <n v="1402176"/>
    <n v="1138287"/>
    <x v="100"/>
    <x v="95"/>
    <n v="-8.6538477715919493E-2"/>
    <x v="95"/>
    <n v="0.24499995710437156"/>
    <n v="0.38000003956705725"/>
    <n v="0.72999963556661585"/>
    <n v="0.8118003731343284"/>
    <n v="7427330"/>
    <n v="5570497"/>
    <n v="2269462"/>
    <n v="5364183"/>
    <n v="-8.6538485189716519E-2"/>
    <n v="-8.6538567180733938E-2"/>
    <n v="-8.6538217715457999E-2"/>
    <n v="-8.6538343646038518E-2"/>
    <n v="406144"/>
    <n v="0.17"/>
    <n v="32"/>
    <n v="17"/>
    <n v="28"/>
    <n v="360"/>
    <n v="32"/>
    <n v="0.95"/>
    <n v="-8.6538477715919493E-2"/>
    <n v="5054710"/>
    <n v="1920790"/>
    <n v="1402176"/>
    <n v="1138287"/>
    <n v="-0.1474359287907081"/>
    <n v="-0.20594518975892162"/>
    <n v="-0.24375773945384804"/>
    <n v="-0.27312591355188975"/>
  </r>
  <r>
    <x v="102"/>
    <n v="43094160"/>
    <n v="9140271"/>
    <n v="3107692"/>
    <n v="2113230"/>
    <n v="1598870"/>
    <x v="101"/>
    <x v="96"/>
    <n v="-7.6923076923076872E-2"/>
    <x v="96"/>
    <n v="0.21209999220311987"/>
    <n v="0.3399999846831675"/>
    <n v="0.67999981980196234"/>
    <n v="0.75660008612408491"/>
    <n v="15513897"/>
    <n v="11635423"/>
    <n v="4740357"/>
    <n v="11204481"/>
    <n v="-7.6923090653846726E-2"/>
    <n v="-7.6923107435897475E-2"/>
    <n v="-7.6923121860144161E-2"/>
    <n v="-7.69230959349122E-2"/>
    <n v="381621"/>
    <n v="0.17"/>
    <n v="31"/>
    <n v="21"/>
    <n v="25"/>
    <n v="366"/>
    <n v="32"/>
    <n v="0.91"/>
    <n v="-7.6923076923076927E-2"/>
    <n v="9140271"/>
    <n v="3107692"/>
    <n v="2113230"/>
    <n v="1598870"/>
    <n v="-8.5972808597280848E-2"/>
    <n v="-9.5022714036109512E-2"/>
    <n v="-7.6553792425069433E-2"/>
    <n v="-0.13870878771620221"/>
  </r>
  <r>
    <x v="103"/>
    <n v="46685340"/>
    <n v="9803921"/>
    <n v="3466666"/>
    <n v="2357333"/>
    <n v="1930656"/>
    <x v="102"/>
    <x v="97"/>
    <n v="8.3333333333333259E-2"/>
    <x v="97"/>
    <n v="0.20999999143199985"/>
    <n v="0.35359995250879722"/>
    <n v="0.68000003461539127"/>
    <n v="0.81900011580883991"/>
    <n v="16806722"/>
    <n v="12605042"/>
    <n v="5135387"/>
    <n v="12138188"/>
    <n v="8.3333349447917593E-2"/>
    <n v="8.3333369143519853E-2"/>
    <n v="8.3333386071977378E-2"/>
    <n v="8.3333355645834883E-2"/>
    <n v="396665"/>
    <n v="0.17"/>
    <n v="38"/>
    <n v="22"/>
    <n v="29"/>
    <n v="395"/>
    <n v="35"/>
    <n v="0.95"/>
    <n v="8.3333333333333329E-2"/>
    <n v="9803921"/>
    <n v="3466665.9999999995"/>
    <n v="2357333"/>
    <n v="1930656"/>
    <n v="0.12847226138961587"/>
    <n v="0.16199121534472249"/>
    <n v="0.21040762433679605"/>
    <n v="0.28376620785956508"/>
  </r>
  <r>
    <x v="104"/>
    <n v="21065820"/>
    <n v="5477113"/>
    <n v="2256570"/>
    <n v="1729661"/>
    <n v="1418322"/>
    <x v="103"/>
    <x v="98"/>
    <n v="-2.0202029128424948E-2"/>
    <x v="98"/>
    <n v="0.25999999050594758"/>
    <n v="0.41199989848666624"/>
    <n v="0.76650004209929223"/>
    <n v="0.81999998843704058"/>
    <n v="7583695"/>
    <n v="5687771"/>
    <n v="2317240"/>
    <n v="5477113"/>
    <n v="-2.0202039777469372E-2"/>
    <n v="-2.0202082843457703E-2"/>
    <n v="-2.0201960407912334E-2"/>
    <n v="-2.0201991290585752E-2"/>
    <n v="406139"/>
    <n v="0.17"/>
    <n v="31"/>
    <n v="17"/>
    <n v="26"/>
    <n v="360"/>
    <n v="35"/>
    <n v="0.94"/>
    <n v="-2.0202029128424909E-2"/>
    <n v="5477113.0000000009"/>
    <n v="2256570"/>
    <n v="1729660.9999999998"/>
    <n v="1418322"/>
    <n v="-1.0689463147994349E-2"/>
    <n v="3.9785718169444095E-2"/>
    <n v="0.13726597645858285"/>
    <n v="0.12600537470079898"/>
  </r>
  <r>
    <x v="105"/>
    <n v="22586034"/>
    <n v="5872368"/>
    <n v="2254989"/>
    <n v="1596758"/>
    <n v="1296248"/>
    <x v="104"/>
    <x v="99"/>
    <n v="4.0000018418461902E-2"/>
    <x v="99"/>
    <n v="0.25999996280887561"/>
    <n v="0.3839999468698147"/>
    <n v="0.70810012820461654"/>
    <n v="0.81179990956675963"/>
    <n v="8130972"/>
    <n v="6098229"/>
    <n v="2484463"/>
    <n v="5872368"/>
    <n v="4.0000040929917491E-2"/>
    <n v="4.0000129611416524E-2"/>
    <n v="3.9999882791586172E-2"/>
    <n v="3.9999943327805543E-2"/>
    <n v="400491"/>
    <n v="0.18"/>
    <n v="33"/>
    <n v="22"/>
    <n v="25"/>
    <n v="394"/>
    <n v="30"/>
    <n v="0.92"/>
    <n v="4.000001841846193E-2"/>
    <n v="5872368"/>
    <n v="2254989"/>
    <n v="1596758"/>
    <n v="1296248"/>
    <n v="5.009696515602502E-2"/>
    <n v="1.8275768485859434E-2"/>
    <n v="3.9713706571374408E-2"/>
    <n v="-1.9698327529031001E-2"/>
  </r>
  <r>
    <x v="106"/>
    <n v="21934513"/>
    <n v="5319119"/>
    <n v="2191477"/>
    <n v="1551785"/>
    <n v="1336086"/>
    <x v="105"/>
    <x v="100"/>
    <n v="2.0201982617158221E-2"/>
    <x v="100"/>
    <n v="0.24249998164992312"/>
    <n v="0.41199999473597038"/>
    <n v="0.70810006219549648"/>
    <n v="0.86099942968903553"/>
    <n v="7896424"/>
    <n v="5922318"/>
    <n v="2412796"/>
    <n v="5702973"/>
    <n v="2.0201910579504601E-2"/>
    <n v="2.0201910579504601E-2"/>
    <n v="2.0201960407912223E-2"/>
    <n v="2.0201991290585752E-2"/>
    <n v="400313"/>
    <n v="0.18"/>
    <n v="31"/>
    <n v="17"/>
    <n v="30"/>
    <n v="387"/>
    <n v="35"/>
    <n v="0.92"/>
    <n v="2.0201982617158276E-2"/>
    <n v="5319119"/>
    <n v="2191477"/>
    <n v="1551785"/>
    <n v="1336086"/>
    <n v="-1.0404013662407396E-2"/>
    <n v="6.1753881752854678E-2"/>
    <n v="1.9704310490413102E-2"/>
    <n v="0.10380374707337348"/>
  </r>
  <r>
    <x v="107"/>
    <n v="22803207"/>
    <n v="5415761"/>
    <n v="3639391"/>
    <n v="2656756"/>
    <n v="2091398"/>
    <x v="106"/>
    <x v="101"/>
    <n v="0.10526315789473695"/>
    <x v="101"/>
    <n v="0.23749997094706898"/>
    <n v="0.67199992761866711"/>
    <n v="0.73000015661961026"/>
    <n v="0.78719987834787986"/>
    <n v="8209154"/>
    <n v="6156866"/>
    <n v="2508352"/>
    <n v="5928833"/>
    <n v="0.10526312954991912"/>
    <n v="0.10526331851538551"/>
    <n v="0.10526283321774055"/>
    <n v="0.10526300090805996"/>
    <n v="389107"/>
    <n v="0.28999999999999998"/>
    <n v="32"/>
    <n v="18"/>
    <n v="28"/>
    <n v="364"/>
    <n v="40"/>
    <n v="0.91"/>
    <n v="0.10526315789473684"/>
    <n v="5415761"/>
    <n v="3639391"/>
    <n v="2656756"/>
    <n v="2091398"/>
    <n v="6.060604873715536E-2"/>
    <n v="0.83692586461004215"/>
    <n v="0.76627572786617359"/>
    <n v="0.7302283946685022"/>
  </r>
  <r>
    <x v="108"/>
    <n v="22151687"/>
    <n v="5537921"/>
    <n v="2281623"/>
    <n v="1748864"/>
    <n v="1419728"/>
    <x v="107"/>
    <x v="102"/>
    <n v="7.3684220220243013E-2"/>
    <x v="102"/>
    <n v="0.24999996614253353"/>
    <n v="0.41199991838092309"/>
    <n v="0.76649998707060718"/>
    <n v="0.81180011710458899"/>
    <n v="7974607"/>
    <n v="5980955"/>
    <n v="2436685"/>
    <n v="5759438"/>
    <n v="7.3684217612520309E-2"/>
    <n v="7.3684269105611211E-2"/>
    <n v="7.3683983252418317E-2"/>
    <n v="7.3684100635641903E-2"/>
    <n v="384879"/>
    <n v="0.18"/>
    <n v="39"/>
    <n v="17"/>
    <n v="27"/>
    <n v="351"/>
    <n v="36"/>
    <n v="0.95"/>
    <n v="7.3684220220243124E-2"/>
    <n v="5537921"/>
    <n v="2281623"/>
    <n v="1748864"/>
    <n v="1419728"/>
    <n v="9.5596186527021398E-2"/>
    <n v="0.18785655901998655"/>
    <n v="0.24724998858916436"/>
    <n v="0.2472495952251057"/>
  </r>
  <r>
    <x v="109"/>
    <n v="44440853"/>
    <n v="9612556"/>
    <n v="3300951"/>
    <n v="2132414"/>
    <n v="1596752"/>
    <x v="108"/>
    <x v="103"/>
    <n v="3.1250011602500294E-2"/>
    <x v="103"/>
    <n v="0.21629998866133376"/>
    <n v="0.34339992401604735"/>
    <n v="0.64599989518172185"/>
    <n v="0.74880018608018895"/>
    <n v="15998707"/>
    <n v="11999030"/>
    <n v="4888493"/>
    <n v="11554621"/>
    <n v="3.1250046329429626E-2"/>
    <n v="3.1250002685764056E-2"/>
    <n v="3.1249967038347481E-2"/>
    <n v="3.1249997210937241E-2"/>
    <n v="384256"/>
    <n v="0.18"/>
    <n v="35"/>
    <n v="17"/>
    <n v="29"/>
    <n v="395"/>
    <n v="34"/>
    <n v="0.94"/>
    <n v="3.1250011602500197E-2"/>
    <n v="9612556"/>
    <n v="3300951"/>
    <n v="2132414"/>
    <n v="1596752"/>
    <n v="5.1670787441641552E-2"/>
    <n v="6.2187308137357178E-2"/>
    <n v="9.0780464028998864E-3"/>
    <n v="-1.3246855591761975E-3"/>
  </r>
  <r>
    <x v="110"/>
    <n v="46685340"/>
    <n v="10098039"/>
    <n v="3536333"/>
    <n v="2356612"/>
    <n v="1930065"/>
    <x v="109"/>
    <x v="104"/>
    <n v="0"/>
    <x v="104"/>
    <n v="0.21629999910035999"/>
    <n v="0.35019997447029072"/>
    <n v="0.66639991199923765"/>
    <n v="0.81899990325093819"/>
    <n v="16806722"/>
    <n v="12605042"/>
    <n v="5135387"/>
    <n v="12138188"/>
    <n v="0"/>
    <n v="0"/>
    <n v="0"/>
    <n v="0"/>
    <n v="405625"/>
    <n v="0.17"/>
    <n v="34"/>
    <n v="18"/>
    <n v="25"/>
    <n v="380"/>
    <n v="34"/>
    <n v="0.94"/>
    <n v="0"/>
    <n v="10098039"/>
    <n v="3536333"/>
    <n v="2356612"/>
    <n v="1930065"/>
    <n v="3.0000037740002261E-2"/>
    <n v="2.0096253864664293E-2"/>
    <n v="-3.0585411564676424E-4"/>
    <n v="-3.0611356968823777E-4"/>
  </r>
  <r>
    <x v="111"/>
    <n v="20848646"/>
    <n v="5368526"/>
    <n v="2211832"/>
    <n v="1695369"/>
    <n v="1459713"/>
    <x v="110"/>
    <x v="105"/>
    <n v="-1.030930673479602E-2"/>
    <x v="105"/>
    <n v="0.2574999834521628"/>
    <n v="0.41199986737514172"/>
    <n v="0.76649989691802989"/>
    <n v="0.86100017164404918"/>
    <n v="7505512"/>
    <n v="5629134"/>
    <n v="2293351"/>
    <n v="5420648"/>
    <n v="-1.0309354476940369E-2"/>
    <n v="-1.0309310976127528E-2"/>
    <n v="-1.0309247207885286E-2"/>
    <n v="-1.0309263292541115E-2"/>
    <n v="385119"/>
    <n v="0.19"/>
    <n v="31"/>
    <n v="17"/>
    <n v="26"/>
    <n v="383"/>
    <n v="33"/>
    <n v="0.95"/>
    <n v="-1.0309306734795987E-2"/>
    <n v="5368526"/>
    <n v="2211832"/>
    <n v="1695369"/>
    <n v="1459713"/>
    <n v="-1.9825590598550935E-2"/>
    <n v="-1.9825664614880112E-2"/>
    <n v="-1.9825850267769063E-2"/>
    <n v="2.9183076903552152E-2"/>
  </r>
  <r>
    <x v="112"/>
    <n v="20631473"/>
    <n v="4899974"/>
    <n v="1881590"/>
    <n v="1414767"/>
    <n v="1148508"/>
    <x v="111"/>
    <x v="106"/>
    <n v="-8.6538477715919493E-2"/>
    <x v="106"/>
    <n v="0.23749995940667931"/>
    <n v="0.38399999673467655"/>
    <n v="0.75189972310652164"/>
    <n v="0.81180010560042748"/>
    <n v="7427330"/>
    <n v="5570497"/>
    <n v="2269462"/>
    <n v="5364183"/>
    <n v="-8.6538485189716519E-2"/>
    <n v="-8.6538567180733938E-2"/>
    <n v="-8.6538217715457999E-2"/>
    <n v="-8.6538343646038518E-2"/>
    <n v="392946"/>
    <n v="0.18"/>
    <n v="38"/>
    <n v="21"/>
    <n v="27"/>
    <n v="390"/>
    <n v="37"/>
    <n v="0.93"/>
    <n v="-8.6538477715919493E-2"/>
    <n v="4899974"/>
    <n v="1881590"/>
    <n v="1414767"/>
    <n v="1148508"/>
    <n v="-0.16558805578941915"/>
    <n v="-0.16558794743566374"/>
    <n v="-0.11397531748705814"/>
    <n v="-0.11397510352957152"/>
  </r>
  <r>
    <x v="113"/>
    <n v="21717340"/>
    <n v="5700801"/>
    <n v="2325927"/>
    <n v="1765843"/>
    <n v="1476951"/>
    <x v="112"/>
    <x v="107"/>
    <n v="-9.9009720434640736E-3"/>
    <x v="107"/>
    <n v="0.2624999654653839"/>
    <n v="0.40800003367947768"/>
    <n v="0.7591996653377342"/>
    <n v="0.83639995175108994"/>
    <n v="7818242"/>
    <n v="5863681"/>
    <n v="2388907"/>
    <n v="5646508"/>
    <n v="-9.9009374369968262E-3"/>
    <n v="-9.9010218633988067E-3"/>
    <n v="-9.9009613742728764E-3"/>
    <n v="-9.9009762101276433E-3"/>
    <n v="394455"/>
    <n v="0.17"/>
    <n v="37"/>
    <n v="18"/>
    <n v="25"/>
    <n v="383"/>
    <n v="39"/>
    <n v="0.94"/>
    <n v="-9.9009720434641065E-3"/>
    <n v="5700801"/>
    <n v="2325927"/>
    <n v="1765843"/>
    <n v="1476951"/>
    <n v="7.1756619846256475E-2"/>
    <n v="6.1351316942865441E-2"/>
    <n v="0.13794307845481169"/>
    <n v="0.10543108751981545"/>
  </r>
  <r>
    <x v="114"/>
    <n v="22803207"/>
    <n v="5700801"/>
    <n v="2189107"/>
    <n v="1518146"/>
    <n v="1282226"/>
    <x v="113"/>
    <x v="108"/>
    <n v="0"/>
    <x v="108"/>
    <n v="0.24999996710988942"/>
    <n v="0.38399989755825542"/>
    <n v="0.69350013498654928"/>
    <n v="0.84459992648928361"/>
    <n v="8209154"/>
    <n v="6156866"/>
    <n v="2508352"/>
    <n v="5928833"/>
    <n v="0"/>
    <n v="0"/>
    <n v="0"/>
    <n v="0"/>
    <n v="393483"/>
    <n v="0.17"/>
    <n v="30"/>
    <n v="17"/>
    <n v="28"/>
    <n v="383"/>
    <n v="38"/>
    <n v="0.91"/>
    <n v="0"/>
    <n v="5700801"/>
    <n v="2189107"/>
    <n v="1518146"/>
    <n v="1282226"/>
    <n v="5.2631569229144359E-2"/>
    <n v="-0.39849634183301552"/>
    <n v="-0.42857153611396759"/>
    <n v="-0.38690483590402214"/>
  </r>
  <r>
    <x v="115"/>
    <n v="22151687"/>
    <n v="5759438"/>
    <n v="2188586"/>
    <n v="1533761"/>
    <n v="1307991"/>
    <x v="17"/>
    <x v="109"/>
    <n v="0"/>
    <x v="109"/>
    <n v="0.25999997201116104"/>
    <n v="0.37999992360365714"/>
    <n v="0.70079996856417792"/>
    <n v="0.85279975172142208"/>
    <n v="7974607"/>
    <n v="5980955"/>
    <n v="2436685"/>
    <n v="5759438"/>
    <n v="0"/>
    <n v="0"/>
    <n v="0"/>
    <n v="0"/>
    <n v="387973"/>
    <n v="0.17"/>
    <n v="38"/>
    <n v="19"/>
    <n v="30"/>
    <n v="367"/>
    <n v="30"/>
    <n v="0.94"/>
    <n v="0"/>
    <n v="5759438"/>
    <n v="2188586"/>
    <n v="1533761"/>
    <n v="1307991"/>
    <n v="4.0000028891708617E-2"/>
    <n v="-4.0776675200065893E-2"/>
    <n v="-0.12299584187220958"/>
    <n v="-7.8703103693101739E-2"/>
  </r>
  <r>
    <x v="116"/>
    <n v="47134238"/>
    <n v="9997171"/>
    <n v="3297067"/>
    <n v="2354106"/>
    <n v="1744392"/>
    <x v="114"/>
    <x v="110"/>
    <n v="6.0606059924187328E-2"/>
    <x v="110"/>
    <n v="0.21209998133416308"/>
    <n v="0.32980000042011887"/>
    <n v="0.71400004913457926"/>
    <n v="0.74099976806481949"/>
    <n v="16968325"/>
    <n v="12726244"/>
    <n v="5184766"/>
    <n v="12254901"/>
    <n v="6.0606022724211339E-2"/>
    <n v="6.0606065656974017E-2"/>
    <n v="6.0606203179589313E-2"/>
    <n v="6.060605536088115E-2"/>
    <n v="388059"/>
    <n v="0.19"/>
    <n v="31"/>
    <n v="20"/>
    <n v="29"/>
    <n v="366"/>
    <n v="36"/>
    <n v="0.94"/>
    <n v="6.0606059924187321E-2"/>
    <n v="9997171"/>
    <n v="3297067"/>
    <n v="2354106"/>
    <n v="1744392"/>
    <n v="4.0011730490828956E-2"/>
    <n v="-1.1766306134202154E-3"/>
    <n v="0.1039629265236488"/>
    <n v="9.246269927953743E-2"/>
  </r>
  <r>
    <x v="117"/>
    <n v="46236443"/>
    <n v="9224170"/>
    <n v="3261666"/>
    <n v="2151395"/>
    <n v="1644526"/>
    <x v="115"/>
    <x v="111"/>
    <n v="-9.6153739053844722E-3"/>
    <x v="111"/>
    <n v="0.19949999181381664"/>
    <n v="0.3535999444936509"/>
    <n v="0.65960003262136591"/>
    <n v="0.76439984289263474"/>
    <n v="16645119"/>
    <n v="12483839"/>
    <n v="5086008"/>
    <n v="12021475"/>
    <n v="-9.6153788942305862E-3"/>
    <n v="-9.6154380128206096E-3"/>
    <n v="-9.6154389143408014E-3"/>
    <n v="-9.6153560976317554E-3"/>
    <n v="394554"/>
    <n v="0.18"/>
    <n v="30"/>
    <n v="20"/>
    <n v="29"/>
    <n v="389"/>
    <n v="31"/>
    <n v="0.93"/>
    <n v="-9.6153739053844306E-3"/>
    <n v="9224170"/>
    <n v="3261666"/>
    <n v="2151395"/>
    <n v="1644526"/>
    <n v="-8.6538485343540472E-2"/>
    <n v="-7.7670004493355149E-2"/>
    <n v="-8.7081369355668237E-2"/>
    <n v="-0.14794268586809256"/>
  </r>
  <r>
    <x v="118"/>
    <n v="20631473"/>
    <n v="5209447"/>
    <n v="2062941"/>
    <n v="1475828"/>
    <n v="1210178"/>
    <x v="116"/>
    <x v="112"/>
    <n v="-1.041664768062156E-2"/>
    <x v="112"/>
    <n v="0.25250000327170047"/>
    <n v="0.39599999769649252"/>
    <n v="0.71540000416880556"/>
    <n v="0.81999934951769449"/>
    <n v="7427330"/>
    <n v="5570497"/>
    <n v="2269462"/>
    <n v="5364183"/>
    <n v="-1.0416611151910726E-2"/>
    <n v="-1.0416699975520194E-2"/>
    <n v="-1.0416634871853403E-2"/>
    <n v="-1.0416651293350898E-2"/>
    <n v="395744"/>
    <n v="0.18"/>
    <n v="38"/>
    <n v="20"/>
    <n v="27"/>
    <n v="366"/>
    <n v="31"/>
    <n v="0.91"/>
    <n v="-1.0416647680621562E-2"/>
    <n v="5209447"/>
    <n v="2062940.9999999998"/>
    <n v="1475828"/>
    <n v="1210178"/>
    <n v="-2.9631783472781947E-2"/>
    <n v="-6.7315691245989906E-2"/>
    <n v="-0.12949452302124198"/>
    <n v="-0.17094798772087394"/>
  </r>
  <r>
    <x v="119"/>
    <n v="21065820"/>
    <n v="5319119"/>
    <n v="2148924"/>
    <n v="1490279"/>
    <n v="1246469"/>
    <x v="117"/>
    <x v="113"/>
    <n v="2.105264127287465E-2"/>
    <x v="113"/>
    <n v="0.25249997389135576"/>
    <n v="0.40399998571191958"/>
    <n v="0.69350009586192907"/>
    <n v="0.83639976138696182"/>
    <n v="7583695"/>
    <n v="5687771"/>
    <n v="2317240"/>
    <n v="5477113"/>
    <n v="2.1052652837560748E-2"/>
    <n v="2.1052699606516345E-2"/>
    <n v="2.1052566643548154E-2"/>
    <n v="2.1052600181612036E-2"/>
    <n v="405172"/>
    <n v="0.17"/>
    <n v="33"/>
    <n v="19"/>
    <n v="27"/>
    <n v="380"/>
    <n v="34"/>
    <n v="0.94"/>
    <n v="2.1052641272874699E-2"/>
    <n v="5319119"/>
    <n v="2148924"/>
    <n v="1490279"/>
    <n v="1246469"/>
    <n v="8.5540249805407198E-2"/>
    <n v="0.14207877380300693"/>
    <n v="5.3374159843988522E-2"/>
    <n v="8.5294138133996444E-2"/>
  </r>
  <r>
    <x v="120"/>
    <n v="22803207"/>
    <n v="5529777"/>
    <n v="2278268"/>
    <n v="1696398"/>
    <n v="1460599"/>
    <x v="118"/>
    <x v="114"/>
    <n v="5.0000000000000044E-2"/>
    <x v="114"/>
    <n v="0.24249996941219715"/>
    <n v="0.41199997757594925"/>
    <n v="0.7445998451455228"/>
    <n v="0.86100018981394699"/>
    <n v="8209154"/>
    <n v="6156866"/>
    <n v="2508352"/>
    <n v="5928833"/>
    <n v="4.9999987209400798E-2"/>
    <n v="5.0000162014270488E-2"/>
    <n v="4.9999853489482771E-2"/>
    <n v="4.9999929159756817E-2"/>
    <n v="410255"/>
    <n v="0.18"/>
    <n v="40"/>
    <n v="18"/>
    <n v="27"/>
    <n v="378"/>
    <n v="35"/>
    <n v="0.94"/>
    <n v="0.05"/>
    <n v="5529777"/>
    <n v="2278268"/>
    <n v="1696398"/>
    <n v="1460599"/>
    <n v="-2.9999994737581637E-2"/>
    <n v="-2.0490324932811776E-2"/>
    <n v="-3.9326825771033969E-2"/>
    <n v="-1.1071457346926161E-2"/>
  </r>
  <r>
    <x v="121"/>
    <n v="21282993"/>
    <n v="5533578"/>
    <n v="2169162"/>
    <n v="1615158"/>
    <n v="1284697"/>
    <x v="119"/>
    <x v="115"/>
    <n v="-6.6666675437362821E-2"/>
    <x v="115"/>
    <n v="0.25999999154254289"/>
    <n v="0.39199989590821704"/>
    <n v="0.74459998838261043"/>
    <n v="0.79540020233314634"/>
    <n v="7661877"/>
    <n v="5746408"/>
    <n v="2341129"/>
    <n v="5533578"/>
    <n v="-6.6666674787682179E-2"/>
    <n v="-6.6666709978745686E-2"/>
    <n v="-6.666648062153957E-2"/>
    <n v="-6.6666576710796233E-2"/>
    <n v="390331"/>
    <n v="0.19"/>
    <n v="31"/>
    <n v="18"/>
    <n v="30"/>
    <n v="378"/>
    <n v="36"/>
    <n v="0.95"/>
    <n v="-6.6666675437362821E-2"/>
    <n v="5533577.9999999991"/>
    <n v="2169162"/>
    <n v="1615158"/>
    <n v="1284697"/>
    <n v="-2.9333246328016149E-2"/>
    <n v="-9.111021069321823E-3"/>
    <n v="6.3901627379711723E-2"/>
    <n v="1.9271173724444424E-3"/>
  </r>
  <r>
    <x v="122"/>
    <n v="20848646"/>
    <n v="5264283"/>
    <n v="2147827"/>
    <n v="1552235"/>
    <n v="1260104"/>
    <x v="120"/>
    <x v="116"/>
    <n v="-5.8823555966640351E-2"/>
    <x v="116"/>
    <n v="0.25249999448405425"/>
    <n v="0.40799991185884193"/>
    <n v="0.72270019885214221"/>
    <n v="0.81179975970133389"/>
    <n v="7505512"/>
    <n v="5629134"/>
    <n v="2293351"/>
    <n v="5420648"/>
    <n v="-5.8823588422601936E-2"/>
    <n v="-5.8823549082044568E-2"/>
    <n v="-5.8823360426152771E-2"/>
    <n v="-5.8823447704446141E-2"/>
    <n v="400375"/>
    <n v="0.18"/>
    <n v="37"/>
    <n v="18"/>
    <n v="27"/>
    <n v="365"/>
    <n v="37"/>
    <n v="0.93"/>
    <n v="-5.8823555966640372E-2"/>
    <n v="5264283"/>
    <n v="2147827"/>
    <n v="1552235"/>
    <n v="1260104"/>
    <n v="-8.5972798040364395E-2"/>
    <n v="-1.8623439974485789E-2"/>
    <n v="1.204490138946035E-2"/>
    <n v="-3.6611108180407914E-2"/>
  </r>
  <r>
    <x v="123"/>
    <n v="43094160"/>
    <n v="9321266"/>
    <n v="3042461"/>
    <n v="1986118"/>
    <n v="1487205"/>
    <x v="121"/>
    <x v="117"/>
    <n v="-8.5714295413028663E-2"/>
    <x v="117"/>
    <n v="0.21629998125035968"/>
    <n v="0.32639997614058003"/>
    <n v="0.65279982224915944"/>
    <n v="0.74879992024643049"/>
    <n v="15513897"/>
    <n v="11635423"/>
    <n v="4740357"/>
    <n v="11204481"/>
    <n v="-8.5714294133333757E-2"/>
    <n v="-8.5714292449523999E-2"/>
    <n v="-8.5714379395328555E-2"/>
    <n v="-8.5714278719999482E-2"/>
    <n v="400472"/>
    <n v="0.19"/>
    <n v="39"/>
    <n v="19"/>
    <n v="30"/>
    <n v="370"/>
    <n v="40"/>
    <n v="0.94"/>
    <n v="-8.5714295413028635E-2"/>
    <n v="9321266"/>
    <n v="3042461"/>
    <n v="1986118"/>
    <n v="1487205"/>
    <n v="-6.7609626763411423E-2"/>
    <n v="-7.7221967281829618E-2"/>
    <n v="-0.15631751501419222"/>
    <n v="-0.14743647070153953"/>
  </r>
  <r>
    <x v="124"/>
    <n v="43991955"/>
    <n v="8868778"/>
    <n v="3136000"/>
    <n v="2068505"/>
    <n v="1532762"/>
    <x v="122"/>
    <x v="118"/>
    <n v="-4.8543699609418511E-2"/>
    <x v="118"/>
    <n v="0.2015999970903771"/>
    <n v="0.35360001118530648"/>
    <n v="0.65959980867346935"/>
    <n v="0.74099990089460743"/>
    <n v="15837104"/>
    <n v="11877828"/>
    <n v="4839115"/>
    <n v="11437908"/>
    <n v="-4.8543660156469937E-2"/>
    <n v="-4.8543641102708923E-2"/>
    <n v="-4.8543572876802443E-2"/>
    <n v="-4.8543710318409317E-2"/>
    <n v="387617"/>
    <n v="0.18"/>
    <n v="34"/>
    <n v="21"/>
    <n v="28"/>
    <n v="397"/>
    <n v="36"/>
    <n v="0.93"/>
    <n v="-4.8543699609418484E-2"/>
    <n v="8868778"/>
    <n v="3136000"/>
    <n v="2068504.9999999998"/>
    <n v="1532762"/>
    <n v="-3.8528344555661898E-2"/>
    <n v="-3.8528163214749722E-2"/>
    <n v="-3.8528489654387155E-2"/>
    <n v="-6.796122408523797E-2"/>
  </r>
  <r>
    <x v="125"/>
    <n v="21717340"/>
    <n v="5157868"/>
    <n v="1959989"/>
    <n v="1430792"/>
    <n v="1161517"/>
    <x v="123"/>
    <x v="119"/>
    <n v="5.2631578947368363E-2"/>
    <x v="119"/>
    <n v="0.23749998848846129"/>
    <n v="0.37999983714201296"/>
    <n v="0.73000001530620839"/>
    <n v="0.81180003802090028"/>
    <n v="7818242"/>
    <n v="5863681"/>
    <n v="2388907"/>
    <n v="5646508"/>
    <n v="5.2631564774959561E-2"/>
    <n v="5.2631569499094866E-2"/>
    <n v="5.2631416608870385E-2"/>
    <n v="5.2631500454030089E-2"/>
    <n v="388170"/>
    <n v="0.18"/>
    <n v="32"/>
    <n v="18"/>
    <n v="29"/>
    <n v="359"/>
    <n v="35"/>
    <n v="0.93"/>
    <n v="5.2631578947368418E-2"/>
    <n v="5157868"/>
    <n v="1959989.0000000002"/>
    <n v="1430792"/>
    <n v="1161517"/>
    <n v="-9.9010509176885586E-3"/>
    <n v="-4.9905450519428074E-2"/>
    <n v="-3.0515751157993987E-2"/>
    <n v="-4.0209787320542922E-2"/>
  </r>
  <r>
    <x v="126"/>
    <n v="22151687"/>
    <n v="5814817"/>
    <n v="2372445"/>
    <n v="1679928"/>
    <n v="1308664"/>
    <x v="124"/>
    <x v="120"/>
    <n v="5.154639126319327E-2"/>
    <x v="120"/>
    <n v="0.26249996219249577"/>
    <n v="0.4079999422165822"/>
    <n v="0.70809987165139765"/>
    <n v="0.77900005238319736"/>
    <n v="7974607"/>
    <n v="5980955"/>
    <n v="2436685"/>
    <n v="5759438"/>
    <n v="5.15463767991724E-2"/>
    <n v="5.1546379064839387E-2"/>
    <n v="5.1546236039426319E-2"/>
    <n v="5.154631646270591E-2"/>
    <n v="404780"/>
    <n v="0.18"/>
    <n v="37"/>
    <n v="22"/>
    <n v="29"/>
    <n v="360"/>
    <n v="31"/>
    <n v="0.95"/>
    <n v="5.1546391263193173E-2"/>
    <n v="5814817"/>
    <n v="2372445"/>
    <n v="1679928"/>
    <n v="1308664"/>
    <n v="9.3191748483160364E-2"/>
    <n v="0.10401531184909274"/>
    <n v="0.12725737932293213"/>
    <n v="4.9896948901256177E-2"/>
  </r>
  <r>
    <x v="127"/>
    <n v="22803207"/>
    <n v="5757809"/>
    <n v="2187967"/>
    <n v="1565272"/>
    <n v="1334864"/>
    <x v="125"/>
    <x v="121"/>
    <n v="0"/>
    <x v="121"/>
    <n v="0.25249996634245347"/>
    <n v="0.37999992705558661"/>
    <n v="0.71540018656588511"/>
    <n v="0.85280002453247739"/>
    <n v="8209154"/>
    <n v="6156866"/>
    <n v="2508352"/>
    <n v="5928833"/>
    <n v="0"/>
    <n v="0"/>
    <n v="0"/>
    <n v="0"/>
    <n v="384639"/>
    <n v="0.17"/>
    <n v="35"/>
    <n v="20"/>
    <n v="29"/>
    <n v="390"/>
    <n v="38"/>
    <n v="0.91"/>
    <n v="0"/>
    <n v="5757808.9999999991"/>
    <n v="2187967"/>
    <n v="1565272"/>
    <n v="1334864"/>
    <n v="4.1237105944778474E-2"/>
    <n v="-3.9635811063492121E-2"/>
    <n v="-7.729671928403592E-2"/>
    <n v="-8.6084544765537951E-2"/>
  </r>
  <r>
    <x v="128"/>
    <n v="21065820"/>
    <n v="5108461"/>
    <n v="2063818"/>
    <n v="1506587"/>
    <n v="1210693"/>
    <x v="126"/>
    <x v="122"/>
    <n v="-1.0204062934193514E-2"/>
    <x v="122"/>
    <n v="0.24249998338540821"/>
    <n v="0.40399995223610397"/>
    <n v="0.72999993216456105"/>
    <n v="0.80359979211290156"/>
    <n v="7583695"/>
    <n v="5687771"/>
    <n v="2317240"/>
    <n v="5477113"/>
    <n v="-1.0204027028886009E-2"/>
    <n v="-1.0204113595832398E-2"/>
    <n v="-1.0204051122343127E-2"/>
    <n v="-1.0204066880416196E-2"/>
    <n v="403290"/>
    <n v="0.18"/>
    <n v="32"/>
    <n v="19"/>
    <n v="26"/>
    <n v="385"/>
    <n v="40"/>
    <n v="0.95"/>
    <n v="-1.0204062934193512E-2"/>
    <n v="5108461"/>
    <n v="2063818"/>
    <n v="1506587"/>
    <n v="1210693"/>
    <n v="-7.6824976534169975E-2"/>
    <n v="-4.8564376473495319E-2"/>
    <n v="-6.7220049060215725E-2"/>
    <n v="-5.7604244424950046E-2"/>
  </r>
  <r>
    <x v="129"/>
    <n v="21065820"/>
    <n v="5213790"/>
    <n v="2168936"/>
    <n v="1583323"/>
    <n v="1337275"/>
    <x v="127"/>
    <x v="123"/>
    <n v="1.0416695645367069E-2"/>
    <x v="123"/>
    <n v="0.247499978638382"/>
    <n v="0.41599987724860416"/>
    <n v="0.72999987090444352"/>
    <n v="0.84460024897004593"/>
    <n v="7583695"/>
    <n v="5687771"/>
    <n v="2317240"/>
    <n v="5477113"/>
    <n v="1.0416744387324872E-2"/>
    <n v="1.0416699975520194E-2"/>
    <n v="1.0416634871853514E-2"/>
    <n v="1.0416651293351009E-2"/>
    <n v="406517"/>
    <n v="0.19"/>
    <n v="40"/>
    <n v="21"/>
    <n v="25"/>
    <n v="377"/>
    <n v="39"/>
    <n v="0.92"/>
    <n v="1.041669564536709E-2"/>
    <n v="5213790"/>
    <n v="2168936"/>
    <n v="1583323"/>
    <n v="1337275"/>
    <n v="-9.591619599478185E-3"/>
    <n v="9.828072745151184E-3"/>
    <n v="2.0027895260704698E-2"/>
    <n v="6.1241770520528371E-2"/>
  </r>
  <r>
    <x v="130"/>
    <n v="45787545"/>
    <n v="10096153"/>
    <n v="3398365"/>
    <n v="2218452"/>
    <n v="1678481"/>
    <x v="128"/>
    <x v="124"/>
    <n v="6.25E-2"/>
    <x v="124"/>
    <n v="0.22049998531259976"/>
    <n v="0.33659999011504677"/>
    <n v="0.6527998022578505"/>
    <n v="0.75660009772580161"/>
    <n v="16483516"/>
    <n v="12362637"/>
    <n v="5036630"/>
    <n v="11904761"/>
    <n v="6.2500028200522362E-2"/>
    <n v="6.2500005371527889E-2"/>
    <n v="6.2500145031270771E-2"/>
    <n v="6.2499994421874705E-2"/>
    <n v="398563"/>
    <n v="0.17"/>
    <n v="39"/>
    <n v="17"/>
    <n v="28"/>
    <n v="367"/>
    <n v="33"/>
    <n v="0.91"/>
    <n v="6.25E-2"/>
    <n v="10096153"/>
    <n v="3398364.9999999995"/>
    <n v="2218452"/>
    <n v="1678481"/>
    <n v="8.3131089703909256E-2"/>
    <n v="0.11697898510449245"/>
    <n v="0.11697895089818422"/>
    <n v="0.12861441428720322"/>
  </r>
  <r>
    <x v="131"/>
    <n v="42645263"/>
    <n v="8955505"/>
    <n v="3166666"/>
    <n v="2088733"/>
    <n v="1564043"/>
    <x v="129"/>
    <x v="125"/>
    <n v="-3.0612233532244737E-2"/>
    <x v="125"/>
    <n v="0.20999999460666943"/>
    <n v="0.35359993657532435"/>
    <n v="0.65960003360000707"/>
    <n v="0.74879987054353048"/>
    <n v="15352294"/>
    <n v="11514221"/>
    <n v="4690978"/>
    <n v="11087768"/>
    <n v="-3.061228871137045E-2"/>
    <n v="-3.0612246616132155E-2"/>
    <n v="-3.061241569997819E-2"/>
    <n v="-3.0612241329445955E-2"/>
    <n v="398790"/>
    <n v="0.17"/>
    <n v="34"/>
    <n v="22"/>
    <n v="27"/>
    <n v="350"/>
    <n v="30"/>
    <n v="0.94"/>
    <n v="-3.0612233532244702E-2"/>
    <n v="8955505"/>
    <n v="3166666"/>
    <n v="2088733"/>
    <n v="1564043"/>
    <n v="9.7789120440268107E-3"/>
    <n v="9.7786989795918267E-3"/>
    <n v="9.7790433187254777E-3"/>
    <n v="2.0408256467735919E-2"/>
  </r>
  <r>
    <x v="132"/>
    <n v="20848646"/>
    <n v="5420648"/>
    <n v="2059846"/>
    <n v="1428503"/>
    <n v="1229941"/>
    <x v="130"/>
    <x v="126"/>
    <n v="-4.0000018418461902E-2"/>
    <x v="126"/>
    <n v="0.2600000019185898"/>
    <n v="0.37999995572485062"/>
    <n v="0.69349990241988968"/>
    <n v="0.86099994189721685"/>
    <n v="7505512"/>
    <n v="5629134"/>
    <n v="2293351"/>
    <n v="5420648"/>
    <n v="-4.0000040929917491E-2"/>
    <n v="-3.9999959070079028E-2"/>
    <n v="-3.9999882791586283E-2"/>
    <n v="-3.9999943327805432E-2"/>
    <n v="385035"/>
    <n v="0.17"/>
    <n v="37"/>
    <n v="19"/>
    <n v="25"/>
    <n v="395"/>
    <n v="33"/>
    <n v="0.93"/>
    <n v="-4.000001841846193E-2"/>
    <n v="5420647.9999999991"/>
    <n v="2059846"/>
    <n v="1428503"/>
    <n v="1229941"/>
    <n v="5.0947406951864505E-2"/>
    <n v="5.0947734910756992E-2"/>
    <n v="-1.5998132502837992E-3"/>
    <n v="5.8909167924360961E-2"/>
  </r>
  <r>
    <x v="133"/>
    <n v="22803207"/>
    <n v="5700801"/>
    <n v="2280320"/>
    <n v="1731219"/>
    <n v="1433796"/>
    <x v="131"/>
    <x v="127"/>
    <n v="2.9411755411675955E-2"/>
    <x v="127"/>
    <n v="0.24999996710988942"/>
    <n v="0.39999992983442151"/>
    <n v="0.75920002455795677"/>
    <n v="0.82820024502965828"/>
    <n v="8209154"/>
    <n v="6156866"/>
    <n v="2508352"/>
    <n v="5928833"/>
    <n v="2.9411731512286376E-2"/>
    <n v="2.9411858139711811E-2"/>
    <n v="2.9411680213076385E-2"/>
    <n v="2.9411723852223126E-2"/>
    <n v="387454"/>
    <n v="0.17"/>
    <n v="35"/>
    <n v="20"/>
    <n v="27"/>
    <n v="389"/>
    <n v="35"/>
    <n v="0.91"/>
    <n v="2.9411755411675868E-2"/>
    <n v="5700801"/>
    <n v="2280320"/>
    <n v="1731219"/>
    <n v="1433796"/>
    <n v="-1.9607839765206747E-2"/>
    <n v="-3.883124793198578E-2"/>
    <n v="3.0531665642813177E-2"/>
    <n v="9.5618126577945217E-2"/>
  </r>
  <r>
    <x v="134"/>
    <n v="21934513"/>
    <n v="5483628"/>
    <n v="2303123"/>
    <n v="1647654"/>
    <n v="1283523"/>
    <x v="132"/>
    <x v="128"/>
    <n v="-3.809525563663041E-2"/>
    <x v="128"/>
    <n v="0.24999998860243672"/>
    <n v="0.41999986140562418"/>
    <n v="0.71539991567970973"/>
    <n v="0.7790003240971709"/>
    <n v="7896424"/>
    <n v="5922318"/>
    <n v="2412796"/>
    <n v="5702973"/>
    <n v="-3.8095277540170391E-2"/>
    <n v="-3.8095355656595387E-2"/>
    <n v="-3.8095131783736913E-2"/>
    <n v="-3.8095186691883498E-2"/>
    <n v="381343"/>
    <n v="0.17"/>
    <n v="37"/>
    <n v="20"/>
    <n v="29"/>
    <n v="399"/>
    <n v="36"/>
    <n v="0.95"/>
    <n v="-3.809525563663041E-2"/>
    <n v="5483628"/>
    <n v="2303123"/>
    <n v="1647654"/>
    <n v="1283523"/>
    <n v="-4.7618981456314269E-2"/>
    <n v="5.2631506782323534E-2"/>
    <n v="5.2631108203558208E-2"/>
    <n v="-3.8461596087691285E-2"/>
  </r>
  <r>
    <x v="135"/>
    <n v="21065820"/>
    <n v="5424448"/>
    <n v="2256570"/>
    <n v="1680242"/>
    <n v="1377798"/>
    <x v="133"/>
    <x v="129"/>
    <n v="0"/>
    <x v="129"/>
    <n v="0.25749996914432954"/>
    <n v="0.41599993215899572"/>
    <n v="0.74459999025069024"/>
    <n v="0.81999973813295945"/>
    <n v="7583695"/>
    <n v="5687771"/>
    <n v="2317240"/>
    <n v="5477113"/>
    <n v="0"/>
    <n v="0"/>
    <n v="0"/>
    <n v="0"/>
    <n v="382648"/>
    <n v="0.17"/>
    <n v="37"/>
    <n v="22"/>
    <n v="26"/>
    <n v="390"/>
    <n v="39"/>
    <n v="0.93"/>
    <n v="0"/>
    <n v="5424448"/>
    <n v="2256570"/>
    <n v="1680242"/>
    <n v="1377798"/>
    <n v="6.1855615614957227E-2"/>
    <n v="9.3395832384444821E-2"/>
    <n v="0.11526383806577378"/>
    <n v="0.13802425552968423"/>
  </r>
  <r>
    <x v="136"/>
    <n v="20631473"/>
    <n v="5312604"/>
    <n v="2082540"/>
    <n v="1489849"/>
    <n v="1185026"/>
    <x v="134"/>
    <x v="130"/>
    <n v="-2.0618565999329763E-2"/>
    <x v="130"/>
    <n v="0.25749998558028309"/>
    <n v="0.39199985543812416"/>
    <n v="0.71539994429878895"/>
    <n v="0.79540007074542451"/>
    <n v="7427330"/>
    <n v="5570497"/>
    <n v="2269462"/>
    <n v="5364183"/>
    <n v="-2.0618577092037627E-2"/>
    <n v="-2.0618621952255056E-2"/>
    <n v="-2.0618494415770461E-2"/>
    <n v="-2.0618526585082342E-2"/>
    <n v="391140"/>
    <n v="0.18"/>
    <n v="32"/>
    <n v="17"/>
    <n v="25"/>
    <n v="378"/>
    <n v="35"/>
    <n v="0.91"/>
    <n v="-2.0618565999329722E-2"/>
    <n v="5312604"/>
    <n v="2082540.0000000002"/>
    <n v="1489849"/>
    <n v="1185026"/>
    <n v="1.8952431916130053E-2"/>
    <n v="-3.9833356078740834E-2"/>
    <n v="-5.90365958177832E-2"/>
    <n v="-0.11385018040418016"/>
  </r>
  <r>
    <x v="137"/>
    <n v="44889750"/>
    <n v="9332579"/>
    <n v="3331730"/>
    <n v="2152298"/>
    <n v="1745944"/>
    <x v="135"/>
    <x v="131"/>
    <n v="-1.9607843137254943E-2"/>
    <x v="131"/>
    <n v="0.20789999944307999"/>
    <n v="0.35699992467248337"/>
    <n v="0.64600012606063517"/>
    <n v="0.81119993606833252"/>
    <n v="16160310"/>
    <n v="12120232"/>
    <n v="4937872"/>
    <n v="11671335"/>
    <n v="-1.9607831241829743E-2"/>
    <n v="-1.9607871686275313E-2"/>
    <n v="-1.9607952142603247E-2"/>
    <n v="-1.9607785490191709E-2"/>
    <n v="389840"/>
    <n v="0.17"/>
    <n v="35"/>
    <n v="22"/>
    <n v="26"/>
    <n v="377"/>
    <n v="35"/>
    <n v="0.93"/>
    <n v="-1.9607843137254902E-2"/>
    <n v="9332579"/>
    <n v="3331730"/>
    <n v="2152298"/>
    <n v="1745944"/>
    <n v="-7.5630193005197133E-2"/>
    <n v="-1.9607958533000347E-2"/>
    <n v="-2.9819892429495898E-2"/>
    <n v="4.0192888689237538E-2"/>
  </r>
  <r>
    <x v="138"/>
    <n v="47134238"/>
    <n v="9403280"/>
    <n v="3069230"/>
    <n v="2066206"/>
    <n v="1547175"/>
    <x v="136"/>
    <x v="132"/>
    <n v="0.10526315666056507"/>
    <x v="132"/>
    <n v="0.19949998979510394"/>
    <n v="0.32639993704324449"/>
    <n v="0.67320011859652096"/>
    <n v="0.74879997444591684"/>
    <n v="16968325"/>
    <n v="12726244"/>
    <n v="5184766"/>
    <n v="12254901"/>
    <n v="0.10526316132299196"/>
    <n v="0.10526313503970441"/>
    <n v="0.10526333741066352"/>
    <n v="0.10526311517340559"/>
    <n v="397741"/>
    <n v="0.19"/>
    <n v="31"/>
    <n v="20"/>
    <n v="25"/>
    <n v="398"/>
    <n v="34"/>
    <n v="0.92"/>
    <n v="0.10526315666056509"/>
    <n v="9403280"/>
    <n v="3069230"/>
    <n v="2066206"/>
    <n v="1547175"/>
    <n v="4.9999972084209698E-2"/>
    <n v="-3.0769269635635754E-2"/>
    <n v="-1.078500698748952E-2"/>
    <n v="-1.0784869725448676E-2"/>
  </r>
  <r>
    <x v="139"/>
    <n v="22368860"/>
    <n v="5480370"/>
    <n v="2148305"/>
    <n v="1536897"/>
    <n v="1310666"/>
    <x v="137"/>
    <x v="133"/>
    <n v="7.2916677658587448E-2"/>
    <x v="133"/>
    <n v="0.24499996870649643"/>
    <n v="0.39199999270122271"/>
    <n v="0.71539981520314855"/>
    <n v="0.85280015511774698"/>
    <n v="8052789"/>
    <n v="6039592"/>
    <n v="2460574"/>
    <n v="5815903"/>
    <n v="7.2916677769617744E-2"/>
    <n v="7.2916722181422644E-2"/>
    <n v="7.2916444102974154E-2"/>
    <n v="7.2916559053456398E-2"/>
    <n v="409012"/>
    <n v="0.19"/>
    <n v="32"/>
    <n v="22"/>
    <n v="25"/>
    <n v="379"/>
    <n v="35"/>
    <n v="0.93"/>
    <n v="7.2916677658587517E-2"/>
    <n v="5480370"/>
    <n v="2148305"/>
    <n v="1536897"/>
    <n v="1310666"/>
    <n v="1.1017501966554821E-2"/>
    <n v="4.2944472547947754E-2"/>
    <n v="7.5879434624918529E-2"/>
    <n v="6.5633229561417927E-2"/>
  </r>
  <r>
    <x v="140"/>
    <n v="22368860"/>
    <n v="5424448"/>
    <n v="2148081"/>
    <n v="1521056"/>
    <n v="1234793"/>
    <x v="138"/>
    <x v="134"/>
    <n v="-1.9047627818315149E-2"/>
    <x v="134"/>
    <n v="0.24249997541224722"/>
    <n v="0.39599992478497353"/>
    <n v="0.7080999273304871"/>
    <n v="0.81179982854017207"/>
    <n v="8052789"/>
    <n v="6039592"/>
    <n v="2460574"/>
    <n v="5815903"/>
    <n v="-1.9047638770085196E-2"/>
    <n v="-1.9047677828297749E-2"/>
    <n v="-1.9047565891868401E-2"/>
    <n v="-1.9047593345941749E-2"/>
    <n v="397624"/>
    <n v="0.18"/>
    <n v="35"/>
    <n v="21"/>
    <n v="25"/>
    <n v="380"/>
    <n v="37"/>
    <n v="0.94"/>
    <n v="-1.9047627818315205E-2"/>
    <n v="5424448"/>
    <n v="2148081"/>
    <n v="1521056"/>
    <n v="1234793"/>
    <n v="-4.8476170278527575E-2"/>
    <n v="-5.7991422256525427E-2"/>
    <n v="-0.12139596434650957"/>
    <n v="-0.13879450075185029"/>
  </r>
  <r>
    <x v="141"/>
    <n v="21934513"/>
    <n v="5648137"/>
    <n v="2372217"/>
    <n v="1818304"/>
    <n v="1476099"/>
    <x v="139"/>
    <x v="135"/>
    <n v="0"/>
    <x v="135"/>
    <n v="0.25749999555495034"/>
    <n v="0.41999990439325391"/>
    <n v="0.76649986067885023"/>
    <n v="0.81179989704691846"/>
    <n v="7896424"/>
    <n v="5922318"/>
    <n v="2412796"/>
    <n v="5702973"/>
    <n v="0"/>
    <n v="0"/>
    <n v="0"/>
    <n v="0"/>
    <n v="387088"/>
    <n v="0.18"/>
    <n v="35"/>
    <n v="17"/>
    <n v="25"/>
    <n v="398"/>
    <n v="37"/>
    <n v="0.94"/>
    <n v="0"/>
    <n v="5648137.0000000009"/>
    <n v="2372217"/>
    <n v="1818304"/>
    <n v="1476099"/>
    <n v="3.0000029177763565E-2"/>
    <n v="3.0000134599845518E-2"/>
    <n v="0.10357150226928713"/>
    <n v="0.15003704647287197"/>
  </r>
  <r>
    <x v="142"/>
    <n v="21065820"/>
    <n v="5319119"/>
    <n v="2234030"/>
    <n v="1614533"/>
    <n v="1310678"/>
    <x v="140"/>
    <x v="136"/>
    <n v="0"/>
    <x v="136"/>
    <n v="0.25249997389135576"/>
    <n v="0.42000000376002117"/>
    <n v="0.72269978469402829"/>
    <n v="0.81180006850278064"/>
    <n v="7583695"/>
    <n v="5687771"/>
    <n v="2317240"/>
    <n v="5477113"/>
    <n v="0"/>
    <n v="0"/>
    <n v="0"/>
    <n v="0"/>
    <n v="388159"/>
    <n v="0.17"/>
    <n v="38"/>
    <n v="22"/>
    <n v="26"/>
    <n v="391"/>
    <n v="33"/>
    <n v="0.93"/>
    <n v="0"/>
    <n v="5319119"/>
    <n v="2234030"/>
    <n v="1614533"/>
    <n v="1310678"/>
    <n v="-1.9417459619854416E-2"/>
    <n v="-9.9886110335597467E-3"/>
    <n v="-3.9106866748956359E-2"/>
    <n v="-4.8715414015697567E-2"/>
  </r>
  <r>
    <x v="143"/>
    <n v="22368860"/>
    <n v="5312604"/>
    <n v="2082540"/>
    <n v="1505052"/>
    <n v="1295850"/>
    <x v="141"/>
    <x v="137"/>
    <n v="8.4210516621862075E-2"/>
    <x v="137"/>
    <n v="0.23749998882374873"/>
    <n v="0.39199985543812416"/>
    <n v="0.72270016422253591"/>
    <n v="0.86100015148978237"/>
    <n v="8052789"/>
    <n v="6039592"/>
    <n v="2460574"/>
    <n v="5815903"/>
    <n v="8.4210476712358373E-2"/>
    <n v="8.4210618908869384E-2"/>
    <n v="8.4210266574192394E-2"/>
    <n v="8.421040072644792E-2"/>
    <n v="403534"/>
    <n v="0.17"/>
    <n v="34"/>
    <n v="22"/>
    <n v="26"/>
    <n v="386"/>
    <n v="35"/>
    <n v="0.92"/>
    <n v="8.4210516621862144E-2"/>
    <n v="5312604"/>
    <n v="2082540.0000000002"/>
    <n v="1505052"/>
    <n v="1295850"/>
    <n v="0"/>
    <n v="0"/>
    <n v="1.0204389840849704E-2"/>
    <n v="9.352031094676394E-2"/>
  </r>
  <r>
    <x v="144"/>
    <n v="47134238"/>
    <n v="9898190"/>
    <n v="3500000"/>
    <n v="2475200"/>
    <n v="1853429"/>
    <x v="142"/>
    <x v="138"/>
    <n v="5.0000011138400247E-2"/>
    <x v="138"/>
    <n v="0.21000000042432002"/>
    <n v="0.35360000161645716"/>
    <n v="0.70720000000000005"/>
    <n v="0.74879969295410476"/>
    <n v="16968325"/>
    <n v="12726244"/>
    <n v="5184766"/>
    <n v="12254901"/>
    <n v="4.9999969059999483E-2"/>
    <n v="5.0000033002668642E-2"/>
    <n v="5.0000081006555064E-2"/>
    <n v="4.9999935739998946E-2"/>
    <n v="398544"/>
    <n v="0.19"/>
    <n v="31"/>
    <n v="19"/>
    <n v="30"/>
    <n v="396"/>
    <n v="37"/>
    <n v="0.95"/>
    <n v="5.0000011138400191E-2"/>
    <n v="9898190"/>
    <n v="3500000"/>
    <n v="2475200"/>
    <n v="1853429"/>
    <n v="6.0606076841138945E-2"/>
    <n v="5.050529304595508E-2"/>
    <n v="0.15002662270745026"/>
    <n v="6.1562684713828197E-2"/>
  </r>
  <r>
    <x v="145"/>
    <n v="47134238"/>
    <n v="9799208"/>
    <n v="3365048"/>
    <n v="2288232"/>
    <n v="1695580"/>
    <x v="143"/>
    <x v="139"/>
    <n v="0"/>
    <x v="139"/>
    <n v="0.2078999982984768"/>
    <n v="0.34339999722426545"/>
    <n v="0.67999980980954799"/>
    <n v="0.74100003845763895"/>
    <n v="16968325"/>
    <n v="12726244"/>
    <n v="5184766"/>
    <n v="12254901"/>
    <n v="0"/>
    <n v="0"/>
    <n v="0"/>
    <n v="0"/>
    <n v="401029"/>
    <n v="0.18"/>
    <n v="35"/>
    <n v="18"/>
    <n v="30"/>
    <n v="354"/>
    <n v="33"/>
    <n v="0.91"/>
    <n v="0"/>
    <n v="9799208"/>
    <n v="3365048"/>
    <n v="2288232"/>
    <n v="1695580"/>
    <n v="4.2105307935103475E-2"/>
    <n v="9.6381828667124969E-2"/>
    <n v="0.10745588774788195"/>
    <n v="9.5919983195178249E-2"/>
  </r>
  <r>
    <x v="146"/>
    <n v="21065820"/>
    <n v="5055796"/>
    <n v="1941425"/>
    <n v="1445585"/>
    <n v="1126111"/>
    <x v="144"/>
    <x v="140"/>
    <n v="-5.8252409823299045E-2"/>
    <x v="140"/>
    <n v="0.2399999620237902"/>
    <n v="0.383999868665587"/>
    <n v="0.74459997167029368"/>
    <n v="0.77900019715201807"/>
    <n v="7583695"/>
    <n v="5687771"/>
    <n v="2317240"/>
    <n v="5477113"/>
    <n v="-5.8252364491358177E-2"/>
    <n v="-5.8252444867136766E-2"/>
    <n v="-5.8252261464194932E-2"/>
    <n v="-5.825234705599458E-2"/>
    <n v="384455"/>
    <n v="0.17"/>
    <n v="40"/>
    <n v="18"/>
    <n v="29"/>
    <n v="396"/>
    <n v="31"/>
    <n v="0.91"/>
    <n v="-5.8252409823298996E-2"/>
    <n v="5055796"/>
    <n v="1941425"/>
    <n v="1445585"/>
    <n v="1126111"/>
    <n v="-7.7471776540635084E-2"/>
    <n v="-9.6299175396417191E-2"/>
    <n v="-5.9413220274358025E-2"/>
    <n v="-0.14081009196851069"/>
  </r>
  <r>
    <x v="147"/>
    <n v="22586034"/>
    <n v="5477113"/>
    <n v="2125119"/>
    <n v="1582364"/>
    <n v="1232661"/>
    <x v="145"/>
    <x v="141"/>
    <n v="9.7087647738864913E-3"/>
    <x v="141"/>
    <n v="0.24249998915258872"/>
    <n v="0.38799984590421999"/>
    <n v="0.74460018474259559"/>
    <n v="0.778999648626991"/>
    <n v="8130972"/>
    <n v="6098229"/>
    <n v="2484463"/>
    <n v="5872368"/>
    <n v="9.7088102022790945E-3"/>
    <n v="9.7087684068726254E-3"/>
    <n v="9.7087102440325257E-3"/>
    <n v="9.708724509332356E-3"/>
    <n v="402546"/>
    <n v="0.18"/>
    <n v="39"/>
    <n v="19"/>
    <n v="25"/>
    <n v="395"/>
    <n v="35"/>
    <n v="0.92"/>
    <n v="9.7087647738865555E-3"/>
    <n v="5477113"/>
    <n v="2125119"/>
    <n v="1582364"/>
    <n v="1232661"/>
    <n v="9.7088219852048407E-3"/>
    <n v="-1.0689541036860373E-2"/>
    <n v="4.0306208318431347E-2"/>
    <n v="-1.7266051880761024E-3"/>
  </r>
  <r>
    <x v="148"/>
    <n v="20631473"/>
    <n v="5261025"/>
    <n v="2146498"/>
    <n v="1535605"/>
    <n v="1271788"/>
    <x v="146"/>
    <x v="142"/>
    <n v="-5.940592344129092E-2"/>
    <x v="142"/>
    <n v="0.25499997019117343"/>
    <n v="0.40799996198459426"/>
    <n v="0.71540015411148761"/>
    <n v="0.82819996027624287"/>
    <n v="7427330"/>
    <n v="5570497"/>
    <n v="2269462"/>
    <n v="5364183"/>
    <n v="-5.9405877901186677E-2"/>
    <n v="-5.9405962327588657E-2"/>
    <n v="-5.9405768245637036E-2"/>
    <n v="-5.9405857260765527E-2"/>
    <n v="405545"/>
    <n v="0.18"/>
    <n v="39"/>
    <n v="18"/>
    <n v="28"/>
    <n v="352"/>
    <n v="32"/>
    <n v="0.93"/>
    <n v="-5.9405923441290899E-2"/>
    <n v="5261024.9999999991"/>
    <n v="2146498"/>
    <n v="1535605"/>
    <n v="1271788"/>
    <n v="-6.8537997573359433E-2"/>
    <n v="-9.5151075976607546E-2"/>
    <n v="-0.15547400214705576"/>
    <n v="-0.13841280293530445"/>
  </r>
  <r>
    <x v="149"/>
    <n v="21500167"/>
    <n v="5428792"/>
    <n v="2128086"/>
    <n v="1569038"/>
    <n v="1260879"/>
    <x v="147"/>
    <x v="143"/>
    <n v="2.0618565999329652E-2"/>
    <x v="143"/>
    <n v="0.25249999220936281"/>
    <n v="0.39199991452978861"/>
    <n v="0.73730009031589894"/>
    <n v="0.80360004027945786"/>
    <n v="7740060"/>
    <n v="5805045"/>
    <n v="2365018"/>
    <n v="5590043"/>
    <n v="2.0618577092037516E-2"/>
    <n v="2.0618621952255056E-2"/>
    <n v="2.0618494415770572E-2"/>
    <n v="2.0618526585082231E-2"/>
    <n v="389665"/>
    <n v="0.19"/>
    <n v="30"/>
    <n v="18"/>
    <n v="27"/>
    <n v="379"/>
    <n v="38"/>
    <n v="0.91"/>
    <n v="2.0618565999329722E-2"/>
    <n v="5428791.9999999991"/>
    <n v="2128086"/>
    <n v="1569038"/>
    <n v="1260879"/>
    <n v="2.0618640041705882E-2"/>
    <n v="-4.7422818852029702E-2"/>
    <n v="-2.8178426826828584E-2"/>
    <n v="-3.7994839312172735E-2"/>
  </r>
  <r>
    <x v="150"/>
    <n v="22368860"/>
    <n v="5368526"/>
    <n v="2211832"/>
    <n v="1598491"/>
    <n v="1297655"/>
    <x v="148"/>
    <x v="144"/>
    <n v="0"/>
    <x v="144"/>
    <n v="0.23999998211799797"/>
    <n v="0.41199986737514172"/>
    <n v="0.72270000614874907"/>
    <n v="0.81180000387865803"/>
    <n v="8052789"/>
    <n v="6039592"/>
    <n v="2460574"/>
    <n v="5815903"/>
    <n v="0"/>
    <n v="0"/>
    <n v="0"/>
    <n v="0"/>
    <n v="384789"/>
    <n v="0.18"/>
    <n v="34"/>
    <n v="19"/>
    <n v="30"/>
    <n v="381"/>
    <n v="31"/>
    <n v="0.95"/>
    <n v="0"/>
    <n v="5368526"/>
    <n v="2211832"/>
    <n v="1598491"/>
    <n v="1297655"/>
    <n v="1.0526288050078714E-2"/>
    <n v="6.2083801511615411E-2"/>
    <n v="6.2083569205582334E-2"/>
    <n v="1.3929081297989754E-3"/>
  </r>
  <r>
    <x v="151"/>
    <n v="46685340"/>
    <n v="10196078"/>
    <n v="3570666"/>
    <n v="2355211"/>
    <n v="1781953"/>
    <x v="149"/>
    <x v="145"/>
    <n v="-9.523820030781005E-3"/>
    <x v="145"/>
    <n v="0.2183999945164799"/>
    <n v="0.35019994943153632"/>
    <n v="0.65959991777444316"/>
    <n v="0.75660015174861195"/>
    <n v="16806722"/>
    <n v="12605042"/>
    <n v="5135387"/>
    <n v="12138188"/>
    <n v="-9.5238039111108508E-3"/>
    <n v="-9.523784079575992E-3"/>
    <n v="-9.5238627934220998E-3"/>
    <n v="-9.5237815466644449E-3"/>
    <n v="406453"/>
    <n v="0.17"/>
    <n v="34"/>
    <n v="21"/>
    <n v="26"/>
    <n v="358"/>
    <n v="36"/>
    <n v="0.93"/>
    <n v="-9.5238200307810224E-3"/>
    <n v="10196078"/>
    <n v="3570666"/>
    <n v="2355211"/>
    <n v="1781953"/>
    <n v="3.009519922329229E-2"/>
    <n v="2.0190285714285716E-2"/>
    <n v="-4.8476486748545544E-2"/>
    <n v="-3.8564196416479901E-2"/>
  </r>
  <r>
    <x v="152"/>
    <n v="43543058"/>
    <n v="9144042"/>
    <n v="3046794"/>
    <n v="2175411"/>
    <n v="1713789"/>
    <x v="150"/>
    <x v="146"/>
    <n v="-7.6190475382247658E-2"/>
    <x v="146"/>
    <n v="0.2099999958661608"/>
    <n v="0.33319991312375863"/>
    <n v="0.71400002756996372"/>
    <n v="0.78780009846415233"/>
    <n v="15675500"/>
    <n v="11756625"/>
    <n v="4789736"/>
    <n v="11321195"/>
    <n v="-7.6190490222222906E-2"/>
    <n v="-7.6190508369948007E-2"/>
    <n v="-7.6190516601906455E-2"/>
    <n v="-7.6190415573328618E-2"/>
    <n v="405943"/>
    <n v="0.18"/>
    <n v="31"/>
    <n v="19"/>
    <n v="29"/>
    <n v="366"/>
    <n v="37"/>
    <n v="0.93"/>
    <n v="-7.6190475382247616E-2"/>
    <n v="9144042"/>
    <n v="3046794"/>
    <n v="2175411"/>
    <n v="1713789"/>
    <n v="-6.6859076774367865E-2"/>
    <n v="-9.4576362655153789E-2"/>
    <n v="-4.9304878176688383E-2"/>
    <n v="1.0739098125715163E-2"/>
  </r>
  <r>
    <x v="153"/>
    <n v="21500167"/>
    <n v="5375041"/>
    <n v="2150016"/>
    <n v="1506731"/>
    <n v="1186099"/>
    <x v="151"/>
    <x v="147"/>
    <n v="2.0618565999329652E-2"/>
    <x v="147"/>
    <n v="0.24999996511655004"/>
    <n v="0.39999992558196301"/>
    <n v="0.70079990102399237"/>
    <n v="0.78720023680404794"/>
    <n v="7740060"/>
    <n v="5805045"/>
    <n v="2365018"/>
    <n v="5590043"/>
    <n v="2.0618577092037516E-2"/>
    <n v="2.0618621952255056E-2"/>
    <n v="2.0618494415770572E-2"/>
    <n v="2.0618526585082231E-2"/>
    <n v="400538"/>
    <n v="0.18"/>
    <n v="30"/>
    <n v="19"/>
    <n v="29"/>
    <n v="389"/>
    <n v="36"/>
    <n v="0.95"/>
    <n v="2.0618565999329722E-2"/>
    <n v="5375041"/>
    <n v="2150016"/>
    <n v="1506731"/>
    <n v="1186099"/>
    <n v="6.3144359463870758E-2"/>
    <n v="0.10744221383777375"/>
    <n v="4.2298446649626342E-2"/>
    <n v="5.3270059523439439E-2"/>
  </r>
  <r>
    <x v="154"/>
    <n v="22368860"/>
    <n v="5759981"/>
    <n v="2280952"/>
    <n v="1715048"/>
    <n v="1392276"/>
    <x v="152"/>
    <x v="148"/>
    <n v="-9.6154110101844825E-3"/>
    <x v="148"/>
    <n v="0.2574999798827477"/>
    <n v="0.3959999173608385"/>
    <n v="0.75190008382464868"/>
    <n v="0.81180001959128845"/>
    <n v="8052789"/>
    <n v="6039592"/>
    <n v="2460574"/>
    <n v="5815903"/>
    <n v="-9.6154555691496668E-3"/>
    <n v="-9.6154145736410124E-3"/>
    <n v="-9.615357523939827E-3"/>
    <n v="-9.6153715162264897E-3"/>
    <n v="395075"/>
    <n v="0.17"/>
    <n v="30"/>
    <n v="17"/>
    <n v="25"/>
    <n v="389"/>
    <n v="33"/>
    <n v="0.95"/>
    <n v="-9.6154110101844357E-3"/>
    <n v="5759981"/>
    <n v="2280952"/>
    <n v="1715048"/>
    <n v="1392276"/>
    <n v="5.1645456283264668E-2"/>
    <n v="7.3329070042665867E-2"/>
    <n v="8.3851755980292708E-2"/>
    <n v="0.12948815611104747"/>
  </r>
  <r>
    <x v="155"/>
    <n v="22368860"/>
    <n v="5536293"/>
    <n v="2170226"/>
    <n v="1536737"/>
    <n v="1247523"/>
    <x v="153"/>
    <x v="149"/>
    <n v="8.4210516621862075E-2"/>
    <x v="149"/>
    <n v="0.24750000670575076"/>
    <n v="0.39199984538390581"/>
    <n v="0.70809998590008594"/>
    <n v="0.81179993713953658"/>
    <n v="8052789"/>
    <n v="6039592"/>
    <n v="2460574"/>
    <n v="5815903"/>
    <n v="8.4210476712358373E-2"/>
    <n v="8.4210618908869384E-2"/>
    <n v="8.4210266574192394E-2"/>
    <n v="8.421040072644792E-2"/>
    <n v="389074"/>
    <n v="0.18"/>
    <n v="30"/>
    <n v="21"/>
    <n v="30"/>
    <n v="375"/>
    <n v="36"/>
    <n v="0.94"/>
    <n v="8.4210516621862144E-2"/>
    <n v="5536293"/>
    <n v="2170226"/>
    <n v="1536737"/>
    <n v="1247523"/>
    <n v="5.2322123540565091E-2"/>
    <n v="1.1054284700009021E-2"/>
    <n v="7.3716873805440564E-4"/>
    <n v="-1.9079437767929863E-2"/>
  </r>
  <r>
    <x v="156"/>
    <n v="22368860"/>
    <n v="5815903"/>
    <n v="2326361"/>
    <n v="1766173"/>
    <n v="1477227"/>
    <x v="154"/>
    <x v="150"/>
    <n v="4.0404011745583279E-2"/>
    <x v="150"/>
    <n v="0.25999997317699697"/>
    <n v="0.39999996561153101"/>
    <n v="0.75919988342308009"/>
    <n v="0.83639994496575365"/>
    <n v="8052789"/>
    <n v="6039592"/>
    <n v="2460574"/>
    <n v="5815903"/>
    <n v="4.0403950356973972E-2"/>
    <n v="4.0403993422962303E-2"/>
    <n v="4.0403920815824668E-2"/>
    <n v="4.0403982581171505E-2"/>
    <n v="402050"/>
    <n v="0.17"/>
    <n v="40"/>
    <n v="18"/>
    <n v="30"/>
    <n v="379"/>
    <n v="38"/>
    <n v="0.95"/>
    <n v="4.0404011745583182E-2"/>
    <n v="5815903"/>
    <n v="2326361"/>
    <n v="1766173"/>
    <n v="1477227"/>
    <n v="7.1307023735667441E-2"/>
    <n v="9.3170576753007106E-2"/>
    <n v="0.12564067919323807"/>
    <n v="0.17158506089799253"/>
  </r>
  <r>
    <x v="157"/>
    <n v="21065820"/>
    <n v="5477113"/>
    <n v="2278479"/>
    <n v="1596758"/>
    <n v="1348621"/>
    <x v="155"/>
    <x v="151"/>
    <n v="-5.8252409823299045E-2"/>
    <x v="151"/>
    <n v="0.25999999050594758"/>
    <n v="0.41599999853937647"/>
    <n v="0.7007999634844122"/>
    <n v="0.84459949472618889"/>
    <n v="7583695"/>
    <n v="5687771"/>
    <n v="2317240"/>
    <n v="5477113"/>
    <n v="-5.8252364491358177E-2"/>
    <n v="-5.8252444867136766E-2"/>
    <n v="-5.8252261464194932E-2"/>
    <n v="-5.825234705599458E-2"/>
    <n v="390178"/>
    <n v="0.19"/>
    <n v="35"/>
    <n v="21"/>
    <n v="25"/>
    <n v="391"/>
    <n v="35"/>
    <n v="0.95"/>
    <n v="-5.8252409823298996E-2"/>
    <n v="5477113.0000000009"/>
    <n v="2278479"/>
    <n v="1596758"/>
    <n v="1348621"/>
    <n v="2.0226594785980545E-2"/>
    <n v="3.013203534445652E-2"/>
    <n v="-1.0841474865983525E-3"/>
    <n v="3.9275462276182838E-2"/>
  </r>
  <r>
    <x v="158"/>
    <n v="42645263"/>
    <n v="8597285"/>
    <n v="2776923"/>
    <n v="1926073"/>
    <n v="1427220"/>
    <x v="156"/>
    <x v="152"/>
    <n v="-8.6538450828461344E-2"/>
    <x v="152"/>
    <n v="0.20159999951225532"/>
    <n v="0.32299999360263154"/>
    <n v="0.69359971450414726"/>
    <n v="0.7409999517152257"/>
    <n v="15352294"/>
    <n v="11514221"/>
    <n v="4690978"/>
    <n v="11087768"/>
    <n v="-8.6538469548077201E-2"/>
    <n v="-8.6538466115384627E-2"/>
    <n v="-8.6538560774484963E-2"/>
    <n v="-8.6538452032543955E-2"/>
    <n v="407570"/>
    <n v="0.19"/>
    <n v="35"/>
    <n v="17"/>
    <n v="29"/>
    <n v="388"/>
    <n v="30"/>
    <n v="0.93"/>
    <n v="-8.6538450828461358E-2"/>
    <n v="8597285"/>
    <n v="2776923"/>
    <n v="1926073"/>
    <n v="1427220"/>
    <n v="-0.1568047047109683"/>
    <n v="-0.22229550453612856"/>
    <n v="-0.18220787861469734"/>
    <n v="-0.19906978466884373"/>
  </r>
  <r>
    <x v="159"/>
    <n v="44889750"/>
    <n v="9803921"/>
    <n v="3333333"/>
    <n v="2153333"/>
    <n v="1646008"/>
    <x v="157"/>
    <x v="153"/>
    <n v="3.0927823213518835E-2"/>
    <x v="153"/>
    <n v="0.21839999108927985"/>
    <n v="0.33999998571999918"/>
    <n v="0.64599996459999642"/>
    <n v="0.76440011832819166"/>
    <n v="16160310"/>
    <n v="12120232"/>
    <n v="4937872"/>
    <n v="11671335"/>
    <n v="3.0927881088322451E-2"/>
    <n v="3.0927838559110299E-2"/>
    <n v="3.0927800613645529E-2"/>
    <n v="3.0927830498458819E-2"/>
    <n v="400094"/>
    <n v="0.18"/>
    <n v="35"/>
    <n v="22"/>
    <n v="26"/>
    <n v="364"/>
    <n v="34"/>
    <n v="0.95"/>
    <n v="3.0927823213518904E-2"/>
    <n v="9803921"/>
    <n v="3333333"/>
    <n v="2153333"/>
    <n v="1646008"/>
    <n v="7.2164913503240724E-2"/>
    <n v="9.4046069409353006E-2"/>
    <n v="-1.0148886808056035E-2"/>
    <n v="-3.9550376388225117E-2"/>
  </r>
  <r>
    <x v="160"/>
    <n v="21934513"/>
    <n v="5319119"/>
    <n v="2212753"/>
    <n v="1647616"/>
    <n v="1310514"/>
    <x v="158"/>
    <x v="154"/>
    <n v="2.0201982617158221E-2"/>
    <x v="154"/>
    <n v="0.24249998164992312"/>
    <n v="0.41599990524746672"/>
    <n v="0.74460005251376904"/>
    <n v="0.79540014178060903"/>
    <n v="7896424"/>
    <n v="5922318"/>
    <n v="2412796"/>
    <n v="5702973"/>
    <n v="2.0201910579504601E-2"/>
    <n v="2.0201910579504601E-2"/>
    <n v="2.0201960407912223E-2"/>
    <n v="2.0201991290585752E-2"/>
    <n v="392606"/>
    <n v="0.17"/>
    <n v="37"/>
    <n v="21"/>
    <n v="30"/>
    <n v="397"/>
    <n v="35"/>
    <n v="0.91"/>
    <n v="2.0201982617158276E-2"/>
    <n v="5319119"/>
    <n v="2212753"/>
    <n v="1647616"/>
    <n v="1310514"/>
    <n v="-1.0404013662407396E-2"/>
    <n v="2.9179782848127722E-2"/>
    <n v="9.3503750835417954E-2"/>
    <n v="0.10489427948257268"/>
  </r>
  <r>
    <x v="161"/>
    <n v="22368860"/>
    <n v="5759981"/>
    <n v="2350072"/>
    <n v="1681241"/>
    <n v="1309687"/>
    <x v="159"/>
    <x v="155"/>
    <n v="0"/>
    <x v="155"/>
    <n v="0.2574999798827477"/>
    <n v="0.40799995694430241"/>
    <n v="0.71539978349599498"/>
    <n v="0.77900015524246669"/>
    <n v="8052789"/>
    <n v="6039592"/>
    <n v="2460574"/>
    <n v="5815903"/>
    <n v="0"/>
    <n v="0"/>
    <n v="0"/>
    <n v="0"/>
    <n v="390751"/>
    <n v="0.17"/>
    <n v="31"/>
    <n v="17"/>
    <n v="26"/>
    <n v="354"/>
    <n v="31"/>
    <n v="0.94"/>
    <n v="0"/>
    <n v="5759981"/>
    <n v="2350072"/>
    <n v="1681241"/>
    <n v="1309687"/>
    <n v="0"/>
    <n v="3.0303136585074997E-2"/>
    <n v="-1.9711984737453392E-2"/>
    <n v="-5.9319416552465198E-2"/>
  </r>
  <r>
    <x v="162"/>
    <n v="21934513"/>
    <n v="5757809"/>
    <n v="2418280"/>
    <n v="1853611"/>
    <n v="1443963"/>
    <x v="160"/>
    <x v="156"/>
    <n v="-1.9417484842768062E-2"/>
    <x v="156"/>
    <n v="0.26249996979645729"/>
    <n v="0.42000003820897847"/>
    <n v="0.76649974361943196"/>
    <n v="0.77900001672411312"/>
    <n v="7896424"/>
    <n v="5922318"/>
    <n v="2412796"/>
    <n v="5702973"/>
    <n v="-1.9417496223979036E-2"/>
    <n v="-1.9417536813745029E-2"/>
    <n v="-1.941742048806494E-2"/>
    <n v="-1.9417449018664823E-2"/>
    <n v="398995"/>
    <n v="0.17"/>
    <n v="36"/>
    <n v="21"/>
    <n v="30"/>
    <n v="400"/>
    <n v="32"/>
    <n v="0.95"/>
    <n v="-1.9417484842768028E-2"/>
    <n v="5757809"/>
    <n v="2418280"/>
    <n v="1853611"/>
    <n v="1443963"/>
    <n v="4.0011610657167074E-2"/>
    <n v="0.11429869515893731"/>
    <n v="0.20619923903699844"/>
    <n v="0.1574640307232813"/>
  </r>
  <r>
    <x v="163"/>
    <n v="21717340"/>
    <n v="5483628"/>
    <n v="2105713"/>
    <n v="1583285"/>
    <n v="1350226"/>
    <x v="161"/>
    <x v="157"/>
    <n v="-2.9126204911649523E-2"/>
    <x v="157"/>
    <n v="0.25249998388384581"/>
    <n v="0.38399997228112481"/>
    <n v="0.75189971282886126"/>
    <n v="0.85280034864222176"/>
    <n v="7818242"/>
    <n v="5863681"/>
    <n v="2388907"/>
    <n v="5646508"/>
    <n v="-2.9126182245679089E-2"/>
    <n v="-2.9126305220617543E-2"/>
    <n v="-2.9126130732097466E-2"/>
    <n v="-2.912617352799729E-2"/>
    <n v="407670"/>
    <n v="0.17"/>
    <n v="36"/>
    <n v="17"/>
    <n v="30"/>
    <n v="399"/>
    <n v="31"/>
    <n v="0.92"/>
    <n v="-2.9126204911649498E-2"/>
    <n v="5483628"/>
    <n v="2105713"/>
    <n v="1583285"/>
    <n v="1350226"/>
    <n v="-5.7132142678445685E-2"/>
    <n v="-9.4846844492320836E-2"/>
    <n v="-0.10355044494508747"/>
    <n v="-8.5972568873978084E-2"/>
  </r>
  <r>
    <x v="164"/>
    <n v="22368860"/>
    <n v="5815903"/>
    <n v="2279834"/>
    <n v="1647636"/>
    <n v="1283508"/>
    <x v="162"/>
    <x v="158"/>
    <n v="6.1855650527727013E-2"/>
    <x v="158"/>
    <n v="0.25999997317699697"/>
    <n v="0.39200000412661629"/>
    <n v="0.72269998605161601"/>
    <n v="0.77899973052300386"/>
    <n v="8052789"/>
    <n v="6039592"/>
    <n v="2460574"/>
    <n v="5815903"/>
    <n v="6.1855599414269768E-2"/>
    <n v="6.1855690040966804E-2"/>
    <n v="6.1855483247311493E-2"/>
    <n v="6.1855579755246914E-2"/>
    <n v="404518"/>
    <n v="0.18"/>
    <n v="36"/>
    <n v="20"/>
    <n v="30"/>
    <n v="393"/>
    <n v="35"/>
    <n v="0.94"/>
    <n v="6.1855650527726909E-2"/>
    <n v="5815903"/>
    <n v="2279834"/>
    <n v="1647636"/>
    <n v="1283508"/>
    <n v="6.1855579755246692E-2"/>
    <n v="5.9469496975839142E-4"/>
    <n v="3.1863313038043239E-2"/>
    <n v="-4.8281170173087862E-2"/>
  </r>
  <r>
    <x v="165"/>
    <n v="44440853"/>
    <n v="8865950"/>
    <n v="3135000"/>
    <n v="2110482"/>
    <n v="1613252"/>
    <x v="163"/>
    <x v="159"/>
    <n v="4.2105262664225984E-2"/>
    <x v="159"/>
    <n v="0.19949999609593452"/>
    <n v="0.3536000090232857"/>
    <n v="0.67320000000000002"/>
    <n v="0.76439979113775902"/>
    <n v="15998707"/>
    <n v="11999030"/>
    <n v="4888493"/>
    <n v="11554621"/>
    <n v="4.2105303611303935E-2"/>
    <n v="4.2105236646057032E-2"/>
    <n v="4.210529232923288E-2"/>
    <n v="4.2105228031466657E-2"/>
    <n v="407641"/>
    <n v="0.17"/>
    <n v="38"/>
    <n v="22"/>
    <n v="27"/>
    <n v="357"/>
    <n v="30"/>
    <n v="0.91"/>
    <n v="4.2105262664226033E-2"/>
    <n v="8865950"/>
    <n v="3135000"/>
    <n v="2110482"/>
    <n v="1613252"/>
    <n v="3.1249981825657747E-2"/>
    <n v="0.12894739969383373"/>
    <n v="9.5743515432696435E-2"/>
    <n v="0.13034570703885873"/>
  </r>
  <r>
    <x v="166"/>
    <n v="45787545"/>
    <n v="9230769"/>
    <n v="3201230"/>
    <n v="2133300"/>
    <n v="1697253"/>
    <x v="164"/>
    <x v="160"/>
    <n v="2.0000000000000018E-2"/>
    <x v="160"/>
    <n v="0.20159999842751997"/>
    <n v="0.34679992533666482"/>
    <n v="0.66640010246061665"/>
    <n v="0.79559977499648427"/>
    <n v="16483516"/>
    <n v="12362637"/>
    <n v="5036630"/>
    <n v="11904761"/>
    <n v="1.9999987623999793E-2"/>
    <n v="2.0000029702401667E-2"/>
    <n v="2.0000113409177178E-2"/>
    <n v="1.9999940023998963E-2"/>
    <n v="386588"/>
    <n v="0.19"/>
    <n v="31"/>
    <n v="21"/>
    <n v="27"/>
    <n v="385"/>
    <n v="34"/>
    <n v="0.93"/>
    <n v="0.02"/>
    <n v="9230769"/>
    <n v="3201230"/>
    <n v="2133300"/>
    <n v="1697253"/>
    <n v="-5.8461507390767387E-2"/>
    <n v="-3.9630903963090436E-2"/>
    <n v="-9.3032522141257568E-3"/>
    <n v="3.113289850353107E-2"/>
  </r>
  <r>
    <x v="167"/>
    <n v="22586034"/>
    <n v="5928833"/>
    <n v="2252956"/>
    <n v="1611765"/>
    <n v="1361297"/>
    <x v="165"/>
    <x v="161"/>
    <n v="2.9703007310898588E-2"/>
    <x v="161"/>
    <n v="0.26249995904548801"/>
    <n v="0.37999990891968116"/>
    <n v="0.71540012321589952"/>
    <n v="0.84460017434303392"/>
    <n v="8130972"/>
    <n v="6098229"/>
    <n v="2484463"/>
    <n v="5872368"/>
    <n v="2.9703065590196198E-2"/>
    <n v="2.9703065590196198E-2"/>
    <n v="2.9702884122818407E-2"/>
    <n v="2.9702928630382708E-2"/>
    <n v="388917"/>
    <n v="0.17"/>
    <n v="30"/>
    <n v="18"/>
    <n v="26"/>
    <n v="350"/>
    <n v="32"/>
    <n v="0.93"/>
    <n v="2.9703007310898581E-2"/>
    <n v="5928833"/>
    <n v="2252956"/>
    <n v="1611765.0000000002"/>
    <n v="1361297"/>
    <n v="0.11462687712006447"/>
    <n v="1.8168769853661892E-2"/>
    <n v="-2.1759317705096204E-2"/>
    <n v="3.8750444482088753E-2"/>
  </r>
  <r>
    <x v="168"/>
    <n v="21065820"/>
    <n v="5529777"/>
    <n v="2101315"/>
    <n v="1579979"/>
    <n v="1256715"/>
    <x v="166"/>
    <x v="162"/>
    <n v="-5.8252409823299045E-2"/>
    <x v="162"/>
    <n v="0.26249996439730333"/>
    <n v="0.37999995298182909"/>
    <n v="0.75190011968695791"/>
    <n v="0.795399812275986"/>
    <n v="7583695"/>
    <n v="5687771"/>
    <n v="2317240"/>
    <n v="5477113"/>
    <n v="-5.8252364491358177E-2"/>
    <n v="-5.8252444867136766E-2"/>
    <n v="-5.8252261464194932E-2"/>
    <n v="-5.825234705599458E-2"/>
    <n v="398356"/>
    <n v="0.19"/>
    <n v="40"/>
    <n v="19"/>
    <n v="25"/>
    <n v="397"/>
    <n v="40"/>
    <n v="0.93"/>
    <n v="-5.8252409823298996E-2"/>
    <n v="5529777"/>
    <n v="2101315"/>
    <n v="1579979"/>
    <n v="1256715"/>
    <n v="-3.9966104054857121E-2"/>
    <n v="-0.10585079946486742"/>
    <n v="-6.0230508297144825E-2"/>
    <n v="-4.0446305109541392E-2"/>
  </r>
  <r>
    <x v="169"/>
    <n v="22151687"/>
    <n v="5261025"/>
    <n v="2146498"/>
    <n v="1519935"/>
    <n v="1296201"/>
    <x v="167"/>
    <x v="163"/>
    <n v="9.9010176337173128E-3"/>
    <x v="163"/>
    <n v="0.23749997009257129"/>
    <n v="0.40799996198459426"/>
    <n v="0.70809989107839844"/>
    <n v="0.85280028422268062"/>
    <n v="7974607"/>
    <n v="5980955"/>
    <n v="2436685"/>
    <n v="5759438"/>
    <n v="9.9010640765997415E-3"/>
    <n v="9.9010218633988067E-3"/>
    <n v="9.9009613742728764E-3"/>
    <n v="9.9009762101276433E-3"/>
    <n v="406848"/>
    <n v="0.18"/>
    <n v="32"/>
    <n v="19"/>
    <n v="27"/>
    <n v="370"/>
    <n v="39"/>
    <n v="0.94"/>
    <n v="9.9010176337172382E-3"/>
    <n v="5261025"/>
    <n v="2146498"/>
    <n v="1519935"/>
    <n v="1296201"/>
    <n v="-8.6280041592209811E-2"/>
    <n v="-0.11238648957110009"/>
    <n v="-0.18001403746525024"/>
    <n v="-0.10233087689920028"/>
  </r>
  <r>
    <x v="170"/>
    <n v="10207150"/>
    <n v="2526269"/>
    <n v="1040823"/>
    <n v="729408"/>
    <n v="616058"/>
    <x v="168"/>
    <x v="164"/>
    <n v="-0.52999999079076909"/>
    <x v="164"/>
    <n v="0.24749993876841234"/>
    <n v="0.41200006808459433"/>
    <n v="0.70079927134584841"/>
    <n v="0.84460000438711946"/>
    <n v="3674574"/>
    <n v="2755930"/>
    <n v="1122786"/>
    <n v="2653859"/>
    <n v="-0.52999996674444205"/>
    <n v="-0.53000001193789359"/>
    <n v="-0.53000012139442854"/>
    <n v="-0.52999995749585405"/>
    <n v="381025"/>
    <n v="0.17"/>
    <n v="34"/>
    <n v="19"/>
    <n v="25"/>
    <n v="393"/>
    <n v="38"/>
    <n v="0.91"/>
    <n v="-0.52999999079076898"/>
    <n v="2526269"/>
    <n v="1040823"/>
    <n v="729408"/>
    <n v="616058"/>
    <n v="-0.53930700623747629"/>
    <n v="-0.50571469141331227"/>
    <n v="-0.53930719990399711"/>
    <n v="-0.54373712252615491"/>
  </r>
  <r>
    <x v="171"/>
    <n v="21065820"/>
    <n v="5108461"/>
    <n v="2104686"/>
    <n v="1613241"/>
    <n v="1336086"/>
    <x v="169"/>
    <x v="165"/>
    <n v="-5.8252409823299045E-2"/>
    <x v="165"/>
    <n v="0.24249998338540821"/>
    <n v="0.41200001331124969"/>
    <n v="0.76649961086831953"/>
    <n v="0.82819987838146936"/>
    <n v="7583695"/>
    <n v="5687771"/>
    <n v="2317240"/>
    <n v="5477113"/>
    <n v="-5.8252364491358177E-2"/>
    <n v="-5.8252444867136766E-2"/>
    <n v="-5.8252261464194932E-2"/>
    <n v="-5.825234705599458E-2"/>
    <n v="382419"/>
    <n v="0.17"/>
    <n v="36"/>
    <n v="17"/>
    <n v="30"/>
    <n v="362"/>
    <n v="36"/>
    <n v="0.95"/>
    <n v="-5.8252409823298996E-2"/>
    <n v="5108461"/>
    <n v="2104686"/>
    <n v="1613241"/>
    <n v="1336086"/>
    <n v="-0.12163923641780128"/>
    <n v="-7.6824891636847248E-2"/>
    <n v="-2.0875363247707668E-2"/>
    <n v="4.0964294729756157E-2"/>
  </r>
  <r>
    <x v="172"/>
    <n v="44889750"/>
    <n v="9332579"/>
    <n v="3014423"/>
    <n v="2131800"/>
    <n v="1579663"/>
    <x v="170"/>
    <x v="166"/>
    <n v="1.0100998736455313E-2"/>
    <x v="166"/>
    <n v="0.20789999944307999"/>
    <n v="0.32299999817842423"/>
    <n v="0.7072000180465714"/>
    <n v="0.74099962473027492"/>
    <n v="16160310"/>
    <n v="12120232"/>
    <n v="4937872"/>
    <n v="11671335"/>
    <n v="1.0101003787368557E-2"/>
    <n v="1.010098316280561E-2"/>
    <n v="1.0101067956934884E-2"/>
    <n v="1.0101066923787538E-2"/>
    <n v="389769"/>
    <n v="0.17"/>
    <n v="36"/>
    <n v="21"/>
    <n v="26"/>
    <n v="366"/>
    <n v="36"/>
    <n v="0.93"/>
    <n v="1.0100998736455397E-2"/>
    <n v="9332579"/>
    <n v="3014423"/>
    <n v="2131800"/>
    <n v="1579663"/>
    <n v="5.2631584883740645E-2"/>
    <n v="-3.8461562998405086E-2"/>
    <n v="1.0101010101010166E-2"/>
    <n v="-2.0820677736646198E-2"/>
  </r>
  <r>
    <x v="173"/>
    <n v="43543058"/>
    <n v="8869720"/>
    <n v="3136333"/>
    <n v="2068725"/>
    <n v="1662014"/>
    <x v="171"/>
    <x v="167"/>
    <n v="-4.9019596923137065E-2"/>
    <x v="167"/>
    <n v="0.20369997899550371"/>
    <n v="0.35360000090194504"/>
    <n v="0.65959992130937628"/>
    <n v="0.80340016193549169"/>
    <n v="15675500"/>
    <n v="11756625"/>
    <n v="4789736"/>
    <n v="11321195"/>
    <n v="-4.9019638771242713E-2"/>
    <n v="-4.9019638771242713E-2"/>
    <n v="-4.9019681811052207E-2"/>
    <n v="-4.9019547725485668E-2"/>
    <n v="382119"/>
    <n v="0.18"/>
    <n v="33"/>
    <n v="21"/>
    <n v="27"/>
    <n v="393"/>
    <n v="40"/>
    <n v="0.91"/>
    <n v="-4.9019596923137065E-2"/>
    <n v="8869720"/>
    <n v="3136333"/>
    <n v="2068725"/>
    <n v="1662014"/>
    <n v="-3.9113642644507784E-2"/>
    <n v="-2.0272520250028903E-2"/>
    <n v="-3.0270004218815871E-2"/>
    <n v="-2.0762373081679608E-2"/>
  </r>
  <r>
    <x v="174"/>
    <n v="21282993"/>
    <n v="5054710"/>
    <n v="2042103"/>
    <n v="1460920"/>
    <n v="1233893"/>
    <x v="172"/>
    <x v="168"/>
    <n v="-5.7692333235662363E-2"/>
    <x v="168"/>
    <n v="0.2374999606493316"/>
    <n v="0.40400003165364579"/>
    <n v="0.7153997619121073"/>
    <n v="0.8445999780959943"/>
    <n v="7661877"/>
    <n v="5746408"/>
    <n v="2341129"/>
    <n v="5533578"/>
    <n v="-5.7692364455319778E-2"/>
    <n v="-5.7692323459811012E-2"/>
    <n v="-5.769214514363874E-2"/>
    <n v="-5.7692229097359049E-2"/>
    <n v="382070"/>
    <n v="0.19"/>
    <n v="32"/>
    <n v="22"/>
    <n v="30"/>
    <n v="391"/>
    <n v="31"/>
    <n v="0.93"/>
    <n v="-5.7692333235662356E-2"/>
    <n v="5054710"/>
    <n v="2042103"/>
    <n v="1460920"/>
    <n v="1233893"/>
    <n v="-0.1474359287907081"/>
    <n v="-9.3589488654017172E-2"/>
    <n v="-9.3589946425192361E-2"/>
    <n v="-9.3590157034063814E-2"/>
  </r>
  <r>
    <x v="175"/>
    <n v="22586034"/>
    <n v="5646508"/>
    <n v="2236017"/>
    <n v="1632292"/>
    <n v="1271556"/>
    <x v="173"/>
    <x v="169"/>
    <n v="7.2164957262522922E-2"/>
    <x v="169"/>
    <n v="0.24999997786242595"/>
    <n v="0.39599997024709788"/>
    <n v="0.72999981663824565"/>
    <n v="0.77900032592207769"/>
    <n v="8130972"/>
    <n v="6098229"/>
    <n v="2484463"/>
    <n v="5872368"/>
    <n v="7.2164953891209915E-2"/>
    <n v="7.2165001017094443E-2"/>
    <n v="7.2164730455196668E-2"/>
    <n v="7.2164843047788141E-2"/>
    <n v="399302"/>
    <n v="0.17"/>
    <n v="33"/>
    <n v="21"/>
    <n v="28"/>
    <n v="359"/>
    <n v="34"/>
    <n v="0.95"/>
    <n v="7.2164957262522894E-2"/>
    <n v="5646508"/>
    <n v="2236017"/>
    <n v="1632292"/>
    <n v="1271556"/>
    <n v="2.1109531180009578E-2"/>
    <n v="6.4103668417157866E-2"/>
    <n v="3.3109933739625674E-2"/>
    <n v="1.1809360117449152E-2"/>
  </r>
  <r>
    <x v="176"/>
    <n v="22368860"/>
    <n v="5759981"/>
    <n v="2234872"/>
    <n v="1615142"/>
    <n v="1324416"/>
    <x v="174"/>
    <x v="170"/>
    <n v="9.80390342279569E-3"/>
    <x v="170"/>
    <n v="0.2574999798827477"/>
    <n v="0.3879998909718626"/>
    <n v="0.72270000250573629"/>
    <n v="0.81999972757813244"/>
    <n v="8052789"/>
    <n v="6039592"/>
    <n v="2460574"/>
    <n v="5815903"/>
    <n v="9.803868704752583E-3"/>
    <n v="9.8039527132371962E-3"/>
    <n v="9.8038934043587211E-3"/>
    <n v="9.803907950741042E-3"/>
    <n v="390068"/>
    <n v="0.18"/>
    <n v="38"/>
    <n v="22"/>
    <n v="30"/>
    <n v="365"/>
    <n v="31"/>
    <n v="0.92"/>
    <n v="9.8039034227957438E-3"/>
    <n v="5759981"/>
    <n v="2234872"/>
    <n v="1615141.9999999998"/>
    <n v="1324416"/>
    <n v="9.4840073939964187E-2"/>
    <n v="4.1171247306077241E-2"/>
    <n v="6.2638862846108312E-2"/>
    <n v="2.1767457361936859E-2"/>
  </r>
  <r>
    <x v="177"/>
    <n v="22368860"/>
    <n v="5759981"/>
    <n v="2234872"/>
    <n v="1680400"/>
    <n v="1322811"/>
    <x v="175"/>
    <x v="171"/>
    <n v="1.1914892991677402"/>
    <x v="171"/>
    <n v="0.2574999798827477"/>
    <n v="0.3879998909718626"/>
    <n v="0.75189988509409045"/>
    <n v="0.78720007141156867"/>
    <n v="8052789"/>
    <n v="6039592"/>
    <n v="2460574"/>
    <n v="5815903"/>
    <n v="1.1914891358835065"/>
    <n v="1.1914896241921964"/>
    <n v="1.1914897406985836"/>
    <n v="1.1914890730818781"/>
    <n v="399922"/>
    <n v="0.19"/>
    <n v="31"/>
    <n v="17"/>
    <n v="30"/>
    <n v="355"/>
    <n v="35"/>
    <n v="0.91"/>
    <n v="1.1914892991677402"/>
    <n v="5759981"/>
    <n v="2234872"/>
    <n v="1680400"/>
    <n v="1322811"/>
    <n v="1.2800347073094751"/>
    <n v="1.1472161933393092"/>
    <n v="1.303786084057208"/>
    <n v="1.1472182813955829"/>
  </r>
  <r>
    <x v="178"/>
    <n v="21282993"/>
    <n v="5373955"/>
    <n v="2063599"/>
    <n v="1461234"/>
    <n v="1234158"/>
    <x v="176"/>
    <x v="172"/>
    <n v="1.0309259264533743E-2"/>
    <x v="172"/>
    <n v="0.25249996558284826"/>
    <n v="0.38400005210315308"/>
    <n v="0.70809978101365623"/>
    <n v="0.84459983821893003"/>
    <n v="7661877"/>
    <n v="5746408"/>
    <n v="2341129"/>
    <n v="5533578"/>
    <n v="1.0309222615097369E-2"/>
    <n v="1.0309310976127639E-2"/>
    <n v="1.0309247207885175E-2"/>
    <n v="1.0309263292541226E-2"/>
    <n v="401728"/>
    <n v="0.17"/>
    <n v="31"/>
    <n v="18"/>
    <n v="25"/>
    <n v="400"/>
    <n v="37"/>
    <n v="0.92"/>
    <n v="1.0309259264533733E-2"/>
    <n v="5373955.0000000009"/>
    <n v="2063599"/>
    <n v="1461234"/>
    <n v="1234158"/>
    <n v="5.1971425444963026E-2"/>
    <n v="-1.9521676867713333E-2"/>
    <n v="-9.4224607482701006E-2"/>
    <n v="-7.6288502386822388E-2"/>
  </r>
  <r>
    <x v="179"/>
    <n v="46685340"/>
    <n v="9999999"/>
    <n v="3502000"/>
    <n v="2286105"/>
    <n v="1729667"/>
    <x v="177"/>
    <x v="173"/>
    <n v="4.0000000000000036E-2"/>
    <x v="173"/>
    <n v="0.2141999822642397"/>
    <n v="0.35020003502000352"/>
    <n v="0.65279982866933184"/>
    <n v="0.75659998119071525"/>
    <n v="16806722"/>
    <n v="12605042"/>
    <n v="5135387"/>
    <n v="12138188"/>
    <n v="3.9999975247999586E-2"/>
    <n v="4.0000059404803556E-2"/>
    <n v="4.0000024301966475E-2"/>
    <n v="3.9999965727999465E-2"/>
    <n v="397499"/>
    <n v="0.18"/>
    <n v="38"/>
    <n v="22"/>
    <n v="29"/>
    <n v="374"/>
    <n v="35"/>
    <n v="0.92"/>
    <n v="0.04"/>
    <n v="9999999"/>
    <n v="3502000"/>
    <n v="2286105"/>
    <n v="1729667"/>
    <n v="7.1515065664057076E-2"/>
    <n v="0.16174803602546817"/>
    <n v="7.2382493667323411E-2"/>
    <n v="9.4959494525097998E-2"/>
  </r>
  <r>
    <x v="180"/>
    <n v="43991955"/>
    <n v="8776395"/>
    <n v="3133173"/>
    <n v="2066640"/>
    <n v="1692578"/>
    <x v="178"/>
    <x v="174"/>
    <n v="1.0309266749248591E-2"/>
    <x v="174"/>
    <n v="0.19949999948854286"/>
    <n v="0.35699999829086998"/>
    <n v="0.65959970930427403"/>
    <n v="0.81899992257964616"/>
    <n v="15837104"/>
    <n v="11877828"/>
    <n v="4839115"/>
    <n v="11437908"/>
    <n v="1.030933622531971E-2"/>
    <n v="1.030933622531971E-2"/>
    <n v="1.0309336464473295E-2"/>
    <n v="1.0309247389520326E-2"/>
    <n v="389825"/>
    <n v="0.19"/>
    <n v="36"/>
    <n v="22"/>
    <n v="29"/>
    <n v="376"/>
    <n v="38"/>
    <n v="0.91"/>
    <n v="1.0309266749248525E-2"/>
    <n v="8776395"/>
    <n v="3133173"/>
    <n v="2066640.0000000002"/>
    <n v="1692578"/>
    <n v="-1.0521752659610417E-2"/>
    <n v="-1.0075460737108966E-3"/>
    <n v="-1.0078671645578074E-3"/>
    <n v="1.8389736789220734E-2"/>
  </r>
  <r>
    <x v="181"/>
    <n v="21500167"/>
    <n v="5213790"/>
    <n v="2189792"/>
    <n v="1582562"/>
    <n v="1297701"/>
    <x v="179"/>
    <x v="175"/>
    <n v="1.0204109920066262E-2"/>
    <x v="175"/>
    <n v="0.24249997686064484"/>
    <n v="0.4200000383598112"/>
    <n v="0.72269969019888647"/>
    <n v="0.82000010110188415"/>
    <n v="7740060"/>
    <n v="5805045"/>
    <n v="2365018"/>
    <n v="5590043"/>
    <n v="1.0204157545207204E-2"/>
    <n v="1.0204113595832398E-2"/>
    <n v="1.0204051122343127E-2"/>
    <n v="1.0204066880416196E-2"/>
    <n v="409263"/>
    <n v="0.17"/>
    <n v="31"/>
    <n v="20"/>
    <n v="26"/>
    <n v="386"/>
    <n v="36"/>
    <n v="0.93"/>
    <n v="1.0204109920066224E-2"/>
    <n v="5213790"/>
    <n v="2189792"/>
    <n v="1582562"/>
    <n v="1297701"/>
    <n v="3.1471637344179904E-2"/>
    <n v="7.2322013140375452E-2"/>
    <n v="8.3263970648632446E-2"/>
    <n v="5.171274980893803E-2"/>
  </r>
  <r>
    <x v="182"/>
    <n v="21934513"/>
    <n v="5264283"/>
    <n v="2105713"/>
    <n v="1583285"/>
    <n v="1311277"/>
    <x v="180"/>
    <x v="176"/>
    <n v="-2.8846188755405233E-2"/>
    <x v="176"/>
    <n v="0.23999999452916962"/>
    <n v="0.39999996200812155"/>
    <n v="0.75189971282886126"/>
    <n v="0.82820022927015668"/>
    <n v="7896424"/>
    <n v="5922318"/>
    <n v="2412796"/>
    <n v="5702973"/>
    <n v="-2.8846243720922926E-2"/>
    <n v="-2.8846243720922926E-2"/>
    <n v="-2.884607257181937E-2"/>
    <n v="-2.8846114548679469E-2"/>
    <n v="404436"/>
    <n v="0.17"/>
    <n v="34"/>
    <n v="19"/>
    <n v="25"/>
    <n v="376"/>
    <n v="38"/>
    <n v="0.94"/>
    <n v="-2.8846188755405219E-2"/>
    <n v="5264283"/>
    <n v="2105713"/>
    <n v="1583285"/>
    <n v="1311277"/>
    <n v="-6.7692279901135355E-2"/>
    <n v="-5.8275048892740933E-2"/>
    <n v="-3.0023427180921103E-2"/>
    <n v="3.1238105124744786E-2"/>
  </r>
  <r>
    <x v="183"/>
    <n v="22151687"/>
    <n v="5814817"/>
    <n v="2302667"/>
    <n v="1731375"/>
    <n v="1462320"/>
    <x v="181"/>
    <x v="177"/>
    <n v="-9.7087200688814601E-3"/>
    <x v="177"/>
    <n v="0.26249996219249577"/>
    <n v="0.39599990850958855"/>
    <n v="0.75189986220326255"/>
    <n v="0.8446003898635478"/>
    <n v="7974607"/>
    <n v="5980955"/>
    <n v="2436685"/>
    <n v="5759438"/>
    <n v="-9.7086860217000526E-3"/>
    <n v="-9.7087684068725144E-3"/>
    <n v="-9.7087102440325257E-3"/>
    <n v="-9.708724509332467E-3"/>
    <n v="390781"/>
    <n v="0.17"/>
    <n v="39"/>
    <n v="20"/>
    <n v="30"/>
    <n v="385"/>
    <n v="35"/>
    <n v="0.94"/>
    <n v="-9.7087200688814723E-3"/>
    <n v="5814817"/>
    <n v="2302667"/>
    <n v="1731375"/>
    <n v="1462320"/>
    <n v="9.5201702922282916E-3"/>
    <n v="3.0335070643866757E-2"/>
    <n v="7.1964570297843977E-2"/>
    <n v="0.10412438387938527"/>
  </r>
  <r>
    <x v="184"/>
    <n v="22368860"/>
    <n v="5759981"/>
    <n v="2373112"/>
    <n v="1645753"/>
    <n v="1349517"/>
    <x v="182"/>
    <x v="178"/>
    <n v="0"/>
    <x v="178"/>
    <n v="0.2574999798827477"/>
    <n v="0.41199997013879036"/>
    <n v="0.69349992752133061"/>
    <n v="0.81999972049268632"/>
    <n v="8052789"/>
    <n v="6039592"/>
    <n v="2460574"/>
    <n v="5815903"/>
    <n v="0"/>
    <n v="0"/>
    <n v="0"/>
    <n v="0"/>
    <n v="400441"/>
    <n v="0.18"/>
    <n v="36"/>
    <n v="20"/>
    <n v="26"/>
    <n v="382"/>
    <n v="37"/>
    <n v="0.91"/>
    <n v="0"/>
    <n v="5759981"/>
    <n v="2373112"/>
    <n v="1645753"/>
    <n v="1349517"/>
    <n v="0"/>
    <n v="6.1855891523094009E-2"/>
    <n v="-2.0618305165436834E-2"/>
    <n v="2.0188825160964097E-2"/>
  </r>
  <r>
    <x v="185"/>
    <n v="20631473"/>
    <n v="4899974"/>
    <n v="2038389"/>
    <n v="1562425"/>
    <n v="1255565"/>
    <x v="183"/>
    <x v="179"/>
    <n v="-3.061223578845329E-2"/>
    <x v="179"/>
    <n v="0.23749995940667931"/>
    <n v="0.41599996244878035"/>
    <n v="0.7664999173366811"/>
    <n v="0.80360017280829477"/>
    <n v="7427330"/>
    <n v="5570497"/>
    <n v="2269462"/>
    <n v="5364183"/>
    <n v="-3.0612211602979222E-2"/>
    <n v="-3.0612340787497194E-2"/>
    <n v="-3.0612153367029271E-2"/>
    <n v="-3.0612200641248699E-2"/>
    <n v="380485"/>
    <n v="0.19"/>
    <n v="40"/>
    <n v="19"/>
    <n v="27"/>
    <n v="380"/>
    <n v="34"/>
    <n v="0.92"/>
    <n v="-3.0612235788453249E-2"/>
    <n v="4899974"/>
    <n v="2038389"/>
    <n v="1562425"/>
    <n v="1255565"/>
    <n v="-8.8199659282595544E-2"/>
    <n v="-1.2216520748459359E-2"/>
    <n v="6.9250373314609481E-2"/>
    <n v="1.7345429029346215E-2"/>
  </r>
  <r>
    <x v="186"/>
    <n v="44889750"/>
    <n v="9332579"/>
    <n v="3204807"/>
    <n v="2179269"/>
    <n v="1750824"/>
    <x v="184"/>
    <x v="180"/>
    <n v="-3.8461538461538436E-2"/>
    <x v="180"/>
    <n v="0.20789999944307999"/>
    <n v="0.34339993264455626"/>
    <n v="0.68000007488750491"/>
    <n v="0.80339967209188035"/>
    <n v="16160310"/>
    <n v="12120232"/>
    <n v="4937872"/>
    <n v="11671335"/>
    <n v="-3.8461515576922123E-2"/>
    <n v="-3.8461593384615411E-2"/>
    <n v="-3.8461560930072025E-2"/>
    <n v="-3.846150677514637E-2"/>
    <n v="385998"/>
    <n v="0.18"/>
    <n v="35"/>
    <n v="22"/>
    <n v="26"/>
    <n v="373"/>
    <n v="39"/>
    <n v="0.94"/>
    <n v="-3.8461538461538464E-2"/>
    <n v="9332579"/>
    <n v="3204807"/>
    <n v="2179269"/>
    <n v="1750824"/>
    <n v="-6.6742006674200716E-2"/>
    <n v="-8.486379211878925E-2"/>
    <n v="-4.6732761618560881E-2"/>
    <n v="1.2231834220112869E-2"/>
  </r>
  <r>
    <x v="187"/>
    <n v="43543058"/>
    <n v="9144042"/>
    <n v="3140064"/>
    <n v="2135243"/>
    <n v="1632180"/>
    <x v="185"/>
    <x v="181"/>
    <n v="-1.0204070266938592E-2"/>
    <x v="181"/>
    <n v="0.2099999958661608"/>
    <n v="0.34339999750657313"/>
    <n v="0.67999983439827982"/>
    <n v="0.76440011745735736"/>
    <n v="15675500"/>
    <n v="11756625"/>
    <n v="4789736"/>
    <n v="11321195"/>
    <n v="-1.0204138332361778E-2"/>
    <n v="-1.0204138332361778E-2"/>
    <n v="-1.020413856665936E-2"/>
    <n v="-1.0204051300290229E-2"/>
    <n v="402638"/>
    <n v="0.18"/>
    <n v="32"/>
    <n v="21"/>
    <n v="28"/>
    <n v="352"/>
    <n v="32"/>
    <n v="0.94"/>
    <n v="-1.020407026693858E-2"/>
    <n v="9144042"/>
    <n v="3140064"/>
    <n v="2135243"/>
    <n v="1632180"/>
    <n v="4.1890434512120267E-2"/>
    <n v="2.199367861270396E-3"/>
    <n v="3.319542832810729E-2"/>
    <n v="-3.5684027560325182E-2"/>
  </r>
  <r>
    <x v="188"/>
    <n v="21282993"/>
    <n v="5267540"/>
    <n v="2022735"/>
    <n v="1535660"/>
    <n v="1284426"/>
    <x v="186"/>
    <x v="182"/>
    <n v="-1.0101037819845726E-2"/>
    <x v="182"/>
    <n v="0.2474999639383427"/>
    <n v="0.38399993165690244"/>
    <n v="0.75919979631538481"/>
    <n v="0.83639998437154062"/>
    <n v="7661877"/>
    <n v="5746408"/>
    <n v="2341129"/>
    <n v="5533578"/>
    <n v="-1.0101084487717182E-2"/>
    <n v="-1.0101041421728851E-2"/>
    <n v="-1.0100980203956111E-2"/>
    <n v="-1.0100995645292876E-2"/>
    <n v="389876"/>
    <n v="0.18"/>
    <n v="40"/>
    <n v="19"/>
    <n v="28"/>
    <n v="388"/>
    <n v="34"/>
    <n v="0.92"/>
    <n v="-1.0101037819845771E-2"/>
    <n v="5267540"/>
    <n v="2022734.9999999998"/>
    <n v="1535660"/>
    <n v="1284426"/>
    <n v="1.0309199258121238E-2"/>
    <n v="-7.6288980871242695E-2"/>
    <n v="-2.9636753567948704E-2"/>
    <n v="-1.0229629167273546E-2"/>
  </r>
  <r>
    <x v="189"/>
    <n v="22803207"/>
    <n v="5643793"/>
    <n v="2234942"/>
    <n v="1647823"/>
    <n v="1351214"/>
    <x v="187"/>
    <x v="183"/>
    <n v="3.9603979354362773E-2"/>
    <x v="183"/>
    <n v="0.24749996787732534"/>
    <n v="0.39599999503879751"/>
    <n v="0.73730011785540739"/>
    <n v="0.81999947809928619"/>
    <n v="8209154"/>
    <n v="6156866"/>
    <n v="2508352"/>
    <n v="5928833"/>
    <n v="3.9604003027193135E-2"/>
    <n v="3.9604087453595005E-2"/>
    <n v="3.9603845497091283E-2"/>
    <n v="3.9603904840510351E-2"/>
    <n v="386858"/>
    <n v="0.17"/>
    <n v="39"/>
    <n v="22"/>
    <n v="27"/>
    <n v="388"/>
    <n v="32"/>
    <n v="0.91"/>
    <n v="3.9603979354362689E-2"/>
    <n v="5643793"/>
    <n v="2234942"/>
    <n v="1647823"/>
    <n v="1351214"/>
    <n v="7.2091489002396036E-2"/>
    <n v="6.1370661623877609E-2"/>
    <n v="4.0762086421585408E-2"/>
    <n v="3.0456570198363897E-2"/>
  </r>
  <r>
    <x v="190"/>
    <n v="22803207"/>
    <n v="5814817"/>
    <n v="2395704"/>
    <n v="1818819"/>
    <n v="1506346"/>
    <x v="188"/>
    <x v="184"/>
    <n v="2.9411755411675955E-2"/>
    <x v="184"/>
    <n v="0.25499996557501758"/>
    <n v="0.41199989612742755"/>
    <n v="0.75920021839091978"/>
    <n v="0.82820005728992274"/>
    <n v="8209154"/>
    <n v="6156866"/>
    <n v="2508352"/>
    <n v="5928833"/>
    <n v="2.9411731512286376E-2"/>
    <n v="2.9411858139711811E-2"/>
    <n v="2.9411680213076385E-2"/>
    <n v="2.9411723852223126E-2"/>
    <n v="388864"/>
    <n v="0.19"/>
    <n v="40"/>
    <n v="22"/>
    <n v="29"/>
    <n v="382"/>
    <n v="35"/>
    <n v="0.94"/>
    <n v="2.9411755411675868E-2"/>
    <n v="5814817"/>
    <n v="2395704"/>
    <n v="1818819"/>
    <n v="1506346"/>
    <n v="0"/>
    <n v="4.040401847075592E-2"/>
    <n v="5.0505523066926683E-2"/>
    <n v="3.0106953334427589E-2"/>
  </r>
  <r>
    <x v="191"/>
    <n v="21500167"/>
    <n v="5321291"/>
    <n v="2149801"/>
    <n v="1600742"/>
    <n v="1338860"/>
    <x v="189"/>
    <x v="185"/>
    <n v="-3.8834924980530983E-2"/>
    <x v="185"/>
    <n v="0.24749998453500385"/>
    <n v="0.40399989401068276"/>
    <n v="0.74460008158894708"/>
    <n v="0.83639961967637511"/>
    <n v="7740060"/>
    <n v="5805045"/>
    <n v="2365018"/>
    <n v="5590043"/>
    <n v="-3.8834868267379141E-2"/>
    <n v="-3.8834908053391737E-2"/>
    <n v="-3.8834840976129992E-2"/>
    <n v="-3.8834898037329757E-2"/>
    <n v="387491"/>
    <n v="0.19"/>
    <n v="32"/>
    <n v="20"/>
    <n v="27"/>
    <n v="384"/>
    <n v="38"/>
    <n v="0.91"/>
    <n v="-3.8834924980530969E-2"/>
    <n v="5321291"/>
    <n v="2149801"/>
    <n v="1600742"/>
    <n v="1338860"/>
    <n v="-7.6161709561194724E-2"/>
    <n v="-9.4100489146740629E-2"/>
    <n v="-2.7349790642945848E-2"/>
    <n v="-7.8968994091960232E-3"/>
  </r>
  <r>
    <x v="192"/>
    <n v="20848646"/>
    <n v="5160040"/>
    <n v="2125936"/>
    <n v="1598491"/>
    <n v="1376301"/>
    <x v="190"/>
    <x v="186"/>
    <n v="1.0526296401619062E-2"/>
    <x v="186"/>
    <n v="0.24750000551594573"/>
    <n v="0.4119999069774653"/>
    <n v="0.75189986904591677"/>
    <n v="0.86100015577191236"/>
    <n v="7505512"/>
    <n v="5629134"/>
    <n v="2293351"/>
    <n v="5420648"/>
    <n v="1.0526259099838065E-2"/>
    <n v="1.0526349803258173E-2"/>
    <n v="1.0526283321774077E-2"/>
    <n v="1.0526300090806018E-2"/>
    <n v="390416"/>
    <n v="0.18"/>
    <n v="37"/>
    <n v="21"/>
    <n v="27"/>
    <n v="380"/>
    <n v="33"/>
    <n v="0.95"/>
    <n v="1.0526296401619022E-2"/>
    <n v="5160040"/>
    <n v="2125936"/>
    <n v="1598491"/>
    <n v="1376301"/>
    <n v="5.3074975499870058E-2"/>
    <n v="4.2949113245803527E-2"/>
    <n v="2.3083348000703996E-2"/>
    <n v="9.6160692596560127E-2"/>
  </r>
  <r>
    <x v="193"/>
    <n v="44889750"/>
    <n v="9898190"/>
    <n v="3466346"/>
    <n v="2404257"/>
    <n v="1912827"/>
    <x v="191"/>
    <x v="187"/>
    <n v="0"/>
    <x v="187"/>
    <n v="0.22050000278460005"/>
    <n v="0.35019998605805708"/>
    <n v="0.6935998310612963"/>
    <n v="0.79560005440350179"/>
    <n v="16160310"/>
    <n v="12120232"/>
    <n v="4937872"/>
    <n v="11671335"/>
    <n v="0"/>
    <n v="0"/>
    <n v="0"/>
    <n v="0"/>
    <n v="397033"/>
    <n v="0.17"/>
    <n v="34"/>
    <n v="19"/>
    <n v="27"/>
    <n v="387"/>
    <n v="34"/>
    <n v="0.91"/>
    <n v="0"/>
    <n v="9898190"/>
    <n v="3466346"/>
    <n v="2404257"/>
    <n v="1912827"/>
    <n v="6.0606076841138945E-2"/>
    <n v="8.1608346462048953E-2"/>
    <n v="0.10324012317891906"/>
    <n v="9.2529574645995316E-2"/>
  </r>
  <r>
    <x v="194"/>
    <n v="43094160"/>
    <n v="9230769"/>
    <n v="3232615"/>
    <n v="2264123"/>
    <n v="1801336"/>
    <x v="192"/>
    <x v="188"/>
    <n v="-1.0309289715021874E-2"/>
    <x v="188"/>
    <n v="0.21419999832923997"/>
    <n v="0.35019996708833251"/>
    <n v="0.70039983109649617"/>
    <n v="0.79559988569525597"/>
    <n v="15513897"/>
    <n v="11635423"/>
    <n v="4740357"/>
    <n v="11204481"/>
    <n v="-1.0309272431501371E-2"/>
    <n v="-1.0309251166895295E-2"/>
    <n v="-1.0309336464473184E-2"/>
    <n v="-1.0309335719418278E-2"/>
    <n v="395422"/>
    <n v="0.17"/>
    <n v="38"/>
    <n v="22"/>
    <n v="26"/>
    <n v="399"/>
    <n v="35"/>
    <n v="0.92"/>
    <n v="-1.0309289715021853E-2"/>
    <n v="9230769"/>
    <n v="3232615"/>
    <n v="2264123"/>
    <n v="1801336"/>
    <n v="9.4845364883495709E-3"/>
    <n v="2.947424001549015E-2"/>
    <n v="6.0358469738573062E-2"/>
    <n v="0.10363807913342882"/>
  </r>
  <r>
    <x v="195"/>
    <n v="21500167"/>
    <n v="5590043"/>
    <n v="2236017"/>
    <n v="1599646"/>
    <n v="1298593"/>
    <x v="193"/>
    <x v="189"/>
    <n v="1.0204109920066262E-2"/>
    <x v="189"/>
    <n v="0.25999998046526801"/>
    <n v="0.39999996422209988"/>
    <n v="0.71539974874967405"/>
    <n v="0.8118002358021712"/>
    <n v="7740060"/>
    <n v="5805045"/>
    <n v="2365018"/>
    <n v="5590043"/>
    <n v="1.0204157545207204E-2"/>
    <n v="1.0204113595832398E-2"/>
    <n v="1.0204051122343127E-2"/>
    <n v="1.0204066880416196E-2"/>
    <n v="392725"/>
    <n v="0.18"/>
    <n v="39"/>
    <n v="22"/>
    <n v="27"/>
    <n v="353"/>
    <n v="32"/>
    <n v="0.94"/>
    <n v="1.0204109920066224E-2"/>
    <n v="5590043"/>
    <n v="2236017"/>
    <n v="1599646"/>
    <n v="1298593"/>
    <n v="6.1224594402700339E-2"/>
    <n v="0.10544238370325343"/>
    <n v="4.1666775197634953E-2"/>
    <n v="1.1029829667104307E-2"/>
  </r>
  <r>
    <x v="196"/>
    <n v="20631473"/>
    <n v="2063147"/>
    <n v="817006"/>
    <n v="596414"/>
    <n v="498841"/>
    <x v="194"/>
    <x v="190"/>
    <n v="-9.5238095238095233E-2"/>
    <x v="190"/>
    <n v="9.9999985459109E-2"/>
    <n v="0.39599989724435536"/>
    <n v="0.72999953488713665"/>
    <n v="0.83640055397760615"/>
    <n v="7427330"/>
    <n v="5570497"/>
    <n v="2269462"/>
    <n v="5364183"/>
    <n v="-9.5238072035193855E-2"/>
    <n v="-9.5238226721192198E-2"/>
    <n v="-9.5237829459342227E-2"/>
    <n v="-9.5237966729708856E-2"/>
    <n v="387617"/>
    <n v="0.17"/>
    <n v="38"/>
    <n v="20"/>
    <n v="30"/>
    <n v="458"/>
    <n v="40"/>
    <n v="0.95"/>
    <n v="-9.5238095238095233E-2"/>
    <n v="2063147"/>
    <n v="817006"/>
    <n v="596414"/>
    <n v="498841"/>
    <n v="-0.63443964014980703"/>
    <n v="-0.63443973042700885"/>
    <n v="-0.63805942749919131"/>
    <n v="-0.63082013655867986"/>
  </r>
  <r>
    <x v="197"/>
    <n v="21500167"/>
    <n v="5267540"/>
    <n v="2064876"/>
    <n v="1552580"/>
    <n v="1285847"/>
    <x v="195"/>
    <x v="191"/>
    <n v="-5.7142839601464823E-2"/>
    <x v="191"/>
    <n v="0.24499995744219102"/>
    <n v="0.39200006074942001"/>
    <n v="0.75189987195357011"/>
    <n v="0.82820015715776318"/>
    <n v="7740060"/>
    <n v="5805045"/>
    <n v="2365018"/>
    <n v="5590043"/>
    <n v="-5.7142794495023463E-2"/>
    <n v="-5.7142871064596812E-2"/>
    <n v="-5.7142697675605314E-2"/>
    <n v="-5.7142780037825358E-2"/>
    <n v="386795"/>
    <n v="0.18"/>
    <n v="30"/>
    <n v="17"/>
    <n v="29"/>
    <n v="387"/>
    <n v="36"/>
    <n v="0.93"/>
    <n v="-5.714283960146483E-2"/>
    <n v="5267540"/>
    <n v="2064875.9999999998"/>
    <n v="1552580"/>
    <n v="1285847"/>
    <n v="-9.4117665267883788E-2"/>
    <n v="-0.13809218501117004"/>
    <n v="-0.1463801510760554"/>
    <n v="-0.14638004814298977"/>
  </r>
  <r>
    <x v="198"/>
    <n v="22151687"/>
    <n v="5759438"/>
    <n v="2211624"/>
    <n v="1695210"/>
    <n v="1445675"/>
    <x v="196"/>
    <x v="192"/>
    <n v="3.0303020437004058E-2"/>
    <x v="192"/>
    <n v="0.25999997201116104"/>
    <n v="0.38399996666341402"/>
    <n v="0.76650009223991056"/>
    <n v="0.85279994808902737"/>
    <n v="7974607"/>
    <n v="5980955"/>
    <n v="2436685"/>
    <n v="5759438"/>
    <n v="3.0302995067221783E-2"/>
    <n v="3.0302952001233452E-2"/>
    <n v="3.0302940611868445E-2"/>
    <n v="3.0302986935878629E-2"/>
    <n v="395874"/>
    <n v="0.17"/>
    <n v="36"/>
    <n v="18"/>
    <n v="29"/>
    <n v="372"/>
    <n v="37"/>
    <n v="0.94"/>
    <n v="3.0303020437004047E-2"/>
    <n v="5759438"/>
    <n v="2211624"/>
    <n v="1695210"/>
    <n v="1445675"/>
    <n v="8.2338477636348051E-2"/>
    <n v="2.8757545465836198E-2"/>
    <n v="5.9015131732659043E-2"/>
    <n v="7.9780559580538757E-2"/>
  </r>
  <r>
    <x v="199"/>
    <n v="22586034"/>
    <n v="5872368"/>
    <n v="2442905"/>
    <n v="1783320"/>
    <n v="1491569"/>
    <x v="197"/>
    <x v="193"/>
    <n v="8.3333373303954517E-2"/>
    <x v="193"/>
    <n v="0.25999996280887561"/>
    <n v="0.41599998501456315"/>
    <n v="0.72999973392334128"/>
    <n v="0.83640008523428211"/>
    <n v="8130972"/>
    <n v="6098229"/>
    <n v="2484463"/>
    <n v="5872368"/>
    <n v="8.3333422156942838E-2"/>
    <n v="8.3333422156942838E-2"/>
    <n v="8.3333078974827668E-2"/>
    <n v="8.3333210346807185E-2"/>
    <n v="387761"/>
    <n v="0.19"/>
    <n v="32"/>
    <n v="19"/>
    <n v="30"/>
    <n v="388"/>
    <n v="40"/>
    <n v="0.94"/>
    <n v="8.3333373303954614E-2"/>
    <n v="5872368"/>
    <n v="2442905"/>
    <n v="1783320"/>
    <n v="1491569"/>
    <n v="0.13804699188378389"/>
    <n v="0.14909620985768157"/>
    <n v="0.11562717588025206"/>
    <n v="8.3752028081066632E-2"/>
  </r>
  <r>
    <x v="200"/>
    <n v="44440853"/>
    <n v="9332579"/>
    <n v="3331730"/>
    <n v="2152298"/>
    <n v="1729156"/>
    <x v="198"/>
    <x v="194"/>
    <n v="-9.9999888615998067E-3"/>
    <x v="194"/>
    <n v="0.20999999707476361"/>
    <n v="0.35699992467248337"/>
    <n v="0.64600012606063517"/>
    <n v="0.803399900943085"/>
    <n v="15998707"/>
    <n v="11999030"/>
    <n v="4888493"/>
    <n v="11554621"/>
    <n v="-9.9999938119998966E-3"/>
    <n v="-9.9999735978650861E-3"/>
    <n v="-1.0000056704588589E-2"/>
    <n v="-1.0000055692000909E-2"/>
    <n v="406137"/>
    <n v="0.17"/>
    <n v="34"/>
    <n v="22"/>
    <n v="30"/>
    <n v="358"/>
    <n v="37"/>
    <n v="0.95"/>
    <n v="-9.9999888615998084E-3"/>
    <n v="9332579"/>
    <n v="3331730"/>
    <n v="2152298"/>
    <n v="1729156"/>
    <n v="-5.7142871575510235E-2"/>
    <n v="-3.8835130711129207E-2"/>
    <n v="-0.10479703292950793"/>
    <n v="-9.6020706524949762E-2"/>
  </r>
  <r>
    <x v="201"/>
    <n v="42645263"/>
    <n v="9134615"/>
    <n v="2950480"/>
    <n v="1926073"/>
    <n v="1547407"/>
    <x v="199"/>
    <x v="195"/>
    <n v="-1.0416655064166447E-2"/>
    <x v="195"/>
    <n v="0.2141999921538765"/>
    <n v="0.3229999293894707"/>
    <n v="0.65279988340880124"/>
    <n v="0.80339997497498794"/>
    <n v="15352294"/>
    <n v="11514221"/>
    <n v="4690978"/>
    <n v="11087768"/>
    <n v="-1.0416660623697616E-2"/>
    <n v="-1.0416638913772203E-2"/>
    <n v="-1.0416725997641096E-2"/>
    <n v="-1.0416635986976952E-2"/>
    <n v="386278"/>
    <n v="0.19"/>
    <n v="35"/>
    <n v="22"/>
    <n v="28"/>
    <n v="396"/>
    <n v="34"/>
    <n v="0.93"/>
    <n v="-1.0416655064166468E-2"/>
    <n v="9134615"/>
    <n v="2950480"/>
    <n v="1926072.9999999998"/>
    <n v="1547407"/>
    <n v="-1.0416683593750475E-2"/>
    <n v="-8.7277637454506674E-2"/>
    <n v="-0.14930725936709277"/>
    <n v="-0.14096703779861175"/>
  </r>
  <r>
    <x v="202"/>
    <n v="21500167"/>
    <n v="5321291"/>
    <n v="2128516"/>
    <n v="1553817"/>
    <n v="1286871"/>
    <x v="200"/>
    <x v="196"/>
    <n v="0"/>
    <x v="196"/>
    <n v="0.24749998453500385"/>
    <n v="0.39999992483027147"/>
    <n v="0.7300001503394854"/>
    <n v="0.82819984592780227"/>
    <n v="7740060"/>
    <n v="5805045"/>
    <n v="2365018"/>
    <n v="5590043"/>
    <n v="0"/>
    <n v="0"/>
    <n v="0"/>
    <n v="0"/>
    <n v="385427"/>
    <n v="0.19"/>
    <n v="33"/>
    <n v="17"/>
    <n v="28"/>
    <n v="372"/>
    <n v="32"/>
    <n v="0.94"/>
    <n v="0"/>
    <n v="5321291"/>
    <n v="2128516"/>
    <n v="1553817"/>
    <n v="1286871"/>
    <n v="-4.8076911036283643E-2"/>
    <n v="-4.8077004781269528E-2"/>
    <n v="-2.8649463693842248E-2"/>
    <n v="-9.0266927359072824E-3"/>
  </r>
  <r>
    <x v="203"/>
    <n v="21282993"/>
    <n v="5054710"/>
    <n v="2001665"/>
    <n v="1505052"/>
    <n v="1172435"/>
    <x v="201"/>
    <x v="197"/>
    <n v="3.1578937674493712E-2"/>
    <x v="197"/>
    <n v="0.2374999606493316"/>
    <n v="0.3959999683463542"/>
    <n v="0.75190004321402437"/>
    <n v="0.77899966247013397"/>
    <n v="7661877"/>
    <n v="5746408"/>
    <n v="2341129"/>
    <n v="5533578"/>
    <n v="3.1578911937398813E-2"/>
    <n v="3.1579049409774296E-2"/>
    <n v="3.1578849965322231E-2"/>
    <n v="3.1578900272418053E-2"/>
    <n v="390237"/>
    <n v="0.19"/>
    <n v="32"/>
    <n v="18"/>
    <n v="25"/>
    <n v="382"/>
    <n v="35"/>
    <n v="0.93"/>
    <n v="3.1578937674493719E-2"/>
    <n v="5054710"/>
    <n v="2001665"/>
    <n v="1505052"/>
    <n v="1172435"/>
    <n v="1.4499999272955346"/>
    <n v="1.4500003671943658"/>
    <n v="1.5235021310700287"/>
    <n v="1.3503180372102532"/>
  </r>
  <r>
    <x v="204"/>
    <n v="21934513"/>
    <n v="5593301"/>
    <n v="2192574"/>
    <n v="1536555"/>
    <n v="1297775"/>
    <x v="202"/>
    <x v="198"/>
    <n v="2.0201982617158221E-2"/>
    <x v="198"/>
    <n v="0.25500000843419685"/>
    <n v="0.39200000143028241"/>
    <n v="0.70079960813181219"/>
    <n v="0.84460042107181321"/>
    <n v="7896424"/>
    <n v="5922318"/>
    <n v="2412796"/>
    <n v="5702973"/>
    <n v="2.0201910579504601E-2"/>
    <n v="2.0201910579504601E-2"/>
    <n v="2.0201960407912223E-2"/>
    <n v="2.0201991290585752E-2"/>
    <n v="393045"/>
    <n v="0.19"/>
    <n v="39"/>
    <n v="22"/>
    <n v="29"/>
    <n v="360"/>
    <n v="31"/>
    <n v="0.93"/>
    <n v="2.0201982617158276E-2"/>
    <n v="5593301"/>
    <n v="2192574"/>
    <n v="1536555"/>
    <n v="1297775"/>
    <n v="6.1843099435409998E-2"/>
    <n v="6.184293875273883E-2"/>
    <n v="-1.0321529325380996E-2"/>
    <n v="9.2763758052085699E-3"/>
  </r>
  <r>
    <x v="205"/>
    <n v="20631473"/>
    <n v="5415761"/>
    <n v="2122978"/>
    <n v="1580769"/>
    <n v="1296231"/>
    <x v="203"/>
    <x v="199"/>
    <n v="-6.8627459389436152E-2"/>
    <x v="199"/>
    <n v="0.2624999678888657"/>
    <n v="0.39199994239036767"/>
    <n v="0.74459980272993875"/>
    <n v="0.8200002656934694"/>
    <n v="7427330"/>
    <n v="5570497"/>
    <n v="2269462"/>
    <n v="5364183"/>
    <n v="-6.8627457127354408E-2"/>
    <n v="-6.8627501795281876E-2"/>
    <n v="-6.8627253830511492E-2"/>
    <n v="-6.8627355655187183E-2"/>
    <n v="392465"/>
    <n v="0.19"/>
    <n v="31"/>
    <n v="21"/>
    <n v="27"/>
    <n v="373"/>
    <n v="37"/>
    <n v="0.94"/>
    <n v="-6.8627459389436124E-2"/>
    <n v="5415761"/>
    <n v="2122978"/>
    <n v="1580769"/>
    <n v="1296231"/>
    <n v="-5.9671967994099462E-2"/>
    <n v="-4.0081858399076853E-2"/>
    <n v="-6.7508450280496235E-2"/>
    <n v="-0.10337316478461622"/>
  </r>
  <r>
    <x v="206"/>
    <n v="21065820"/>
    <n v="5319119"/>
    <n v="2063818"/>
    <n v="1566850"/>
    <n v="1246273"/>
    <x v="204"/>
    <x v="200"/>
    <n v="-6.7307699970698742E-2"/>
    <x v="200"/>
    <n v="0.25249997389135576"/>
    <n v="0.387999967663818"/>
    <n v="0.75919969687249556"/>
    <n v="0.79540032549382522"/>
    <n v="7583695"/>
    <n v="5687771"/>
    <n v="2317240"/>
    <n v="5477113"/>
    <n v="-6.7307697037943259E-2"/>
    <n v="-6.7307738033452025E-2"/>
    <n v="-6.7307502667578456E-2"/>
    <n v="-6.7307600613585539E-2"/>
    <n v="401514"/>
    <n v="0.19"/>
    <n v="32"/>
    <n v="17"/>
    <n v="25"/>
    <n v="388"/>
    <n v="39"/>
    <n v="0.91"/>
    <n v="-6.7307699970698701E-2"/>
    <n v="5319119"/>
    <n v="2063818"/>
    <n v="1566850"/>
    <n v="1246273"/>
    <n v="-9.4212249641030699E-2"/>
    <n v="-0.15517877281351511"/>
    <n v="-0.12138595428750865"/>
    <n v="-0.16445501347909486"/>
  </r>
  <r>
    <x v="207"/>
    <n v="44889750"/>
    <n v="9615384"/>
    <n v="3171153"/>
    <n v="2156384"/>
    <n v="1698799"/>
    <x v="205"/>
    <x v="201"/>
    <n v="1.0100998736455313E-2"/>
    <x v="201"/>
    <n v="0.21419998997543982"/>
    <n v="0.32979993310719574"/>
    <n v="0.6799999873862913"/>
    <n v="0.78779985382937356"/>
    <n v="16160310"/>
    <n v="12120232"/>
    <n v="4937872"/>
    <n v="11671335"/>
    <n v="1.0101003787368557E-2"/>
    <n v="1.010098316280561E-2"/>
    <n v="1.0101067956934884E-2"/>
    <n v="1.0101066923787538E-2"/>
    <n v="392433"/>
    <n v="0.17"/>
    <n v="38"/>
    <n v="19"/>
    <n v="29"/>
    <n v="382"/>
    <n v="32"/>
    <n v="0.95"/>
    <n v="1.0100998736455397E-2"/>
    <n v="9615384"/>
    <n v="3171153"/>
    <n v="2156384"/>
    <n v="1698799"/>
    <n v="3.0302984844810865E-2"/>
    <n v="-4.8196282411840041E-2"/>
    <n v="1.8984359972458176E-3"/>
    <n v="-1.7555963718715928E-2"/>
  </r>
  <r>
    <x v="208"/>
    <n v="43543058"/>
    <n v="8778280"/>
    <n v="3074153"/>
    <n v="2027711"/>
    <n v="1660696"/>
    <x v="206"/>
    <x v="202"/>
    <n v="2.1052631332113103E-2"/>
    <x v="202"/>
    <n v="0.2015999886824669"/>
    <n v="0.35019992527009847"/>
    <n v="0.65959989629663851"/>
    <n v="0.8190003407783456"/>
    <n v="15675500"/>
    <n v="11756625"/>
    <n v="4789736"/>
    <n v="11321195"/>
    <n v="2.1052619237229342E-2"/>
    <n v="2.1052574898466903E-2"/>
    <n v="2.1052752752197978E-2"/>
    <n v="2.105265911047205E-2"/>
    <n v="395692"/>
    <n v="0.17"/>
    <n v="40"/>
    <n v="18"/>
    <n v="26"/>
    <n v="375"/>
    <n v="31"/>
    <n v="0.91"/>
    <n v="2.1052631332113016E-2"/>
    <n v="8778280"/>
    <n v="3074153"/>
    <n v="2027711.0000000002"/>
    <n v="1660696"/>
    <n v="-3.9009306905655072E-2"/>
    <n v="4.1916230579431168E-2"/>
    <n v="5.2769547156312546E-2"/>
    <n v="7.3212154268398777E-2"/>
  </r>
  <r>
    <x v="209"/>
    <n v="21500167"/>
    <n v="5536293"/>
    <n v="2214517"/>
    <n v="1551933"/>
    <n v="1298037"/>
    <x v="207"/>
    <x v="203"/>
    <n v="0"/>
    <x v="203"/>
    <n v="0.25749999988372185"/>
    <n v="0.39999996387474435"/>
    <n v="0.70079976807583777"/>
    <n v="0.83640015387262212"/>
    <n v="7740060"/>
    <n v="5805045"/>
    <n v="2365018"/>
    <n v="5590043"/>
    <n v="0"/>
    <n v="0"/>
    <n v="0"/>
    <n v="0"/>
    <n v="391474"/>
    <n v="0.17"/>
    <n v="35"/>
    <n v="22"/>
    <n v="25"/>
    <n v="388"/>
    <n v="38"/>
    <n v="0.92"/>
    <n v="0"/>
    <n v="5536293"/>
    <n v="2214517"/>
    <n v="1551933"/>
    <n v="1298037"/>
    <n v="4.0404104943706276E-2"/>
    <n v="4.0404206498800166E-2"/>
    <n v="-1.2124979968684002E-3"/>
    <n v="8.6768603846072434E-3"/>
  </r>
  <r>
    <x v="210"/>
    <n v="20848646"/>
    <n v="5212161"/>
    <n v="2043167"/>
    <n v="1416936"/>
    <n v="1208363"/>
    <x v="208"/>
    <x v="204"/>
    <n v="-2.0408172854259776E-2"/>
    <x v="204"/>
    <n v="0.24999997601762725"/>
    <n v="0.39199997851179197"/>
    <n v="0.69349984607229853"/>
    <n v="0.85279998532043788"/>
    <n v="7505512"/>
    <n v="5629134"/>
    <n v="2293351"/>
    <n v="5420648"/>
    <n v="-2.0408184574093213E-2"/>
    <n v="-2.0408227191664796E-2"/>
    <n v="-2.0408102244686255E-2"/>
    <n v="-2.0408133760832503E-2"/>
    <n v="399345"/>
    <n v="0.19"/>
    <n v="34"/>
    <n v="18"/>
    <n v="29"/>
    <n v="365"/>
    <n v="39"/>
    <n v="0.92"/>
    <n v="-2.0408172854259738E-2"/>
    <n v="5212161"/>
    <n v="2043167.0000000002"/>
    <n v="1416936"/>
    <n v="1208363"/>
    <n v="3.1149363662801521E-2"/>
    <n v="2.0733739162147602E-2"/>
    <n v="-5.8546814329338837E-2"/>
    <n v="3.064391629386698E-2"/>
  </r>
  <r>
    <x v="211"/>
    <n v="22368860"/>
    <n v="5592215"/>
    <n v="2214517"/>
    <n v="1535767"/>
    <n v="1322295"/>
    <x v="209"/>
    <x v="205"/>
    <n v="1.9801989677181275E-2"/>
    <x v="205"/>
    <n v="0.25"/>
    <n v="0.39599997496519718"/>
    <n v="0.69349975638028516"/>
    <n v="0.86099974800864976"/>
    <n v="8052789"/>
    <n v="6039592"/>
    <n v="2460574"/>
    <n v="5815903"/>
    <n v="1.9802001513596457E-2"/>
    <n v="1.9802043726797613E-2"/>
    <n v="1.9801922748545753E-2"/>
    <n v="1.9801952420255287E-2"/>
    <n v="390149"/>
    <n v="0.17"/>
    <n v="33"/>
    <n v="18"/>
    <n v="29"/>
    <n v="365"/>
    <n v="39"/>
    <n v="0.95"/>
    <n v="1.9801989677181345E-2"/>
    <n v="5592215"/>
    <n v="2214517"/>
    <n v="1535767"/>
    <n v="1322295"/>
    <n v="-1.9416083632906034E-4"/>
    <n v="1.0007872026212006E-2"/>
    <n v="-5.1283553143233185E-4"/>
    <n v="1.8893876057097803E-2"/>
  </r>
  <r>
    <x v="212"/>
    <n v="22151687"/>
    <n v="5704059"/>
    <n v="2327256"/>
    <n v="1749863"/>
    <n v="1506632"/>
    <x v="210"/>
    <x v="206"/>
    <n v="7.3684220220243013E-2"/>
    <x v="206"/>
    <n v="0.25749998182982631"/>
    <n v="0.40799998737740967"/>
    <n v="0.75189966209132131"/>
    <n v="0.86099997542664763"/>
    <n v="7974607"/>
    <n v="5980955"/>
    <n v="2436685"/>
    <n v="5759438"/>
    <n v="7.3684217612520309E-2"/>
    <n v="7.3684269105611211E-2"/>
    <n v="7.3683983252418317E-2"/>
    <n v="7.3684100635641903E-2"/>
    <n v="386768"/>
    <n v="0.19"/>
    <n v="32"/>
    <n v="20"/>
    <n v="25"/>
    <n v="384"/>
    <n v="37"/>
    <n v="0.94"/>
    <n v="7.3684220220243124E-2"/>
    <n v="5704059"/>
    <n v="2327256"/>
    <n v="1749863"/>
    <n v="1506632"/>
    <n v="5.3233146735980341E-2"/>
    <n v="9.6222381955912928E-2"/>
    <n v="0.10696945600527341"/>
    <n v="0.16231751902245817"/>
  </r>
  <r>
    <x v="213"/>
    <n v="22803207"/>
    <n v="5814817"/>
    <n v="2256149"/>
    <n v="1581109"/>
    <n v="1322439"/>
    <x v="211"/>
    <x v="207"/>
    <n v="8.2474216527056665E-2"/>
    <x v="207"/>
    <n v="0.25499996557501758"/>
    <n v="0.38800000068789781"/>
    <n v="0.7007999028432963"/>
    <n v="0.83639964101146724"/>
    <n v="8209154"/>
    <n v="6156866"/>
    <n v="2508352"/>
    <n v="5928833"/>
    <n v="8.2474176506307284E-2"/>
    <n v="8.247431199322186E-2"/>
    <n v="8.2473977663081843E-2"/>
    <n v="8.2474106340329367E-2"/>
    <n v="387112"/>
    <n v="0.17"/>
    <n v="37"/>
    <n v="21"/>
    <n v="26"/>
    <n v="384"/>
    <n v="37"/>
    <n v="0.93"/>
    <n v="8.2474216527056624E-2"/>
    <n v="5814817"/>
    <n v="2256149"/>
    <n v="1581109"/>
    <n v="1322439"/>
    <n v="9.3191748483160364E-2"/>
    <n v="9.319184152866189E-2"/>
    <n v="9.100424418419184E-3"/>
    <n v="6.1115020545257748E-2"/>
  </r>
  <r>
    <x v="214"/>
    <n v="45338648"/>
    <n v="9045060"/>
    <n v="3167580"/>
    <n v="2240112"/>
    <n v="1782233"/>
    <x v="212"/>
    <x v="208"/>
    <n v="1.0000011138400211E-2"/>
    <x v="208"/>
    <n v="0.19949999391247838"/>
    <n v="0.35019999867330898"/>
    <n v="0.70719981815771027"/>
    <n v="0.79559995214524992"/>
    <n v="16321913"/>
    <n v="12241435"/>
    <n v="4987251"/>
    <n v="11788048"/>
    <n v="9.9999938119998966E-3"/>
    <n v="1.0000056104536581E-2"/>
    <n v="1.0000056704588589E-2"/>
    <n v="9.9999700119994817E-3"/>
    <n v="409781"/>
    <n v="0.19"/>
    <n v="30"/>
    <n v="19"/>
    <n v="27"/>
    <n v="358"/>
    <n v="31"/>
    <n v="0.92"/>
    <n v="1.0000011138400192E-2"/>
    <n v="9045060"/>
    <n v="3167580"/>
    <n v="2240112"/>
    <n v="1782233"/>
    <n v="-5.9313699796076813E-2"/>
    <n v="-1.1267195244126782E-3"/>
    <n v="3.8827963850594394E-2"/>
    <n v="4.9113520787332776E-2"/>
  </r>
  <r>
    <x v="215"/>
    <n v="43991955"/>
    <n v="9053544"/>
    <n v="2924294"/>
    <n v="2068061"/>
    <n v="1677611"/>
    <x v="213"/>
    <x v="209"/>
    <n v="1.0309266749248591E-2"/>
    <x v="209"/>
    <n v="0.20579999229404558"/>
    <n v="0.3229999213567637"/>
    <n v="0.70720009684388774"/>
    <n v="0.81119995976907833"/>
    <n v="15837104"/>
    <n v="11877828"/>
    <n v="4839115"/>
    <n v="11437908"/>
    <n v="1.030933622531971E-2"/>
    <n v="1.030933622531971E-2"/>
    <n v="1.0309336464473295E-2"/>
    <n v="1.0309247389520326E-2"/>
    <n v="388262"/>
    <n v="0.18"/>
    <n v="35"/>
    <n v="22"/>
    <n v="30"/>
    <n v="369"/>
    <n v="39"/>
    <n v="0.95"/>
    <n v="1.0309266749248525E-2"/>
    <n v="9053544"/>
    <n v="2924294"/>
    <n v="2068060.9999999998"/>
    <n v="1677611"/>
    <n v="3.135739575406582E-2"/>
    <n v="-4.8748061661212039E-2"/>
    <n v="1.9899285450441173E-2"/>
    <n v="1.0185488493980932E-2"/>
  </r>
  <r>
    <x v="216"/>
    <n v="22368860"/>
    <n v="5592215"/>
    <n v="2214517"/>
    <n v="1551933"/>
    <n v="1208956"/>
    <x v="214"/>
    <x v="210"/>
    <n v="4.0404011745583279E-2"/>
    <x v="210"/>
    <n v="0.25"/>
    <n v="0.39599997496519718"/>
    <n v="0.70079976807583777"/>
    <n v="0.77900012436103883"/>
    <n v="8052789"/>
    <n v="6039592"/>
    <n v="2460574"/>
    <n v="5815903"/>
    <n v="4.0403950356973972E-2"/>
    <n v="4.0403993422962303E-2"/>
    <n v="4.0403920815824668E-2"/>
    <n v="4.0403982581171505E-2"/>
    <n v="403716"/>
    <n v="0.17"/>
    <n v="39"/>
    <n v="22"/>
    <n v="25"/>
    <n v="389"/>
    <n v="36"/>
    <n v="0.92"/>
    <n v="4.0404011745583182E-2"/>
    <n v="5592215"/>
    <n v="2214517"/>
    <n v="1551933"/>
    <n v="1208956"/>
    <n v="1.0100982733392216E-2"/>
    <n v="0"/>
    <n v="0"/>
    <n v="-6.8627473639041092E-2"/>
  </r>
  <r>
    <x v="217"/>
    <n v="22586034"/>
    <n v="5420648"/>
    <n v="2124894"/>
    <n v="1535660"/>
    <n v="1221464"/>
    <x v="215"/>
    <x v="211"/>
    <n v="8.3333373303954517E-2"/>
    <x v="211"/>
    <n v="0.23999999291597632"/>
    <n v="0.39199999704832339"/>
    <n v="0.72269957936725315"/>
    <n v="0.79540002344268912"/>
    <n v="8130972"/>
    <n v="6098229"/>
    <n v="2484463"/>
    <n v="5872368"/>
    <n v="8.3333422156942838E-2"/>
    <n v="8.3333422156942838E-2"/>
    <n v="8.3333078974827668E-2"/>
    <n v="8.3333210346807185E-2"/>
    <n v="398247"/>
    <n v="0.17"/>
    <n v="31"/>
    <n v="18"/>
    <n v="29"/>
    <n v="398"/>
    <n v="32"/>
    <n v="0.95"/>
    <n v="8.3333373303954614E-2"/>
    <n v="5420648"/>
    <n v="2124894"/>
    <n v="1535660"/>
    <n v="1221464"/>
    <n v="4.0000107441040322E-2"/>
    <n v="4.0000156619600657E-2"/>
    <n v="8.3789246656165162E-2"/>
    <n v="1.0841940708214315E-2"/>
  </r>
  <r>
    <x v="218"/>
    <n v="22586034"/>
    <n v="5364183"/>
    <n v="2124216"/>
    <n v="1488650"/>
    <n v="1184072"/>
    <x v="216"/>
    <x v="212"/>
    <n v="9.7087647738864913E-3"/>
    <x v="212"/>
    <n v="0.23749999667936389"/>
    <n v="0.39599991275465435"/>
    <n v="0.70079973034757292"/>
    <n v="0.79539985893258991"/>
    <n v="8130972"/>
    <n v="6098229"/>
    <n v="2484463"/>
    <n v="5872368"/>
    <n v="9.7088102022790945E-3"/>
    <n v="9.7087684068726254E-3"/>
    <n v="9.7087102440325257E-3"/>
    <n v="9.708724509332356E-3"/>
    <n v="395396"/>
    <n v="0.19"/>
    <n v="34"/>
    <n v="22"/>
    <n v="29"/>
    <n v="366"/>
    <n v="37"/>
    <n v="0.91"/>
    <n v="9.7087647738865555E-3"/>
    <n v="5364183"/>
    <n v="2124216"/>
    <n v="1488650"/>
    <n v="1184072"/>
    <n v="-4.0776686876309309E-2"/>
    <n v="-4.0776837567740531E-2"/>
    <n v="-3.0679784107875752E-2"/>
    <n v="-0.10453264967348441"/>
  </r>
  <r>
    <x v="219"/>
    <n v="20848646"/>
    <n v="5264283"/>
    <n v="2168884"/>
    <n v="1519954"/>
    <n v="1233898"/>
    <x v="217"/>
    <x v="213"/>
    <n v="-5.8823555966640351E-2"/>
    <x v="213"/>
    <n v="0.25249999448405425"/>
    <n v="0.41199988678420213"/>
    <n v="0.70080004278698171"/>
    <n v="0.8117995676184937"/>
    <n v="7505512"/>
    <n v="5629134"/>
    <n v="2293351"/>
    <n v="5420648"/>
    <n v="-5.8823588422601936E-2"/>
    <n v="-5.8823549082044568E-2"/>
    <n v="-5.8823360426152771E-2"/>
    <n v="-5.8823447704446141E-2"/>
    <n v="395163"/>
    <n v="0.18"/>
    <n v="32"/>
    <n v="17"/>
    <n v="29"/>
    <n v="367"/>
    <n v="37"/>
    <n v="0.92"/>
    <n v="-5.8823555966640372E-2"/>
    <n v="5264283"/>
    <n v="2168884"/>
    <n v="1519954"/>
    <n v="1233898"/>
    <n v="-7.7098781762250379E-2"/>
    <n v="-6.8050957866259698E-2"/>
    <n v="-0.13138685714253062"/>
    <n v="-0.18102230670794195"/>
  </r>
  <r>
    <x v="220"/>
    <n v="22586034"/>
    <n v="5590043"/>
    <n v="2124216"/>
    <n v="1566184"/>
    <n v="1322799"/>
    <x v="218"/>
    <x v="214"/>
    <n v="-9.5237919824172623E-3"/>
    <x v="214"/>
    <n v="0.24749998162581355"/>
    <n v="0.37999993917756986"/>
    <n v="0.7372997849559555"/>
    <n v="0.84459999591363466"/>
    <n v="8130972"/>
    <n v="6098229"/>
    <n v="2484463"/>
    <n v="5872368"/>
    <n v="-9.5237584774265915E-3"/>
    <n v="-9.5238389141488744E-3"/>
    <n v="-9.523782945934256E-3"/>
    <n v="-9.5237966729708745E-3"/>
    <n v="402090"/>
    <n v="0.17"/>
    <n v="32"/>
    <n v="21"/>
    <n v="30"/>
    <n v="353"/>
    <n v="34"/>
    <n v="0.93"/>
    <n v="-9.5237919824172103E-3"/>
    <n v="5590043"/>
    <n v="2124216"/>
    <n v="1566184"/>
    <n v="1322799"/>
    <n v="-3.8655386747338705E-2"/>
    <n v="-5.8477077533443E-2"/>
    <n v="-9.4395769045650946E-3"/>
    <n v="2.7222427650719361E-4"/>
  </r>
  <r>
    <x v="221"/>
    <n v="46685340"/>
    <n v="9411764"/>
    <n v="3328000"/>
    <n v="2330931"/>
    <n v="1890851"/>
    <x v="219"/>
    <x v="215"/>
    <n v="2.9702958941342894E-2"/>
    <x v="215"/>
    <n v="0.2015999883475198"/>
    <n v="0.353600026520002"/>
    <n v="0.70039993990384619"/>
    <n v="0.81119990252821728"/>
    <n v="16806722"/>
    <n v="12605042"/>
    <n v="5135387"/>
    <n v="12138188"/>
    <n v="2.9702952098813462E-2"/>
    <n v="2.9702971914648879E-2"/>
    <n v="2.9702936547609138E-2"/>
    <n v="2.9702966937358966E-2"/>
    <n v="398762"/>
    <n v="0.19"/>
    <n v="30"/>
    <n v="22"/>
    <n v="27"/>
    <n v="352"/>
    <n v="30"/>
    <n v="0.93"/>
    <n v="2.9702958941342936E-2"/>
    <n v="9411764"/>
    <n v="3328000"/>
    <n v="2330931"/>
    <n v="1890851"/>
    <n v="4.054190906417432E-2"/>
    <n v="5.0644340474431671E-2"/>
    <n v="4.0542169320105348E-2"/>
    <n v="6.0944893288363611E-2"/>
  </r>
  <r>
    <x v="222"/>
    <n v="43991955"/>
    <n v="9700226"/>
    <n v="3166153"/>
    <n v="1033432"/>
    <n v="765773"/>
    <x v="220"/>
    <x v="216"/>
    <n v="0"/>
    <x v="216"/>
    <n v="0.22049999823831426"/>
    <n v="0.32639992099153153"/>
    <n v="0.32639989286683241"/>
    <n v="0.74099989162325142"/>
    <n v="15837104"/>
    <n v="11877828"/>
    <n v="4839115"/>
    <n v="11437908"/>
    <n v="0"/>
    <n v="0"/>
    <n v="0"/>
    <n v="0"/>
    <n v="383675"/>
    <n v="0.19"/>
    <n v="34"/>
    <n v="29"/>
    <n v="27"/>
    <n v="396"/>
    <n v="31"/>
    <n v="0.95"/>
    <n v="0"/>
    <n v="9700226"/>
    <n v="3166153"/>
    <n v="1033432"/>
    <n v="765773"/>
    <n v="7.1428602986852496E-2"/>
    <n v="8.2706800342236431E-2"/>
    <n v="-0.50028940152152179"/>
    <n v="-0.54353363205176886"/>
  </r>
  <r>
    <x v="223"/>
    <n v="20631473"/>
    <n v="5157868"/>
    <n v="2063147"/>
    <n v="1445853"/>
    <n v="1244880"/>
    <x v="221"/>
    <x v="217"/>
    <n v="-7.7669894666066996E-2"/>
    <x v="217"/>
    <n v="0.24999998788259084"/>
    <n v="0.39999996122428877"/>
    <n v="0.70079979759076794"/>
    <n v="0.86100039215604907"/>
    <n v="7427330"/>
    <n v="5570497"/>
    <n v="2269462"/>
    <n v="5364183"/>
    <n v="-7.7669860715337213E-2"/>
    <n v="-7.7669981680881794E-2"/>
    <n v="-7.7669681952259872E-2"/>
    <n v="-7.7669796074659403E-2"/>
    <n v="390603"/>
    <n v="0.18"/>
    <n v="36"/>
    <n v="21"/>
    <n v="30"/>
    <n v="382"/>
    <n v="37"/>
    <n v="0.91"/>
    <n v="-7.7669894666067024E-2"/>
    <n v="5157868"/>
    <n v="2063146.9999999998"/>
    <n v="1445853"/>
    <n v="1244880"/>
    <n v="-7.7669939371072139E-2"/>
    <n v="-6.8353505527390501E-2"/>
    <n v="-6.835346629010397E-2"/>
    <n v="2.971489450401843E-2"/>
  </r>
  <r>
    <x v="224"/>
    <n v="20848646"/>
    <n v="5316404"/>
    <n v="2211624"/>
    <n v="1549906"/>
    <n v="1334469"/>
    <x v="222"/>
    <x v="218"/>
    <n v="-7.6923110980883114E-2"/>
    <x v="218"/>
    <n v="0.25499996498573574"/>
    <n v="0.41599998796178772"/>
    <n v="0.70079995514608273"/>
    <n v="0.86099995741677238"/>
    <n v="7505512"/>
    <n v="5629134"/>
    <n v="2293351"/>
    <n v="5420648"/>
    <n v="-7.6923152607092926E-2"/>
    <n v="-7.6923152607092926E-2"/>
    <n v="-7.6922860191518283E-2"/>
    <n v="-7.6922972129812028E-2"/>
    <n v="400629"/>
    <n v="0.19"/>
    <n v="30"/>
    <n v="19"/>
    <n v="25"/>
    <n v="382"/>
    <n v="32"/>
    <n v="0.93"/>
    <n v="-7.6923110980883141E-2"/>
    <n v="5316403.9999999991"/>
    <n v="2211624"/>
    <n v="1549906"/>
    <n v="1334469"/>
    <n v="-1.9230911138299556E-2"/>
    <n v="4.0816153652841081E-2"/>
    <n v="9.2767930401260745E-3"/>
    <n v="9.2516029944394562E-2"/>
  </r>
  <r>
    <x v="225"/>
    <n v="22586034"/>
    <n v="5477113"/>
    <n v="2147028"/>
    <n v="1551657"/>
    <n v="1335977"/>
    <x v="223"/>
    <x v="219"/>
    <n v="0"/>
    <x v="219"/>
    <n v="0.24249998915258872"/>
    <n v="0.39199994595693022"/>
    <n v="0.72269993684292888"/>
    <n v="0.86100020816456213"/>
    <n v="8130972"/>
    <n v="6098229"/>
    <n v="2484463"/>
    <n v="5872368"/>
    <n v="0"/>
    <n v="0"/>
    <n v="0"/>
    <n v="0"/>
    <n v="398528"/>
    <n v="0.17"/>
    <n v="32"/>
    <n v="17"/>
    <n v="25"/>
    <n v="372"/>
    <n v="40"/>
    <n v="0.91"/>
    <n v="0"/>
    <n v="5477113"/>
    <n v="2147028"/>
    <n v="1551657"/>
    <n v="1335977"/>
    <n v="2.1052600181612036E-2"/>
    <n v="1.0739020890530915E-2"/>
    <n v="4.2324925267860136E-2"/>
    <n v="0.12829034045226972"/>
  </r>
  <r>
    <x v="226"/>
    <n v="21934513"/>
    <n v="5702973"/>
    <n v="2235565"/>
    <n v="1615643"/>
    <n v="1298330"/>
    <x v="224"/>
    <x v="220"/>
    <n v="5.2083334332598819E-2"/>
    <x v="220"/>
    <n v="0.25999998267570379"/>
    <n v="0.39199992705559011"/>
    <n v="0.7227000780563303"/>
    <n v="0.8035995575755287"/>
    <n v="7896424"/>
    <n v="5922318"/>
    <n v="2412796"/>
    <n v="5702973"/>
    <n v="5.2083322230382256E-2"/>
    <n v="5.2083322230382256E-2"/>
    <n v="5.2083174359267348E-2"/>
    <n v="5.2083256466754602E-2"/>
    <n v="384154"/>
    <n v="0.17"/>
    <n v="36"/>
    <n v="21"/>
    <n v="28"/>
    <n v="362"/>
    <n v="30"/>
    <n v="0.92"/>
    <n v="5.2083334332598867E-2"/>
    <n v="5702973"/>
    <n v="2235565"/>
    <n v="1615643"/>
    <n v="1298330"/>
    <n v="8.3333285843485205E-2"/>
    <n v="3.0744382825452998E-2"/>
    <n v="6.2955194696681538E-2"/>
    <n v="5.2218254669348596E-2"/>
  </r>
  <r>
    <x v="227"/>
    <n v="21282993"/>
    <n v="5480370"/>
    <n v="2279834"/>
    <n v="1581065"/>
    <n v="1257579"/>
    <x v="225"/>
    <x v="221"/>
    <n v="-5.7692333235662363E-2"/>
    <x v="221"/>
    <n v="0.2574999672273538"/>
    <n v="0.41600001459755453"/>
    <n v="0.69350005307403961"/>
    <n v="0.79539993611900839"/>
    <n v="7661877"/>
    <n v="5746408"/>
    <n v="2341129"/>
    <n v="5533578"/>
    <n v="-5.7692364455319778E-2"/>
    <n v="-5.7692323459811012E-2"/>
    <n v="-5.769214514363874E-2"/>
    <n v="-5.7692229097359049E-2"/>
    <n v="405920"/>
    <n v="0.19"/>
    <n v="35"/>
    <n v="17"/>
    <n v="29"/>
    <n v="351"/>
    <n v="40"/>
    <n v="0.95"/>
    <n v="-5.7692333235662356E-2"/>
    <n v="5480370"/>
    <n v="2279834"/>
    <n v="1581065"/>
    <n v="1257579"/>
    <n v="-1.9619348187482677E-2"/>
    <n v="7.3259028272077753E-2"/>
    <n v="9.5014378898008456E-3"/>
    <n v="-4.9304542867056877E-2"/>
  </r>
  <r>
    <x v="228"/>
    <n v="46685340"/>
    <n v="10098039"/>
    <n v="3399000"/>
    <n v="2357546"/>
    <n v="1857275"/>
    <x v="226"/>
    <x v="222"/>
    <n v="0"/>
    <x v="222"/>
    <n v="0.21629999910035999"/>
    <n v="0.33660000718951472"/>
    <n v="0.69359988231832892"/>
    <n v="0.78780011079317225"/>
    <n v="16806722"/>
    <n v="12605042"/>
    <n v="5135387"/>
    <n v="12138188"/>
    <n v="0"/>
    <n v="0"/>
    <n v="0"/>
    <n v="0"/>
    <n v="408856"/>
    <n v="0.17"/>
    <n v="35"/>
    <n v="17"/>
    <n v="29"/>
    <n v="371"/>
    <n v="39"/>
    <n v="0.94"/>
    <n v="0"/>
    <n v="10098039"/>
    <n v="3399000"/>
    <n v="2357546"/>
    <n v="1857275"/>
    <n v="7.2916724218754281E-2"/>
    <n v="2.1334134615384581E-2"/>
    <n v="1.1418184407861132E-2"/>
    <n v="-1.7757083979647259E-2"/>
  </r>
  <r>
    <x v="229"/>
    <n v="45338648"/>
    <n v="9521116"/>
    <n v="3140064"/>
    <n v="2028481"/>
    <n v="1582215"/>
    <x v="227"/>
    <x v="223"/>
    <n v="3.0612256263673698E-2"/>
    <x v="223"/>
    <n v="0.20999999823550097"/>
    <n v="0.32979999403431276"/>
    <n v="0.64599989044809281"/>
    <n v="0.77999991126364998"/>
    <n v="16321913"/>
    <n v="12241435"/>
    <n v="4987251"/>
    <n v="11788048"/>
    <n v="3.0612225568513063E-2"/>
    <n v="3.0612246616132266E-2"/>
    <n v="3.0612209050621786E-2"/>
    <n v="3.0612241329445844E-2"/>
    <n v="390612"/>
    <n v="0.17"/>
    <n v="38"/>
    <n v="20"/>
    <n v="30"/>
    <n v="380"/>
    <n v="40"/>
    <n v="0.94"/>
    <n v="3.0612256263673664E-2"/>
    <n v="9521116"/>
    <n v="3140064"/>
    <n v="2028481"/>
    <n v="1582215"/>
    <n v="-1.8464518249368678E-2"/>
    <n v="-8.2399681885240161E-3"/>
    <n v="0.96285870768468551"/>
    <n v="1.0661671278564273"/>
  </r>
  <r>
    <x v="230"/>
    <n v="21065820"/>
    <n v="5003132"/>
    <n v="2041277"/>
    <n v="1534836"/>
    <n v="1233394"/>
    <x v="228"/>
    <x v="224"/>
    <n v="2.105264127287465E-2"/>
    <x v="224"/>
    <n v="0.23749998813243445"/>
    <n v="0.40799982890717257"/>
    <n v="0.75189991363249575"/>
    <n v="0.80359986343817846"/>
    <n v="7583695"/>
    <n v="5687771"/>
    <n v="2317240"/>
    <n v="5477113"/>
    <n v="2.1052652837560748E-2"/>
    <n v="2.1052699606516345E-2"/>
    <n v="2.1052566643548154E-2"/>
    <n v="2.1052600181612036E-2"/>
    <n v="408028"/>
    <n v="0.18"/>
    <n v="35"/>
    <n v="20"/>
    <n v="30"/>
    <n v="388"/>
    <n v="32"/>
    <n v="0.93"/>
    <n v="2.1052641272874699E-2"/>
    <n v="5003132"/>
    <n v="2041277"/>
    <n v="1534836"/>
    <n v="1233394"/>
    <n v="-2.9999992244857721E-2"/>
    <n v="-1.0600311078173164E-2"/>
    <n v="6.1543600905486162E-2"/>
    <n v="-9.2265921213289248E-3"/>
  </r>
  <r>
    <x v="231"/>
    <n v="21934513"/>
    <n v="5757809"/>
    <n v="2303123"/>
    <n v="1714906"/>
    <n v="1392160"/>
    <x v="229"/>
    <x v="225"/>
    <n v="5.2083334332598819E-2"/>
    <x v="225"/>
    <n v="0.26249996979645729"/>
    <n v="0.39999989579369516"/>
    <n v="0.74460026668137136"/>
    <n v="0.81179959717908734"/>
    <n v="7896424"/>
    <n v="5922318"/>
    <n v="2412796"/>
    <n v="5702973"/>
    <n v="5.2083322230382256E-2"/>
    <n v="5.2083322230382256E-2"/>
    <n v="5.2083174359267348E-2"/>
    <n v="5.2083256466754602E-2"/>
    <n v="383876"/>
    <n v="0.18"/>
    <n v="35"/>
    <n v="22"/>
    <n v="30"/>
    <n v="351"/>
    <n v="38"/>
    <n v="0.92"/>
    <n v="5.2083334332598867E-2"/>
    <n v="5757809"/>
    <n v="2303123"/>
    <n v="1714906"/>
    <n v="1392160"/>
    <n v="8.3026985910024997E-2"/>
    <n v="4.1371860677945183E-2"/>
    <n v="0.10645806906999522"/>
    <n v="4.3231427631514885E-2"/>
  </r>
  <r>
    <x v="232"/>
    <n v="22368860"/>
    <n v="5592215"/>
    <n v="2259254"/>
    <n v="1599778"/>
    <n v="1351172"/>
    <x v="230"/>
    <x v="226"/>
    <n v="-9.6154110101844825E-3"/>
    <x v="226"/>
    <n v="0.25"/>
    <n v="0.40399984621478252"/>
    <n v="0.70810010738057783"/>
    <n v="0.8445996882067387"/>
    <n v="8052789"/>
    <n v="6039592"/>
    <n v="2460574"/>
    <n v="5815903"/>
    <n v="-9.6154555691496668E-3"/>
    <n v="-9.6154145736410124E-3"/>
    <n v="-9.615357523939827E-3"/>
    <n v="-9.6153715162264897E-3"/>
    <n v="390911"/>
    <n v="0.19"/>
    <n v="36"/>
    <n v="18"/>
    <n v="28"/>
    <n v="382"/>
    <n v="32"/>
    <n v="0.93"/>
    <n v="-9.6154110101844357E-3"/>
    <n v="5592215"/>
    <n v="2259254"/>
    <n v="1599778"/>
    <n v="1351172"/>
    <n v="2.1015085867317262E-2"/>
    <n v="5.2270394237988516E-2"/>
    <n v="3.1012652925227702E-2"/>
    <n v="1.1373698798706755E-2"/>
  </r>
  <r>
    <x v="233"/>
    <n v="21934513"/>
    <n v="5483628"/>
    <n v="2193451"/>
    <n v="1617231"/>
    <n v="1392436"/>
    <x v="231"/>
    <x v="227"/>
    <n v="0"/>
    <x v="227"/>
    <n v="0.24999998860243672"/>
    <n v="0.39999996352779582"/>
    <n v="0.7372998074723347"/>
    <n v="0.86100006739915325"/>
    <n v="7896424"/>
    <n v="5922318"/>
    <n v="2412796"/>
    <n v="5702973"/>
    <n v="0"/>
    <n v="0"/>
    <n v="0"/>
    <n v="0"/>
    <n v="382072"/>
    <n v="0.19"/>
    <n v="36"/>
    <n v="18"/>
    <n v="29"/>
    <n v="395"/>
    <n v="37"/>
    <n v="0.95"/>
    <n v="0"/>
    <n v="5483628"/>
    <n v="2193451"/>
    <n v="1617231"/>
    <n v="1392436"/>
    <n v="-3.8461518229176206E-2"/>
    <n v="-1.8838190792931586E-2"/>
    <n v="9.8289040338728206E-4"/>
    <n v="7.2482342701778446E-2"/>
  </r>
  <r>
    <x v="234"/>
    <n v="20848646"/>
    <n v="5420648"/>
    <n v="2146576"/>
    <n v="1519990"/>
    <n v="1296248"/>
    <x v="232"/>
    <x v="228"/>
    <n v="-2.0408172854259776E-2"/>
    <x v="228"/>
    <n v="0.2600000019185898"/>
    <n v="0.3959998878362882"/>
    <n v="0.70809978309642896"/>
    <n v="0.85280034737070642"/>
    <n v="7505512"/>
    <n v="5629134"/>
    <n v="2293351"/>
    <n v="5420648"/>
    <n v="-2.0408184574093213E-2"/>
    <n v="-2.0408227191664796E-2"/>
    <n v="-2.0408102244686255E-2"/>
    <n v="-2.0408133760832503E-2"/>
    <n v="403634"/>
    <n v="0.19"/>
    <n v="39"/>
    <n v="21"/>
    <n v="27"/>
    <n v="352"/>
    <n v="34"/>
    <n v="0.93"/>
    <n v="-2.0408172854259738E-2"/>
    <n v="5420647.9999999991"/>
    <n v="2146576"/>
    <n v="1519990"/>
    <n v="1296248"/>
    <n v="-1.0897439406463594E-2"/>
    <n v="-5.8450746852621749E-2"/>
    <n v="-3.8629025372138415E-2"/>
    <n v="3.0748764093547987E-2"/>
  </r>
  <r>
    <x v="235"/>
    <n v="43094160"/>
    <n v="9321266"/>
    <n v="3264307"/>
    <n v="2108742"/>
    <n v="1628371"/>
    <x v="233"/>
    <x v="229"/>
    <n v="-7.6923076923076872E-2"/>
    <x v="229"/>
    <n v="0.21629998125035968"/>
    <n v="0.35019996210815141"/>
    <n v="0.64599990135731722"/>
    <n v="0.77220020277492463"/>
    <n v="15513897"/>
    <n v="11635423"/>
    <n v="4740357"/>
    <n v="11204481"/>
    <n v="-7.6923090653846726E-2"/>
    <n v="-7.6923107435897475E-2"/>
    <n v="-7.6923121860144161E-2"/>
    <n v="-7.69230959349122E-2"/>
    <n v="380313"/>
    <n v="0.19"/>
    <n v="36"/>
    <n v="18"/>
    <n v="29"/>
    <n v="377"/>
    <n v="31"/>
    <n v="0.94"/>
    <n v="-7.6923076923076927E-2"/>
    <n v="9321266"/>
    <n v="3264307"/>
    <n v="2108742"/>
    <n v="1628371"/>
    <n v="-7.6923153099329511E-2"/>
    <n v="-3.9627243306854965E-2"/>
    <n v="-0.10553516241040473"/>
    <n v="-0.12324723048552311"/>
  </r>
  <r>
    <x v="236"/>
    <n v="44440853"/>
    <n v="9332579"/>
    <n v="3331730"/>
    <n v="2288232"/>
    <n v="1784821"/>
    <x v="234"/>
    <x v="230"/>
    <n v="-1.9801979979641171E-2"/>
    <x v="230"/>
    <n v="0.20999999707476361"/>
    <n v="0.35699992467248337"/>
    <n v="0.68679995077632339"/>
    <n v="0.78000001748074499"/>
    <n v="15998707"/>
    <n v="11999030"/>
    <n v="4888493"/>
    <n v="11554621"/>
    <n v="-1.9801968065875641E-2"/>
    <n v="-1.9802008506355717E-2"/>
    <n v="-1.980209137258182E-2"/>
    <n v="-1.980200623546835E-2"/>
    <n v="388418"/>
    <n v="0.19"/>
    <n v="31"/>
    <n v="18"/>
    <n v="27"/>
    <n v="367"/>
    <n v="33"/>
    <n v="0.95"/>
    <n v="-1.9801979979641209E-2"/>
    <n v="9332579"/>
    <n v="3331730"/>
    <n v="2288232"/>
    <n v="1784821"/>
    <n v="-1.9801985397510102E-2"/>
    <n v="6.1038883283907497E-2"/>
    <n v="0.12805197583807781"/>
    <n v="0.12805212945143363"/>
  </r>
  <r>
    <x v="237"/>
    <n v="22368860"/>
    <n v="5424448"/>
    <n v="2169779"/>
    <n v="1568099"/>
    <n v="1260124"/>
    <x v="235"/>
    <x v="231"/>
    <n v="6.1855650527727013E-2"/>
    <x v="231"/>
    <n v="0.24249997541224722"/>
    <n v="0.399999963129889"/>
    <n v="0.72269986943370734"/>
    <n v="0.80359977271843164"/>
    <n v="8052789"/>
    <n v="6039592"/>
    <n v="2460574"/>
    <n v="5815903"/>
    <n v="6.1855599414269768E-2"/>
    <n v="6.1855690040966804E-2"/>
    <n v="6.1855483247311493E-2"/>
    <n v="6.1855579755246914E-2"/>
    <n v="392670"/>
    <n v="0.17"/>
    <n v="32"/>
    <n v="20"/>
    <n v="30"/>
    <n v="369"/>
    <n v="30"/>
    <n v="0.94"/>
    <n v="6.1855650527726909E-2"/>
    <n v="5424448"/>
    <n v="2169779"/>
    <n v="1568099"/>
    <n v="1260124"/>
    <n v="8.4210450573760642E-2"/>
    <n v="6.2951769896981258E-2"/>
    <n v="2.1672022287723358E-2"/>
    <n v="2.1671906949441988E-2"/>
  </r>
  <r>
    <x v="238"/>
    <n v="20848646"/>
    <n v="5003675"/>
    <n v="1961440"/>
    <n v="1446170"/>
    <n v="1150283"/>
    <x v="236"/>
    <x v="232"/>
    <n v="-4.9504951397826846E-2"/>
    <x v="232"/>
    <n v="0.23999999808141018"/>
    <n v="0.39199988008813524"/>
    <n v="0.73730014683089973"/>
    <n v="0.79539957266434791"/>
    <n v="7505512"/>
    <n v="5629134"/>
    <n v="2293351"/>
    <n v="5420648"/>
    <n v="-4.9504940464189851E-2"/>
    <n v="-4.9504940464189851E-2"/>
    <n v="-4.950480687136416E-2"/>
    <n v="-4.9504881050637994E-2"/>
    <n v="405258"/>
    <n v="0.19"/>
    <n v="39"/>
    <n v="22"/>
    <n v="29"/>
    <n v="361"/>
    <n v="37"/>
    <n v="0.94"/>
    <n v="-4.9504951397826798E-2"/>
    <n v="5003675"/>
    <n v="1961440.0000000002"/>
    <n v="1446170"/>
    <n v="1150283"/>
    <n v="-0.13097586251992732"/>
    <n v="-0.14835638391870509"/>
    <n v="-0.15670596522491609"/>
    <n v="-0.17374224227100332"/>
  </r>
  <r>
    <x v="239"/>
    <n v="21934513"/>
    <n v="5593301"/>
    <n v="2304440"/>
    <n v="1699063"/>
    <n v="1421096"/>
    <x v="237"/>
    <x v="233"/>
    <n v="-1.9417484842768062E-2"/>
    <x v="233"/>
    <n v="0.25500000843419685"/>
    <n v="0.41199999785457642"/>
    <n v="0.73729973442571728"/>
    <n v="0.83639982743429764"/>
    <n v="7896424"/>
    <n v="5922318"/>
    <n v="2412796"/>
    <n v="5702973"/>
    <n v="-1.9417496223979036E-2"/>
    <n v="-1.9417536813745029E-2"/>
    <n v="-1.941742048806494E-2"/>
    <n v="-1.9417449018664823E-2"/>
    <n v="400562"/>
    <n v="0.19"/>
    <n v="31"/>
    <n v="19"/>
    <n v="28"/>
    <n v="382"/>
    <n v="40"/>
    <n v="0.95"/>
    <n v="-1.9417484842768028E-2"/>
    <n v="5593301"/>
    <n v="2304440"/>
    <n v="1699063"/>
    <n v="1421096"/>
    <n v="1.9419854208035936E-4"/>
    <n v="2.000040721406271E-2"/>
    <n v="6.2061736065879058E-2"/>
    <n v="5.1750628343393723E-2"/>
  </r>
  <r>
    <x v="240"/>
    <n v="21282993"/>
    <n v="5214333"/>
    <n v="2044018"/>
    <n v="1566740"/>
    <n v="1310421"/>
    <x v="238"/>
    <x v="234"/>
    <n v="-2.970296172064546E-2"/>
    <x v="234"/>
    <n v="0.24499998660902628"/>
    <n v="0.39199989720641165"/>
    <n v="0.76650009931419394"/>
    <n v="0.83639978554195338"/>
    <n v="7661877"/>
    <n v="5746408"/>
    <n v="2341129"/>
    <n v="5533578"/>
    <n v="-2.9702938950593283E-2"/>
    <n v="-2.9702896737392348E-2"/>
    <n v="-2.9702884122818518E-2"/>
    <n v="-2.9702928630382819E-2"/>
    <n v="386473"/>
    <n v="0.17"/>
    <n v="35"/>
    <n v="22"/>
    <n v="29"/>
    <n v="362"/>
    <n v="31"/>
    <n v="0.92"/>
    <n v="-2.970296172064545E-2"/>
    <n v="5214333"/>
    <n v="2044018"/>
    <n v="1566740"/>
    <n v="1310421"/>
    <n v="-4.9108911107755615E-2"/>
    <n v="-6.81268922807029E-2"/>
    <n v="-3.1220648132517903E-2"/>
    <n v="-5.8900373158981778E-2"/>
  </r>
  <r>
    <x v="241"/>
    <n v="21934513"/>
    <n v="5319119"/>
    <n v="2127647"/>
    <n v="1522119"/>
    <n v="1210693"/>
    <x v="239"/>
    <x v="235"/>
    <n v="5.2083334332598819E-2"/>
    <x v="235"/>
    <n v="0.24249998164992312"/>
    <n v="0.39999988719936513"/>
    <n v="0.71540015801493384"/>
    <n v="0.79539970265136961"/>
    <n v="7896424"/>
    <n v="5922318"/>
    <n v="2412796"/>
    <n v="5702973"/>
    <n v="5.2083322230382256E-2"/>
    <n v="5.2083322230382256E-2"/>
    <n v="5.2083174359267348E-2"/>
    <n v="5.2083256466754602E-2"/>
    <n v="382326"/>
    <n v="0.19"/>
    <n v="30"/>
    <n v="20"/>
    <n v="27"/>
    <n v="389"/>
    <n v="33"/>
    <n v="0.91"/>
    <n v="5.2083334332598867E-2"/>
    <n v="5319119"/>
    <n v="2127647"/>
    <n v="1522119"/>
    <n v="1210693"/>
    <n v="-1.8730048510805175E-2"/>
    <n v="-8.8182295898211471E-3"/>
    <n v="1.4006671096520318E-3"/>
    <n v="-6.6002030475649676E-2"/>
  </r>
  <r>
    <x v="242"/>
    <n v="45338648"/>
    <n v="9235482"/>
    <n v="3265666"/>
    <n v="2176240"/>
    <n v="1663518"/>
    <x v="240"/>
    <x v="236"/>
    <n v="5.2083344935833553E-2"/>
    <x v="236"/>
    <n v="0.20369998681919232"/>
    <n v="0.35359995287739177"/>
    <n v="0.66640005438400618"/>
    <n v="0.76440006616917255"/>
    <n v="16321913"/>
    <n v="12241435"/>
    <n v="4987251"/>
    <n v="11788048"/>
    <n v="5.2083367576824857E-2"/>
    <n v="5.2083366457755798E-2"/>
    <n v="5.2083419033629674E-2"/>
    <n v="5.2083358434897642E-2"/>
    <n v="391845"/>
    <n v="0.19"/>
    <n v="38"/>
    <n v="19"/>
    <n v="26"/>
    <n v="372"/>
    <n v="31"/>
    <n v="0.95"/>
    <n v="5.2083344935833532E-2"/>
    <n v="9235482"/>
    <n v="3265666"/>
    <n v="2176240"/>
    <n v="1663518"/>
    <n v="-9.2030417327432223E-3"/>
    <n v="4.163211364618391E-4"/>
    <n v="3.2008657294254172E-2"/>
    <n v="2.158414759290106E-2"/>
  </r>
  <r>
    <x v="243"/>
    <n v="42645263"/>
    <n v="9224170"/>
    <n v="3261666"/>
    <n v="2217933"/>
    <n v="1660788"/>
    <x v="241"/>
    <x v="237"/>
    <n v="-4.0404039949458181E-2"/>
    <x v="237"/>
    <n v="0.21629999092748003"/>
    <n v="0.3535999444936509"/>
    <n v="0.68000003679101417"/>
    <n v="0.74879989611949505"/>
    <n v="15352294"/>
    <n v="11514221"/>
    <n v="4690978"/>
    <n v="11087768"/>
    <n v="-4.0404077654525472E-2"/>
    <n v="-4.0404015991292619E-2"/>
    <n v="-4.0404067265719767E-2"/>
    <n v="-4.0404008058767094E-2"/>
    <n v="407821"/>
    <n v="0.18"/>
    <n v="35"/>
    <n v="22"/>
    <n v="29"/>
    <n v="385"/>
    <n v="31"/>
    <n v="0.94"/>
    <n v="-4.0404039949458216E-2"/>
    <n v="9224170"/>
    <n v="3261666"/>
    <n v="2217933"/>
    <n v="1660788"/>
    <n v="-1.1616188836976349E-2"/>
    <n v="-2.1029315100563384E-2"/>
    <n v="-3.072197224756934E-2"/>
    <n v="-6.9493243300028373E-2"/>
  </r>
  <r>
    <x v="244"/>
    <n v="22803207"/>
    <n v="5529777"/>
    <n v="2278268"/>
    <n v="1696398"/>
    <n v="1335405"/>
    <x v="242"/>
    <x v="238"/>
    <n v="1.9417484842767951E-2"/>
    <x v="238"/>
    <n v="0.24249996941219715"/>
    <n v="0.41199997757594925"/>
    <n v="0.7445998451455228"/>
    <n v="0.78720029144104153"/>
    <n v="8209154"/>
    <n v="6156866"/>
    <n v="2508352"/>
    <n v="5928833"/>
    <n v="1.9417496223979036E-2"/>
    <n v="1.9417536813745029E-2"/>
    <n v="1.9417420488065051E-2"/>
    <n v="1.9417449018664934E-2"/>
    <n v="389944"/>
    <n v="0.17"/>
    <n v="31"/>
    <n v="22"/>
    <n v="28"/>
    <n v="364"/>
    <n v="32"/>
    <n v="0.92"/>
    <n v="1.9417484842768028E-2"/>
    <n v="5529777"/>
    <n v="2278268"/>
    <n v="1696398"/>
    <n v="1335405"/>
    <n v="1.9417459619854416E-2"/>
    <n v="5.0000023043821562E-2"/>
    <n v="8.1818176020774125E-2"/>
    <n v="5.9740946129111183E-2"/>
  </r>
  <r>
    <x v="245"/>
    <n v="22586034"/>
    <n v="5702973"/>
    <n v="2167129"/>
    <n v="1502904"/>
    <n v="1170762"/>
    <x v="243"/>
    <x v="239"/>
    <n v="8.3333373303954517E-2"/>
    <x v="239"/>
    <n v="0.25249997409903835"/>
    <n v="0.37999987024311704"/>
    <n v="0.6935000177654399"/>
    <n v="0.77899985627824531"/>
    <n v="8130972"/>
    <n v="6098229"/>
    <n v="2484463"/>
    <n v="5872368"/>
    <n v="8.3333422156942838E-2"/>
    <n v="8.3333422156942838E-2"/>
    <n v="8.3333078974827668E-2"/>
    <n v="8.3333210346807185E-2"/>
    <n v="402082"/>
    <n v="0.18"/>
    <n v="38"/>
    <n v="17"/>
    <n v="30"/>
    <n v="351"/>
    <n v="32"/>
    <n v="0.95"/>
    <n v="8.3333373303954614E-2"/>
    <n v="5702972.9999999991"/>
    <n v="2167129"/>
    <n v="1502904"/>
    <n v="1170762"/>
    <n v="0.13975687869415965"/>
    <n v="0.10486632270168839"/>
    <n v="3.92305192335618E-2"/>
    <n v="1.7803444891387521E-2"/>
  </r>
  <r>
    <x v="246"/>
    <n v="22368860"/>
    <n v="5592215"/>
    <n v="2259254"/>
    <n v="1566793"/>
    <n v="1310465"/>
    <x v="244"/>
    <x v="240"/>
    <n v="1.9801989677181275E-2"/>
    <x v="240"/>
    <n v="0.25"/>
    <n v="0.40399984621478252"/>
    <n v="0.69350015536101739"/>
    <n v="0.83639957543849119"/>
    <n v="8052789"/>
    <n v="6039592"/>
    <n v="2460574"/>
    <n v="5815903"/>
    <n v="1.9802001513596457E-2"/>
    <n v="1.9802043726797613E-2"/>
    <n v="1.9801922748545753E-2"/>
    <n v="1.9801952420255287E-2"/>
    <n v="384229"/>
    <n v="0.19"/>
    <n v="39"/>
    <n v="20"/>
    <n v="26"/>
    <n v="361"/>
    <n v="34"/>
    <n v="0.93"/>
    <n v="1.9801989677181345E-2"/>
    <n v="5592215"/>
    <n v="2259254"/>
    <n v="1566793"/>
    <n v="1310465"/>
    <n v="-1.9416083632906034E-4"/>
    <n v="-1.960823453854299E-2"/>
    <n v="-7.7848790774679877E-2"/>
    <n v="-7.7849068606202554E-2"/>
  </r>
  <r>
    <x v="247"/>
    <n v="20631473"/>
    <n v="5261025"/>
    <n v="2146498"/>
    <n v="1598282"/>
    <n v="1284380"/>
    <x v="245"/>
    <x v="241"/>
    <n v="-3.061223578845329E-2"/>
    <x v="241"/>
    <n v="0.25499997019117343"/>
    <n v="0.40799996198459426"/>
    <n v="0.74459980861850328"/>
    <n v="0.80360036589287742"/>
    <n v="7427330"/>
    <n v="5570497"/>
    <n v="2269462"/>
    <n v="5364183"/>
    <n v="-3.0612211602979222E-2"/>
    <n v="-3.0612340787497194E-2"/>
    <n v="-3.0612153367029271E-2"/>
    <n v="-3.0612200641248699E-2"/>
    <n v="386978"/>
    <n v="0.17"/>
    <n v="32"/>
    <n v="22"/>
    <n v="26"/>
    <n v="368"/>
    <n v="31"/>
    <n v="0.93"/>
    <n v="-3.0612235788453249E-2"/>
    <n v="5261024.9999999991"/>
    <n v="2146498"/>
    <n v="1598282"/>
    <n v="1284380"/>
    <n v="8.9545489327205186E-3"/>
    <n v="5.013654478580909E-2"/>
    <n v="2.0132249128764101E-2"/>
    <n v="-1.9872239532180869E-2"/>
  </r>
  <r>
    <x v="248"/>
    <n v="20848646"/>
    <n v="5264283"/>
    <n v="2084656"/>
    <n v="1460927"/>
    <n v="1233898"/>
    <x v="217"/>
    <x v="242"/>
    <n v="-4.9504951397826846E-2"/>
    <x v="242"/>
    <n v="0.25249999448405425"/>
    <n v="0.3959999870827613"/>
    <n v="0.70080003607309793"/>
    <n v="0.84459935369802874"/>
    <n v="7505512"/>
    <n v="5629134"/>
    <n v="2293351"/>
    <n v="5420648"/>
    <n v="-4.9504940464189851E-2"/>
    <n v="-4.9504940464189851E-2"/>
    <n v="-4.950480687136416E-2"/>
    <n v="-4.9504881050637994E-2"/>
    <n v="396745"/>
    <n v="0.18"/>
    <n v="33"/>
    <n v="17"/>
    <n v="30"/>
    <n v="377"/>
    <n v="34"/>
    <n v="0.92"/>
    <n v="-4.9504951397826798E-2"/>
    <n v="5264283"/>
    <n v="2084655.9999999998"/>
    <n v="1460927"/>
    <n v="1233898"/>
    <n v="-1.0309226020324025E-2"/>
    <n v="-2.0205889416806566E-2"/>
    <n v="-4.0201850183855581E-2"/>
    <n v="1.9166708653638898E-2"/>
  </r>
  <r>
    <x v="249"/>
    <n v="46685340"/>
    <n v="9313725"/>
    <n v="3135000"/>
    <n v="2025210"/>
    <n v="1500680"/>
    <x v="246"/>
    <x v="243"/>
    <n v="2.9702958941342894E-2"/>
    <x v="243"/>
    <n v="0.19949999293139989"/>
    <n v="0.3366000177157904"/>
    <n v="0.64600000000000002"/>
    <n v="0.74099969879666805"/>
    <n v="16806722"/>
    <n v="12605042"/>
    <n v="5135387"/>
    <n v="12138188"/>
    <n v="2.9702952098813462E-2"/>
    <n v="2.9702971914648879E-2"/>
    <n v="2.9702936547609138E-2"/>
    <n v="2.9702966937358966E-2"/>
    <n v="407003"/>
    <n v="0.17"/>
    <n v="34"/>
    <n v="18"/>
    <n v="26"/>
    <n v="385"/>
    <n v="37"/>
    <n v="0.95"/>
    <n v="2.9702958941342936E-2"/>
    <n v="9313725"/>
    <n v="3135000"/>
    <n v="2025210"/>
    <n v="1500680"/>
    <n v="8.4719996205937509E-3"/>
    <n v="-4.0012052671644871E-2"/>
    <n v="-6.9399514759401537E-2"/>
    <n v="-9.7887729498568721E-2"/>
  </r>
  <r>
    <x v="250"/>
    <n v="43094160"/>
    <n v="9230769"/>
    <n v="3169846"/>
    <n v="2133940"/>
    <n v="1697763"/>
    <x v="247"/>
    <x v="244"/>
    <n v="1.0526303941424953E-2"/>
    <x v="244"/>
    <n v="0.21419999832923997"/>
    <n v="0.34339999191833315"/>
    <n v="0.67319989677731973"/>
    <n v="0.79560015745522372"/>
    <n v="15513897"/>
    <n v="11635423"/>
    <n v="4740357"/>
    <n v="11204481"/>
    <n v="1.052630961861456E-2"/>
    <n v="1.052628744923334E-2"/>
    <n v="1.0526376376098989E-2"/>
    <n v="1.0526284460497415E-2"/>
    <n v="385901"/>
    <n v="0.18"/>
    <n v="35"/>
    <n v="18"/>
    <n v="30"/>
    <n v="382"/>
    <n v="34"/>
    <n v="0.91"/>
    <n v="1.0526303941424866E-2"/>
    <n v="9230769"/>
    <n v="3169846"/>
    <n v="2133940"/>
    <n v="1697763"/>
    <n v="7.1540312028073316E-4"/>
    <n v="-2.8151257670160024E-2"/>
    <n v="-3.7869944673711964E-2"/>
    <n v="2.2263527915664216E-2"/>
  </r>
  <r>
    <x v="251"/>
    <n v="21717340"/>
    <n v="5375041"/>
    <n v="2257517"/>
    <n v="1697427"/>
    <n v="1419728"/>
    <x v="248"/>
    <x v="245"/>
    <n v="-4.7619047619047672E-2"/>
    <x v="245"/>
    <n v="0.24749997006999935"/>
    <n v="0.41999995907007964"/>
    <n v="0.75189998569224503"/>
    <n v="0.83640003369806182"/>
    <n v="7818242"/>
    <n v="5863681"/>
    <n v="2388907"/>
    <n v="5646508"/>
    <n v="-4.7619036017596983E-2"/>
    <n v="-4.7619194570744261E-2"/>
    <n v="-4.7618914729671169E-2"/>
    <n v="-4.7618983364854484E-2"/>
    <n v="407716"/>
    <n v="0.18"/>
    <n v="35"/>
    <n v="21"/>
    <n v="26"/>
    <n v="370"/>
    <n v="38"/>
    <n v="0.94"/>
    <n v="-4.7619047619047616E-2"/>
    <n v="5375041"/>
    <n v="2257517"/>
    <n v="1697427"/>
    <n v="1419728"/>
    <n v="-2.7982321891099726E-2"/>
    <n v="-9.1082348520894474E-3"/>
    <n v="6.0657935225116866E-4"/>
    <n v="6.3144139792796983E-2"/>
  </r>
  <r>
    <x v="252"/>
    <n v="22368860"/>
    <n v="5480370"/>
    <n v="2126383"/>
    <n v="1505692"/>
    <n v="1185281"/>
    <x v="249"/>
    <x v="246"/>
    <n v="-9.6154110101844825E-3"/>
    <x v="246"/>
    <n v="0.24499996870649643"/>
    <n v="0.38799989781711819"/>
    <n v="0.70810009297478393"/>
    <n v="0.7872001710841261"/>
    <n v="8052789"/>
    <n v="6039592"/>
    <n v="2460574"/>
    <n v="5815903"/>
    <n v="-9.6154555691496668E-3"/>
    <n v="-9.6154145736410124E-3"/>
    <n v="-9.615357523939827E-3"/>
    <n v="-9.6153715162264897E-3"/>
    <n v="397777"/>
    <n v="0.18"/>
    <n v="35"/>
    <n v="18"/>
    <n v="27"/>
    <n v="399"/>
    <n v="37"/>
    <n v="0.91"/>
    <n v="-9.6154110101844357E-3"/>
    <n v="5480370"/>
    <n v="2126383"/>
    <n v="1505692"/>
    <n v="1185281"/>
    <n v="-3.9032799208412738E-2"/>
    <n v="-1.8801834131701445E-2"/>
    <n v="1.8550752410000371E-3"/>
    <n v="1.2401324949050219E-2"/>
  </r>
  <r>
    <x v="253"/>
    <n v="21065820"/>
    <n v="5055796"/>
    <n v="1981872"/>
    <n v="1504637"/>
    <n v="1246140"/>
    <x v="250"/>
    <x v="247"/>
    <n v="-5.8252409823299045E-2"/>
    <x v="247"/>
    <n v="0.2399999620237902"/>
    <n v="0.39199999367063071"/>
    <n v="0.75919988778286385"/>
    <n v="0.82819975847995231"/>
    <n v="7583695"/>
    <n v="5687771"/>
    <n v="2317240"/>
    <n v="5477113"/>
    <n v="-5.8252364491358177E-2"/>
    <n v="-5.8252444867136766E-2"/>
    <n v="-5.8252261464194932E-2"/>
    <n v="-5.825234705599458E-2"/>
    <n v="393437"/>
    <n v="0.18"/>
    <n v="40"/>
    <n v="17"/>
    <n v="26"/>
    <n v="387"/>
    <n v="31"/>
    <n v="0.94"/>
    <n v="-5.8252409823298996E-2"/>
    <n v="5055796"/>
    <n v="1981872"/>
    <n v="1504637"/>
    <n v="1246140"/>
    <n v="-9.5922456486383312E-2"/>
    <n v="-0.12277592515051428"/>
    <n v="-3.9670843563891389E-2"/>
    <n v="-4.9085629909993767E-2"/>
  </r>
  <r>
    <x v="254"/>
    <n v="20848646"/>
    <n v="5160040"/>
    <n v="2022735"/>
    <n v="1535660"/>
    <n v="1309611"/>
    <x v="251"/>
    <x v="248"/>
    <n v="1.0526296401619062E-2"/>
    <x v="248"/>
    <n v="0.24750000551594573"/>
    <n v="0.39199986821807581"/>
    <n v="0.75919979631538481"/>
    <n v="0.852800098980243"/>
    <n v="7505512"/>
    <n v="5629134"/>
    <n v="2293351"/>
    <n v="5420648"/>
    <n v="1.0526259099838065E-2"/>
    <n v="1.0526349803258173E-2"/>
    <n v="1.0526283321774077E-2"/>
    <n v="1.0526300090806018E-2"/>
    <n v="406634"/>
    <n v="0.18"/>
    <n v="34"/>
    <n v="20"/>
    <n v="25"/>
    <n v="368"/>
    <n v="36"/>
    <n v="0.91"/>
    <n v="1.0526296401619022E-2"/>
    <n v="5160040"/>
    <n v="2022735"/>
    <n v="1535660"/>
    <n v="1309611"/>
    <n v="-1.9194928744873718E-2"/>
    <n v="-5.7658101707991349E-2"/>
    <n v="-3.9180820405910866E-2"/>
    <n v="1.9644497734315314E-2"/>
  </r>
  <r>
    <x v="255"/>
    <n v="22803207"/>
    <n v="5985841"/>
    <n v="2322506"/>
    <n v="1610658"/>
    <n v="1360362"/>
    <x v="252"/>
    <x v="249"/>
    <n v="9.3750020984576077E-2"/>
    <x v="249"/>
    <n v="0.26249996327270986"/>
    <n v="0.387999948545242"/>
    <n v="0.69350003832067608"/>
    <n v="0.84460015720283266"/>
    <n v="8209154"/>
    <n v="6156866"/>
    <n v="2508352"/>
    <n v="5928833"/>
    <n v="9.3750033308853453E-2"/>
    <n v="9.3750122132463032E-2"/>
    <n v="9.3749713846681182E-2"/>
    <n v="9.3749861640158194E-2"/>
    <n v="392550"/>
    <n v="0.19"/>
    <n v="30"/>
    <n v="19"/>
    <n v="29"/>
    <n v="384"/>
    <n v="32"/>
    <n v="0.92"/>
    <n v="9.3750020984576174E-2"/>
    <n v="5985841"/>
    <n v="2322506"/>
    <n v="1610658.0000000002"/>
    <n v="1360362"/>
    <n v="0.13706671924742642"/>
    <n v="0.11409556300895707"/>
    <n v="0.10249040506472951"/>
    <n v="0.10249145391272219"/>
  </r>
  <r>
    <x v="256"/>
    <n v="44440853"/>
    <n v="9332579"/>
    <n v="1396153"/>
    <n v="939890"/>
    <n v="696459"/>
    <x v="253"/>
    <x v="250"/>
    <n v="-4.8076912366922908E-2"/>
    <x v="250"/>
    <n v="0.20999999707476361"/>
    <n v="0.14959991230719827"/>
    <n v="0.67319985703572605"/>
    <n v="0.74100054261668924"/>
    <n v="15998707"/>
    <n v="11999030"/>
    <n v="4888493"/>
    <n v="11554621"/>
    <n v="-4.8076894471152709E-2"/>
    <n v="-4.8076952064102563E-2"/>
    <n v="-4.8076999844412938E-2"/>
    <n v="-4.8076945257397585E-2"/>
    <n v="406604"/>
    <n v="0.17"/>
    <n v="64"/>
    <n v="22"/>
    <n v="30"/>
    <n v="378"/>
    <n v="35"/>
    <n v="0.93"/>
    <n v="-4.8076912366922894E-2"/>
    <n v="9332579"/>
    <n v="1396153"/>
    <n v="939890"/>
    <n v="696459"/>
    <n v="2.0243243170696701E-3"/>
    <n v="-0.55465614035087718"/>
    <n v="-0.53590491850227884"/>
    <n v="-0.53590439000986212"/>
  </r>
  <r>
    <x v="257"/>
    <n v="46236443"/>
    <n v="9515460"/>
    <n v="3364666"/>
    <n v="2333732"/>
    <n v="1856717"/>
    <x v="254"/>
    <x v="251"/>
    <n v="7.2916678269166812E-2"/>
    <x v="251"/>
    <n v="0.20580000066181561"/>
    <n v="0.35359993105955989"/>
    <n v="0.69359989966314639"/>
    <n v="0.79559992321311956"/>
    <n v="16645119"/>
    <n v="12483839"/>
    <n v="5086008"/>
    <n v="12021475"/>
    <n v="7.2916688824220088E-2"/>
    <n v="7.2916644285300203E-2"/>
    <n v="7.2916660074336281E-2"/>
    <n v="7.291671965885782E-2"/>
    <n v="393532"/>
    <n v="0.19"/>
    <n v="31"/>
    <n v="18"/>
    <n v="29"/>
    <n v="385"/>
    <n v="38"/>
    <n v="0.94"/>
    <n v="7.2916678269166868E-2"/>
    <n v="9515460"/>
    <n v="3364665.9999999995"/>
    <n v="2333732"/>
    <n v="1856717"/>
    <n v="3.0841525771038159E-2"/>
    <n v="6.1460399022539081E-2"/>
    <n v="9.3625875141756465E-2"/>
    <n v="9.3625553154356611E-2"/>
  </r>
  <r>
    <x v="258"/>
    <n v="20631473"/>
    <n v="5106289"/>
    <n v="1960815"/>
    <n v="1445709"/>
    <n v="1161771"/>
    <x v="255"/>
    <x v="252"/>
    <n v="-5.0000000000000044E-2"/>
    <x v="252"/>
    <n v="0.24749997249348119"/>
    <n v="0.38400000470008649"/>
    <n v="0.73730005125419784"/>
    <n v="0.80359947956331457"/>
    <n v="7427330"/>
    <n v="5570497"/>
    <n v="2269462"/>
    <n v="5364183"/>
    <n v="-4.9999987209400798E-2"/>
    <n v="-4.9999991472933103E-2"/>
    <n v="-4.9999853489482882E-2"/>
    <n v="-4.9999929159756817E-2"/>
    <n v="398745"/>
    <n v="0.19"/>
    <n v="33"/>
    <n v="21"/>
    <n v="25"/>
    <n v="367"/>
    <n v="32"/>
    <n v="0.95"/>
    <n v="-0.05"/>
    <n v="5106289"/>
    <n v="1960815"/>
    <n v="1445709"/>
    <n v="1161771"/>
    <n v="-4.9999990697745411E-2"/>
    <n v="-0.13142846764830562"/>
    <n v="-0.14829385888170743"/>
    <n v="-0.18169466263960421"/>
  </r>
  <r>
    <x v="259"/>
    <n v="22368860"/>
    <n v="5312604"/>
    <n v="2188793"/>
    <n v="1581840"/>
    <n v="1361964"/>
    <x v="256"/>
    <x v="253"/>
    <n v="0"/>
    <x v="253"/>
    <n v="0.23749998882374873"/>
    <n v="0.41200002861120461"/>
    <n v="0.72269967968647564"/>
    <n v="0.86099984827795484"/>
    <n v="8052789"/>
    <n v="6039592"/>
    <n v="2460574"/>
    <n v="5815903"/>
    <n v="0"/>
    <n v="0"/>
    <n v="0"/>
    <n v="0"/>
    <n v="388146"/>
    <n v="0.17"/>
    <n v="32"/>
    <n v="18"/>
    <n v="29"/>
    <n v="382"/>
    <n v="30"/>
    <n v="0.94"/>
    <n v="0"/>
    <n v="5312604"/>
    <n v="2188793"/>
    <n v="1581840"/>
    <n v="1361964"/>
    <n v="-3.0612166696774135E-2"/>
    <n v="2.9350309892432369E-2"/>
    <n v="5.0573424046883364E-2"/>
    <n v="0.14906423033862848"/>
  </r>
  <r>
    <x v="260"/>
    <n v="21500167"/>
    <n v="5643793"/>
    <n v="2144641"/>
    <n v="1502964"/>
    <n v="1195458"/>
    <x v="257"/>
    <x v="254"/>
    <n v="2.0618565999329652E-2"/>
    <x v="254"/>
    <n v="0.26249996104681417"/>
    <n v="0.37999993975682667"/>
    <n v="0.70079980752023296"/>
    <n v="0.79540028902887894"/>
    <n v="7740060"/>
    <n v="5805045"/>
    <n v="2365018"/>
    <n v="5590043"/>
    <n v="2.0618577092037516E-2"/>
    <n v="2.0618621952255056E-2"/>
    <n v="2.0618494415770572E-2"/>
    <n v="2.0618526585082231E-2"/>
    <n v="406545"/>
    <n v="0.18"/>
    <n v="32"/>
    <n v="20"/>
    <n v="28"/>
    <n v="377"/>
    <n v="35"/>
    <n v="0.93"/>
    <n v="2.0618565999329722E-2"/>
    <n v="5643792.9999999991"/>
    <n v="2144641"/>
    <n v="1502964"/>
    <n v="1195458"/>
    <n v="0.1163015675474246"/>
    <n v="8.212891649914833E-2"/>
    <n v="-1.111896091881337E-3"/>
    <n v="-4.0671192642881215E-2"/>
  </r>
  <r>
    <x v="261"/>
    <n v="21282993"/>
    <n v="5054710"/>
    <n v="2062322"/>
    <n v="1535605"/>
    <n v="1259196"/>
    <x v="258"/>
    <x v="255"/>
    <n v="2.0833343325988629E-2"/>
    <x v="255"/>
    <n v="0.2374999606493316"/>
    <n v="0.4080000633072916"/>
    <n v="0.74460001881374493"/>
    <n v="0.81999993487908673"/>
    <n v="7661877"/>
    <n v="5746408"/>
    <n v="2341129"/>
    <n v="5533578"/>
    <n v="2.0833355539235709E-2"/>
    <n v="2.0833399951040388E-2"/>
    <n v="2.0833269743706806E-2"/>
    <n v="2.0833302586701796E-2"/>
    <n v="406600"/>
    <n v="0.19"/>
    <n v="33"/>
    <n v="21"/>
    <n v="30"/>
    <n v="351"/>
    <n v="34"/>
    <n v="0.95"/>
    <n v="2.0833343325988653E-2"/>
    <n v="5054710"/>
    <n v="2062322"/>
    <n v="1535605"/>
    <n v="1259196"/>
    <n v="-2.041263246021352E-2"/>
    <n v="1.9571026357876775E-2"/>
    <n v="-3.5815219514789831E-5"/>
    <n v="-3.849616412812662E-2"/>
  </r>
  <r>
    <x v="262"/>
    <n v="21282993"/>
    <n v="5107918"/>
    <n v="2043167"/>
    <n v="1506427"/>
    <n v="1235270"/>
    <x v="259"/>
    <x v="256"/>
    <n v="-6.6666675437362821E-2"/>
    <x v="256"/>
    <n v="0.23999998496452074"/>
    <n v="0.39999996084510364"/>
    <n v="0.73729998575740507"/>
    <n v="0.8199999070648627"/>
    <n v="7661877"/>
    <n v="5746408"/>
    <n v="2341129"/>
    <n v="5533578"/>
    <n v="-6.6666674787682179E-2"/>
    <n v="-6.6666709978745686E-2"/>
    <n v="-6.666648062153957E-2"/>
    <n v="-6.6666576710796233E-2"/>
    <n v="407858"/>
    <n v="0.19"/>
    <n v="39"/>
    <n v="21"/>
    <n v="27"/>
    <n v="383"/>
    <n v="35"/>
    <n v="0.93"/>
    <n v="-6.6666675437362821E-2"/>
    <n v="5107918"/>
    <n v="2043167"/>
    <n v="1506427"/>
    <n v="1235270"/>
    <n v="-0.14666660875222048"/>
    <n v="-0.12027482383253263"/>
    <n v="-6.4713303507013986E-2"/>
    <n v="-9.1954935524514836E-2"/>
  </r>
  <r>
    <x v="263"/>
    <n v="43991955"/>
    <n v="8868778"/>
    <n v="3045538"/>
    <n v="1967417"/>
    <n v="1473202"/>
    <x v="260"/>
    <x v="257"/>
    <n v="-1.0101021238273722E-2"/>
    <x v="257"/>
    <n v="0.2015999970903771"/>
    <n v="0.34339995882183544"/>
    <n v="0.6459998200646323"/>
    <n v="0.74880007644541036"/>
    <n v="15837104"/>
    <n v="11877828"/>
    <n v="4839115"/>
    <n v="11437908"/>
    <n v="-1.0101003787368557E-2"/>
    <n v="-1.010098316280561E-2"/>
    <n v="-1.0100863394915338E-2"/>
    <n v="-1.0100980378326518E-2"/>
    <n v="388449"/>
    <n v="0.17"/>
    <n v="37"/>
    <n v="20"/>
    <n v="25"/>
    <n v="372"/>
    <n v="31"/>
    <n v="0.91"/>
    <n v="-1.0101021238273711E-2"/>
    <n v="8868778"/>
    <n v="3045538"/>
    <n v="1967417.0000000002"/>
    <n v="1473202"/>
    <n v="-4.9696980866703599E-2"/>
    <n v="1.1813784019373235"/>
    <n v="1.0932417623338906"/>
    <n v="1.1152745531323451"/>
  </r>
  <r>
    <x v="264"/>
    <n v="45787545"/>
    <n v="9423076"/>
    <n v="3364038"/>
    <n v="2401923"/>
    <n v="1892235"/>
    <x v="261"/>
    <x v="258"/>
    <n v="-9.7087485730682488E-3"/>
    <x v="258"/>
    <n v="0.20579998337975972"/>
    <n v="0.35699998599183536"/>
    <n v="0.71399996076144201"/>
    <n v="0.78780002522978465"/>
    <n v="16483516"/>
    <n v="12362637"/>
    <n v="5036630"/>
    <n v="11904761"/>
    <n v="-9.7087320312939651E-3"/>
    <n v="-9.7087121998289394E-3"/>
    <n v="-9.7085966046455141E-3"/>
    <n v="-9.708791974362585E-3"/>
    <n v="401959"/>
    <n v="0.19"/>
    <n v="31"/>
    <n v="20"/>
    <n v="25"/>
    <n v="366"/>
    <n v="31"/>
    <n v="0.95"/>
    <n v="-9.7087485730682176E-3"/>
    <n v="9423076"/>
    <n v="3364038"/>
    <n v="2401923"/>
    <n v="1892235"/>
    <n v="-9.7088317327801432E-3"/>
    <n v="-1.8664556898051465E-4"/>
    <n v="2.9219721887517425E-2"/>
    <n v="1.9129463456197149E-2"/>
  </r>
  <r>
    <x v="265"/>
    <n v="20848646"/>
    <n v="5264283"/>
    <n v="2189941"/>
    <n v="1518724"/>
    <n v="1220447"/>
    <x v="262"/>
    <x v="259"/>
    <n v="1.0526296401619062E-2"/>
    <x v="259"/>
    <n v="0.25249999448405425"/>
    <n v="0.41599986170956232"/>
    <n v="0.69349996187111895"/>
    <n v="0.80360025916493061"/>
    <n v="7505512"/>
    <n v="5629134"/>
    <n v="2293351"/>
    <n v="5420648"/>
    <n v="1.0526259099838065E-2"/>
    <n v="1.0526349803258173E-2"/>
    <n v="1.0526283321774077E-2"/>
    <n v="1.0526300090806018E-2"/>
    <n v="405567"/>
    <n v="0.19"/>
    <n v="35"/>
    <n v="22"/>
    <n v="27"/>
    <n v="359"/>
    <n v="31"/>
    <n v="0.91"/>
    <n v="1.0526296401619022E-2"/>
    <n v="5264283"/>
    <n v="2189941"/>
    <n v="1518724"/>
    <n v="1220447"/>
    <n v="3.0941061111112278E-2"/>
    <n v="0.11685243125945077"/>
    <n v="5.0504631291636182E-2"/>
    <n v="5.0505650425083815E-2"/>
  </r>
  <r>
    <x v="266"/>
    <n v="21934513"/>
    <n v="5702973"/>
    <n v="2235565"/>
    <n v="1615643"/>
    <n v="1338075"/>
    <x v="263"/>
    <x v="260"/>
    <n v="-1.9417484842768062E-2"/>
    <x v="260"/>
    <n v="0.25999998267570379"/>
    <n v="0.39199992705559011"/>
    <n v="0.7227000780563303"/>
    <n v="0.82819967034796671"/>
    <n v="7896424"/>
    <n v="5922318"/>
    <n v="2412796"/>
    <n v="5702973"/>
    <n v="-1.9417496223979036E-2"/>
    <n v="-1.9417536813745029E-2"/>
    <n v="-1.941742048806494E-2"/>
    <n v="-1.9417449018664823E-2"/>
    <n v="388298"/>
    <n v="0.19"/>
    <n v="38"/>
    <n v="17"/>
    <n v="30"/>
    <n v="398"/>
    <n v="35"/>
    <n v="0.95"/>
    <n v="-1.9417484842768028E-2"/>
    <n v="5702973"/>
    <n v="2235565"/>
    <n v="1615643"/>
    <n v="1338075"/>
    <n v="7.3479785054560764E-2"/>
    <n v="2.1368854889429967E-2"/>
    <n v="2.1369417893086551E-2"/>
    <n v="-1.7540111192366314E-2"/>
  </r>
  <r>
    <x v="267"/>
    <n v="21282993"/>
    <n v="5586785"/>
    <n v="2279408"/>
    <n v="1747166"/>
    <n v="1404023"/>
    <x v="264"/>
    <x v="261"/>
    <n v="-1.0101037819845726E-2"/>
    <x v="261"/>
    <n v="0.26249996887185933"/>
    <n v="0.40799994988172983"/>
    <n v="0.76649989821918674"/>
    <n v="0.80360023031583716"/>
    <n v="7661877"/>
    <n v="5746408"/>
    <n v="2341129"/>
    <n v="5533578"/>
    <n v="-1.0101084487717182E-2"/>
    <n v="-1.0101041421728851E-2"/>
    <n v="-1.0100980203956111E-2"/>
    <n v="-1.0100995645292876E-2"/>
    <n v="391681"/>
    <n v="0.17"/>
    <n v="32"/>
    <n v="21"/>
    <n v="28"/>
    <n v="388"/>
    <n v="37"/>
    <n v="0.91"/>
    <n v="-1.0101037819845771E-2"/>
    <n v="5586785"/>
    <n v="2279408"/>
    <n v="1747166"/>
    <n v="1404023"/>
    <n v="-1.0101008311254378E-2"/>
    <n v="6.283895533098538E-2"/>
    <n v="0.16248027231523832"/>
    <n v="0.17446451485539427"/>
  </r>
  <r>
    <x v="268"/>
    <n v="22368860"/>
    <n v="5424448"/>
    <n v="2213175"/>
    <n v="1647930"/>
    <n v="1337789"/>
    <x v="265"/>
    <x v="262"/>
    <n v="5.1020408642713067E-2"/>
    <x v="262"/>
    <n v="0.24249997541224722"/>
    <n v="0.40800003981971988"/>
    <n v="0.74459995255684708"/>
    <n v="0.81179965168423418"/>
    <n v="8052789"/>
    <n v="6039592"/>
    <n v="2460574"/>
    <n v="5815903"/>
    <n v="5.1020396177072547E-2"/>
    <n v="5.1020393957407872E-2"/>
    <n v="5.1020255611715637E-2"/>
    <n v="5.1020334402081202E-2"/>
    <n v="400929"/>
    <n v="0.19"/>
    <n v="30"/>
    <n v="18"/>
    <n v="28"/>
    <n v="394"/>
    <n v="35"/>
    <n v="0.91"/>
    <n v="5.102040864271299E-2"/>
    <n v="5424448"/>
    <n v="2213175"/>
    <n v="1647930"/>
    <n v="1337789"/>
    <n v="7.3147223085003876E-2"/>
    <n v="7.314716130652732E-2"/>
    <n v="7.3147065814451073E-2"/>
    <n v="6.2415223682413146E-2"/>
  </r>
  <r>
    <x v="269"/>
    <n v="20848646"/>
    <n v="5055796"/>
    <n v="1961649"/>
    <n v="1474964"/>
    <n v="1197375"/>
    <x v="266"/>
    <x v="263"/>
    <n v="-2.0408172854259776E-2"/>
    <x v="263"/>
    <n v="0.24249996858309167"/>
    <n v="0.38800003006450418"/>
    <n v="0.75190005959272022"/>
    <n v="0.81179947442785039"/>
    <n v="7505512"/>
    <n v="5629134"/>
    <n v="2293351"/>
    <n v="5420648"/>
    <n v="-2.0408184574093213E-2"/>
    <n v="-2.0408227191664796E-2"/>
    <n v="-2.0408102244686255E-2"/>
    <n v="-2.0408133760832503E-2"/>
    <n v="400010"/>
    <n v="0.19"/>
    <n v="37"/>
    <n v="21"/>
    <n v="29"/>
    <n v="393"/>
    <n v="38"/>
    <n v="0.92"/>
    <n v="-2.0408172854259738E-2"/>
    <n v="5055796"/>
    <n v="1961649"/>
    <n v="1474964"/>
    <n v="1197375"/>
    <n v="-1.0204157545207315E-2"/>
    <n v="-3.9897864442798858E-2"/>
    <n v="-2.0885844451805524E-2"/>
    <n v="-3.0677503703643749E-2"/>
  </r>
  <r>
    <x v="270"/>
    <n v="43991955"/>
    <n v="9238310"/>
    <n v="3141025"/>
    <n v="2135897"/>
    <n v="1582700"/>
    <x v="267"/>
    <x v="264"/>
    <n v="0"/>
    <x v="264"/>
    <n v="0.20999998749771406"/>
    <n v="0.33999995670203748"/>
    <n v="0.68"/>
    <n v="0.74100015122452068"/>
    <n v="15837104"/>
    <n v="11877828"/>
    <n v="4839115"/>
    <n v="11437908"/>
    <n v="0"/>
    <n v="0"/>
    <n v="0"/>
    <n v="0"/>
    <n v="406277"/>
    <n v="0.19"/>
    <n v="38"/>
    <n v="17"/>
    <n v="30"/>
    <n v="397"/>
    <n v="36"/>
    <n v="0.94"/>
    <n v="0"/>
    <n v="9238310"/>
    <n v="3141025"/>
    <n v="2135897"/>
    <n v="1582700"/>
    <n v="4.1666619685372774E-2"/>
    <n v="3.1353081130493177E-2"/>
    <n v="8.5635124632957638E-2"/>
    <n v="7.4326534989770598E-2"/>
  </r>
  <r>
    <x v="271"/>
    <n v="42645263"/>
    <n v="8865950"/>
    <n v="2984278"/>
    <n v="1948137"/>
    <n v="1565133"/>
    <x v="268"/>
    <x v="265"/>
    <n v="-6.8627440060392009E-2"/>
    <x v="265"/>
    <n v="0.20789999583306593"/>
    <n v="0.33659991315087495"/>
    <n v="0.65280010776475916"/>
    <n v="0.80339986356195692"/>
    <n v="15352294"/>
    <n v="11514221"/>
    <n v="4690978"/>
    <n v="11087768"/>
    <n v="-6.8627470013072456E-2"/>
    <n v="-6.8627429568626774E-2"/>
    <n v="-6.8627633953655565E-2"/>
    <n v="-6.8627417215683661E-2"/>
    <n v="400829"/>
    <n v="0.18"/>
    <n v="30"/>
    <n v="22"/>
    <n v="28"/>
    <n v="360"/>
    <n v="39"/>
    <n v="0.91"/>
    <n v="-6.8627440060391967E-2"/>
    <n v="8865950"/>
    <n v="2984278"/>
    <n v="1948137"/>
    <n v="1565133"/>
    <n v="-5.9123581301901873E-2"/>
    <n v="-0.11288814216724063"/>
    <n v="-0.18892612294399114"/>
    <n v="-0.17286542104971103"/>
  </r>
  <r>
    <x v="272"/>
    <n v="21717340"/>
    <n v="5375041"/>
    <n v="2150016"/>
    <n v="1553817"/>
    <n v="1235906"/>
    <x v="269"/>
    <x v="266"/>
    <n v="4.1666686651977258E-2"/>
    <x v="266"/>
    <n v="0.24749997006999935"/>
    <n v="0.39999992558196301"/>
    <n v="0.72270020316127881"/>
    <n v="0.79539997309850519"/>
    <n v="7818242"/>
    <n v="5863681"/>
    <n v="2388907"/>
    <n v="5646508"/>
    <n v="4.1666711078471419E-2"/>
    <n v="4.166662225486184E-2"/>
    <n v="4.1666539487413834E-2"/>
    <n v="4.1666605173403592E-2"/>
    <n v="392169"/>
    <n v="0.18"/>
    <n v="32"/>
    <n v="18"/>
    <n v="28"/>
    <n v="359"/>
    <n v="34"/>
    <n v="0.91"/>
    <n v="4.1666686651977307E-2"/>
    <n v="5375041"/>
    <n v="2150016"/>
    <n v="1553817"/>
    <n v="1235906"/>
    <n v="2.1039522381300468E-2"/>
    <n v="-1.8231084764384065E-2"/>
    <n v="2.310689763248619E-2"/>
    <n v="1.2666670490402376E-2"/>
  </r>
  <r>
    <x v="273"/>
    <n v="21934513"/>
    <n v="5319119"/>
    <n v="2085094"/>
    <n v="1476455"/>
    <n v="1174372"/>
    <x v="270"/>
    <x v="267"/>
    <n v="0"/>
    <x v="267"/>
    <n v="0.24249998164992312"/>
    <n v="0.3919998781753144"/>
    <n v="0.70809997055288632"/>
    <n v="0.79539979206951783"/>
    <n v="7896424"/>
    <n v="5922318"/>
    <n v="2412796"/>
    <n v="5702973"/>
    <n v="0"/>
    <n v="0"/>
    <n v="0"/>
    <n v="0"/>
    <n v="383376"/>
    <n v="0.17"/>
    <n v="30"/>
    <n v="21"/>
    <n v="25"/>
    <n v="394"/>
    <n v="35"/>
    <n v="0.92"/>
    <n v="0"/>
    <n v="5319119"/>
    <n v="2085094.0000000002"/>
    <n v="1476455"/>
    <n v="1174372"/>
    <n v="-6.7307700737843201E-2"/>
    <n v="-6.7307817039540252E-2"/>
    <n v="-8.615022006718065E-2"/>
    <n v="-0.12234217065560604"/>
  </r>
  <r>
    <x v="274"/>
    <n v="21500167"/>
    <n v="5267540"/>
    <n v="2085946"/>
    <n v="1461831"/>
    <n v="1150753"/>
    <x v="271"/>
    <x v="268"/>
    <n v="1.0204109920066262E-2"/>
    <x v="268"/>
    <n v="0.24499995744219102"/>
    <n v="0.39600003037471004"/>
    <n v="0.700800020710028"/>
    <n v="0.7871997515444672"/>
    <n v="7740060"/>
    <n v="5805045"/>
    <n v="2365018"/>
    <n v="5590043"/>
    <n v="1.0204157545207204E-2"/>
    <n v="1.0204113595832398E-2"/>
    <n v="1.0204051122343127E-2"/>
    <n v="1.0204066880416196E-2"/>
    <n v="384903"/>
    <n v="0.19"/>
    <n v="34"/>
    <n v="19"/>
    <n v="26"/>
    <n v="380"/>
    <n v="30"/>
    <n v="0.94"/>
    <n v="1.0204109920066224E-2"/>
    <n v="5267540"/>
    <n v="2085946.0000000002"/>
    <n v="1461831"/>
    <n v="1150753"/>
    <n v="-5.7142882713403176E-2"/>
    <n v="-8.4873791791552744E-2"/>
    <n v="-0.16331304524012025"/>
    <n v="-0.18038878280484005"/>
  </r>
  <r>
    <x v="275"/>
    <n v="21282993"/>
    <n v="5480370"/>
    <n v="2126383"/>
    <n v="1567782"/>
    <n v="1311293"/>
    <x v="272"/>
    <x v="269"/>
    <n v="-4.8543689754417474E-2"/>
    <x v="269"/>
    <n v="0.2574999672273538"/>
    <n v="0.38799989781711819"/>
    <n v="0.73729991257454564"/>
    <n v="0.83640008623647932"/>
    <n v="7661877"/>
    <n v="5746408"/>
    <n v="2341129"/>
    <n v="5533578"/>
    <n v="-4.8543678469658125E-2"/>
    <n v="-4.8543676460264251E-2"/>
    <n v="-4.8543551220162406E-2"/>
    <n v="-4.8543622546662113E-2"/>
    <n v="381179"/>
    <n v="0.17"/>
    <n v="37"/>
    <n v="18"/>
    <n v="28"/>
    <n v="387"/>
    <n v="33"/>
    <n v="0.93"/>
    <n v="-4.8543689754417522E-2"/>
    <n v="5480370"/>
    <n v="2126383"/>
    <n v="1567782"/>
    <n v="1311293"/>
    <n v="1.0309251743218839E-2"/>
    <n v="-3.921605837767006E-2"/>
    <n v="-4.8635560976497794E-2"/>
    <n v="-1.9805813921328408E-2"/>
  </r>
  <r>
    <x v="276"/>
    <n v="21065820"/>
    <n v="5213790"/>
    <n v="2064661"/>
    <n v="1431842"/>
    <n v="1127146"/>
    <x v="273"/>
    <x v="270"/>
    <n v="1.0416695645367069E-2"/>
    <x v="270"/>
    <n v="0.247499978638382"/>
    <n v="0.39600003068784895"/>
    <n v="0.69349980456840132"/>
    <n v="0.78719998435581584"/>
    <n v="7583695"/>
    <n v="5687771"/>
    <n v="2317240"/>
    <n v="5477113"/>
    <n v="1.0416744387324872E-2"/>
    <n v="1.0416699975520194E-2"/>
    <n v="1.0416634871853514E-2"/>
    <n v="1.0416651293351009E-2"/>
    <n v="389368"/>
    <n v="0.19"/>
    <n v="34"/>
    <n v="22"/>
    <n v="29"/>
    <n v="357"/>
    <n v="40"/>
    <n v="0.94"/>
    <n v="1.041669564536709E-2"/>
    <n v="5213790"/>
    <n v="2064661"/>
    <n v="1431842"/>
    <n v="1127146"/>
    <n v="3.1250074172296527E-2"/>
    <n v="5.2512962308751465E-2"/>
    <n v="-2.9235967793112216E-2"/>
    <n v="-5.8652468942478331E-2"/>
  </r>
  <r>
    <x v="277"/>
    <n v="46236443"/>
    <n v="9612556"/>
    <n v="3235586"/>
    <n v="2178196"/>
    <n v="1648023"/>
    <x v="274"/>
    <x v="271"/>
    <n v="5.1020419528979843E-2"/>
    <x v="271"/>
    <n v="0.20789998919250774"/>
    <n v="0.33659996363090111"/>
    <n v="0.67319984695198953"/>
    <n v="0.75659995702866045"/>
    <n v="16645119"/>
    <n v="12483839"/>
    <n v="5086008"/>
    <n v="12021475"/>
    <n v="5.1020375947521623E-2"/>
    <n v="5.1020354899902642E-2"/>
    <n v="5.1020279534584212E-2"/>
    <n v="5.102043135860157E-2"/>
    <n v="409180"/>
    <n v="0.19"/>
    <n v="32"/>
    <n v="21"/>
    <n v="29"/>
    <n v="382"/>
    <n v="39"/>
    <n v="0.95"/>
    <n v="5.1020419528979788E-2"/>
    <n v="9612556"/>
    <n v="3235586.0000000005"/>
    <n v="2178196"/>
    <n v="1648023"/>
    <n v="4.0510223190172168E-2"/>
    <n v="3.0105140837783928E-2"/>
    <n v="1.9803857583020168E-2"/>
    <n v="4.1273140835281552E-2"/>
  </r>
  <r>
    <x v="278"/>
    <n v="43543058"/>
    <n v="9144042"/>
    <n v="3140064"/>
    <n v="2135243"/>
    <n v="1698799"/>
    <x v="275"/>
    <x v="272"/>
    <n v="2.1052631332113103E-2"/>
    <x v="272"/>
    <n v="0.2099999958661608"/>
    <n v="0.34339999750657313"/>
    <n v="0.67999983439827982"/>
    <n v="0.79559984507618098"/>
    <n v="15675500"/>
    <n v="11756625"/>
    <n v="4789736"/>
    <n v="11321195"/>
    <n v="2.1052619237229342E-2"/>
    <n v="2.1052574898466903E-2"/>
    <n v="2.1052752752197978E-2"/>
    <n v="2.105265911047205E-2"/>
    <n v="382705"/>
    <n v="0.17"/>
    <n v="31"/>
    <n v="19"/>
    <n v="30"/>
    <n v="372"/>
    <n v="31"/>
    <n v="0.94"/>
    <n v="2.1052631332113016E-2"/>
    <n v="9144042"/>
    <n v="3140064"/>
    <n v="2135243"/>
    <n v="1698799"/>
    <n v="3.1366294644116E-2"/>
    <n v="5.2202241212112366E-2"/>
    <n v="9.6043553405124937E-2"/>
    <n v="8.5402326831010456E-2"/>
  </r>
  <r>
    <x v="279"/>
    <n v="21500167"/>
    <n v="5643793"/>
    <n v="2234942"/>
    <n v="1631507"/>
    <n v="1377971"/>
    <x v="276"/>
    <x v="273"/>
    <n v="-9.9999815815380311E-3"/>
    <x v="273"/>
    <n v="0.26249996104681417"/>
    <n v="0.39599999503879751"/>
    <n v="0.72999970469032305"/>
    <n v="0.84460011510830169"/>
    <n v="7740060"/>
    <n v="5805045"/>
    <n v="2365018"/>
    <n v="5590043"/>
    <n v="-9.9999462794833072E-3"/>
    <n v="-9.9998618615166901E-3"/>
    <n v="-9.9999706978965985E-3"/>
    <n v="-9.9999858319513857E-3"/>
    <n v="402657"/>
    <n v="0.18"/>
    <n v="30"/>
    <n v="19"/>
    <n v="26"/>
    <n v="388"/>
    <n v="32"/>
    <n v="0.91"/>
    <n v="-9.999981581538071E-3"/>
    <n v="5643792.9999999991"/>
    <n v="2234942"/>
    <n v="1631507"/>
    <n v="1377971"/>
    <n v="4.99999906977453E-2"/>
    <n v="3.9500171161516828E-2"/>
    <n v="4.9999452960033164E-2"/>
    <n v="0.11494806239309452"/>
  </r>
  <r>
    <x v="280"/>
    <n v="22368860"/>
    <n v="5536293"/>
    <n v="2303097"/>
    <n v="1630823"/>
    <n v="1270411"/>
    <x v="277"/>
    <x v="274"/>
    <n v="1.9801989677181275E-2"/>
    <x v="274"/>
    <n v="0.24750000670575076"/>
    <n v="0.41599983960386488"/>
    <n v="0.70810000620903069"/>
    <n v="0.77899992825708242"/>
    <n v="8052789"/>
    <n v="6039592"/>
    <n v="2460574"/>
    <n v="5815903"/>
    <n v="1.9802001513596457E-2"/>
    <n v="1.9802043726797613E-2"/>
    <n v="1.9801922748545753E-2"/>
    <n v="1.9801952420255287E-2"/>
    <n v="386505"/>
    <n v="0.19"/>
    <n v="38"/>
    <n v="18"/>
    <n v="29"/>
    <n v="387"/>
    <n v="39"/>
    <n v="0.95"/>
    <n v="1.9801989677181345E-2"/>
    <n v="5536293"/>
    <n v="2303097"/>
    <n v="1630823"/>
    <n v="1270411"/>
    <n v="4.082894178528429E-2"/>
    <n v="0.10455308010094488"/>
    <n v="0.10455313572035729"/>
    <n v="8.1779027429128126E-2"/>
  </r>
  <r>
    <x v="281"/>
    <n v="20631473"/>
    <n v="5415761"/>
    <n v="2166304"/>
    <n v="1660472"/>
    <n v="1402435"/>
    <x v="278"/>
    <x v="275"/>
    <n v="-4.0404058256849784E-2"/>
    <x v="275"/>
    <n v="0.2624999678888657"/>
    <n v="0.39999992614149699"/>
    <n v="0.76649999261414836"/>
    <n v="0.84460021006075381"/>
    <n v="7427330"/>
    <n v="5570497"/>
    <n v="2269462"/>
    <n v="5364183"/>
    <n v="-4.0404079554938854E-2"/>
    <n v="-4.0404165686915405E-2"/>
    <n v="-4.0403920815824668E-2"/>
    <n v="-4.0403982581171505E-2"/>
    <n v="382253"/>
    <n v="0.19"/>
    <n v="34"/>
    <n v="19"/>
    <n v="29"/>
    <n v="366"/>
    <n v="34"/>
    <n v="0.91"/>
    <n v="-4.0404058256849819E-2"/>
    <n v="5415761"/>
    <n v="2166304"/>
    <n v="1660472"/>
    <n v="1402435"/>
    <n v="2.8138561833417564E-2"/>
    <n v="3.8523528413487051E-2"/>
    <n v="0.1358850646894203"/>
    <n v="0.21871070507745793"/>
  </r>
  <r>
    <x v="282"/>
    <n v="21282993"/>
    <n v="5267540"/>
    <n v="2022735"/>
    <n v="1402767"/>
    <n v="1127263"/>
    <x v="279"/>
    <x v="276"/>
    <n v="0"/>
    <x v="276"/>
    <n v="0.2474999639383427"/>
    <n v="0.38399993165690244"/>
    <n v="0.69350013719048709"/>
    <n v="0.80359959993355989"/>
    <n v="7661877"/>
    <n v="5746408"/>
    <n v="2341129"/>
    <n v="5533578"/>
    <n v="0"/>
    <n v="0"/>
    <n v="0"/>
    <n v="0"/>
    <n v="408424"/>
    <n v="0.17"/>
    <n v="33"/>
    <n v="22"/>
    <n v="29"/>
    <n v="368"/>
    <n v="30"/>
    <n v="0.93"/>
    <n v="0"/>
    <n v="5267540"/>
    <n v="2022734.9999999998"/>
    <n v="1402767"/>
    <n v="1127263"/>
    <n v="-3.8834969171789524E-2"/>
    <n v="-4.8743805796039652E-2"/>
    <n v="-0.10525379166236126"/>
    <n v="-0.14034239487284683"/>
  </r>
  <r>
    <x v="283"/>
    <n v="21282993"/>
    <n v="5267540"/>
    <n v="2043805"/>
    <n v="1536737"/>
    <n v="1234922"/>
    <x v="280"/>
    <x v="277"/>
    <n v="1.0309259264533743E-2"/>
    <x v="277"/>
    <n v="0.2474999639383427"/>
    <n v="0.38799990128219247"/>
    <n v="0.75190001003031115"/>
    <n v="0.80360009552708112"/>
    <n v="7661877"/>
    <n v="5746408"/>
    <n v="2341129"/>
    <n v="5533578"/>
    <n v="1.0309222615097369E-2"/>
    <n v="1.0309310976127639E-2"/>
    <n v="1.0309247207885175E-2"/>
    <n v="1.0309263292541226E-2"/>
    <n v="388464"/>
    <n v="0.18"/>
    <n v="31"/>
    <n v="19"/>
    <n v="25"/>
    <n v="384"/>
    <n v="30"/>
    <n v="0.95"/>
    <n v="1.0309259264533733E-2"/>
    <n v="5267540"/>
    <n v="2043805.0000000002"/>
    <n v="1536737"/>
    <n v="1234922"/>
    <n v="1.0309199258121238E-2"/>
    <n v="-1.0101416164687405E-2"/>
    <n v="7.3258781345986401E-2"/>
    <n v="9.5618491304586994E-2"/>
  </r>
  <r>
    <x v="284"/>
    <n v="45338648"/>
    <n v="9045060"/>
    <n v="2983060"/>
    <n v="2028481"/>
    <n v="1645504"/>
    <x v="281"/>
    <x v="278"/>
    <n v="-1.9417475518175187E-2"/>
    <x v="278"/>
    <n v="0.19949999391247838"/>
    <n v="0.3297999128806221"/>
    <n v="0.68000006704524885"/>
    <n v="0.81120010490608485"/>
    <n v="16321913"/>
    <n v="12241435"/>
    <n v="4987251"/>
    <n v="11788048"/>
    <n v="-1.941746406258793E-2"/>
    <n v="-1.9417424399657879E-2"/>
    <n v="-1.9417389827149356E-2"/>
    <n v="-1.9417500764257301E-2"/>
    <n v="387248"/>
    <n v="0.17"/>
    <n v="33"/>
    <n v="17"/>
    <n v="27"/>
    <n v="360"/>
    <n v="39"/>
    <n v="0.95"/>
    <n v="-1.9417475518175131E-2"/>
    <n v="9045060"/>
    <n v="2983059.9999999995"/>
    <n v="2028481"/>
    <n v="1645504"/>
    <n v="-5.9036951254172187E-2"/>
    <n v="-7.8046449700301834E-2"/>
    <n v="-6.8733484039085524E-2"/>
    <n v="-1.5284980852815488E-3"/>
  </r>
  <r>
    <x v="285"/>
    <n v="43543058"/>
    <n v="9509803"/>
    <n v="3104000"/>
    <n v="2089612"/>
    <n v="1678794"/>
    <x v="282"/>
    <x v="279"/>
    <n v="0"/>
    <x v="279"/>
    <n v="0.21839998008408137"/>
    <n v="0.32640003163051851"/>
    <n v="0.67319974226804125"/>
    <n v="0.80339986562098609"/>
    <n v="15675500"/>
    <n v="11756625"/>
    <n v="4789736"/>
    <n v="11321195"/>
    <n v="0"/>
    <n v="0"/>
    <n v="0"/>
    <n v="0"/>
    <n v="404505"/>
    <n v="0.19"/>
    <n v="32"/>
    <n v="21"/>
    <n v="27"/>
    <n v="387"/>
    <n v="36"/>
    <n v="0.95"/>
    <n v="0"/>
    <n v="9509803"/>
    <n v="3104000"/>
    <n v="2089612"/>
    <n v="1678794"/>
    <n v="3.9999925634637279E-2"/>
    <n v="-1.1485116226930381E-2"/>
    <n v="-2.1370401401620276E-2"/>
    <n v="-1.1775966432756357E-2"/>
  </r>
  <r>
    <x v="286"/>
    <n v="20848646"/>
    <n v="5107918"/>
    <n v="1981872"/>
    <n v="1403363"/>
    <n v="1104728"/>
    <x v="283"/>
    <x v="280"/>
    <n v="-3.0303066948270674E-2"/>
    <x v="280"/>
    <n v="0.2449999870495187"/>
    <n v="0.38799996397749531"/>
    <n v="0.70809971582423081"/>
    <n v="0.78720046060783988"/>
    <n v="7505512"/>
    <n v="5629134"/>
    <n v="2293351"/>
    <n v="5420648"/>
    <n v="-3.0303124265186554E-2"/>
    <n v="-3.0303124265186554E-2"/>
    <n v="-3.0302940611868445E-2"/>
    <n v="-3.0302986935878629E-2"/>
    <n v="401477"/>
    <n v="0.18"/>
    <n v="31"/>
    <n v="21"/>
    <n v="25"/>
    <n v="362"/>
    <n v="36"/>
    <n v="0.93"/>
    <n v="-3.0303066948270681E-2"/>
    <n v="5107918"/>
    <n v="1981872"/>
    <n v="1403363"/>
    <n v="1104728"/>
    <n v="-9.4949442688631369E-2"/>
    <n v="-0.11323336355037406"/>
    <n v="-0.13983635988077281"/>
    <n v="-0.19829372316253391"/>
  </r>
  <r>
    <x v="287"/>
    <n v="21934513"/>
    <n v="5209447"/>
    <n v="2000427"/>
    <n v="1416502"/>
    <n v="1126686"/>
    <x v="284"/>
    <x v="281"/>
    <n v="-1.9417484842768062E-2"/>
    <x v="281"/>
    <n v="0.23750000740841615"/>
    <n v="0.38399987561059745"/>
    <n v="0.70809982068828303"/>
    <n v="0.79540021828419583"/>
    <n v="7896424"/>
    <n v="5922318"/>
    <n v="2412796"/>
    <n v="5702973"/>
    <n v="-1.9417496223979036E-2"/>
    <n v="-1.9417536813745029E-2"/>
    <n v="-1.941742048806494E-2"/>
    <n v="-1.9417449018664823E-2"/>
    <n v="402669"/>
    <n v="0.19"/>
    <n v="35"/>
    <n v="17"/>
    <n v="25"/>
    <n v="394"/>
    <n v="32"/>
    <n v="0.91"/>
    <n v="-1.9417484842768028E-2"/>
    <n v="5209447"/>
    <n v="2000427"/>
    <n v="1416502"/>
    <n v="1126686"/>
    <n v="-5.9036976547303444E-2"/>
    <n v="-0.1314186940454527"/>
    <n v="-0.13141892161197133"/>
    <n v="-0.11313267910935909"/>
  </r>
  <r>
    <x v="288"/>
    <n v="20631473"/>
    <n v="5364183"/>
    <n v="2252956"/>
    <n v="1644658"/>
    <n v="1308161"/>
    <x v="285"/>
    <x v="282"/>
    <n v="0"/>
    <x v="282"/>
    <n v="0.26000000096939274"/>
    <n v="0.41999983967735627"/>
    <n v="0.73000005326335715"/>
    <n v="0.79540001629518109"/>
    <n v="7427330"/>
    <n v="5570497"/>
    <n v="2269462"/>
    <n v="5364183"/>
    <n v="0"/>
    <n v="0"/>
    <n v="0"/>
    <n v="0"/>
    <n v="401441"/>
    <n v="0.19"/>
    <n v="38"/>
    <n v="22"/>
    <n v="26"/>
    <n v="371"/>
    <n v="31"/>
    <n v="0.95"/>
    <n v="0"/>
    <n v="5364183"/>
    <n v="2252956"/>
    <n v="1644658"/>
    <n v="1308161"/>
    <n v="-9.5236846677687614E-3"/>
    <n v="3.99999261414834E-2"/>
    <n v="-9.5237980526019506E-3"/>
    <n v="-6.7221653766484701E-2"/>
  </r>
  <r>
    <x v="289"/>
    <n v="22151687"/>
    <n v="5648680"/>
    <n v="2146498"/>
    <n v="1504266"/>
    <n v="1196493"/>
    <x v="286"/>
    <x v="283"/>
    <n v="4.0816345708519552E-2"/>
    <x v="283"/>
    <n v="0.25499999164849158"/>
    <n v="0.37999992918699588"/>
    <n v="0.70080009392042297"/>
    <n v="0.79539988273350593"/>
    <n v="7974607"/>
    <n v="5980955"/>
    <n v="2436685"/>
    <n v="5759438"/>
    <n v="4.0816369148186427E-2"/>
    <n v="4.0816280361575474E-2"/>
    <n v="4.081620448937251E-2"/>
    <n v="4.0816267521665006E-2"/>
    <n v="404247"/>
    <n v="0.17"/>
    <n v="37"/>
    <n v="18"/>
    <n v="27"/>
    <n v="365"/>
    <n v="34"/>
    <n v="0.92"/>
    <n v="4.0816345708519476E-2"/>
    <n v="5648679.9999999991"/>
    <n v="2146498"/>
    <n v="1504266"/>
    <n v="1196493"/>
    <n v="7.23563560979128E-2"/>
    <n v="6.118596850304181E-2"/>
    <n v="7.2356278697745191E-2"/>
    <n v="6.1414239622874067E-2"/>
  </r>
  <r>
    <x v="290"/>
    <n v="20848646"/>
    <n v="5316404"/>
    <n v="2190358"/>
    <n v="1566982"/>
    <n v="1323473"/>
    <x v="287"/>
    <x v="284"/>
    <n v="-2.0408172854259776E-2"/>
    <x v="284"/>
    <n v="0.25499996498573574"/>
    <n v="0.41199991573251393"/>
    <n v="0.7153999483189506"/>
    <n v="0.84460000178687433"/>
    <n v="7505512"/>
    <n v="5629134"/>
    <n v="2293351"/>
    <n v="5420648"/>
    <n v="-2.0408184574093213E-2"/>
    <n v="-2.0408227191664796E-2"/>
    <n v="-2.0408102244686255E-2"/>
    <n v="-2.0408133760832503E-2"/>
    <n v="384464"/>
    <n v="0.18"/>
    <n v="35"/>
    <n v="20"/>
    <n v="30"/>
    <n v="383"/>
    <n v="39"/>
    <n v="0.94"/>
    <n v="-2.0408172854259738E-2"/>
    <n v="5316403.9999999991"/>
    <n v="2190358"/>
    <n v="1566982"/>
    <n v="1323473"/>
    <n v="9.2764364390207632E-3"/>
    <n v="7.170596020657527E-2"/>
    <n v="1.9681311766424514E-2"/>
    <n v="7.1705743358689844E-2"/>
  </r>
  <r>
    <x v="291"/>
    <n v="46236443"/>
    <n v="9418363"/>
    <n v="3202243"/>
    <n v="2221076"/>
    <n v="1697790"/>
    <x v="288"/>
    <x v="285"/>
    <n v="1.9801979979641171E-2"/>
    <x v="285"/>
    <n v="0.2036999905031622"/>
    <n v="0.33999995540626327"/>
    <n v="0.69360007969413939"/>
    <n v="0.76439977740518561"/>
    <n v="16645119"/>
    <n v="12483839"/>
    <n v="5086008"/>
    <n v="12021475"/>
    <n v="1.9801968065875641E-2"/>
    <n v="1.9801926816586546E-2"/>
    <n v="1.9801890861318228E-2"/>
    <n v="1.9802006235468239E-2"/>
    <n v="383538"/>
    <n v="0.19"/>
    <n v="34"/>
    <n v="19"/>
    <n v="27"/>
    <n v="386"/>
    <n v="35"/>
    <n v="0.92"/>
    <n v="1.9801979979641209E-2"/>
    <n v="9418363"/>
    <n v="3202243"/>
    <n v="2221076"/>
    <n v="1697790"/>
    <n v="4.1271478575045428E-2"/>
    <n v="7.3475893880780241E-2"/>
    <n v="9.4945429609643917E-2"/>
    <n v="3.177506709190614E-2"/>
  </r>
  <r>
    <x v="292"/>
    <n v="43094160"/>
    <n v="9140271"/>
    <n v="3169846"/>
    <n v="2069275"/>
    <n v="1694736"/>
    <x v="289"/>
    <x v="286"/>
    <n v="-1.0309289715021874E-2"/>
    <x v="286"/>
    <n v="0.21209999220311987"/>
    <n v="0.34680000188178228"/>
    <n v="0.65279985210637992"/>
    <n v="0.81899989126626471"/>
    <n v="15513897"/>
    <n v="11635423"/>
    <n v="4740357"/>
    <n v="11204481"/>
    <n v="-1.0309272431501371E-2"/>
    <n v="-1.0309251166895295E-2"/>
    <n v="-1.0309336464473184E-2"/>
    <n v="-1.0309335719418278E-2"/>
    <n v="392178"/>
    <n v="0.19"/>
    <n v="38"/>
    <n v="22"/>
    <n v="25"/>
    <n v="361"/>
    <n v="33"/>
    <n v="0.94"/>
    <n v="-1.0309289715021853E-2"/>
    <n v="9140271"/>
    <n v="3169846"/>
    <n v="2069275"/>
    <n v="1694736"/>
    <n v="-3.8858007889332691E-2"/>
    <n v="2.1213273195876292E-2"/>
    <n v="-9.7324287953935995E-3"/>
    <n v="9.4961025593371939E-3"/>
  </r>
  <r>
    <x v="293"/>
    <n v="22803207"/>
    <n v="5700801"/>
    <n v="2371533"/>
    <n v="1748531"/>
    <n v="1462471"/>
    <x v="290"/>
    <x v="287"/>
    <n v="9.3750020984576077E-2"/>
    <x v="287"/>
    <n v="0.24999996710988942"/>
    <n v="0.4159999621105876"/>
    <n v="0.73729988155340875"/>
    <n v="0.83639981218519999"/>
    <n v="8209154"/>
    <n v="6156866"/>
    <n v="2508352"/>
    <n v="5928833"/>
    <n v="9.3750033308853453E-2"/>
    <n v="9.3750122132463032E-2"/>
    <n v="9.3749713846681182E-2"/>
    <n v="9.3749861640158194E-2"/>
    <n v="383369"/>
    <n v="0.19"/>
    <n v="31"/>
    <n v="22"/>
    <n v="30"/>
    <n v="368"/>
    <n v="36"/>
    <n v="0.92"/>
    <n v="9.3750020984576174E-2"/>
    <n v="5700801"/>
    <n v="2371533"/>
    <n v="1748531.0000000002"/>
    <n v="1462471"/>
    <n v="0.11607136214794367"/>
    <n v="0.19661259657535912"/>
    <n v="0.24595774578637197"/>
    <n v="0.32382903302894461"/>
  </r>
  <r>
    <x v="294"/>
    <n v="21717340"/>
    <n v="5429335"/>
    <n v="2106582"/>
    <n v="1568560"/>
    <n v="1350531"/>
    <x v="291"/>
    <x v="288"/>
    <n v="-9.9009720434640736E-3"/>
    <x v="288"/>
    <n v="0.25"/>
    <n v="0.38800000368369236"/>
    <n v="0.74459954561464969"/>
    <n v="0.86100053552302747"/>
    <n v="7818242"/>
    <n v="5863681"/>
    <n v="2388907"/>
    <n v="5646508"/>
    <n v="-9.9009374369968262E-3"/>
    <n v="-9.9010218633988067E-3"/>
    <n v="-9.9009613742728764E-3"/>
    <n v="-9.9009762101276433E-3"/>
    <n v="399709"/>
    <n v="0.18"/>
    <n v="37"/>
    <n v="19"/>
    <n v="29"/>
    <n v="376"/>
    <n v="32"/>
    <n v="0.94"/>
    <n v="-9.9009720434641065E-3"/>
    <n v="5429335"/>
    <n v="2106582"/>
    <n v="1568560"/>
    <n v="1350531"/>
    <n v="4.2209470602158072E-2"/>
    <n v="5.3066170372625399E-2"/>
    <n v="0.10734753639599526"/>
    <n v="0.19867558485682779"/>
  </r>
  <r>
    <x v="295"/>
    <n v="21717340"/>
    <n v="5320748"/>
    <n v="2085733"/>
    <n v="1568262"/>
    <n v="1324554"/>
    <x v="292"/>
    <x v="289"/>
    <n v="5.2631578947368363E-2"/>
    <x v="289"/>
    <n v="0.24499998618615354"/>
    <n v="0.39199995940420407"/>
    <n v="0.75189969185892924"/>
    <n v="0.84459994567234298"/>
    <n v="7818242"/>
    <n v="5863681"/>
    <n v="2388907"/>
    <n v="5646508"/>
    <n v="5.2631564774959561E-2"/>
    <n v="5.2631569499094866E-2"/>
    <n v="5.2631416608870385E-2"/>
    <n v="5.2631500454030089E-2"/>
    <n v="394443"/>
    <n v="0.18"/>
    <n v="37"/>
    <n v="18"/>
    <n v="30"/>
    <n v="369"/>
    <n v="33"/>
    <n v="0.95"/>
    <n v="5.2631578947368418E-2"/>
    <n v="5320748"/>
    <n v="2085733"/>
    <n v="1568262"/>
    <n v="1324554"/>
    <n v="-8.0972256166502721E-3"/>
    <n v="-7.4223819728392426E-2"/>
    <n v="-4.6450994674880786E-2"/>
    <n v="1.2531332152540875E-2"/>
  </r>
  <r>
    <x v="296"/>
    <n v="21065820"/>
    <n v="5319119"/>
    <n v="2234030"/>
    <n v="1663458"/>
    <n v="1309474"/>
    <x v="293"/>
    <x v="290"/>
    <n v="-4.9019607400555998E-2"/>
    <x v="290"/>
    <n v="0.25249997389135576"/>
    <n v="0.42000000376002117"/>
    <n v="0.74459966965528668"/>
    <n v="0.7871999172807489"/>
    <n v="7583695"/>
    <n v="5687771"/>
    <n v="2317240"/>
    <n v="5477113"/>
    <n v="-4.9019594319820392E-2"/>
    <n v="-4.9019596368807372E-2"/>
    <n v="-4.9019467021793939E-2"/>
    <n v="-4.9019539753705099E-2"/>
    <n v="389066"/>
    <n v="0.18"/>
    <n v="38"/>
    <n v="21"/>
    <n v="27"/>
    <n v="398"/>
    <n v="31"/>
    <n v="0.91"/>
    <n v="-4.9019607400555991E-2"/>
    <n v="5319119"/>
    <n v="2234030"/>
    <n v="1663458"/>
    <n v="1309474"/>
    <n v="-5.8343011110560172E-2"/>
    <n v="4.0778980460266068E-2"/>
    <n v="0.10582702793255971"/>
    <n v="9.4426795643601791E-2"/>
  </r>
  <r>
    <x v="297"/>
    <n v="21500167"/>
    <n v="5321291"/>
    <n v="2107231"/>
    <n v="1507513"/>
    <n v="1186714"/>
    <x v="294"/>
    <x v="291"/>
    <n v="3.1250038971355698E-2"/>
    <x v="291"/>
    <n v="0.24749998453500385"/>
    <n v="0.39599995564986018"/>
    <n v="0.71539997276046152"/>
    <n v="0.78719984504279561"/>
    <n v="7740060"/>
    <n v="5805045"/>
    <n v="2365018"/>
    <n v="5590043"/>
    <n v="3.1250099926560582E-2"/>
    <n v="3.1250099926560582E-2"/>
    <n v="3.124990461556032E-2"/>
    <n v="3.1249953880052805E-2"/>
    <n v="393573"/>
    <n v="0.19"/>
    <n v="37"/>
    <n v="20"/>
    <n v="28"/>
    <n v="375"/>
    <n v="39"/>
    <n v="0.93"/>
    <n v="3.125003897135574E-2"/>
    <n v="5321291"/>
    <n v="2107231"/>
    <n v="1507513"/>
    <n v="1186714"/>
    <n v="9.192303669927071E-4"/>
    <n v="-3.7951330330475708E-2"/>
    <n v="-3.7951297462255451E-2"/>
    <n v="-0.10333342652249045"/>
  </r>
  <r>
    <x v="298"/>
    <n v="43991955"/>
    <n v="9330693"/>
    <n v="3204160"/>
    <n v="2069887"/>
    <n v="1582222"/>
    <x v="295"/>
    <x v="292"/>
    <n v="-4.8543699609418511E-2"/>
    <x v="292"/>
    <n v="0.2120999850995483"/>
    <n v="0.34340000255072156"/>
    <n v="0.64599988764606009"/>
    <n v="0.76440018223217021"/>
    <n v="15837104"/>
    <n v="11877828"/>
    <n v="4839115"/>
    <n v="11437908"/>
    <n v="-4.8543660156469937E-2"/>
    <n v="-4.8543641102708923E-2"/>
    <n v="-4.8543572876802443E-2"/>
    <n v="-4.8543710318409317E-2"/>
    <n v="382825"/>
    <n v="0.17"/>
    <n v="36"/>
    <n v="20"/>
    <n v="28"/>
    <n v="359"/>
    <n v="40"/>
    <n v="0.92"/>
    <n v="-4.8543699609418484E-2"/>
    <n v="9330693"/>
    <n v="3204160"/>
    <n v="2069887"/>
    <n v="1582222"/>
    <n v="-9.3084116634706282E-3"/>
    <n v="5.9864288875011162E-4"/>
    <n v="-6.8070160588831752E-2"/>
    <n v="-6.8069667037737314E-2"/>
  </r>
  <r>
    <x v="299"/>
    <n v="43094160"/>
    <n v="9321266"/>
    <n v="3137538"/>
    <n v="2154861"/>
    <n v="1613560"/>
    <x v="296"/>
    <x v="293"/>
    <n v="0"/>
    <x v="293"/>
    <n v="0.21629998125035968"/>
    <n v="0.33659998545261982"/>
    <n v="0.68679996863782999"/>
    <n v="0.74880003861037903"/>
    <n v="15513897"/>
    <n v="11635423"/>
    <n v="4740357"/>
    <n v="11204481"/>
    <n v="0"/>
    <n v="0"/>
    <n v="0"/>
    <n v="0"/>
    <n v="382944"/>
    <n v="0.18"/>
    <n v="33"/>
    <n v="17"/>
    <n v="27"/>
    <n v="366"/>
    <n v="35"/>
    <n v="0.95"/>
    <n v="0"/>
    <n v="9321266"/>
    <n v="3137537.9999999995"/>
    <n v="2154861"/>
    <n v="1613560"/>
    <n v="1.9801929286341835E-2"/>
    <n v="-1.0192293253363238E-2"/>
    <n v="4.136037984318186E-2"/>
    <n v="-4.7898905788276158E-2"/>
  </r>
  <r>
    <x v="300"/>
    <n v="21065820"/>
    <n v="5424448"/>
    <n v="2104686"/>
    <n v="1490328"/>
    <n v="1222069"/>
    <x v="297"/>
    <x v="294"/>
    <n v="-7.6190467419780084E-2"/>
    <x v="294"/>
    <n v="0.25749996914432954"/>
    <n v="0.3880000324456977"/>
    <n v="0.70809992559460178"/>
    <n v="0.82000002683972928"/>
    <n v="7583695"/>
    <n v="5687771"/>
    <n v="2317240"/>
    <n v="5477113"/>
    <n v="-7.6190433265108659E-2"/>
    <n v="-7.6190548892894561E-2"/>
    <n v="-7.6190263567473826E-2"/>
    <n v="-7.6190373383767107E-2"/>
    <n v="403354"/>
    <n v="0.19"/>
    <n v="31"/>
    <n v="20"/>
    <n v="28"/>
    <n v="395"/>
    <n v="31"/>
    <n v="0.94"/>
    <n v="-7.6190467419780028E-2"/>
    <n v="5424448"/>
    <n v="2104686"/>
    <n v="1490328"/>
    <n v="1222069"/>
    <n v="-4.8476170278527575E-2"/>
    <n v="-0.11252088838738483"/>
    <n v="-0.1476685286105881"/>
    <n v="-0.16438069541208"/>
  </r>
  <r>
    <x v="301"/>
    <n v="22151687"/>
    <n v="5261025"/>
    <n v="2020233"/>
    <n v="1430527"/>
    <n v="1173032"/>
    <x v="298"/>
    <x v="295"/>
    <n v="2.0000009209230951E-2"/>
    <x v="295"/>
    <n v="0.23749997009257129"/>
    <n v="0.38399988595378276"/>
    <n v="0.70810000628640357"/>
    <n v="0.81999990213396878"/>
    <n v="7974607"/>
    <n v="5980955"/>
    <n v="2436685"/>
    <n v="5759438"/>
    <n v="2.0000020464958856E-2"/>
    <n v="2.0000064805708151E-2"/>
    <n v="1.9999941395793197E-2"/>
    <n v="1.9999971663902771E-2"/>
    <n v="396314"/>
    <n v="0.18"/>
    <n v="32"/>
    <n v="22"/>
    <n v="26"/>
    <n v="382"/>
    <n v="30"/>
    <n v="0.93"/>
    <n v="2.0000009209230965E-2"/>
    <n v="5261025"/>
    <n v="2020233"/>
    <n v="1430527"/>
    <n v="1173032"/>
    <n v="-3.1000113273540908E-2"/>
    <n v="-4.0990096753888539E-2"/>
    <n v="-8.7999821492324215E-2"/>
    <n v="-0.13142904531624966"/>
  </r>
  <r>
    <x v="302"/>
    <n v="21500167"/>
    <n v="5643793"/>
    <n v="2325243"/>
    <n v="1629530"/>
    <n v="1376301"/>
    <x v="299"/>
    <x v="296"/>
    <n v="-9.9999815815380311E-3"/>
    <x v="296"/>
    <n v="0.26249996104681417"/>
    <n v="0.41200005032076831"/>
    <n v="0.70079987338957694"/>
    <n v="0.84459997668039255"/>
    <n v="7740060"/>
    <n v="5805045"/>
    <n v="2365018"/>
    <n v="5590043"/>
    <n v="-9.9999462794833072E-3"/>
    <n v="-9.9998618615166901E-3"/>
    <n v="-9.9999706978965985E-3"/>
    <n v="-9.9999858319513857E-3"/>
    <n v="396097"/>
    <n v="0.17"/>
    <n v="34"/>
    <n v="21"/>
    <n v="30"/>
    <n v="394"/>
    <n v="37"/>
    <n v="0.91"/>
    <n v="-9.999981581538071E-3"/>
    <n v="5643792.9999999991"/>
    <n v="2325243"/>
    <n v="1629530"/>
    <n v="1376301"/>
    <n v="6.0714207851978452E-2"/>
    <n v="0.11483253129715076"/>
    <n v="3.9067451739569048E-2"/>
    <n v="3.906748988716191E-2"/>
  </r>
  <r>
    <x v="303"/>
    <n v="20631473"/>
    <n v="5003132"/>
    <n v="1921202"/>
    <n v="1332354"/>
    <n v="1070679"/>
    <x v="300"/>
    <x v="297"/>
    <n v="-2.0618565999329763E-2"/>
    <x v="297"/>
    <n v="0.24249999018489857"/>
    <n v="0.38399986248613871"/>
    <n v="0.6935002149695868"/>
    <n v="0.80359949382821683"/>
    <n v="7427330"/>
    <n v="5570497"/>
    <n v="2269462"/>
    <n v="5364183"/>
    <n v="-2.0618577092037627E-2"/>
    <n v="-2.0618621952255056E-2"/>
    <n v="-2.0618494415770461E-2"/>
    <n v="-2.0618526585082342E-2"/>
    <n v="392878"/>
    <n v="0.17"/>
    <n v="40"/>
    <n v="22"/>
    <n v="29"/>
    <n v="363"/>
    <n v="34"/>
    <n v="0.95"/>
    <n v="-2.0618565999329722E-2"/>
    <n v="5003132"/>
    <n v="1921202.0000000002"/>
    <n v="1332354"/>
    <n v="1070679"/>
    <n v="-5.9405890336350797E-2"/>
    <n v="-0.14002855825570815"/>
    <n v="-0.19904560259411419"/>
    <n v="-0.18235948174610572"/>
  </r>
  <r>
    <x v="304"/>
    <n v="21065820"/>
    <n v="5055796"/>
    <n v="2103211"/>
    <n v="1581404"/>
    <n v="1270816"/>
    <x v="301"/>
    <x v="298"/>
    <n v="-2.0202029128424948E-2"/>
    <x v="298"/>
    <n v="0.2399999620237902"/>
    <n v="0.41599997310018044"/>
    <n v="0.75189983315986841"/>
    <n v="0.80359983913029187"/>
    <n v="7583695"/>
    <n v="5687771"/>
    <n v="2317240"/>
    <n v="5477113"/>
    <n v="-2.0202039777469372E-2"/>
    <n v="-2.0202082843457703E-2"/>
    <n v="-2.0201960407912334E-2"/>
    <n v="-2.0201991290585752E-2"/>
    <n v="404865"/>
    <n v="0.19"/>
    <n v="33"/>
    <n v="20"/>
    <n v="26"/>
    <n v="355"/>
    <n v="31"/>
    <n v="0.91"/>
    <n v="-2.0202029128424909E-2"/>
    <n v="5055796"/>
    <n v="2103211"/>
    <n v="1581404"/>
    <n v="1270816"/>
    <n v="-4.9892967702762303E-2"/>
    <n v="-1.9077168094053798E-3"/>
    <n v="4.9015166038369085E-2"/>
    <n v="7.0869645087190403E-2"/>
  </r>
  <r>
    <x v="305"/>
    <n v="42645263"/>
    <n v="9134615"/>
    <n v="2981538"/>
    <n v="1926073"/>
    <n v="1457267"/>
    <x v="302"/>
    <x v="299"/>
    <n v="-3.0612233532244737E-2"/>
    <x v="299"/>
    <n v="0.2141999921538765"/>
    <n v="0.32639996321684056"/>
    <n v="0.64599981620224189"/>
    <n v="0.75660008732794659"/>
    <n v="15352294"/>
    <n v="11514221"/>
    <n v="4690978"/>
    <n v="11087768"/>
    <n v="-3.061228871137045E-2"/>
    <n v="-3.0612246616132155E-2"/>
    <n v="-3.061241569997819E-2"/>
    <n v="-3.0612241329445955E-2"/>
    <n v="404425"/>
    <n v="0.18"/>
    <n v="33"/>
    <n v="19"/>
    <n v="30"/>
    <n v="399"/>
    <n v="36"/>
    <n v="0.91"/>
    <n v="-3.0612233532244702E-2"/>
    <n v="9134615"/>
    <n v="2981538"/>
    <n v="1926073"/>
    <n v="1457267"/>
    <n v="-2.1014301938773516E-2"/>
    <n v="-6.9479052232098271E-2"/>
    <n v="-6.9479155142285531E-2"/>
    <n v="-7.8974379069435274E-2"/>
  </r>
  <r>
    <x v="306"/>
    <n v="45787545"/>
    <n v="9711538"/>
    <n v="3268903"/>
    <n v="2156168"/>
    <n v="1648175"/>
    <x v="303"/>
    <x v="300"/>
    <n v="6.25E-2"/>
    <x v="300"/>
    <n v="0.2120999935681199"/>
    <n v="0.33659992886811541"/>
    <n v="0.65959987188362579"/>
    <n v="0.76440008385246416"/>
    <n v="16483516"/>
    <n v="12362637"/>
    <n v="5036630"/>
    <n v="11904761"/>
    <n v="6.2500028200522362E-2"/>
    <n v="6.2500005371527889E-2"/>
    <n v="6.2500145031270771E-2"/>
    <n v="6.2499994421874705E-2"/>
    <n v="404029"/>
    <n v="0.19"/>
    <n v="32"/>
    <n v="19"/>
    <n v="26"/>
    <n v="390"/>
    <n v="37"/>
    <n v="0.94"/>
    <n v="6.25E-2"/>
    <n v="9711538"/>
    <n v="3268902.9999999995"/>
    <n v="2156168"/>
    <n v="1648175"/>
    <n v="4.1868990757264024E-2"/>
    <n v="4.1868815612751131E-2"/>
    <n v="6.0653564197421517E-4"/>
    <n v="2.14525645157293E-2"/>
  </r>
  <r>
    <x v="307"/>
    <n v="21282993"/>
    <n v="5107918"/>
    <n v="1941009"/>
    <n v="1360259"/>
    <n v="1070795"/>
    <x v="304"/>
    <x v="301"/>
    <n v="1.0309259264533743E-2"/>
    <x v="301"/>
    <n v="0.23999998496452074"/>
    <n v="0.38000003132391708"/>
    <n v="0.70079994477099283"/>
    <n v="0.78719934953563986"/>
    <n v="7661877"/>
    <n v="5746408"/>
    <n v="2341129"/>
    <n v="5533578"/>
    <n v="1.0309222615097369E-2"/>
    <n v="1.0309310976127639E-2"/>
    <n v="1.0309247207885175E-2"/>
    <n v="1.0309263292541226E-2"/>
    <n v="382779"/>
    <n v="0.19"/>
    <n v="34"/>
    <n v="22"/>
    <n v="27"/>
    <n v="396"/>
    <n v="34"/>
    <n v="0.92"/>
    <n v="1.0309259264533733E-2"/>
    <n v="5107918"/>
    <n v="1941008.9999999998"/>
    <n v="1360259"/>
    <n v="1070795"/>
    <n v="-5.8352481210991458E-2"/>
    <n v="-7.7767895068433068E-2"/>
    <n v="-8.7275418565577523E-2"/>
    <n v="-0.12378515452073491"/>
  </r>
  <r>
    <x v="308"/>
    <n v="20848646"/>
    <n v="5420648"/>
    <n v="2168259"/>
    <n v="1567000"/>
    <n v="1259241"/>
    <x v="83"/>
    <x v="302"/>
    <n v="-5.8823555966640351E-2"/>
    <x v="302"/>
    <n v="0.2600000019185898"/>
    <n v="0.39999996310404218"/>
    <n v="0.7226996405872177"/>
    <n v="0.80359987236758135"/>
    <n v="7505512"/>
    <n v="5629134"/>
    <n v="2293351"/>
    <n v="5420648"/>
    <n v="-5.8823588422601936E-2"/>
    <n v="-5.8823549082044568E-2"/>
    <n v="-5.8823360426152771E-2"/>
    <n v="-5.8823447704446141E-2"/>
    <n v="394015"/>
    <n v="0.17"/>
    <n v="31"/>
    <n v="22"/>
    <n v="25"/>
    <n v="398"/>
    <n v="39"/>
    <n v="0.91"/>
    <n v="-5.8823555966640372E-2"/>
    <n v="5420647.9999999991"/>
    <n v="2168259"/>
    <n v="1567000"/>
    <n v="1259241"/>
    <n v="3.0340665554715818E-2"/>
    <n v="7.3271746377769231E-2"/>
    <n v="9.5400506246998473E-2"/>
    <n v="7.3492453743802422E-2"/>
  </r>
  <r>
    <x v="309"/>
    <n v="21500167"/>
    <n v="5106289"/>
    <n v="2022090"/>
    <n v="1461364"/>
    <n v="1162369"/>
    <x v="305"/>
    <x v="303"/>
    <n v="0"/>
    <x v="303"/>
    <n v="0.23749996918628585"/>
    <n v="0.39599991304839971"/>
    <n v="0.72269978091974141"/>
    <n v="0.79540005091134036"/>
    <n v="7740060"/>
    <n v="5805045"/>
    <n v="2365018"/>
    <n v="5590043"/>
    <n v="0"/>
    <n v="0"/>
    <n v="0"/>
    <n v="0"/>
    <n v="384987"/>
    <n v="0.18"/>
    <n v="34"/>
    <n v="19"/>
    <n v="25"/>
    <n v="394"/>
    <n v="33"/>
    <n v="0.94"/>
    <n v="0"/>
    <n v="5106289"/>
    <n v="2022090"/>
    <n v="1461364"/>
    <n v="1162369"/>
    <n v="-9.5238078363256595E-2"/>
    <n v="-0.13037476083144861"/>
    <n v="-0.10319908194387339"/>
    <n v="-0.15543983474545175"/>
  </r>
  <r>
    <x v="310"/>
    <n v="20848646"/>
    <n v="5264283"/>
    <n v="2000427"/>
    <n v="1489518"/>
    <n v="1209191"/>
    <x v="306"/>
    <x v="304"/>
    <n v="1.0526296401619062E-2"/>
    <x v="304"/>
    <n v="0.25249999448405425"/>
    <n v="0.37999989742192813"/>
    <n v="0.74460002789404467"/>
    <n v="0.81180019308259455"/>
    <n v="7505512"/>
    <n v="5629134"/>
    <n v="2293351"/>
    <n v="5420648"/>
    <n v="1.0526259099838065E-2"/>
    <n v="1.0526349803258173E-2"/>
    <n v="1.0526283321774077E-2"/>
    <n v="1.0526300090806018E-2"/>
    <n v="405410"/>
    <n v="0.18"/>
    <n v="36"/>
    <n v="21"/>
    <n v="30"/>
    <n v="361"/>
    <n v="37"/>
    <n v="0.93"/>
    <n v="1.0526296401619022E-2"/>
    <n v="5264283"/>
    <n v="2000427"/>
    <n v="1489518"/>
    <n v="1209191"/>
    <n v="5.2197503483817798E-2"/>
    <n v="4.1237204625021118E-2"/>
    <n v="0.11795964135657644"/>
    <n v="0.1293683727802637"/>
  </r>
  <r>
    <x v="311"/>
    <n v="21065820"/>
    <n v="5108461"/>
    <n v="2084252"/>
    <n v="1445428"/>
    <n v="1232661"/>
    <x v="307"/>
    <x v="305"/>
    <n v="0"/>
    <x v="305"/>
    <n v="0.24249998338540821"/>
    <n v="0.40799998277367683"/>
    <n v="0.69349963440121443"/>
    <n v="0.85280000110693854"/>
    <n v="7583695"/>
    <n v="5687771"/>
    <n v="2317240"/>
    <n v="5477113"/>
    <n v="0"/>
    <n v="0"/>
    <n v="0"/>
    <n v="0"/>
    <n v="403572"/>
    <n v="0.19"/>
    <n v="31"/>
    <n v="17"/>
    <n v="26"/>
    <n v="352"/>
    <n v="34"/>
    <n v="0.94"/>
    <n v="0"/>
    <n v="5108461"/>
    <n v="2084252"/>
    <n v="1445428"/>
    <n v="1232661"/>
    <n v="1.041675732169578E-2"/>
    <n v="-9.0143119259076254E-3"/>
    <n v="-8.5984353144420989E-2"/>
    <n v="-3.0024016065268277E-2"/>
  </r>
  <r>
    <x v="312"/>
    <n v="45787545"/>
    <n v="9711538"/>
    <n v="3367961"/>
    <n v="2290213"/>
    <n v="1839957"/>
    <x v="308"/>
    <x v="306"/>
    <n v="7.3684197937763818E-2"/>
    <x v="306"/>
    <n v="0.2120999935681199"/>
    <n v="0.34679996103603777"/>
    <n v="0.67999985748053493"/>
    <n v="0.80339994576923635"/>
    <n v="16483516"/>
    <n v="12362637"/>
    <n v="5036630"/>
    <n v="11904761"/>
    <n v="7.3684232467147837E-2"/>
    <n v="7.3684185842880723E-2"/>
    <n v="7.3684421457529847E-2"/>
    <n v="7.3684171602436122E-2"/>
    <n v="380487"/>
    <n v="0.19"/>
    <n v="40"/>
    <n v="21"/>
    <n v="27"/>
    <n v="368"/>
    <n v="32"/>
    <n v="0.93"/>
    <n v="7.3684197937763915E-2"/>
    <n v="9711538"/>
    <n v="3367961"/>
    <n v="2290213"/>
    <n v="1839957"/>
    <n v="6.3157888975069021E-2"/>
    <n v="0.1296052574208344"/>
    <n v="0.18905825480134975"/>
    <n v="0.26260801898348074"/>
  </r>
  <r>
    <x v="313"/>
    <n v="47134238"/>
    <n v="10096153"/>
    <n v="3261057"/>
    <n v="2173168"/>
    <n v="1627268"/>
    <x v="309"/>
    <x v="307"/>
    <n v="2.9411775625882486E-2"/>
    <x v="307"/>
    <n v="0.21419998346000629"/>
    <n v="0.32299995849904412"/>
    <n v="0.66639988200144917"/>
    <n v="0.74879990870471125"/>
    <n v="16968325"/>
    <n v="12726244"/>
    <n v="5184766"/>
    <n v="12254901"/>
    <n v="2.9411746862744614E-2"/>
    <n v="2.94117670849674E-2"/>
    <n v="2.9411729668448849E-2"/>
    <n v="2.9411762235293848E-2"/>
    <n v="397106"/>
    <n v="0.19"/>
    <n v="34"/>
    <n v="20"/>
    <n v="30"/>
    <n v="358"/>
    <n v="37"/>
    <n v="0.92"/>
    <n v="2.9411775625882541E-2"/>
    <n v="10096153"/>
    <n v="3261056.9999999995"/>
    <n v="2173168"/>
    <n v="1627268"/>
    <n v="3.9603922674245728E-2"/>
    <n v="-2.4001935817612452E-3"/>
    <n v="7.8843578051432939E-3"/>
    <n v="-1.2684939402672679E-2"/>
  </r>
  <r>
    <x v="314"/>
    <n v="21500167"/>
    <n v="5482542"/>
    <n v="2083366"/>
    <n v="1566483"/>
    <n v="1245980"/>
    <x v="310"/>
    <x v="308"/>
    <n v="1.0204109920066262E-2"/>
    <x v="308"/>
    <n v="0.25499997279090902"/>
    <n v="0.38000000729588573"/>
    <n v="0.75190005020721273"/>
    <n v="0.79539963089289833"/>
    <n v="7740060"/>
    <n v="5805045"/>
    <n v="2365018"/>
    <n v="5590043"/>
    <n v="1.0204157545207204E-2"/>
    <n v="1.0204113595832398E-2"/>
    <n v="1.0204051122343127E-2"/>
    <n v="1.0204066880416196E-2"/>
    <n v="387858"/>
    <n v="0.17"/>
    <n v="38"/>
    <n v="17"/>
    <n v="25"/>
    <n v="381"/>
    <n v="31"/>
    <n v="0.94"/>
    <n v="1.0204109920066224E-2"/>
    <n v="5482542"/>
    <n v="2083366"/>
    <n v="1566483"/>
    <n v="1245980"/>
    <n v="7.3341819504541883E-2"/>
    <n v="7.3341751635360941E-2"/>
    <n v="0.15160642201227859"/>
    <n v="0.16360274375580763"/>
  </r>
  <r>
    <x v="315"/>
    <n v="20631473"/>
    <n v="4899974"/>
    <n v="2018789"/>
    <n v="1547402"/>
    <n v="1230803"/>
    <x v="311"/>
    <x v="309"/>
    <n v="-1.041664768062156E-2"/>
    <x v="309"/>
    <n v="0.23749995940667931"/>
    <n v="0.41199994122417793"/>
    <n v="0.76650011467270729"/>
    <n v="0.79539964404854069"/>
    <n v="7427330"/>
    <n v="5570497"/>
    <n v="2269462"/>
    <n v="5364183"/>
    <n v="-1.0416611151910726E-2"/>
    <n v="-1.0416699975520194E-2"/>
    <n v="-1.0416634871853403E-2"/>
    <n v="-1.0416651293350898E-2"/>
    <n v="403207"/>
    <n v="0.18"/>
    <n v="32"/>
    <n v="19"/>
    <n v="30"/>
    <n v="387"/>
    <n v="39"/>
    <n v="0.93"/>
    <n v="-1.0416647680621562E-2"/>
    <n v="4899974"/>
    <n v="2018789"/>
    <n v="1547402"/>
    <n v="1230803"/>
    <n v="-9.6053829726630346E-2"/>
    <n v="-6.8935491562585494E-2"/>
    <n v="-1.2506700701978346E-2"/>
    <n v="-2.2583445107012823E-2"/>
  </r>
  <r>
    <x v="316"/>
    <n v="21500167"/>
    <n v="5643793"/>
    <n v="2302667"/>
    <n v="1748185"/>
    <n v="1361836"/>
    <x v="312"/>
    <x v="310"/>
    <n v="0"/>
    <x v="310"/>
    <n v="0.26249996104681417"/>
    <n v="0.40799990361092264"/>
    <n v="0.75920009276200162"/>
    <n v="0.77899993421748848"/>
    <n v="7740060"/>
    <n v="5805045"/>
    <n v="2365018"/>
    <n v="5590043"/>
    <n v="0"/>
    <n v="0"/>
    <n v="0"/>
    <n v="0"/>
    <n v="380788"/>
    <n v="0.19"/>
    <n v="36"/>
    <n v="21"/>
    <n v="25"/>
    <n v="394"/>
    <n v="34"/>
    <n v="0.95"/>
    <n v="0"/>
    <n v="5643792.9999999991"/>
    <n v="2302667"/>
    <n v="1748185"/>
    <n v="1361836"/>
    <n v="0.10526313728032211"/>
    <n v="0.13875594063567886"/>
    <n v="0.19626937573390335"/>
    <n v="0.17160385385363863"/>
  </r>
  <r>
    <x v="317"/>
    <n v="20848646"/>
    <n v="5160040"/>
    <n v="2125936"/>
    <n v="1629530"/>
    <n v="1349577"/>
    <x v="313"/>
    <x v="311"/>
    <n v="0"/>
    <x v="311"/>
    <n v="0.24750000551594573"/>
    <n v="0.4119999069774653"/>
    <n v="0.76650002634133863"/>
    <n v="0.82820015587316587"/>
    <n v="7505512"/>
    <n v="5629134"/>
    <n v="2293351"/>
    <n v="5420648"/>
    <n v="0"/>
    <n v="0"/>
    <n v="0"/>
    <n v="0"/>
    <n v="383044"/>
    <n v="0.19"/>
    <n v="34"/>
    <n v="20"/>
    <n v="25"/>
    <n v="378"/>
    <n v="33"/>
    <n v="0.92"/>
    <n v="0"/>
    <n v="5160040"/>
    <n v="2125936"/>
    <n v="1629530"/>
    <n v="1349577"/>
    <n v="-1.9801936939940368E-2"/>
    <n v="6.274110477413064E-2"/>
    <n v="9.3998192703948602E-2"/>
    <n v="0.11609911089315084"/>
  </r>
  <r>
    <x v="318"/>
    <n v="21717340"/>
    <n v="5212161"/>
    <n v="2126561"/>
    <n v="1567914"/>
    <n v="1324260"/>
    <x v="314"/>
    <x v="312"/>
    <n v="3.0927825263863395E-2"/>
    <x v="312"/>
    <n v="0.23999997237230711"/>
    <n v="0.40799986800100763"/>
    <n v="0.73730027024853739"/>
    <n v="0.84459989514731038"/>
    <n v="7818242"/>
    <n v="5863681"/>
    <n v="2388907"/>
    <n v="5646508"/>
    <n v="3.0927799707134884E-2"/>
    <n v="3.0927757112584109E-2"/>
    <n v="3.0927741623655747E-2"/>
    <n v="3.0927789877623457E-2"/>
    <n v="396628"/>
    <n v="0.19"/>
    <n v="30"/>
    <n v="18"/>
    <n v="27"/>
    <n v="365"/>
    <n v="40"/>
    <n v="0.91"/>
    <n v="3.0927825263863454E-2"/>
    <n v="5212161"/>
    <n v="2126561"/>
    <n v="1567914"/>
    <n v="1324260"/>
    <n v="2.0299655806318206E-2"/>
    <n v="2.0299368790338113E-2"/>
    <n v="8.4740298375290957E-2"/>
    <n v="7.4309968434143725E-2"/>
  </r>
  <r>
    <x v="319"/>
    <n v="47134238"/>
    <n v="9403280"/>
    <n v="3037259"/>
    <n v="2003376"/>
    <n v="1547007"/>
    <x v="315"/>
    <x v="313"/>
    <n v="2.9411775625882486E-2"/>
    <x v="313"/>
    <n v="0.19949998979510394"/>
    <n v="0.32299995320781683"/>
    <n v="0.65959998801551001"/>
    <n v="0.77220002635551188"/>
    <n v="16968325"/>
    <n v="12726244"/>
    <n v="5184766"/>
    <n v="12254901"/>
    <n v="2.9411746862744614E-2"/>
    <n v="2.94117670849674E-2"/>
    <n v="2.9411729668448849E-2"/>
    <n v="2.9411762235293848E-2"/>
    <n v="404564"/>
    <n v="0.18"/>
    <n v="40"/>
    <n v="21"/>
    <n v="30"/>
    <n v="392"/>
    <n v="39"/>
    <n v="0.92"/>
    <n v="2.9411775625882541E-2"/>
    <n v="9403280"/>
    <n v="3037259"/>
    <n v="2003376"/>
    <n v="1547007"/>
    <n v="-3.1741419330285292E-2"/>
    <n v="-9.8190566933524459E-2"/>
    <n v="-0.12524468248149845"/>
    <n v="-0.15921567732289399"/>
  </r>
  <r>
    <x v="320"/>
    <n v="43991955"/>
    <n v="9330693"/>
    <n v="1268974"/>
    <n v="906047"/>
    <n v="699650"/>
    <x v="316"/>
    <x v="314"/>
    <n v="-6.6666676567466721E-2"/>
    <x v="314"/>
    <n v="0.2120999850995483"/>
    <n v="0.13599997342105244"/>
    <n v="0.71399965641534024"/>
    <n v="0.77220055913214214"/>
    <n v="15837104"/>
    <n v="11877828"/>
    <n v="4839115"/>
    <n v="11437908"/>
    <n v="-6.6666627377775955E-2"/>
    <n v="-6.6666645712592065E-2"/>
    <n v="-6.6666653808484355E-2"/>
    <n v="-6.6666634026664062E-2"/>
    <n v="380987"/>
    <n v="0.19"/>
    <n v="112"/>
    <n v="22"/>
    <n v="27"/>
    <n v="353"/>
    <n v="38"/>
    <n v="0.95"/>
    <n v="-6.6666676567466734E-2"/>
    <n v="9330693"/>
    <n v="1268974"/>
    <n v="906047"/>
    <n v="699650"/>
    <n v="-7.5816996830376904E-2"/>
    <n v="-0.61087034050616096"/>
    <n v="-0.58307549163249228"/>
    <n v="-0.57004623700582813"/>
  </r>
  <r>
    <x v="321"/>
    <n v="22803207"/>
    <n v="5985841"/>
    <n v="2298563"/>
    <n v="1761848"/>
    <n v="1459163"/>
    <x v="317"/>
    <x v="315"/>
    <n v="6.0606040874008116E-2"/>
    <x v="315"/>
    <n v="0.26249996327270986"/>
    <n v="0.38400000935541057"/>
    <n v="0.76649976528813868"/>
    <n v="0.8282002760737589"/>
    <n v="8209154"/>
    <n v="6156866"/>
    <n v="2508352"/>
    <n v="5928833"/>
    <n v="6.0605990134443344E-2"/>
    <n v="6.0606076266420006E-2"/>
    <n v="6.060588122373689E-2"/>
    <n v="6.0605973871757257E-2"/>
    <n v="398199"/>
    <n v="0.18"/>
    <n v="37"/>
    <n v="22"/>
    <n v="26"/>
    <n v="385"/>
    <n v="34"/>
    <n v="0.94"/>
    <n v="6.0606040874008095E-2"/>
    <n v="5985841"/>
    <n v="2298563"/>
    <n v="1761848"/>
    <n v="1459163"/>
    <n v="9.1800299933862739E-2"/>
    <n v="0.10329294036669512"/>
    <n v="0.12471568475368078"/>
    <n v="0.17109664681616077"/>
  </r>
  <r>
    <x v="322"/>
    <n v="21282993"/>
    <n v="5373955"/>
    <n v="2149582"/>
    <n v="1537811"/>
    <n v="1197954"/>
    <x v="318"/>
    <x v="316"/>
    <n v="3.1578937674493712E-2"/>
    <x v="316"/>
    <n v="0.25249996558284826"/>
    <n v="0.4"/>
    <n v="0.71540001730569014"/>
    <n v="0.778999499938549"/>
    <n v="7661877"/>
    <n v="5746408"/>
    <n v="2341129"/>
    <n v="5533578"/>
    <n v="3.1578911937398813E-2"/>
    <n v="3.1579049409774296E-2"/>
    <n v="3.1578849965322231E-2"/>
    <n v="3.1578900272418053E-2"/>
    <n v="384779"/>
    <n v="0.19"/>
    <n v="33"/>
    <n v="22"/>
    <n v="27"/>
    <n v="369"/>
    <n v="33"/>
    <n v="0.92"/>
    <n v="3.1578937674493719E-2"/>
    <n v="5373955.0000000009"/>
    <n v="2149582"/>
    <n v="1537811"/>
    <n v="1197954"/>
    <n v="9.6731329594810234E-2"/>
    <n v="6.478785053811964E-2"/>
    <n v="-6.1981308024676718E-3"/>
    <n v="-2.6689080218361472E-2"/>
  </r>
  <r>
    <x v="323"/>
    <n v="22368860"/>
    <n v="5648137"/>
    <n v="2281847"/>
    <n v="1649091"/>
    <n v="1338732"/>
    <x v="319"/>
    <x v="317"/>
    <n v="4.0404011745583279E-2"/>
    <x v="317"/>
    <n v="0.25249999329424921"/>
    <n v="0.40399993838676362"/>
    <n v="0.72270007585959972"/>
    <n v="0.81179995524807302"/>
    <n v="8052789"/>
    <n v="6039592"/>
    <n v="2460574"/>
    <n v="5815903"/>
    <n v="4.0403950356973972E-2"/>
    <n v="4.0403993422962303E-2"/>
    <n v="4.0403920815824668E-2"/>
    <n v="4.0403982581171505E-2"/>
    <n v="410182"/>
    <n v="0.19"/>
    <n v="40"/>
    <n v="19"/>
    <n v="29"/>
    <n v="389"/>
    <n v="32"/>
    <n v="0.92"/>
    <n v="4.0404011745583182E-2"/>
    <n v="5648136.9999999991"/>
    <n v="2281847"/>
    <n v="1649091"/>
    <n v="1338732"/>
    <n v="7.6969513233393627E-4"/>
    <n v="-9.0416894844108642E-3"/>
    <n v="-5.6683932192531095E-2"/>
    <n v="-1.6965332095788321E-2"/>
  </r>
  <r>
    <x v="324"/>
    <n v="21282993"/>
    <n v="5054710"/>
    <n v="2102759"/>
    <n v="1550364"/>
    <n v="1220447"/>
    <x v="320"/>
    <x v="318"/>
    <n v="2.0833343325988629E-2"/>
    <x v="318"/>
    <n v="0.2374999606493316"/>
    <n v="0.41599992877929692"/>
    <n v="0.73729989979831256"/>
    <n v="0.78720029618850795"/>
    <n v="7661877"/>
    <n v="5746408"/>
    <n v="2341129"/>
    <n v="5533578"/>
    <n v="2.0833355539235709E-2"/>
    <n v="2.0833399951040388E-2"/>
    <n v="2.0833269743706806E-2"/>
    <n v="2.0833302586701796E-2"/>
    <n v="393181"/>
    <n v="0.18"/>
    <n v="38"/>
    <n v="21"/>
    <n v="27"/>
    <n v="395"/>
    <n v="35"/>
    <n v="0.92"/>
    <n v="2.0833343325988653E-2"/>
    <n v="5054710"/>
    <n v="2102759"/>
    <n v="1550364"/>
    <n v="1220447"/>
    <n v="-2.041263246021352E-2"/>
    <n v="-1.0902021509584525E-2"/>
    <n v="-4.8582106496965372E-2"/>
    <n v="-9.5681832159261737E-2"/>
  </r>
  <r>
    <x v="325"/>
    <n v="22803207"/>
    <n v="5529777"/>
    <n v="2300387"/>
    <n v="1763247"/>
    <n v="1518155"/>
    <x v="321"/>
    <x v="319"/>
    <n v="5.0000000000000044E-2"/>
    <x v="319"/>
    <n v="0.24249996941219715"/>
    <n v="0.41599995804532441"/>
    <n v="0.76650015845159969"/>
    <n v="0.86099962172060973"/>
    <n v="8209154"/>
    <n v="6156866"/>
    <n v="2508352"/>
    <n v="5928833"/>
    <n v="4.9999987209400798E-2"/>
    <n v="5.0000162014270488E-2"/>
    <n v="4.9999853489482771E-2"/>
    <n v="4.9999929159756817E-2"/>
    <n v="409499"/>
    <n v="0.18"/>
    <n v="35"/>
    <n v="19"/>
    <n v="25"/>
    <n v="360"/>
    <n v="37"/>
    <n v="0.95"/>
    <n v="0.05"/>
    <n v="5529777"/>
    <n v="2300387"/>
    <n v="1763247"/>
    <n v="1518155"/>
    <n v="6.0937488308592247E-2"/>
    <n v="8.1740425033657527E-2"/>
    <n v="0.12458145025811374"/>
    <n v="0.14641762191714625"/>
  </r>
  <r>
    <x v="326"/>
    <n v="45787545"/>
    <n v="9519230"/>
    <n v="3268903"/>
    <n v="2133940"/>
    <n v="1631184"/>
    <x v="322"/>
    <x v="320"/>
    <n v="-2.8571438876342947E-2"/>
    <x v="320"/>
    <n v="0.20789998677587979"/>
    <n v="0.34339993886060111"/>
    <n v="0.65280003719902369"/>
    <n v="0.76440012371481858"/>
    <n v="16483516"/>
    <n v="12362637"/>
    <n v="5036630"/>
    <n v="11904761"/>
    <n v="-2.8571411733332552E-2"/>
    <n v="-2.8571430816508037E-2"/>
    <n v="-2.8571395507531072E-2"/>
    <n v="-2.8571426239999864E-2"/>
    <n v="401426"/>
    <n v="0.18"/>
    <n v="37"/>
    <n v="18"/>
    <n v="28"/>
    <n v="393"/>
    <n v="39"/>
    <n v="0.95"/>
    <n v="-2.8571438876342926E-2"/>
    <n v="9519230"/>
    <n v="3268903"/>
    <n v="2133940"/>
    <n v="1631184"/>
    <n v="1.2330803719553085E-2"/>
    <n v="7.6267450355731903E-2"/>
    <n v="6.5171989681417797E-2"/>
    <n v="5.4412811318888643E-2"/>
  </r>
  <r>
    <x v="327"/>
    <n v="46236443"/>
    <n v="9709653"/>
    <n v="3301282"/>
    <n v="2177525"/>
    <n v="1647515"/>
    <x v="323"/>
    <x v="321"/>
    <n v="5.1020419528979843E-2"/>
    <x v="321"/>
    <n v="0.20999999935116115"/>
    <n v="0.33999999794019414"/>
    <n v="0.65959981607145346"/>
    <n v="0.75659980941665428"/>
    <n v="16645119"/>
    <n v="12483839"/>
    <n v="5086008"/>
    <n v="12021475"/>
    <n v="5.1020375947521623E-2"/>
    <n v="5.1020354899902642E-2"/>
    <n v="5.1020279534584212E-2"/>
    <n v="5.102043135860157E-2"/>
    <n v="388049"/>
    <n v="0.19"/>
    <n v="34"/>
    <n v="22"/>
    <n v="27"/>
    <n v="354"/>
    <n v="37"/>
    <n v="0.95"/>
    <n v="5.1020419528979788E-2"/>
    <n v="9709653"/>
    <n v="3301282"/>
    <n v="2177525"/>
    <n v="1647515"/>
    <n v="4.0614346651422384E-2"/>
    <n v="1.6015363592949896"/>
    <n v="1.4033245515961092"/>
    <n v="1.3547702422639891"/>
  </r>
  <r>
    <x v="328"/>
    <n v="22151687"/>
    <n v="5593301"/>
    <n v="2237320"/>
    <n v="1698573"/>
    <n v="1364973"/>
    <x v="324"/>
    <x v="322"/>
    <n v="-2.8571419800732412E-2"/>
    <x v="322"/>
    <n v="0.2525000014671569"/>
    <n v="0.39999992848587979"/>
    <n v="0.75919984624461412"/>
    <n v="0.80359984528189254"/>
    <n v="7974607"/>
    <n v="5980955"/>
    <n v="2436685"/>
    <n v="5759438"/>
    <n v="-2.8571397247511787E-2"/>
    <n v="-2.8571516742446512E-2"/>
    <n v="-2.8571348837802657E-2"/>
    <n v="-2.8571390018912624E-2"/>
    <n v="408801"/>
    <n v="0.19"/>
    <n v="34"/>
    <n v="22"/>
    <n v="26"/>
    <n v="392"/>
    <n v="39"/>
    <n v="0.94"/>
    <n v="-2.8571419800732415E-2"/>
    <n v="5593301"/>
    <n v="2237320"/>
    <n v="1698573"/>
    <n v="1364973"/>
    <n v="-6.5578086688236503E-2"/>
    <n v="-2.6644038035938067E-2"/>
    <n v="-3.5913994850861108E-2"/>
    <n v="-6.4550704753341459E-2"/>
  </r>
  <r>
    <x v="329"/>
    <n v="21065820"/>
    <n v="5424448"/>
    <n v="2191477"/>
    <n v="1519789"/>
    <n v="1258689"/>
    <x v="325"/>
    <x v="323"/>
    <n v="-1.0204062934193514E-2"/>
    <x v="323"/>
    <n v="0.25749996914432954"/>
    <n v="0.40400000147480442"/>
    <n v="0.69349986333418057"/>
    <n v="0.82819983563507826"/>
    <n v="7583695"/>
    <n v="5687771"/>
    <n v="2317240"/>
    <n v="5477113"/>
    <n v="-1.0204027028886009E-2"/>
    <n v="-1.0204113595832398E-2"/>
    <n v="-1.0204051122343127E-2"/>
    <n v="-1.0204066880416196E-2"/>
    <n v="396857"/>
    <n v="0.17"/>
    <n v="35"/>
    <n v="17"/>
    <n v="25"/>
    <n v="368"/>
    <n v="39"/>
    <n v="0.95"/>
    <n v="-1.0204062934193512E-2"/>
    <n v="5424448"/>
    <n v="2191477"/>
    <n v="1519789"/>
    <n v="1258689"/>
    <n v="9.3958732441934423E-3"/>
    <n v="1.9489835698289326E-2"/>
    <n v="-1.1719255487182778E-2"/>
    <n v="5.0698941695590971E-2"/>
  </r>
  <r>
    <x v="330"/>
    <n v="22803207"/>
    <n v="5985841"/>
    <n v="2442223"/>
    <n v="1729338"/>
    <n v="1347154"/>
    <x v="326"/>
    <x v="324"/>
    <n v="1.9417484842767951E-2"/>
    <x v="324"/>
    <n v="0.26249996327270986"/>
    <n v="0.40799997861620446"/>
    <n v="0.70809995647408119"/>
    <n v="0.77899982536670098"/>
    <n v="8209154"/>
    <n v="6156866"/>
    <n v="2508352"/>
    <n v="5928833"/>
    <n v="1.9417496223979036E-2"/>
    <n v="1.9417536813745029E-2"/>
    <n v="1.9417420488065051E-2"/>
    <n v="1.9417449018664934E-2"/>
    <n v="396457"/>
    <n v="0.19"/>
    <n v="35"/>
    <n v="22"/>
    <n v="28"/>
    <n v="369"/>
    <n v="34"/>
    <n v="0.91"/>
    <n v="1.9417484842768028E-2"/>
    <n v="5985841"/>
    <n v="2442223"/>
    <n v="1729338"/>
    <n v="1347154"/>
    <n v="5.9790334405840584E-2"/>
    <n v="7.0283415145713013E-2"/>
    <n v="4.8661353436529664E-2"/>
    <n v="6.2910276291296974E-3"/>
  </r>
  <r>
    <x v="331"/>
    <n v="22803207"/>
    <n v="5472769"/>
    <n v="2123434"/>
    <n v="1519105"/>
    <n v="1295492"/>
    <x v="327"/>
    <x v="325"/>
    <n v="7.1428581496972621E-2"/>
    <x v="325"/>
    <n v="0.23999997017963307"/>
    <n v="0.38799993202709632"/>
    <n v="0.71540014900392479"/>
    <n v="0.8527995102379361"/>
    <n v="8209154"/>
    <n v="6156866"/>
    <n v="2508352"/>
    <n v="5928833"/>
    <n v="7.1428580751165871E-2"/>
    <n v="7.1428621149072669E-2"/>
    <n v="7.142835785640167E-2"/>
    <n v="7.1428468162913816E-2"/>
    <n v="403521"/>
    <n v="0.18"/>
    <n v="33"/>
    <n v="21"/>
    <n v="28"/>
    <n v="380"/>
    <n v="32"/>
    <n v="0.94"/>
    <n v="7.1428581496972718E-2"/>
    <n v="5472769"/>
    <n v="2123434"/>
    <n v="1519105"/>
    <n v="1295492"/>
    <n v="8.2706821954177334E-2"/>
    <n v="9.8323202991879022E-3"/>
    <n v="-2.0162361871147727E-2"/>
    <n v="6.1489765635050153E-2"/>
  </r>
  <r>
    <x v="332"/>
    <n v="21717340"/>
    <n v="5537921"/>
    <n v="2170865"/>
    <n v="1584731"/>
    <n v="1364454"/>
    <x v="328"/>
    <x v="326"/>
    <n v="-4.7619047619047672E-2"/>
    <x v="326"/>
    <n v="0.25499996776769163"/>
    <n v="0.39199999422165827"/>
    <n v="0.72999979270935778"/>
    <n v="0.86100038429234993"/>
    <n v="7818242"/>
    <n v="5863681"/>
    <n v="2388907"/>
    <n v="5646508"/>
    <n v="-4.7619036017596983E-2"/>
    <n v="-4.7619194570744261E-2"/>
    <n v="-4.7618914729671169E-2"/>
    <n v="-4.7618983364854484E-2"/>
    <n v="403130"/>
    <n v="0.17"/>
    <n v="39"/>
    <n v="17"/>
    <n v="28"/>
    <n v="352"/>
    <n v="32"/>
    <n v="0.94"/>
    <n v="-4.7619047619047616E-2"/>
    <n v="5537921"/>
    <n v="2170865"/>
    <n v="1584731"/>
    <n v="1364454"/>
    <n v="1.472753783742009E-3"/>
    <n v="-5.6304439209576507E-2"/>
    <n v="-0.10124276405971488"/>
    <n v="-0.1012419680467409"/>
  </r>
  <r>
    <x v="333"/>
    <n v="47134238"/>
    <n v="10195135"/>
    <n v="3327692"/>
    <n v="2308087"/>
    <n v="1728295"/>
    <x v="329"/>
    <x v="327"/>
    <n v="2.9411775625882486E-2"/>
    <x v="327"/>
    <n v="0.21629998558584951"/>
    <n v="0.32639999372249606"/>
    <n v="0.69359994855293094"/>
    <n v="0.74879976361376321"/>
    <n v="16968325"/>
    <n v="12726244"/>
    <n v="5184766"/>
    <n v="12254901"/>
    <n v="2.9411746862744614E-2"/>
    <n v="2.94117670849674E-2"/>
    <n v="2.9411729668448849E-2"/>
    <n v="2.9411762235293848E-2"/>
    <n v="381333"/>
    <n v="0.19"/>
    <n v="40"/>
    <n v="18"/>
    <n v="29"/>
    <n v="369"/>
    <n v="36"/>
    <n v="0.93"/>
    <n v="2.9411775625882541E-2"/>
    <n v="10195135"/>
    <n v="3327692"/>
    <n v="2308087"/>
    <n v="1728295"/>
    <n v="7.1004167353872161E-2"/>
    <n v="1.7984320733897663E-2"/>
    <n v="8.1608198918432517E-2"/>
    <n v="5.9534056243808253E-2"/>
  </r>
  <r>
    <x v="334"/>
    <n v="46685340"/>
    <n v="10196078"/>
    <n v="3501333"/>
    <n v="2452333"/>
    <n v="1989333"/>
    <x v="330"/>
    <x v="328"/>
    <n v="9.708726945106827E-3"/>
    <x v="328"/>
    <n v="0.2183999945164799"/>
    <n v="0.34339998183615306"/>
    <n v="0.7003998191545906"/>
    <n v="0.81120019181734293"/>
    <n v="16806722"/>
    <n v="12605042"/>
    <n v="5135387"/>
    <n v="12138188"/>
    <n v="9.7087320312940761E-3"/>
    <n v="9.7087923033931656E-3"/>
    <n v="9.708793222503731E-3"/>
    <n v="9.7087087898948266E-3"/>
    <n v="397690"/>
    <n v="0.18"/>
    <n v="40"/>
    <n v="18"/>
    <n v="27"/>
    <n v="388"/>
    <n v="39"/>
    <n v="0.92"/>
    <n v="9.7087269451069155E-3"/>
    <n v="10196078"/>
    <n v="3501333"/>
    <n v="2452333"/>
    <n v="1989333"/>
    <n v="5.0097052901890482E-2"/>
    <n v="6.0597973756861823E-2"/>
    <n v="0.12620199538466847"/>
    <n v="0.20747489400703478"/>
  </r>
  <r>
    <x v="335"/>
    <n v="21500167"/>
    <n v="5643793"/>
    <n v="2212367"/>
    <n v="1582727"/>
    <n v="1310814"/>
    <x v="331"/>
    <x v="329"/>
    <n v="-2.9411755411675844E-2"/>
    <x v="329"/>
    <n v="0.26249996104681417"/>
    <n v="0.39200002551475577"/>
    <n v="0.71539984098479137"/>
    <n v="0.82819968320499993"/>
    <n v="7740060"/>
    <n v="5805045"/>
    <n v="2365018"/>
    <n v="5590043"/>
    <n v="-2.9411731512286488E-2"/>
    <n v="-2.9411690942332758E-2"/>
    <n v="-2.9411680213076385E-2"/>
    <n v="-2.9411723852223126E-2"/>
    <n v="400613"/>
    <n v="0.17"/>
    <n v="37"/>
    <n v="22"/>
    <n v="26"/>
    <n v="394"/>
    <n v="37"/>
    <n v="0.91"/>
    <n v="-2.9411755411675868E-2"/>
    <n v="5643792.9999999991"/>
    <n v="2212367"/>
    <n v="1582727"/>
    <n v="1310814"/>
    <n v="9.027227392196302E-3"/>
    <n v="-1.1153076001644835E-2"/>
    <n v="-6.8201955406096748E-2"/>
    <n v="-3.9677707910705906E-2"/>
  </r>
  <r>
    <x v="336"/>
    <n v="20848646"/>
    <n v="5420648"/>
    <n v="2254989"/>
    <n v="1580296"/>
    <n v="1282884"/>
    <x v="332"/>
    <x v="330"/>
    <n v="-1.030930673479602E-2"/>
    <x v="330"/>
    <n v="0.2600000019185898"/>
    <n v="0.41599989521547975"/>
    <n v="0.7007998708641151"/>
    <n v="0.81179981471825535"/>
    <n v="7505512"/>
    <n v="5629134"/>
    <n v="2293351"/>
    <n v="5420648"/>
    <n v="-1.0309354476940369E-2"/>
    <n v="-1.0309310976127528E-2"/>
    <n v="-1.0309247207885286E-2"/>
    <n v="-1.0309263292541115E-2"/>
    <n v="393251"/>
    <n v="0.19"/>
    <n v="36"/>
    <n v="20"/>
    <n v="30"/>
    <n v="360"/>
    <n v="39"/>
    <n v="0.94"/>
    <n v="-1.0309306734795987E-2"/>
    <n v="5420647.9999999991"/>
    <n v="2254989"/>
    <n v="1580296"/>
    <n v="1282884"/>
    <n v="-7.0053210944243105E-4"/>
    <n v="2.8981367360916943E-2"/>
    <n v="3.9812763482299118E-2"/>
    <n v="1.9222381382533626E-2"/>
  </r>
  <r>
    <x v="337"/>
    <n v="22368860"/>
    <n v="5759981"/>
    <n v="2280952"/>
    <n v="1581840"/>
    <n v="1336022"/>
    <x v="333"/>
    <x v="331"/>
    <n v="-1.9047627818315149E-2"/>
    <x v="331"/>
    <n v="0.2574999798827477"/>
    <n v="0.3959999173608385"/>
    <n v="0.69349990705635189"/>
    <n v="0.84459995954078793"/>
    <n v="8052789"/>
    <n v="6039592"/>
    <n v="2460574"/>
    <n v="5815903"/>
    <n v="-1.9047638770085196E-2"/>
    <n v="-1.9047677828297749E-2"/>
    <n v="-1.9047565891868401E-2"/>
    <n v="-1.9047593345941749E-2"/>
    <n v="385988"/>
    <n v="0.19"/>
    <n v="37"/>
    <n v="18"/>
    <n v="28"/>
    <n v="397"/>
    <n v="38"/>
    <n v="0.92"/>
    <n v="-1.9047627818315205E-2"/>
    <n v="5759981"/>
    <n v="2280952"/>
    <n v="1581840"/>
    <n v="1336022"/>
    <n v="-3.7732375450667655E-2"/>
    <n v="-6.603451036207586E-2"/>
    <n v="-8.5291597131387897E-2"/>
    <n v="-8.263346284092199E-3"/>
  </r>
  <r>
    <x v="338"/>
    <n v="22586034"/>
    <n v="5815903"/>
    <n v="2419415"/>
    <n v="1783835"/>
    <n v="1418862"/>
    <x v="334"/>
    <x v="332"/>
    <n v="-9.5237919824172623E-3"/>
    <x v="332"/>
    <n v="0.25749996657226321"/>
    <n v="0.41599988858136044"/>
    <n v="0.73730013247003923"/>
    <n v="0.79539979874820266"/>
    <n v="8130972"/>
    <n v="6098229"/>
    <n v="2484463"/>
    <n v="5872368"/>
    <n v="-9.5237584774265915E-3"/>
    <n v="-9.5238389141488744E-3"/>
    <n v="-9.523782945934256E-3"/>
    <n v="-9.5237966729708745E-3"/>
    <n v="404457"/>
    <n v="0.18"/>
    <n v="30"/>
    <n v="22"/>
    <n v="30"/>
    <n v="370"/>
    <n v="39"/>
    <n v="0.91"/>
    <n v="-9.5237919824172103E-3"/>
    <n v="5815903"/>
    <n v="2419415"/>
    <n v="1783835"/>
    <n v="1418862"/>
    <n v="6.2698425605027364E-2"/>
    <n v="0.13938789715150079"/>
    <n v="0.17426708489538245"/>
    <n v="9.5230229133024258E-2"/>
  </r>
  <r>
    <x v="339"/>
    <n v="21065820"/>
    <n v="5108461"/>
    <n v="2125119"/>
    <n v="1582364"/>
    <n v="1336464"/>
    <x v="335"/>
    <x v="333"/>
    <n v="-2.9999990790768982E-2"/>
    <x v="333"/>
    <n v="0.24249998338540821"/>
    <n v="0.41599984809515039"/>
    <n v="0.74460018474259559"/>
    <n v="0.8445995990808689"/>
    <n v="7583695"/>
    <n v="5687771"/>
    <n v="2317240"/>
    <n v="5477113"/>
    <n v="-2.9999966744442053E-2"/>
    <n v="-2.9999926667224952E-2"/>
    <n v="-2.9999912093689685E-2"/>
    <n v="-2.9999957495854046E-2"/>
    <n v="386475"/>
    <n v="0.19"/>
    <n v="34"/>
    <n v="21"/>
    <n v="26"/>
    <n v="356"/>
    <n v="32"/>
    <n v="0.91"/>
    <n v="-2.9999990790769034E-2"/>
    <n v="5108461"/>
    <n v="2125119"/>
    <n v="1582364"/>
    <n v="1336464"/>
    <n v="-7.7548957451722411E-2"/>
    <n v="-2.107270604114031E-2"/>
    <n v="-1.493628887173859E-3"/>
    <n v="-2.0513699985488687E-2"/>
  </r>
  <r>
    <x v="340"/>
    <n v="43991955"/>
    <n v="9145927"/>
    <n v="3140711"/>
    <n v="2157040"/>
    <n v="1665666"/>
    <x v="336"/>
    <x v="334"/>
    <n v="-6.6666676567466721E-2"/>
    <x v="334"/>
    <n v="0.20789998989587982"/>
    <n v="0.34339996372155607"/>
    <n v="0.68679989976791878"/>
    <n v="0.77219986648369987"/>
    <n v="15837104"/>
    <n v="11877828"/>
    <n v="4839115"/>
    <n v="11437908"/>
    <n v="-6.6666627377775955E-2"/>
    <n v="-6.6666645712592065E-2"/>
    <n v="-6.6666653808484355E-2"/>
    <n v="-6.6666634026664062E-2"/>
    <n v="401987"/>
    <n v="0.17"/>
    <n v="38"/>
    <n v="20"/>
    <n v="30"/>
    <n v="370"/>
    <n v="36"/>
    <n v="0.95"/>
    <n v="-6.6666676567466734E-2"/>
    <n v="9145927"/>
    <n v="3140711"/>
    <n v="2157040"/>
    <n v="1665666"/>
    <n v="-0.10291261469318458"/>
    <n v="-5.6189394931982939E-2"/>
    <n v="-6.544250714986044E-2"/>
    <n v="-3.623744788939387E-2"/>
  </r>
  <r>
    <x v="341"/>
    <n v="43991955"/>
    <n v="9238310"/>
    <n v="3078205"/>
    <n v="2093179"/>
    <n v="1632680"/>
    <x v="337"/>
    <x v="335"/>
    <n v="-5.7692307692307709E-2"/>
    <x v="335"/>
    <n v="0.20999998749771406"/>
    <n v="0.33320001169044988"/>
    <n v="0.67999987005413864"/>
    <n v="0.78000018154204676"/>
    <n v="15837104"/>
    <n v="11877828"/>
    <n v="4839115"/>
    <n v="11437908"/>
    <n v="-5.7692273365383184E-2"/>
    <n v="-5.7692310743589714E-2"/>
    <n v="-5.7692244031462447E-2"/>
    <n v="-5.769230135502923E-2"/>
    <n v="392420"/>
    <n v="0.19"/>
    <n v="30"/>
    <n v="18"/>
    <n v="25"/>
    <n v="394"/>
    <n v="36"/>
    <n v="0.93"/>
    <n v="-5.7692307692307696E-2"/>
    <n v="9238310"/>
    <n v="3078205"/>
    <n v="2093178.9999999998"/>
    <n v="1632680"/>
    <n v="-9.3934942435709101E-2"/>
    <n v="-0.12084768858032069"/>
    <n v="-0.14645400930460917"/>
    <n v="-0.17928270430340221"/>
  </r>
  <r>
    <x v="342"/>
    <n v="22586034"/>
    <n v="5533578"/>
    <n v="2257699"/>
    <n v="1582196"/>
    <n v="1245504"/>
    <x v="338"/>
    <x v="336"/>
    <n v="5.0505049565428894E-2"/>
    <x v="336"/>
    <n v="0.24499998538920112"/>
    <n v="0.40799985109092163"/>
    <n v="0.70080023953591686"/>
    <n v="0.78719956313882733"/>
    <n v="8130972"/>
    <n v="6098229"/>
    <n v="2484463"/>
    <n v="5872368"/>
    <n v="5.0505034844691155E-2"/>
    <n v="5.0505034844691155E-2"/>
    <n v="5.050490101978089E-2"/>
    <n v="5.0504978226464381E-2"/>
    <n v="397135"/>
    <n v="0.17"/>
    <n v="36"/>
    <n v="22"/>
    <n v="25"/>
    <n v="363"/>
    <n v="38"/>
    <n v="0.92"/>
    <n v="5.0505049565428957E-2"/>
    <n v="5533578"/>
    <n v="2257699"/>
    <n v="1582196"/>
    <n v="1245504"/>
    <n v="-1.9528533381716673E-2"/>
    <n v="2.0490271279584249E-2"/>
    <n v="-3.3549689870715493E-4"/>
    <n v="-4.9824002490055808E-2"/>
  </r>
  <r>
    <x v="343"/>
    <n v="21500167"/>
    <n v="5213790"/>
    <n v="2106371"/>
    <n v="1522274"/>
    <n v="1235782"/>
    <x v="339"/>
    <x v="337"/>
    <n v="3.1250038971355698E-2"/>
    <x v="337"/>
    <n v="0.24249997686064484"/>
    <n v="0.40399996931215104"/>
    <n v="0.72269984727286884"/>
    <n v="0.81179997819052285"/>
    <n v="7740060"/>
    <n v="5805045"/>
    <n v="2365018"/>
    <n v="5590043"/>
    <n v="3.1250099926560582E-2"/>
    <n v="3.1250099926560582E-2"/>
    <n v="3.124990461556032E-2"/>
    <n v="3.1249953880052805E-2"/>
    <n v="408697"/>
    <n v="0.18"/>
    <n v="31"/>
    <n v="19"/>
    <n v="29"/>
    <n v="370"/>
    <n v="35"/>
    <n v="0.94"/>
    <n v="3.125003897135574E-2"/>
    <n v="5213790"/>
    <n v="2106371"/>
    <n v="1522274"/>
    <n v="1235782"/>
    <n v="-3.8161120220312927E-2"/>
    <n v="-6.5906308190416873E-2"/>
    <n v="-3.6715906387157826E-2"/>
    <n v="-3.671571241047511E-2"/>
  </r>
  <r>
    <x v="344"/>
    <n v="22586034"/>
    <n v="5477113"/>
    <n v="2212753"/>
    <n v="1566850"/>
    <n v="1246273"/>
    <x v="340"/>
    <x v="338"/>
    <n v="9.7087647738864913E-3"/>
    <x v="338"/>
    <n v="0.24249998915258872"/>
    <n v="0.40399988095918415"/>
    <n v="0.70809981954605872"/>
    <n v="0.79540032549382522"/>
    <n v="8130972"/>
    <n v="6098229"/>
    <n v="2484463"/>
    <n v="5872368"/>
    <n v="9.7088102022790945E-3"/>
    <n v="9.7087684068726254E-3"/>
    <n v="9.7087102440325257E-3"/>
    <n v="9.708724509332356E-3"/>
    <n v="384623"/>
    <n v="0.18"/>
    <n v="36"/>
    <n v="20"/>
    <n v="27"/>
    <n v="397"/>
    <n v="37"/>
    <n v="0.94"/>
    <n v="9.7087647738865555E-3"/>
    <n v="5477113"/>
    <n v="2212753"/>
    <n v="1566850"/>
    <n v="1246273"/>
    <n v="-4.9109189769896755E-2"/>
    <n v="-2.9899357812001259E-2"/>
    <n v="-9.4763060739392335E-3"/>
    <n v="-6.7176289013204826E-2"/>
  </r>
  <r>
    <x v="345"/>
    <n v="21934513"/>
    <n v="5648137"/>
    <n v="2259254"/>
    <n v="1682241"/>
    <n v="1379437"/>
    <x v="341"/>
    <x v="339"/>
    <n v="-2.8846188755405233E-2"/>
    <x v="339"/>
    <n v="0.25749999555495034"/>
    <n v="0.39999985836037616"/>
    <n v="0.74460020874146948"/>
    <n v="0.81999963144400834"/>
    <n v="7896424"/>
    <n v="5922318"/>
    <n v="2412796"/>
    <n v="5702973"/>
    <n v="-2.8846243720922926E-2"/>
    <n v="-2.8846243720922926E-2"/>
    <n v="-2.884607257181937E-2"/>
    <n v="-2.8846114548679469E-2"/>
    <n v="385929"/>
    <n v="0.18"/>
    <n v="36"/>
    <n v="21"/>
    <n v="27"/>
    <n v="386"/>
    <n v="33"/>
    <n v="0.92"/>
    <n v="-2.8846188755405219E-2"/>
    <n v="5648137.0000000009"/>
    <n v="2259254"/>
    <n v="1682241"/>
    <n v="1379437"/>
    <n v="-2.8846079448023643E-2"/>
    <n v="-6.6198233870584433E-2"/>
    <n v="-5.6952576891921014E-2"/>
    <n v="-2.7786352724930241E-2"/>
  </r>
  <r>
    <x v="346"/>
    <n v="22803207"/>
    <n v="5928833"/>
    <n v="2276672"/>
    <n v="1661970"/>
    <n v="1308303"/>
    <x v="342"/>
    <x v="340"/>
    <n v="8.2474216527056665E-2"/>
    <x v="340"/>
    <n v="0.25999996404014575"/>
    <n v="0.38400002158940894"/>
    <n v="0.72999975402693051"/>
    <n v="0.78720012996624489"/>
    <n v="8209154"/>
    <n v="6156866"/>
    <n v="2508352"/>
    <n v="5928833"/>
    <n v="8.2474176506307284E-2"/>
    <n v="8.247431199322186E-2"/>
    <n v="8.2473977663081843E-2"/>
    <n v="8.2474106340329367E-2"/>
    <n v="410246"/>
    <n v="0.17"/>
    <n v="32"/>
    <n v="20"/>
    <n v="25"/>
    <n v="371"/>
    <n v="33"/>
    <n v="0.92"/>
    <n v="8.2474216527056624E-2"/>
    <n v="5928833"/>
    <n v="2276672"/>
    <n v="1661970"/>
    <n v="1308303"/>
    <n v="0.16059083156355691"/>
    <n v="7.1315065179879289E-2"/>
    <n v="5.0308272938464293E-2"/>
    <n v="-2.1071274647128546E-2"/>
  </r>
  <r>
    <x v="347"/>
    <n v="45787545"/>
    <n v="9230769"/>
    <n v="3232615"/>
    <n v="2220160"/>
    <n v="1783676"/>
    <x v="343"/>
    <x v="341"/>
    <n v="4.081632653061229E-2"/>
    <x v="341"/>
    <n v="0.20159999842751997"/>
    <n v="0.35019996708833251"/>
    <n v="0.68680000556824738"/>
    <n v="0.80339975497261462"/>
    <n v="16483516"/>
    <n v="12362637"/>
    <n v="5036630"/>
    <n v="11904761"/>
    <n v="4.0816300758017343E-2"/>
    <n v="4.0816300758017343E-2"/>
    <n v="4.0816347617281368E-2"/>
    <n v="4.0816292629736184E-2"/>
    <n v="386399"/>
    <n v="0.17"/>
    <n v="38"/>
    <n v="19"/>
    <n v="26"/>
    <n v="391"/>
    <n v="40"/>
    <n v="0.92"/>
    <n v="4.0816326530612242E-2"/>
    <n v="9230769"/>
    <n v="3232615"/>
    <n v="2220160"/>
    <n v="1783676"/>
    <n v="9.276479027221729E-3"/>
    <n v="2.9262163885820813E-2"/>
    <n v="2.9262322441864885E-2"/>
    <n v="7.0848537461892125E-2"/>
  </r>
  <r>
    <x v="348"/>
    <n v="43094160"/>
    <n v="8687782"/>
    <n v="2806153"/>
    <n v="1812775"/>
    <n v="1385685"/>
    <x v="344"/>
    <x v="342"/>
    <n v="-2.0408163265306145E-2"/>
    <x v="342"/>
    <n v="0.20159998477751973"/>
    <n v="0.3229999325489521"/>
    <n v="0.64600005773028057"/>
    <n v="0.76439988415550741"/>
    <n v="15513897"/>
    <n v="11635423"/>
    <n v="4740357"/>
    <n v="11204481"/>
    <n v="-2.040821352186617E-2"/>
    <n v="-2.0408192474246967E-2"/>
    <n v="-2.0408277133318831E-2"/>
    <n v="-2.0408190029155726E-2"/>
    <n v="410008"/>
    <n v="0.18"/>
    <n v="30"/>
    <n v="21"/>
    <n v="27"/>
    <n v="355"/>
    <n v="32"/>
    <n v="0.91"/>
    <n v="-2.0408163265306121E-2"/>
    <n v="8687782"/>
    <n v="2806153"/>
    <n v="1812775"/>
    <n v="1385685"/>
    <n v="-5.9591851756435998E-2"/>
    <n v="-8.8380078649732519E-2"/>
    <n v="-0.13396083182565843"/>
    <n v="-0.1512819413479678"/>
  </r>
  <r>
    <x v="349"/>
    <n v="21282993"/>
    <n v="5427163"/>
    <n v="2214282"/>
    <n v="1584097"/>
    <n v="1324939"/>
    <x v="345"/>
    <x v="343"/>
    <n v="-5.7692333235662363E-2"/>
    <x v="343"/>
    <n v="0.25499998989803735"/>
    <n v="0.40799990713380085"/>
    <n v="0.71539984518683708"/>
    <n v="0.83640016993908828"/>
    <n v="7661877"/>
    <n v="5746408"/>
    <n v="2341129"/>
    <n v="5533578"/>
    <n v="-5.7692364455319778E-2"/>
    <n v="-5.7692323459811012E-2"/>
    <n v="-5.769214514363874E-2"/>
    <n v="-5.7692229097359049E-2"/>
    <n v="390197"/>
    <n v="0.19"/>
    <n v="40"/>
    <n v="19"/>
    <n v="27"/>
    <n v="386"/>
    <n v="31"/>
    <n v="0.95"/>
    <n v="-5.7692333235662356E-2"/>
    <n v="5427163"/>
    <n v="2214282"/>
    <n v="1584097"/>
    <n v="1324939"/>
    <n v="-1.9230776181342391E-2"/>
    <n v="-1.9230641462834486E-2"/>
    <n v="1.201494631512201E-3"/>
    <n v="6.3777394532654963E-2"/>
  </r>
  <r>
    <x v="350"/>
    <n v="21065820"/>
    <n v="5108461"/>
    <n v="2022950"/>
    <n v="1402916"/>
    <n v="1104375"/>
    <x v="346"/>
    <x v="344"/>
    <n v="-2.0202029128424948E-2"/>
    <x v="344"/>
    <n v="0.24249998338540821"/>
    <n v="0.39599989116095824"/>
    <n v="0.69350008650732842"/>
    <n v="0.7871996612769403"/>
    <n v="7583695"/>
    <n v="5687771"/>
    <n v="2317240"/>
    <n v="5477113"/>
    <n v="-2.0202039777469372E-2"/>
    <n v="-2.0202082843457703E-2"/>
    <n v="-2.0201960407912334E-2"/>
    <n v="-2.0201991290585752E-2"/>
    <n v="393364"/>
    <n v="0.17"/>
    <n v="40"/>
    <n v="20"/>
    <n v="27"/>
    <n v="356"/>
    <n v="33"/>
    <n v="0.92"/>
    <n v="-2.0202029128424909E-2"/>
    <n v="5108461"/>
    <n v="2022950"/>
    <n v="1402916"/>
    <n v="1104375"/>
    <n v="-2.0202002765742355E-2"/>
    <n v="-3.9604134314420447E-2"/>
    <n v="-7.8407697957135203E-2"/>
    <n v="-0.10633509793798579"/>
  </r>
  <r>
    <x v="351"/>
    <n v="22368860"/>
    <n v="5424448"/>
    <n v="2104686"/>
    <n v="1597877"/>
    <n v="1284054"/>
    <x v="347"/>
    <x v="345"/>
    <n v="-9.6154110101844825E-3"/>
    <x v="345"/>
    <n v="0.24249997541224722"/>
    <n v="0.3880000324456977"/>
    <n v="0.75919970960038696"/>
    <n v="0.8036000267855411"/>
    <n v="8052789"/>
    <n v="6039592"/>
    <n v="2460574"/>
    <n v="5815903"/>
    <n v="-9.6154555691496668E-3"/>
    <n v="-9.6154145736410124E-3"/>
    <n v="-9.615357523939827E-3"/>
    <n v="-9.6153715162264897E-3"/>
    <n v="396256"/>
    <n v="0.19"/>
    <n v="40"/>
    <n v="22"/>
    <n v="27"/>
    <n v="362"/>
    <n v="38"/>
    <n v="0.93"/>
    <n v="-9.6154110101844357E-3"/>
    <n v="5424448"/>
    <n v="2104686"/>
    <n v="1597877"/>
    <n v="1284054"/>
    <n v="-9.6154671265683556E-3"/>
    <n v="-4.8838257139409591E-2"/>
    <n v="1.9802150812139097E-2"/>
    <n v="3.0315187763836571E-2"/>
  </r>
  <r>
    <x v="352"/>
    <n v="21065820"/>
    <n v="5213790"/>
    <n v="2064661"/>
    <n v="1507202"/>
    <n v="1211187"/>
    <x v="348"/>
    <x v="346"/>
    <n v="-3.9603933764109533E-2"/>
    <x v="346"/>
    <n v="0.247499978638382"/>
    <n v="0.39600003068784895"/>
    <n v="0.7299997432992632"/>
    <n v="0.80359965021277835"/>
    <n v="7583695"/>
    <n v="5687771"/>
    <n v="2317240"/>
    <n v="5477113"/>
    <n v="-3.9603876387590109E-2"/>
    <n v="-3.9603918600791155E-2"/>
    <n v="-3.9603845497091394E-2"/>
    <n v="-3.9603904840510351E-2"/>
    <n v="395679"/>
    <n v="0.17"/>
    <n v="34"/>
    <n v="19"/>
    <n v="30"/>
    <n v="354"/>
    <n v="32"/>
    <n v="0.92"/>
    <n v="-3.9603933764109554E-2"/>
    <n v="5213790"/>
    <n v="2064661"/>
    <n v="1507202"/>
    <n v="1211187"/>
    <n v="-7.6900932112659581E-2"/>
    <n v="-8.6131528371754529E-2"/>
    <n v="-0.10405108423822751"/>
    <n v="-0.12197005010014961"/>
  </r>
  <r>
    <x v="353"/>
    <n v="22151687"/>
    <n v="5261025"/>
    <n v="2062322"/>
    <n v="1430220"/>
    <n v="1231419"/>
    <x v="349"/>
    <x v="347"/>
    <n v="-2.8571419800732412E-2"/>
    <x v="347"/>
    <n v="0.23749997009257129"/>
    <n v="0.39200003801540573"/>
    <n v="0.69349985113866797"/>
    <n v="0.8609997063388849"/>
    <n v="7974607"/>
    <n v="5980955"/>
    <n v="2436685"/>
    <n v="5759438"/>
    <n v="-2.8571397247511787E-2"/>
    <n v="-2.8571516742446512E-2"/>
    <n v="-2.8571348837802657E-2"/>
    <n v="-2.8571390018912624E-2"/>
    <n v="388480"/>
    <n v="0.18"/>
    <n v="34"/>
    <n v="20"/>
    <n v="27"/>
    <n v="362"/>
    <n v="39"/>
    <n v="0.95"/>
    <n v="-2.8571419800732415E-2"/>
    <n v="5261025"/>
    <n v="2062322"/>
    <n v="1430220"/>
    <n v="1231419"/>
    <n v="-0.11263734363912759"/>
    <n v="-9.4150584713125096E-2"/>
    <n v="-0.13944295023375874"/>
    <n v="-5.8766203241909509E-2"/>
  </r>
  <r>
    <x v="354"/>
    <n v="46236443"/>
    <n v="9321266"/>
    <n v="3042461"/>
    <n v="1965430"/>
    <n v="1502374"/>
    <x v="350"/>
    <x v="348"/>
    <n v="9.8039324886276535E-3"/>
    <x v="348"/>
    <n v="0.20159998034450877"/>
    <n v="0.32639997614058003"/>
    <n v="0.64600006376416985"/>
    <n v="0.7643996479141969"/>
    <n v="16645119"/>
    <n v="12483839"/>
    <n v="5086008"/>
    <n v="12021475"/>
    <n v="9.8039156209148715E-3"/>
    <n v="9.8038953986920863E-3"/>
    <n v="9.8037775258457138E-3"/>
    <n v="9.8039767451021387E-3"/>
    <n v="399659"/>
    <n v="0.17"/>
    <n v="39"/>
    <n v="17"/>
    <n v="29"/>
    <n v="350"/>
    <n v="31"/>
    <n v="0.91"/>
    <n v="9.8039324886276397E-3"/>
    <n v="9321266"/>
    <n v="3042461"/>
    <n v="1965430"/>
    <n v="1502374"/>
    <n v="9.8038419117627562E-3"/>
    <n v="-5.8823584002425267E-2"/>
    <n v="-0.11473497405592392"/>
    <n v="-0.15770913551564303"/>
  </r>
  <r>
    <x v="355"/>
    <n v="43094160"/>
    <n v="9140271"/>
    <n v="3263076"/>
    <n v="2107947"/>
    <n v="1677083"/>
    <x v="351"/>
    <x v="349"/>
    <n v="0"/>
    <x v="349"/>
    <n v="0.21209999220311987"/>
    <n v="0.35699991827375799"/>
    <n v="0.64599997057990677"/>
    <n v="0.79560017400817007"/>
    <n v="15513897"/>
    <n v="11635423"/>
    <n v="4740357"/>
    <n v="11204481"/>
    <n v="0"/>
    <n v="0"/>
    <n v="0"/>
    <n v="0"/>
    <n v="391668"/>
    <n v="0.18"/>
    <n v="30"/>
    <n v="18"/>
    <n v="25"/>
    <n v="397"/>
    <n v="39"/>
    <n v="0.92"/>
    <n v="0"/>
    <n v="9140271"/>
    <n v="3263076"/>
    <n v="2107947"/>
    <n v="1677083"/>
    <n v="5.2083374099396229E-2"/>
    <n v="0.16282896905478772"/>
    <n v="0.16282881218022083"/>
    <n v="0.21029166080314066"/>
  </r>
  <r>
    <x v="356"/>
    <n v="21500167"/>
    <n v="5106289"/>
    <n v="1940390"/>
    <n v="1430649"/>
    <n v="1196595"/>
    <x v="352"/>
    <x v="350"/>
    <n v="1.0204109920066262E-2"/>
    <x v="350"/>
    <n v="0.23749996918628585"/>
    <n v="0.38000003525064874"/>
    <n v="0.73729971809790817"/>
    <n v="0.83640012330068381"/>
    <n v="7740060"/>
    <n v="5805045"/>
    <n v="2365018"/>
    <n v="5590043"/>
    <n v="1.0204157545207204E-2"/>
    <n v="1.0204113595832398E-2"/>
    <n v="1.0204051122343127E-2"/>
    <n v="1.0204066880416196E-2"/>
    <n v="387294"/>
    <n v="0.17"/>
    <n v="34"/>
    <n v="18"/>
    <n v="29"/>
    <n v="357"/>
    <n v="30"/>
    <n v="0.92"/>
    <n v="1.0204109920066224E-2"/>
    <n v="5106289"/>
    <n v="1940390"/>
    <n v="1430649"/>
    <n v="1196595"/>
    <n v="-5.9123707911481582E-2"/>
    <n v="-0.12369336877597348"/>
    <n v="-9.6867805443732302E-2"/>
    <n v="-9.6867855803172809E-2"/>
  </r>
  <r>
    <x v="357"/>
    <n v="21282993"/>
    <n v="5320748"/>
    <n v="2107016"/>
    <n v="1568884"/>
    <n v="1312214"/>
    <x v="353"/>
    <x v="351"/>
    <n v="1.0309259264533743E-2"/>
    <x v="351"/>
    <n v="0.24999998825353181"/>
    <n v="0.39599996090775208"/>
    <n v="0.74459994608488977"/>
    <n v="0.83639963184021249"/>
    <n v="7661877"/>
    <n v="5746408"/>
    <n v="2341129"/>
    <n v="5533578"/>
    <n v="1.0309222615097369E-2"/>
    <n v="1.0309310976127639E-2"/>
    <n v="1.0309247207885175E-2"/>
    <n v="1.0309263292541226E-2"/>
    <n v="385346"/>
    <n v="0.17"/>
    <n v="40"/>
    <n v="17"/>
    <n v="26"/>
    <n v="394"/>
    <n v="40"/>
    <n v="0.93"/>
    <n v="1.0309259264533733E-2"/>
    <n v="5320748"/>
    <n v="2107016"/>
    <n v="1568884"/>
    <n v="1312214"/>
    <n v="4.155595980863902E-2"/>
    <n v="4.1556143256135769E-2"/>
    <n v="0.11830216491935364"/>
    <n v="0.18819603848330502"/>
  </r>
  <r>
    <x v="358"/>
    <n v="20631473"/>
    <n v="5261025"/>
    <n v="2167542"/>
    <n v="1582306"/>
    <n v="1258566"/>
    <x v="354"/>
    <x v="352"/>
    <n v="-7.7669894666066996E-2"/>
    <x v="352"/>
    <n v="0.25499997019117343"/>
    <n v="0.41199994297689141"/>
    <n v="0.73000015685970565"/>
    <n v="0.79539987840531479"/>
    <n v="7427330"/>
    <n v="5570497"/>
    <n v="2269462"/>
    <n v="5364183"/>
    <n v="-7.7669860715337213E-2"/>
    <n v="-7.7669981680881794E-2"/>
    <n v="-7.7669681952259872E-2"/>
    <n v="-7.7669796074659403E-2"/>
    <n v="403674"/>
    <n v="0.19"/>
    <n v="38"/>
    <n v="20"/>
    <n v="27"/>
    <n v="366"/>
    <n v="35"/>
    <n v="0.93"/>
    <n v="-7.7669894666067024E-2"/>
    <n v="5261024.9999999991"/>
    <n v="2167542"/>
    <n v="1582306"/>
    <n v="1258566"/>
    <n v="-3.0127120768786209E-2"/>
    <n v="2.986478743147436E-2"/>
    <n v="-9.7448051383178802E-3"/>
    <n v="-1.9849632492091485E-2"/>
  </r>
  <r>
    <x v="359"/>
    <n v="20631473"/>
    <n v="5209447"/>
    <n v="2146292"/>
    <n v="1645132"/>
    <n v="1295048"/>
    <x v="355"/>
    <x v="353"/>
    <n v="-2.0618565999329763E-2"/>
    <x v="353"/>
    <n v="0.25250000327170047"/>
    <n v="0.41199996851873144"/>
    <n v="0.76649961887758045"/>
    <n v="0.78720005446371477"/>
    <n v="7427330"/>
    <n v="5570497"/>
    <n v="2269462"/>
    <n v="5364183"/>
    <n v="-2.0618577092037627E-2"/>
    <n v="-2.0618621952255056E-2"/>
    <n v="-2.0618494415770461E-2"/>
    <n v="-2.0618526585082342E-2"/>
    <n v="381035"/>
    <n v="0.18"/>
    <n v="39"/>
    <n v="21"/>
    <n v="29"/>
    <n v="380"/>
    <n v="36"/>
    <n v="0.95"/>
    <n v="-2.0618565999329722E-2"/>
    <n v="5209447"/>
    <n v="2146292"/>
    <n v="1645132"/>
    <n v="1295048"/>
    <n v="-8.3298330005621146E-4"/>
    <n v="3.9537241222651121E-2"/>
    <n v="9.1513944381708567E-2"/>
    <n v="6.9238688988570773E-2"/>
  </r>
  <r>
    <x v="360"/>
    <n v="22368860"/>
    <n v="5648137"/>
    <n v="2349625"/>
    <n v="1629465"/>
    <n v="1309438"/>
    <x v="356"/>
    <x v="354"/>
    <n v="9.80390342279569E-3"/>
    <x v="354"/>
    <n v="0.25249999329424921"/>
    <n v="0.41600000141639626"/>
    <n v="0.69350002659998933"/>
    <n v="0.80359995458632127"/>
    <n v="8052789"/>
    <n v="6039592"/>
    <n v="2460574"/>
    <n v="5815903"/>
    <n v="9.803868704752583E-3"/>
    <n v="9.8039527132371962E-3"/>
    <n v="9.8038934043587211E-3"/>
    <n v="9.803907950741042E-3"/>
    <n v="409390"/>
    <n v="0.19"/>
    <n v="30"/>
    <n v="18"/>
    <n v="27"/>
    <n v="387"/>
    <n v="33"/>
    <n v="0.91"/>
    <n v="9.8039034227957438E-3"/>
    <n v="5648136.9999999991"/>
    <n v="2349625"/>
    <n v="1629465"/>
    <n v="1309438"/>
    <n v="7.3581098740264306E-2"/>
    <n v="0.13931044715616658"/>
    <n v="0.13931073541133543"/>
    <n v="6.335698896963593E-2"/>
  </r>
  <r>
    <x v="361"/>
    <n v="45338648"/>
    <n v="9521116"/>
    <n v="3269551"/>
    <n v="2201061"/>
    <n v="1768333"/>
    <x v="357"/>
    <x v="355"/>
    <n v="-1.9417475518175187E-2"/>
    <x v="355"/>
    <n v="0.20999999823550097"/>
    <n v="0.34339997538103728"/>
    <n v="0.6731997757490249"/>
    <n v="0.80340026923379226"/>
    <n v="16321913"/>
    <n v="12241435"/>
    <n v="4987251"/>
    <n v="11788048"/>
    <n v="-1.941746406258793E-2"/>
    <n v="-1.9417424399657879E-2"/>
    <n v="-1.9417389827149356E-2"/>
    <n v="-1.9417500764257301E-2"/>
    <n v="383323"/>
    <n v="0.19"/>
    <n v="30"/>
    <n v="18"/>
    <n v="27"/>
    <n v="388"/>
    <n v="37"/>
    <n v="0.91"/>
    <n v="-1.9417475518175131E-2"/>
    <n v="9521116"/>
    <n v="3269551"/>
    <n v="2201061"/>
    <n v="1768333"/>
    <n v="2.1440220673887067E-2"/>
    <n v="7.4640233679248436E-2"/>
    <n v="0.11988775993039691"/>
    <n v="0.17702582712427128"/>
  </r>
  <r>
    <x v="362"/>
    <n v="43543058"/>
    <n v="8778280"/>
    <n v="3133846"/>
    <n v="2109705"/>
    <n v="1596202"/>
    <x v="358"/>
    <x v="356"/>
    <n v="1.0416678269166812E-2"/>
    <x v="356"/>
    <n v="0.2015999886824669"/>
    <n v="0.35700000455670133"/>
    <n v="0.67319995941089639"/>
    <n v="0.75659961937806475"/>
    <n v="15675500"/>
    <n v="11756625"/>
    <n v="4789736"/>
    <n v="11321195"/>
    <n v="1.0416660623697505E-2"/>
    <n v="1.0416638913772092E-2"/>
    <n v="1.0416725997641096E-2"/>
    <n v="1.0416725236983337E-2"/>
    <n v="385433"/>
    <n v="0.17"/>
    <n v="38"/>
    <n v="17"/>
    <n v="25"/>
    <n v="350"/>
    <n v="31"/>
    <n v="0.94"/>
    <n v="1.0416678269166866E-2"/>
    <n v="8778280"/>
    <n v="3133846"/>
    <n v="2109705"/>
    <n v="1596202"/>
    <n v="-3.9603967978629973E-2"/>
    <n v="-3.9603735861500011E-2"/>
    <n v="8.3398681276136699E-4"/>
    <n v="-4.8227189709752039E-2"/>
  </r>
  <r>
    <x v="363"/>
    <n v="22151687"/>
    <n v="5316404"/>
    <n v="2041499"/>
    <n v="1415779"/>
    <n v="1172548"/>
    <x v="359"/>
    <x v="357"/>
    <n v="3.0303020437004058E-2"/>
    <x v="357"/>
    <n v="0.23999996027390599"/>
    <n v="0.38399997441879885"/>
    <n v="0.69349972740618537"/>
    <n v="0.82819988147867707"/>
    <n v="7974607"/>
    <n v="5980955"/>
    <n v="2436685"/>
    <n v="5759438"/>
    <n v="3.0302995067221783E-2"/>
    <n v="3.0302952001233452E-2"/>
    <n v="3.0302940611868445E-2"/>
    <n v="3.0302986935878629E-2"/>
    <n v="382858"/>
    <n v="0.18"/>
    <n v="38"/>
    <n v="17"/>
    <n v="26"/>
    <n v="385"/>
    <n v="30"/>
    <n v="0.95"/>
    <n v="3.0303020437004047E-2"/>
    <n v="5316404"/>
    <n v="2041499"/>
    <n v="1415779"/>
    <n v="1172548"/>
    <n v="4.1148278133102067E-2"/>
    <n v="5.2107566004772288E-2"/>
    <n v="-1.039388417424536E-2"/>
    <n v="-2.0096189604669967E-2"/>
  </r>
  <r>
    <x v="364"/>
    <n v="21934513"/>
    <n v="5319119"/>
    <n v="2106371"/>
    <n v="1491521"/>
    <n v="1284200"/>
    <x v="360"/>
    <x v="358"/>
    <n v="3.061223578845329E-2"/>
    <x v="358"/>
    <n v="0.24249998164992312"/>
    <n v="0.39599997668786879"/>
    <n v="0.70809985515372176"/>
    <n v="0.86100028092128778"/>
    <n v="7896424"/>
    <n v="5922318"/>
    <n v="2412796"/>
    <n v="5702973"/>
    <n v="3.0612211602979222E-2"/>
    <n v="3.0612166765743076E-2"/>
    <n v="3.0612153367029382E-2"/>
    <n v="3.061220064124881E-2"/>
    <n v="384453"/>
    <n v="0.19"/>
    <n v="33"/>
    <n v="18"/>
    <n v="26"/>
    <n v="357"/>
    <n v="36"/>
    <n v="0.91"/>
    <n v="3.0612235788453249E-2"/>
    <n v="5319119"/>
    <n v="2106371"/>
    <n v="1491521"/>
    <n v="1284200"/>
    <n v="-3.061599609679444E-4"/>
    <n v="-3.0612012438446801E-4"/>
    <n v="-4.931084771085692E-2"/>
    <n v="-2.1348651972925126E-2"/>
  </r>
  <r>
    <x v="365"/>
    <n v="21717340"/>
    <n v="5375041"/>
    <n v="2042515"/>
    <n v="1520857"/>
    <n v="1284516"/>
    <x v="361"/>
    <x v="359"/>
    <n v="5.2631578947368363E-2"/>
    <x v="359"/>
    <n v="0.24749997006999935"/>
    <n v="0.37999989209384638"/>
    <n v="0.74460016205511348"/>
    <n v="0.84460011690776982"/>
    <n v="7818242"/>
    <n v="5863681"/>
    <n v="2388907"/>
    <n v="5646508"/>
    <n v="5.2631564774959561E-2"/>
    <n v="5.2631569499094866E-2"/>
    <n v="5.2631416608870385E-2"/>
    <n v="5.2631500454030089E-2"/>
    <n v="385535"/>
    <n v="0.17"/>
    <n v="31"/>
    <n v="20"/>
    <n v="28"/>
    <n v="397"/>
    <n v="33"/>
    <n v="0.93"/>
    <n v="5.2631578947368418E-2"/>
    <n v="5375041"/>
    <n v="2042515.0000000002"/>
    <n v="1520857"/>
    <n v="1284516"/>
    <n v="2.1671822506070804E-2"/>
    <n v="-5.7681465918538066E-2"/>
    <n v="-3.8835092580069897E-2"/>
    <n v="2.0618704144240274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8AFDBF-BAE9-4DC0-9B95-56D26E179E94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N6:S12" firstHeaderRow="0" firstDataRow="1" firstDataCol="1" rowPageCount="1" colPageCount="1"/>
  <pivotFields count="25">
    <pivotField axis="axisRow" numFmtId="14" showAll="0" defaultSubtota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numFmtId="9" showAll="0" defaultSubtotal="0"/>
    <pivotField numFmtId="9" showAll="0" defaultSubtotal="0"/>
    <pivotField axis="axisPage" dataField="1" numFmtId="9" multipleItemSelectionAllowed="1" showAll="0" defaultSubtotal="0">
      <items count="163">
        <item x="108"/>
        <item x="3"/>
        <item x="20"/>
        <item h="1" x="123"/>
        <item h="1" x="73"/>
        <item h="1" x="55"/>
        <item h="1" x="86"/>
        <item h="1" x="56"/>
        <item h="1" x="15"/>
        <item h="1" x="131"/>
        <item h="1" x="74"/>
        <item h="1" x="23"/>
        <item h="1" x="6"/>
        <item h="1" x="16"/>
        <item h="1" x="141"/>
        <item h="1" x="8"/>
        <item h="1" x="150"/>
        <item h="1" x="84"/>
        <item h="1" x="65"/>
        <item h="1" x="100"/>
        <item h="1" x="85"/>
        <item h="1" x="41"/>
        <item h="1" x="66"/>
        <item h="1" x="110"/>
        <item h="1" x="156"/>
        <item h="1" x="124"/>
        <item h="1" x="4"/>
        <item h="1" x="61"/>
        <item h="1" x="146"/>
        <item h="1" x="109"/>
        <item h="1" x="87"/>
        <item h="1" x="142"/>
        <item h="1" x="137"/>
        <item h="1" x="58"/>
        <item h="1" x="143"/>
        <item h="1" x="136"/>
        <item h="1" x="92"/>
        <item h="1" x="159"/>
        <item h="1" x="19"/>
        <item h="1" x="11"/>
        <item h="1" x="72"/>
        <item h="1" x="51"/>
        <item h="1" x="118"/>
        <item h="1" x="37"/>
        <item h="1" x="117"/>
        <item h="1" x="91"/>
        <item h="1" x="39"/>
        <item h="1" x="43"/>
        <item h="1" x="134"/>
        <item h="1" x="32"/>
        <item h="1" x="36"/>
        <item h="1" x="115"/>
        <item h="1" x="152"/>
        <item h="1" x="153"/>
        <item h="1" x="94"/>
        <item h="1" x="62"/>
        <item h="1" x="158"/>
        <item h="1" x="50"/>
        <item h="1" x="7"/>
        <item h="1" x="42"/>
        <item h="1" x="33"/>
        <item h="1" x="95"/>
        <item h="1" x="104"/>
        <item h="1" x="35"/>
        <item h="1" x="96"/>
        <item h="1" x="126"/>
        <item h="1" x="82"/>
        <item h="1" x="78"/>
        <item h="1" x="122"/>
        <item h="1" x="119"/>
        <item h="1" x="88"/>
        <item h="1" x="120"/>
        <item h="1" x="48"/>
        <item h="1" x="125"/>
        <item h="1" x="53"/>
        <item h="1" x="24"/>
        <item h="1" x="79"/>
        <item h="1" x="140"/>
        <item h="1" x="116"/>
        <item h="1" x="102"/>
        <item h="1" x="81"/>
        <item h="1" x="101"/>
        <item h="1" x="69"/>
        <item h="1" x="0"/>
        <item h="1" x="155"/>
        <item h="1" x="99"/>
        <item h="1" x="46"/>
        <item h="1" x="160"/>
        <item h="1" x="107"/>
        <item h="1" x="129"/>
        <item h="1" x="64"/>
        <item h="1" x="114"/>
        <item h="1" x="113"/>
        <item h="1" x="27"/>
        <item h="1" x="161"/>
        <item h="1" x="89"/>
        <item h="1" x="22"/>
        <item h="1" x="71"/>
        <item h="1" x="30"/>
        <item h="1" x="145"/>
        <item h="1" x="44"/>
        <item h="1" x="106"/>
        <item h="1" x="38"/>
        <item h="1" x="57"/>
        <item h="1" x="18"/>
        <item h="1" x="14"/>
        <item h="1" x="139"/>
        <item h="1" x="128"/>
        <item h="1" x="83"/>
        <item h="1" x="93"/>
        <item h="1" x="149"/>
        <item h="1" x="130"/>
        <item h="1" x="2"/>
        <item h="1" x="28"/>
        <item h="1" x="40"/>
        <item h="1" x="162"/>
        <item h="1" x="133"/>
        <item h="1" x="103"/>
        <item h="1" x="49"/>
        <item h="1" x="77"/>
        <item h="1" x="147"/>
        <item h="1" x="127"/>
        <item h="1" x="121"/>
        <item h="1" x="70"/>
        <item h="1" x="75"/>
        <item h="1" x="21"/>
        <item h="1" x="34"/>
        <item h="1" x="144"/>
        <item h="1" x="1"/>
        <item h="1" x="59"/>
        <item h="1" x="54"/>
        <item h="1" x="98"/>
        <item h="1" x="157"/>
        <item h="1" x="29"/>
        <item h="1" x="52"/>
        <item h="1" x="12"/>
        <item h="1" x="132"/>
        <item h="1" x="135"/>
        <item h="1" x="31"/>
        <item h="1" x="151"/>
        <item h="1" x="80"/>
        <item h="1" x="105"/>
        <item h="1" x="5"/>
        <item h="1" x="90"/>
        <item h="1" x="25"/>
        <item h="1" x="26"/>
        <item h="1" x="60"/>
        <item h="1" x="154"/>
        <item h="1" x="111"/>
        <item h="1" x="68"/>
        <item h="1" x="138"/>
        <item h="1" x="148"/>
        <item h="1" x="10"/>
        <item h="1" x="63"/>
        <item h="1" x="47"/>
        <item h="1" x="45"/>
        <item h="1" x="97"/>
        <item h="1" x="67"/>
        <item h="1" x="17"/>
        <item h="1" x="76"/>
        <item x="13"/>
        <item x="9"/>
        <item x="112"/>
      </items>
    </pivotField>
    <pivotField numFmtId="9" showAll="0" defaultSubtotal="0"/>
    <pivotField numFmtId="9" showAll="0" defaultSubtotal="0"/>
    <pivotField numFmtId="9" showAll="0" defaultSubtotal="0"/>
    <pivotField numFmtId="9" showAll="0" defaultSubtotal="0"/>
    <pivotField numFmtId="9" showAll="0" defaultSubtotal="0"/>
    <pivotField showAll="0" defaultSubtotal="0"/>
    <pivotField showAll="0" defaultSubtotal="0"/>
    <pivotField showAll="0" defaultSubtotal="0"/>
    <pivotField showAll="0" defaultSubtotal="0"/>
    <pivotField dataField="1" numFmtId="9" showAll="0" defaultSubtotal="0"/>
    <pivotField dataField="1" numFmtId="9" showAll="0" defaultSubtotal="0"/>
    <pivotField dataField="1" numFmtId="9" showAll="0" defaultSubtotal="0"/>
    <pivotField dataField="1" numFmtId="9" showAll="0" defaultSubtota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0"/>
  </rowFields>
  <rowItems count="6">
    <i>
      <x v="9"/>
    </i>
    <i>
      <x v="16"/>
    </i>
    <i>
      <x v="21"/>
    </i>
    <i>
      <x v="28"/>
    </i>
    <i>
      <x v="170"/>
    </i>
    <i>
      <x v="177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8" hier="-1"/>
  </pageFields>
  <dataFields count="5">
    <dataField name="Traffic Changes with respect to same day last week" fld="8" baseField="0" baseItem="0"/>
    <dataField name=" Traffic changes in Facebook" fld="18" baseField="0" baseItem="0"/>
    <dataField name="Traffic changes in Youtube" fld="19" baseField="0" baseItem="0"/>
    <dataField name=" Traffic changes in Twitter" fld="20" baseField="0" baseItem="0"/>
    <dataField name=" Traffic changes in Others" fld="21" baseField="0" baseItem="0"/>
  </dataFields>
  <formats count="25">
    <format dxfId="26">
      <pivotArea field="0" type="button" dataOnly="0" labelOnly="1" outline="0" axis="axisRow" fieldPosition="0"/>
    </format>
    <format dxfId="2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4">
      <pivotArea field="0" type="button" dataOnly="0" labelOnly="1" outline="0" axis="axisRow" fieldPosition="0"/>
    </format>
    <format dxfId="2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2">
      <pivotArea field="0" type="button" dataOnly="0" labelOnly="1" outline="0" axis="axisRow" fieldPosition="0"/>
    </format>
    <format dxfId="2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0">
      <pivotArea outline="0" collapsedLevelsAreSubtotals="1" fieldPosition="0"/>
    </format>
    <format dxfId="19">
      <pivotArea field="8" type="button" dataOnly="0" labelOnly="1" outline="0" axis="axisPage" fieldPosition="0"/>
    </format>
    <format dxfId="18">
      <pivotArea field="8" type="button" dataOnly="0" labelOnly="1" outline="0" axis="axisPage" fieldPosition="0"/>
    </format>
    <format dxfId="17">
      <pivotArea field="8" type="button" dataOnly="0" labelOnly="1" outline="0" axis="axisPage" fieldPosition="0"/>
    </format>
    <format dxfId="16">
      <pivotArea dataOnly="0" labelOnly="1" outline="0" fieldPosition="0">
        <references count="1">
          <reference field="8" count="0"/>
        </references>
      </pivotArea>
    </format>
    <format dxfId="15">
      <pivotArea dataOnly="0" labelOnly="1" outline="0" fieldPosition="0">
        <references count="1">
          <reference field="8" count="0"/>
        </references>
      </pivotArea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6">
            <x v="9"/>
            <x v="16"/>
            <x v="21"/>
            <x v="28"/>
            <x v="170"/>
            <x v="177"/>
          </reference>
        </references>
      </pivotArea>
    </format>
    <format dxfId="1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">
      <pivotArea field="0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">
      <pivotArea outline="0" collapsedLevelsAreSubtotals="1" fieldPosition="0"/>
    </format>
    <format dxfId="4">
      <pivotArea dataOnly="0" labelOnly="1" fieldPosition="0">
        <references count="1">
          <reference field="0" count="6">
            <x v="9"/>
            <x v="16"/>
            <x v="21"/>
            <x v="28"/>
            <x v="170"/>
            <x v="177"/>
          </reference>
        </references>
      </pivotArea>
    </format>
    <format dxfId="3">
      <pivotArea outline="0" collapsedLevelsAreSubtotals="1" fieldPosition="0"/>
    </format>
    <format dxfId="2">
      <pivotArea dataOnly="0" labelOnly="1" fieldPosition="0">
        <references count="1">
          <reference field="0" count="6">
            <x v="9"/>
            <x v="16"/>
            <x v="21"/>
            <x v="28"/>
            <x v="170"/>
            <x v="177"/>
          </reference>
        </references>
      </pivotArea>
    </format>
  </formats>
  <conditionalFormats count="3">
    <conditionalFormat priority="13">
      <pivotAreas count="1">
        <pivotArea type="data" collapsedLevelsAreSubtotals="1" fieldPosition="0">
          <references count="2">
            <reference field="4294967294" count="4" selected="0">
              <x v="1"/>
              <x v="2"/>
              <x v="3"/>
              <x v="4"/>
            </reference>
            <reference field="0" count="1">
              <x v="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21">
              <x v="8"/>
              <x v="9"/>
              <x v="10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1"/>
              <x v="112"/>
              <x v="113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8"/>
              <x v="129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3"/>
              <x v="144"/>
              <x v="146"/>
              <x v="147"/>
              <x v="148"/>
              <x v="149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5"/>
              <x v="186"/>
              <x v="187"/>
              <x v="188"/>
              <x v="189"/>
              <x v="190"/>
              <x v="191"/>
              <x v="192"/>
              <x v="194"/>
              <x v="195"/>
              <x v="196"/>
              <x v="197"/>
              <x v="198"/>
              <x v="199"/>
              <x v="200"/>
              <x v="201"/>
              <x v="203"/>
              <x v="204"/>
              <x v="205"/>
              <x v="206"/>
              <x v="207"/>
              <x v="208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3"/>
              <x v="224"/>
              <x v="226"/>
              <x v="227"/>
              <x v="229"/>
              <x v="230"/>
              <x v="231"/>
              <x v="232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1"/>
              <x v="272"/>
              <x v="274"/>
              <x v="275"/>
              <x v="276"/>
              <x v="277"/>
              <x v="278"/>
              <x v="279"/>
              <x v="280"/>
              <x v="281"/>
              <x v="283"/>
              <x v="284"/>
              <x v="286"/>
              <x v="287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300"/>
              <x v="301"/>
              <x v="302"/>
              <x v="303"/>
              <x v="304"/>
              <x v="305"/>
              <x v="306"/>
              <x v="307"/>
              <x v="308"/>
              <x v="310"/>
              <x v="312"/>
              <x v="313"/>
              <x v="314"/>
              <x v="315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21">
              <x v="8"/>
              <x v="9"/>
              <x v="10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1"/>
              <x v="112"/>
              <x v="113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8"/>
              <x v="129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3"/>
              <x v="144"/>
              <x v="146"/>
              <x v="147"/>
              <x v="148"/>
              <x v="149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5"/>
              <x v="186"/>
              <x v="187"/>
              <x v="188"/>
              <x v="189"/>
              <x v="190"/>
              <x v="191"/>
              <x v="192"/>
              <x v="194"/>
              <x v="195"/>
              <x v="196"/>
              <x v="197"/>
              <x v="198"/>
              <x v="199"/>
              <x v="200"/>
              <x v="201"/>
              <x v="203"/>
              <x v="204"/>
              <x v="205"/>
              <x v="206"/>
              <x v="207"/>
              <x v="208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3"/>
              <x v="224"/>
              <x v="226"/>
              <x v="227"/>
              <x v="229"/>
              <x v="230"/>
              <x v="231"/>
              <x v="232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1"/>
              <x v="272"/>
              <x v="274"/>
              <x v="275"/>
              <x v="276"/>
              <x v="277"/>
              <x v="278"/>
              <x v="279"/>
              <x v="280"/>
              <x v="281"/>
              <x v="283"/>
              <x v="284"/>
              <x v="286"/>
              <x v="287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300"/>
              <x v="301"/>
              <x v="302"/>
              <x v="303"/>
              <x v="304"/>
              <x v="305"/>
              <x v="306"/>
              <x v="307"/>
              <x v="308"/>
              <x v="310"/>
              <x v="312"/>
              <x v="313"/>
              <x v="314"/>
              <x v="315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D567C6-5771-45F2-A738-6996D400DFA2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Date">
  <location ref="Z6:AF30" firstHeaderRow="0" firstDataRow="1" firstDataCol="1" rowPageCount="1" colPageCount="1"/>
  <pivotFields count="42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showAll="0"/>
    <pivotField showAll="0"/>
    <pivotField showAll="0"/>
    <pivotField showAll="0"/>
    <pivotField numFmtId="9" showAll="0">
      <items count="363">
        <item x="253"/>
        <item x="316"/>
        <item x="220"/>
        <item x="59"/>
        <item x="194"/>
        <item x="28"/>
        <item x="48"/>
        <item x="92"/>
        <item x="246"/>
        <item x="344"/>
        <item x="76"/>
        <item x="350"/>
        <item x="315"/>
        <item x="136"/>
        <item x="156"/>
        <item x="260"/>
        <item x="52"/>
        <item x="302"/>
        <item x="121"/>
        <item x="309"/>
        <item x="46"/>
        <item x="122"/>
        <item x="227"/>
        <item x="95"/>
        <item x="170"/>
        <item x="12"/>
        <item x="74"/>
        <item x="115"/>
        <item x="322"/>
        <item x="323"/>
        <item x="274"/>
        <item x="108"/>
        <item x="295"/>
        <item x="143"/>
        <item x="267"/>
        <item x="32"/>
        <item x="303"/>
        <item x="199"/>
        <item x="281"/>
        <item x="163"/>
        <item x="5"/>
        <item x="358"/>
        <item x="128"/>
        <item x="329"/>
        <item x="157"/>
        <item x="129"/>
        <item x="240"/>
        <item x="268"/>
        <item x="288"/>
        <item x="53"/>
        <item x="114"/>
        <item x="67"/>
        <item x="177"/>
        <item x="164"/>
        <item x="101"/>
        <item x="337"/>
        <item x="25"/>
        <item x="4"/>
        <item x="296"/>
        <item x="185"/>
        <item x="233"/>
        <item x="18"/>
        <item x="205"/>
        <item x="336"/>
        <item x="213"/>
        <item x="206"/>
        <item x="149"/>
        <item x="171"/>
        <item x="178"/>
        <item x="88"/>
        <item x="60"/>
        <item x="282"/>
        <item x="45"/>
        <item x="135"/>
        <item x="198"/>
        <item x="351"/>
        <item x="39"/>
        <item x="241"/>
        <item x="343"/>
        <item x="87"/>
        <item x="66"/>
        <item x="184"/>
        <item x="357"/>
        <item x="275"/>
        <item x="212"/>
        <item x="142"/>
        <item x="289"/>
        <item x="26"/>
        <item x="150"/>
        <item x="247"/>
        <item x="11"/>
        <item x="94"/>
        <item x="226"/>
        <item x="254"/>
        <item x="234"/>
        <item x="308"/>
        <item x="219"/>
        <item x="81"/>
        <item x="19"/>
        <item x="261"/>
        <item x="109"/>
        <item x="102"/>
        <item x="192"/>
        <item x="38"/>
        <item x="33"/>
        <item x="80"/>
        <item x="73"/>
        <item x="330"/>
        <item x="191"/>
        <item x="6"/>
        <item x="304"/>
        <item x="23"/>
        <item x="284"/>
        <item x="243"/>
        <item x="300"/>
        <item x="216"/>
        <item x="346"/>
        <item x="63"/>
        <item x="359"/>
        <item x="298"/>
        <item x="279"/>
        <item x="249"/>
        <item x="283"/>
        <item x="144"/>
        <item x="123"/>
        <item x="273"/>
        <item x="271"/>
        <item x="270"/>
        <item x="286"/>
        <item x="214"/>
        <item x="305"/>
        <item x="215"/>
        <item x="145"/>
        <item x="10"/>
        <item x="2"/>
        <item x="72"/>
        <item x="201"/>
        <item x="43"/>
        <item x="50"/>
        <item x="338"/>
        <item x="84"/>
        <item x="151"/>
        <item x="100"/>
        <item x="236"/>
        <item x="340"/>
        <item x="294"/>
        <item x="49"/>
        <item x="239"/>
        <item x="138"/>
        <item x="349"/>
        <item x="257"/>
        <item x="71"/>
        <item x="352"/>
        <item x="111"/>
        <item x="153"/>
        <item x="113"/>
        <item x="64"/>
        <item x="318"/>
        <item x="14"/>
        <item x="173"/>
        <item x="98"/>
        <item x="255"/>
        <item x="235"/>
        <item x="70"/>
        <item x="277"/>
        <item x="327"/>
        <item x="37"/>
        <item x="13"/>
        <item x="78"/>
        <item x="269"/>
        <item x="320"/>
        <item x="68"/>
        <item x="342"/>
        <item x="162"/>
        <item x="29"/>
        <item x="104"/>
        <item x="347"/>
        <item x="90"/>
        <item x="16"/>
        <item x="266"/>
        <item x="134"/>
        <item x="126"/>
        <item x="339"/>
        <item x="348"/>
        <item x="1"/>
        <item x="141"/>
        <item x="310"/>
        <item x="62"/>
        <item x="208"/>
        <item x="172"/>
        <item x="176"/>
        <item x="211"/>
        <item x="306"/>
        <item x="40"/>
        <item x="148"/>
        <item x="297"/>
        <item x="280"/>
        <item x="259"/>
        <item x="307"/>
        <item x="167"/>
        <item x="132"/>
        <item x="262"/>
        <item x="356"/>
        <item x="125"/>
        <item x="360"/>
        <item x="228"/>
        <item x="159"/>
        <item x="242"/>
        <item x="218"/>
        <item x="75"/>
        <item x="244"/>
        <item x="96"/>
        <item x="99"/>
        <item x="137"/>
        <item x="9"/>
        <item x="147"/>
        <item x="116"/>
        <item x="130"/>
        <item x="17"/>
        <item x="326"/>
        <item x="124"/>
        <item x="225"/>
        <item x="209"/>
        <item x="21"/>
        <item x="175"/>
        <item x="361"/>
        <item x="223"/>
        <item x="250"/>
        <item x="204"/>
        <item x="258"/>
        <item x="202"/>
        <item x="117"/>
        <item x="217"/>
        <item x="224"/>
        <item x="174"/>
        <item x="187"/>
        <item x="311"/>
        <item x="166"/>
        <item x="252"/>
        <item x="3"/>
        <item x="91"/>
        <item x="333"/>
        <item x="158"/>
        <item x="325"/>
        <item x="180"/>
        <item x="44"/>
        <item x="265"/>
        <item x="195"/>
        <item x="24"/>
        <item x="319"/>
        <item x="200"/>
        <item x="165"/>
        <item x="301"/>
        <item x="182"/>
        <item x="221"/>
        <item x="34"/>
        <item x="186"/>
        <item x="168"/>
        <item x="179"/>
        <item x="119"/>
        <item x="207"/>
        <item x="54"/>
        <item x="7"/>
        <item x="83"/>
        <item x="193"/>
        <item x="230"/>
        <item x="82"/>
        <item x="69"/>
        <item x="120"/>
        <item x="183"/>
        <item x="97"/>
        <item x="256"/>
        <item x="105"/>
        <item x="86"/>
        <item x="331"/>
        <item x="314"/>
        <item x="292"/>
        <item x="85"/>
        <item x="0"/>
        <item x="354"/>
        <item x="263"/>
        <item x="30"/>
        <item x="55"/>
        <item x="332"/>
        <item x="56"/>
        <item x="238"/>
        <item x="27"/>
        <item x="41"/>
        <item x="272"/>
        <item x="324"/>
        <item x="146"/>
        <item x="353"/>
        <item x="35"/>
        <item x="293"/>
        <item x="51"/>
        <item x="161"/>
        <item x="232"/>
        <item x="291"/>
        <item x="140"/>
        <item x="57"/>
        <item x="152"/>
        <item x="36"/>
        <item x="345"/>
        <item x="245"/>
        <item x="189"/>
        <item x="355"/>
        <item x="251"/>
        <item x="334"/>
        <item x="203"/>
        <item x="328"/>
        <item x="131"/>
        <item x="341"/>
        <item x="312"/>
        <item x="61"/>
        <item x="285"/>
        <item x="169"/>
        <item x="335"/>
        <item x="229"/>
        <item x="287"/>
        <item x="127"/>
        <item x="231"/>
        <item x="317"/>
        <item x="222"/>
        <item x="299"/>
        <item x="155"/>
        <item x="65"/>
        <item x="118"/>
        <item x="276"/>
        <item x="107"/>
        <item x="31"/>
        <item x="290"/>
        <item x="42"/>
        <item x="79"/>
        <item x="89"/>
        <item x="313"/>
        <item x="77"/>
        <item x="22"/>
        <item x="237"/>
        <item x="58"/>
        <item x="196"/>
        <item x="248"/>
        <item x="133"/>
        <item x="160"/>
        <item x="47"/>
        <item x="264"/>
        <item x="190"/>
        <item x="181"/>
        <item x="15"/>
        <item x="197"/>
        <item x="154"/>
        <item x="188"/>
        <item x="321"/>
        <item x="20"/>
        <item x="8"/>
        <item x="139"/>
        <item x="103"/>
        <item x="278"/>
        <item x="112"/>
        <item x="210"/>
        <item x="93"/>
        <item x="110"/>
        <item x="106"/>
        <item t="default"/>
      </items>
    </pivotField>
    <pivotField numFmtId="9" showAll="0"/>
    <pivotField numFmtId="9" showAll="0"/>
    <pivotField axis="axisPage" dataField="1" numFmtId="9" multipleItemSelectionAllowed="1" showAll="0">
      <items count="361">
        <item x="190"/>
        <item x="216"/>
        <item x="43"/>
        <item x="314"/>
        <item x="87"/>
        <item x="22"/>
        <item x="250"/>
        <item x="71"/>
        <item x="54"/>
        <item x="108"/>
        <item h="1" x="95"/>
        <item h="1" x="268"/>
        <item h="1" x="313"/>
        <item h="1" x="280"/>
        <item h="1" x="348"/>
        <item h="1" x="297"/>
        <item h="1" x="112"/>
        <item h="1" x="303"/>
        <item h="1" x="295"/>
        <item h="1" x="58"/>
        <item h="1" x="79"/>
        <item h="1" x="276"/>
        <item h="1" x="67"/>
        <item h="1" x="111"/>
        <item h="1" x="44"/>
        <item h="1" x="252"/>
        <item h="1" x="342"/>
        <item h="1" x="301"/>
        <item h="1" x="47"/>
        <item h="1" x="195"/>
        <item h="1" x="232"/>
        <item h="1" x="291"/>
        <item h="1" x="213"/>
        <item h="1" x="335"/>
        <item h="1" x="243"/>
        <item h="1" x="152"/>
        <item h="1" x="267"/>
        <item h="1" x="134"/>
        <item h="1" x="38"/>
        <item h="1" x="318"/>
        <item h="1" x="23"/>
        <item h="1" x="32"/>
        <item h="1" x="212"/>
        <item h="1" x="235"/>
        <item h="1" x="265"/>
        <item h="1" x="163"/>
        <item h="1" x="350"/>
        <item h="1" x="17"/>
        <item h="1" x="132"/>
        <item h="1" x="41"/>
        <item h="1" x="210"/>
        <item h="1" x="200"/>
        <item h="1" x="158"/>
        <item h="1" x="59"/>
        <item h="1" x="240"/>
        <item h="1" x="340"/>
        <item h="1" x="281"/>
        <item h="1" x="336"/>
        <item h="1" x="294"/>
        <item h="1" x="149"/>
        <item h="1" x="130"/>
        <item h="1" x="91"/>
        <item h="1" x="191"/>
        <item h="1" x="63"/>
        <item h="1" x="90"/>
        <item h="1" x="119"/>
        <item h="1" x="344"/>
        <item h="1" x="140"/>
        <item h="1" x="194"/>
        <item h="1" x="121"/>
        <item h="1" x="28"/>
        <item h="1" x="346"/>
        <item h="1" x="172"/>
        <item h="1" x="4"/>
        <item h="1" x="49"/>
        <item h="1" x="40"/>
        <item h="1" x="142"/>
        <item h="1" x="109"/>
        <item h="1" x="34"/>
        <item h="1" x="82"/>
        <item h="1" x="21"/>
        <item h="1" x="338"/>
        <item h="1" x="153"/>
        <item h="1" x="270"/>
        <item h="1" x="8"/>
        <item h="1" x="117"/>
        <item h="1" x="282"/>
        <item h="1" x="96"/>
        <item h="1" x="211"/>
        <item h="1" x="337"/>
        <item h="1" x="239"/>
        <item h="1" x="254"/>
        <item h="1" x="155"/>
        <item h="1" x="157"/>
        <item h="1" x="114"/>
        <item h="1" x="255"/>
        <item h="1" x="356"/>
        <item h="1" x="143"/>
        <item h="1" x="99"/>
        <item h="1" x="93"/>
        <item h="1" x="81"/>
        <item h="1" x="316"/>
        <item h="1" x="326"/>
        <item h="1" x="169"/>
        <item h="1" x="317"/>
        <item h="1" x="83"/>
        <item h="1" x="358"/>
        <item h="1" x="57"/>
        <item h="1" x="229"/>
        <item h="1" x="299"/>
        <item h="1" x="85"/>
        <item h="1" x="357"/>
        <item h="1" x="136"/>
        <item h="1" x="293"/>
        <item h="1" x="122"/>
        <item h="1" x="69"/>
        <item h="1" x="307"/>
        <item h="1" x="12"/>
        <item h="1" x="20"/>
        <item h="1" x="62"/>
        <item h="1" x="300"/>
        <item h="1" x="168"/>
        <item h="1" x="289"/>
        <item h="1" x="231"/>
        <item h="1" x="26"/>
        <item h="1" x="199"/>
        <item h="1" x="322"/>
        <item h="1" x="103"/>
        <item h="1" x="347"/>
        <item h="1" x="166"/>
        <item h="1" x="359"/>
        <item h="1" x="237"/>
        <item h="1" x="6"/>
        <item h="1" x="234"/>
        <item h="1" x="106"/>
        <item h="1" x="305"/>
        <item h="1" x="224"/>
        <item h="1" x="145"/>
        <item h="1" x="164"/>
        <item h="1" x="236"/>
        <item h="1" x="266"/>
        <item h="1" x="201"/>
        <item h="1" x="256"/>
        <item h="1" x="181"/>
        <item h="1" x="292"/>
        <item h="1" x="118"/>
        <item h="1" x="10"/>
        <item h="1" x="171"/>
        <item h="1" x="207"/>
        <item h="1" x="16"/>
        <item h="1" x="60"/>
        <item h="1" x="222"/>
        <item h="1" x="324"/>
        <item h="1" x="309"/>
        <item h="1" x="279"/>
        <item h="1" x="141"/>
        <item h="1" x="19"/>
        <item h="1" x="66"/>
        <item h="1" x="198"/>
        <item h="1" x="329"/>
        <item h="1" x="263"/>
        <item h="1" x="9"/>
        <item h="1" x="1"/>
        <item h="1" x="325"/>
        <item h="1" x="271"/>
        <item h="1" x="75"/>
        <item h="1" x="196"/>
        <item h="1" x="183"/>
        <item h="1" x="225"/>
        <item h="1" x="133"/>
        <item h="1" x="120"/>
        <item h="1" x="205"/>
        <item h="1" x="128"/>
        <item h="1" x="104"/>
        <item h="1" x="182"/>
        <item h="1" x="209"/>
        <item h="1" x="0"/>
        <item h="1" x="45"/>
        <item h="1" x="220"/>
        <item h="1" x="193"/>
        <item h="1" x="184"/>
        <item h="1" x="189"/>
        <item h="1" x="339"/>
        <item h="1" x="144"/>
        <item h="1" x="260"/>
        <item h="1" x="249"/>
        <item h="1" x="174"/>
        <item h="1" x="137"/>
        <item h="1" x="203"/>
        <item h="1" x="161"/>
        <item h="1" x="221"/>
        <item h="1" x="248"/>
        <item h="1" x="247"/>
        <item h="1" x="333"/>
        <item h="1" x="214"/>
        <item h="1" x="262"/>
        <item h="1" x="160"/>
        <item h="1" x="331"/>
        <item h="1" x="138"/>
        <item h="1" x="241"/>
        <item h="1" x="244"/>
        <item h="1" x="285"/>
        <item h="1" x="170"/>
        <item h="1" x="18"/>
        <item h="1" x="278"/>
        <item h="1" x="162"/>
        <item h="1" x="251"/>
        <item h="1" x="283"/>
        <item h="1" x="286"/>
        <item h="1" x="178"/>
        <item h="1" x="31"/>
        <item h="1" x="36"/>
        <item h="1" x="89"/>
        <item h="1" x="226"/>
        <item h="1" x="70"/>
        <item h="1" x="73"/>
        <item h="1" x="246"/>
        <item h="1" x="116"/>
        <item h="1" x="341"/>
        <item h="1" x="258"/>
        <item h="1" x="327"/>
        <item h="1" x="167"/>
        <item h="1" x="330"/>
        <item h="1" x="110"/>
        <item h="1" x="269"/>
        <item h="1" x="215"/>
        <item h="1" x="35"/>
        <item h="1" x="77"/>
        <item h="1" x="147"/>
        <item h="1" x="185"/>
        <item h="1" x="334"/>
        <item h="1" x="37"/>
        <item h="1" x="208"/>
        <item h="1" x="238"/>
        <item h="1" x="259"/>
        <item h="1" x="46"/>
        <item h="1" x="105"/>
        <item h="1" x="345"/>
        <item h="1" x="55"/>
        <item h="1" x="175"/>
        <item h="1" x="312"/>
        <item h="1" x="64"/>
        <item h="1" x="192"/>
        <item h="1" x="53"/>
        <item h="1" x="56"/>
        <item h="1" x="179"/>
        <item h="1" x="296"/>
        <item h="1" x="123"/>
        <item h="1" x="15"/>
        <item h="1" x="202"/>
        <item h="1" x="204"/>
        <item h="1" x="39"/>
        <item h="1" x="228"/>
        <item h="1" x="125"/>
        <item h="1" x="180"/>
        <item h="1" x="173"/>
        <item h="1" x="5"/>
        <item h="1" x="354"/>
        <item h="1" x="92"/>
        <item h="1" x="274"/>
        <item h="1" x="131"/>
        <item h="1" x="323"/>
        <item h="1" x="48"/>
        <item h="1" x="176"/>
        <item h="1" x="124"/>
        <item h="1" x="352"/>
        <item h="1" x="113"/>
        <item h="1" x="272"/>
        <item h="1" x="127"/>
        <item h="1" x="84"/>
        <item h="1" x="27"/>
        <item h="1" x="25"/>
        <item h="1" x="242"/>
        <item h="1" x="227"/>
        <item h="1" x="233"/>
        <item h="1" x="80"/>
        <item h="1" x="3"/>
        <item h="1" x="115"/>
        <item h="1" x="264"/>
        <item h="1" x="11"/>
        <item h="1" x="100"/>
        <item h="1" x="30"/>
        <item h="1" x="65"/>
        <item h="1" x="206"/>
        <item h="1" x="86"/>
        <item h="1" x="154"/>
        <item h="1" x="277"/>
        <item h="1" x="159"/>
        <item h="1" x="186"/>
        <item h="1" x="320"/>
        <item h="1" x="353"/>
        <item h="1" x="319"/>
        <item h="1" x="68"/>
        <item h="1" x="187"/>
        <item h="1" x="298"/>
        <item h="1" x="284"/>
        <item h="1" x="146"/>
        <item h="1" x="139"/>
        <item h="1" x="126"/>
        <item h="1" x="151"/>
        <item h="1" x="315"/>
        <item h="1" x="165"/>
        <item h="1" x="332"/>
        <item h="1" x="177"/>
        <item h="1" x="51"/>
        <item h="1" x="188"/>
        <item h="1" x="311"/>
        <item h="1" x="245"/>
        <item h="1" x="217"/>
        <item h="1" x="107"/>
        <item h="1" x="304"/>
        <item h="1" x="150"/>
        <item h="1" x="273"/>
        <item h="1" x="219"/>
        <item h="1" x="343"/>
        <item h="1" x="52"/>
        <item h="1" x="42"/>
        <item h="1" x="88"/>
        <item h="1" x="129"/>
        <item h="1" x="148"/>
        <item h="1" x="72"/>
        <item h="1" x="302"/>
        <item h="1" x="253"/>
        <item h="1" x="98"/>
        <item h="1" x="76"/>
        <item h="1" x="135"/>
        <item h="1" x="290"/>
        <item h="1" x="230"/>
        <item h="1" x="308"/>
        <item h="1" x="7"/>
        <item h="1" x="2"/>
        <item h="1" x="102"/>
        <item h="1" x="13"/>
        <item h="1" x="310"/>
        <item h="1" x="33"/>
        <item h="1" x="14"/>
        <item h="1" x="74"/>
        <item h="1" x="306"/>
        <item h="1" x="351"/>
        <item h="1" x="156"/>
        <item h="1" x="218"/>
        <item h="1" x="97"/>
        <item h="1" x="261"/>
        <item h="1" x="24"/>
        <item h="1" x="328"/>
        <item h="1" x="355"/>
        <item x="349"/>
        <item x="287"/>
        <item x="288"/>
        <item x="275"/>
        <item x="101"/>
        <item x="78"/>
        <item x="223"/>
        <item x="61"/>
        <item x="94"/>
        <item x="257"/>
        <item x="29"/>
        <item x="50"/>
        <item x="321"/>
        <item x="197"/>
        <item t="default"/>
      </items>
    </pivotField>
    <pivotField numFmtId="9" showAll="0"/>
    <pivotField numFmtId="9" showAll="0"/>
    <pivotField numFmtId="9" showAll="0"/>
    <pivotField numFmtId="9" showAll="0"/>
    <pivotField showAll="0"/>
    <pivotField showAll="0"/>
    <pivotField showAll="0"/>
    <pivotField showAll="0"/>
    <pivotField numFmtId="9" showAll="0"/>
    <pivotField numFmtId="9" showAll="0"/>
    <pivotField numFmtId="9" showAll="0"/>
    <pivotField numFmtId="9" showAll="0"/>
    <pivotField showAll="0"/>
    <pivotField numFmtId="9" showAll="0"/>
    <pivotField showAll="0"/>
    <pivotField showAll="0"/>
    <pivotField showAll="0"/>
    <pivotField showAll="0"/>
    <pivotField showAll="0"/>
    <pivotField numFmtId="9" showAll="0"/>
    <pivotField dataField="1" numFmtId="9" showAll="0"/>
    <pivotField showAll="0"/>
    <pivotField showAll="0"/>
    <pivotField showAll="0"/>
    <pivotField showAll="0"/>
    <pivotField dataField="1" numFmtId="9" showAll="0"/>
    <pivotField dataField="1" numFmtId="9" showAll="0"/>
    <pivotField dataField="1" numFmtId="9" showAll="0"/>
    <pivotField dataField="1" numFmtId="9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0"/>
  </rowFields>
  <rowItems count="24">
    <i>
      <x v="28"/>
    </i>
    <i>
      <x v="35"/>
    </i>
    <i>
      <x v="49"/>
    </i>
    <i>
      <x v="56"/>
    </i>
    <i>
      <x v="60"/>
    </i>
    <i>
      <x v="67"/>
    </i>
    <i>
      <x v="77"/>
    </i>
    <i>
      <x v="84"/>
    </i>
    <i>
      <x v="93"/>
    </i>
    <i>
      <x v="100"/>
    </i>
    <i>
      <x v="107"/>
    </i>
    <i>
      <x v="114"/>
    </i>
    <i>
      <x v="196"/>
    </i>
    <i>
      <x v="203"/>
    </i>
    <i>
      <x v="222"/>
    </i>
    <i>
      <x v="229"/>
    </i>
    <i>
      <x v="256"/>
    </i>
    <i>
      <x v="263"/>
    </i>
    <i>
      <x v="281"/>
    </i>
    <i>
      <x v="293"/>
    </i>
    <i>
      <x v="294"/>
    </i>
    <i>
      <x v="320"/>
    </i>
    <i>
      <x v="327"/>
    </i>
    <i>
      <x v="35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 Conversion change with respect to same day last week" fld="9" baseField="0" baseItem="28"/>
    <dataField name=" Listing change with respect to same day last week" fld="30" baseField="0" baseItem="28"/>
    <dataField name=" L2M change with respect to same day last week" fld="35" baseField="0" baseItem="28"/>
    <dataField name=" M2C change with respect to same day last week" fld="36" baseField="0" baseItem="28"/>
    <dataField name=" C2P change with respect to same day last week" fld="37" baseField="0" baseItem="28"/>
    <dataField name=" P2O change with respect to same day last week" fld="38" baseField="0" baseItem="28"/>
  </dataFields>
  <formats count="21">
    <format dxfId="47">
      <pivotArea field="0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">
      <pivotArea field="0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3">
      <pivotArea field="0" type="button" dataOnly="0" labelOnly="1" outline="0" axis="axisRow" fieldPosition="0"/>
    </format>
    <format dxfId="4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1">
      <pivotArea outline="0" collapsedLevelsAreSubtotals="1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0" count="21">
            <x v="28"/>
            <x v="35"/>
            <x v="49"/>
            <x v="56"/>
            <x v="60"/>
            <x v="67"/>
            <x v="77"/>
            <x v="84"/>
            <x v="93"/>
            <x v="100"/>
            <x v="107"/>
            <x v="114"/>
            <x v="196"/>
            <x v="203"/>
            <x v="222"/>
            <x v="229"/>
            <x v="256"/>
            <x v="263"/>
            <x v="281"/>
            <x v="320"/>
            <x v="327"/>
          </reference>
        </references>
      </pivotArea>
    </format>
    <format dxfId="3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5">
      <pivotArea outline="0" collapsedLevelsAreSubtotals="1" fieldPosition="0"/>
    </format>
    <format dxfId="34">
      <pivotArea dataOnly="0" labelOnly="1" fieldPosition="0">
        <references count="1">
          <reference field="0" count="21">
            <x v="28"/>
            <x v="35"/>
            <x v="49"/>
            <x v="56"/>
            <x v="60"/>
            <x v="67"/>
            <x v="77"/>
            <x v="84"/>
            <x v="93"/>
            <x v="100"/>
            <x v="107"/>
            <x v="114"/>
            <x v="196"/>
            <x v="203"/>
            <x v="222"/>
            <x v="229"/>
            <x v="256"/>
            <x v="263"/>
            <x v="281"/>
            <x v="320"/>
            <x v="327"/>
          </reference>
        </references>
      </pivotArea>
    </format>
    <format dxfId="33">
      <pivotArea outline="0" collapsedLevelsAreSubtotals="1" fieldPosition="0"/>
    </format>
    <format dxfId="32">
      <pivotArea dataOnly="0" labelOnly="1" fieldPosition="0">
        <references count="1">
          <reference field="0" count="21">
            <x v="28"/>
            <x v="35"/>
            <x v="49"/>
            <x v="56"/>
            <x v="60"/>
            <x v="67"/>
            <x v="77"/>
            <x v="84"/>
            <x v="93"/>
            <x v="100"/>
            <x v="107"/>
            <x v="114"/>
            <x v="196"/>
            <x v="203"/>
            <x v="222"/>
            <x v="229"/>
            <x v="256"/>
            <x v="263"/>
            <x v="281"/>
            <x v="320"/>
            <x v="327"/>
          </reference>
        </references>
      </pivotArea>
    </format>
    <format dxfId="31">
      <pivotArea collapsedLevelsAreSubtotals="1" fieldPosition="0">
        <references count="1">
          <reference field="0" count="5">
            <x v="293"/>
            <x v="294"/>
            <x v="320"/>
            <x v="327"/>
            <x v="355"/>
          </reference>
        </references>
      </pivotArea>
    </format>
    <format dxfId="30">
      <pivotArea dataOnly="0" labelOnly="1" fieldPosition="0">
        <references count="1">
          <reference field="0" count="5">
            <x v="293"/>
            <x v="294"/>
            <x v="320"/>
            <x v="327"/>
            <x v="355"/>
          </reference>
        </references>
      </pivotArea>
    </format>
    <format dxfId="29">
      <pivotArea collapsedLevelsAreSubtotals="1" fieldPosition="0">
        <references count="1">
          <reference field="0" count="5">
            <x v="293"/>
            <x v="294"/>
            <x v="320"/>
            <x v="327"/>
            <x v="355"/>
          </reference>
        </references>
      </pivotArea>
    </format>
    <format dxfId="28">
      <pivotArea dataOnly="0" labelOnly="1" fieldPosition="0">
        <references count="1">
          <reference field="0" count="5">
            <x v="293"/>
            <x v="294"/>
            <x v="320"/>
            <x v="327"/>
            <x v="355"/>
          </reference>
        </references>
      </pivotArea>
    </format>
    <format dxfId="27">
      <pivotArea dataOnly="0" labelOnly="1" outline="0" fieldPosition="0">
        <references count="1">
          <reference field="9" count="0"/>
        </references>
      </pivotArea>
    </format>
  </formats>
  <conditionalFormats count="2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073E0-1771-4367-8E57-725A05CC5D2D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Date">
  <location ref="B6:H42" firstHeaderRow="0" firstDataRow="1" firstDataCol="1" rowPageCount="1" colPageCount="1"/>
  <pivotFields count="42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showAll="0"/>
    <pivotField showAll="0"/>
    <pivotField showAll="0"/>
    <pivotField showAll="0"/>
    <pivotField numFmtId="9" showAll="0"/>
    <pivotField axis="axisPage" dataField="1" numFmtId="9" multipleItemSelectionAllowed="1" showAll="0">
      <items count="361">
        <item x="22"/>
        <item x="190"/>
        <item x="314"/>
        <item x="43"/>
        <item x="164"/>
        <item x="216"/>
        <item x="250"/>
        <item x="87"/>
        <item x="71"/>
        <item x="3"/>
        <item x="108"/>
        <item x="54"/>
        <item x="95"/>
        <item h="1" x="152"/>
        <item h="1" x="280"/>
        <item h="1" x="47"/>
        <item h="1" x="297"/>
        <item h="1" x="252"/>
        <item h="1" x="213"/>
        <item h="1" x="268"/>
        <item h="1" x="335"/>
        <item h="1" x="17"/>
        <item h="1" x="232"/>
        <item h="1" x="265"/>
        <item h="1" x="112"/>
        <item h="1" x="79"/>
        <item h="1" x="58"/>
        <item h="1" x="200"/>
        <item h="1" x="294"/>
        <item h="1" x="313"/>
        <item h="1" x="348"/>
        <item h="1" x="303"/>
        <item h="1" x="342"/>
        <item h="1" x="67"/>
        <item h="1" x="111"/>
        <item h="1" x="117"/>
        <item h="1" x="191"/>
        <item h="1" x="195"/>
        <item h="1" x="140"/>
        <item h="1" x="38"/>
        <item h="1" x="276"/>
        <item h="1" x="134"/>
        <item h="1" x="96"/>
        <item h="1" x="142"/>
        <item h="1" x="295"/>
        <item h="1" x="4"/>
        <item h="1" x="59"/>
        <item h="1" x="301"/>
        <item h="1" x="229"/>
        <item h="1" x="44"/>
        <item h="1" x="267"/>
        <item h="1" x="41"/>
        <item h="1" x="346"/>
        <item h="1" x="69"/>
        <item h="1" x="106"/>
        <item h="1" x="130"/>
        <item h="1" x="281"/>
        <item h="1" x="63"/>
        <item h="1" x="21"/>
        <item h="1" x="49"/>
        <item h="1" x="26"/>
        <item h="1" x="83"/>
        <item h="1" x="344"/>
        <item h="1" x="212"/>
        <item h="1" x="199"/>
        <item h="1" x="291"/>
        <item h="1" x="163"/>
        <item h="1" x="326"/>
        <item h="1" x="243"/>
        <item h="1" x="350"/>
        <item h="1" x="194"/>
        <item h="1" x="318"/>
        <item h="1" x="93"/>
        <item h="1" x="168"/>
        <item h="1" x="256"/>
        <item h="1" x="8"/>
        <item h="1" x="121"/>
        <item h="1" x="157"/>
        <item h="1" x="28"/>
        <item h="1" x="90"/>
        <item h="1" x="299"/>
        <item h="1" x="109"/>
        <item h="1" x="23"/>
        <item h="1" x="57"/>
        <item h="1" x="240"/>
        <item h="1" x="9"/>
        <item h="1" x="172"/>
        <item h="1" x="91"/>
        <item h="1" x="237"/>
        <item h="1" x="210"/>
        <item h="1" x="292"/>
        <item h="1" x="118"/>
        <item h="1" x="282"/>
        <item h="1" x="82"/>
        <item h="1" x="338"/>
        <item h="1" x="235"/>
        <item h="1" x="322"/>
        <item h="1" x="155"/>
        <item h="1" x="234"/>
        <item h="1" x="347"/>
        <item h="1" x="270"/>
        <item h="1" x="122"/>
        <item h="1" x="32"/>
        <item h="1" x="18"/>
        <item h="1" x="336"/>
        <item h="1" x="221"/>
        <item h="1" x="34"/>
        <item h="1" x="247"/>
        <item h="1" x="136"/>
        <item h="1" x="158"/>
        <item h="1" x="356"/>
        <item h="1" x="293"/>
        <item h="1" x="40"/>
        <item h="1" x="60"/>
        <item h="1" x="254"/>
        <item h="1" x="162"/>
        <item h="1" x="12"/>
        <item h="1" x="119"/>
        <item h="1" x="329"/>
        <item h="1" x="153"/>
        <item h="1" x="145"/>
        <item h="1" x="255"/>
        <item h="1" x="128"/>
        <item h="1" x="143"/>
        <item h="1" x="337"/>
        <item h="1" x="116"/>
        <item h="1" x="334"/>
        <item h="1" x="181"/>
        <item h="1" x="263"/>
        <item h="1" x="45"/>
        <item h="1" x="305"/>
        <item h="1" x="339"/>
        <item h="1" x="73"/>
        <item h="1" x="316"/>
        <item h="1" x="309"/>
        <item h="1" x="358"/>
        <item h="1" x="340"/>
        <item h="1" x="166"/>
        <item h="1" x="167"/>
        <item h="1" x="333"/>
        <item h="1" x="357"/>
        <item h="1" x="241"/>
        <item h="1" x="352"/>
        <item h="1" x="269"/>
        <item h="1" x="99"/>
        <item h="1" x="20"/>
        <item h="1" x="149"/>
        <item h="1" x="222"/>
        <item h="1" x="201"/>
        <item h="1" x="260"/>
        <item h="1" x="317"/>
        <item h="1" x="307"/>
        <item h="1" x="279"/>
        <item h="1" x="114"/>
        <item h="1" x="132"/>
        <item h="1" x="182"/>
        <item h="1" x="224"/>
        <item h="1" x="196"/>
        <item h="1" x="331"/>
        <item h="1" x="185"/>
        <item h="1" x="68"/>
        <item h="1" x="30"/>
        <item h="1" x="141"/>
        <item h="1" x="278"/>
        <item h="1" x="103"/>
        <item h="1" x="104"/>
        <item h="1" x="0"/>
        <item h="1" x="214"/>
        <item h="1" x="16"/>
        <item h="1" x="144"/>
        <item h="1" x="115"/>
        <item h="1" x="324"/>
        <item h="1" x="84"/>
        <item h="1" x="203"/>
        <item h="1" x="198"/>
        <item h="1" x="286"/>
        <item h="1" x="92"/>
        <item h="1" x="209"/>
        <item h="1" x="62"/>
        <item h="1" x="146"/>
        <item h="1" x="211"/>
        <item h="1" x="189"/>
        <item h="1" x="226"/>
        <item h="1" x="169"/>
        <item h="1" x="180"/>
        <item h="1" x="246"/>
        <item h="1" x="289"/>
        <item h="1" x="266"/>
        <item h="1" x="179"/>
        <item h="1" x="239"/>
        <item h="1" x="174"/>
        <item h="1" x="205"/>
        <item h="1" x="258"/>
        <item h="1" x="242"/>
        <item h="1" x="330"/>
        <item h="1" x="248"/>
        <item h="1" x="178"/>
        <item h="1" x="125"/>
        <item h="1" x="359"/>
        <item h="1" x="81"/>
        <item h="1" x="300"/>
        <item h="1" x="236"/>
        <item h="1" x="231"/>
        <item h="1" x="170"/>
        <item h="1" x="244"/>
        <item h="1" x="105"/>
        <item h="1" x="217"/>
        <item h="1" x="6"/>
        <item h="1" x="184"/>
        <item h="1" x="345"/>
        <item h="1" x="55"/>
        <item h="1" x="183"/>
        <item h="1" x="204"/>
        <item h="1" x="228"/>
        <item h="1" x="160"/>
        <item h="1" x="176"/>
        <item h="1" x="1"/>
        <item h="1" x="39"/>
        <item h="1" x="285"/>
        <item h="1" x="77"/>
        <item h="1" x="75"/>
        <item h="1" x="64"/>
        <item h="1" x="66"/>
        <item h="1" x="161"/>
        <item h="1" x="296"/>
        <item h="1" x="151"/>
        <item h="1" x="85"/>
        <item h="1" x="131"/>
        <item h="1" x="36"/>
        <item h="1" x="48"/>
        <item h="1" x="165"/>
        <item h="1" x="271"/>
        <item h="1" x="225"/>
        <item h="1" x="208"/>
        <item h="1" x="120"/>
        <item h="1" x="259"/>
        <item h="1" x="323"/>
        <item h="1" x="175"/>
        <item h="1" x="233"/>
        <item h="1" x="220"/>
        <item h="1" x="5"/>
        <item h="1" x="147"/>
        <item h="1" x="320"/>
        <item h="1" x="126"/>
        <item h="1" x="53"/>
        <item h="1" x="327"/>
        <item h="1" x="238"/>
        <item h="1" x="27"/>
        <item h="1" x="215"/>
        <item h="1" x="207"/>
        <item h="1" x="123"/>
        <item h="1" x="283"/>
        <item h="1" x="325"/>
        <item h="1" x="89"/>
        <item h="1" x="138"/>
        <item h="1" x="80"/>
        <item h="1" x="262"/>
        <item h="1" x="245"/>
        <item h="1" x="354"/>
        <item h="1" x="343"/>
        <item h="1" x="7"/>
        <item h="1" x="133"/>
        <item h="1" x="353"/>
        <item h="1" x="341"/>
        <item h="1" x="298"/>
        <item h="1" x="46"/>
        <item h="1" x="25"/>
        <item h="1" x="284"/>
        <item h="1" x="227"/>
        <item h="1" x="202"/>
        <item h="1" x="70"/>
        <item h="1" x="302"/>
        <item h="1" x="312"/>
        <item h="1" x="264"/>
        <item h="1" x="192"/>
        <item h="1" x="56"/>
        <item h="1" x="274"/>
        <item h="1" x="51"/>
        <item h="1" x="35"/>
        <item h="1" x="193"/>
        <item h="1" x="31"/>
        <item h="1" x="113"/>
        <item h="1" x="272"/>
        <item h="1" x="37"/>
        <item h="1" x="110"/>
        <item h="1" x="218"/>
        <item h="1" x="187"/>
        <item h="1" x="19"/>
        <item h="1" x="137"/>
        <item h="1" x="251"/>
        <item h="1" x="290"/>
        <item h="1" x="173"/>
        <item h="1" x="332"/>
        <item h="1" x="127"/>
        <item h="1" x="277"/>
        <item h="1" x="139"/>
        <item h="1" x="186"/>
        <item h="1" x="249"/>
        <item h="1" x="42"/>
        <item h="1" x="188"/>
        <item h="1" x="100"/>
        <item h="1" x="177"/>
        <item h="1" x="154"/>
        <item h="1" x="107"/>
        <item h="1" x="273"/>
        <item h="1" x="65"/>
        <item h="1" x="311"/>
        <item h="1" x="13"/>
        <item h="1" x="72"/>
        <item h="1" x="98"/>
        <item h="1" x="88"/>
        <item h="1" x="230"/>
        <item h="1" x="219"/>
        <item h="1" x="124"/>
        <item h="1" x="304"/>
        <item h="1" x="148"/>
        <item h="1" x="159"/>
        <item h="1" x="129"/>
        <item h="1" x="319"/>
        <item h="1" x="253"/>
        <item h="1" x="135"/>
        <item h="1" x="74"/>
        <item h="1" x="156"/>
        <item h="1" x="11"/>
        <item h="1" x="86"/>
        <item h="1" x="206"/>
        <item h="1" x="308"/>
        <item h="1" x="315"/>
        <item h="1" x="150"/>
        <item h="1" x="310"/>
        <item h="1" x="261"/>
        <item h="1" x="355"/>
        <item h="1" x="33"/>
        <item h="1" x="351"/>
        <item h="1" x="2"/>
        <item h="1" x="288"/>
        <item h="1" x="24"/>
        <item x="328"/>
        <item x="349"/>
        <item x="275"/>
        <item x="76"/>
        <item x="52"/>
        <item x="14"/>
        <item x="102"/>
        <item x="306"/>
        <item x="97"/>
        <item x="287"/>
        <item x="101"/>
        <item x="78"/>
        <item x="15"/>
        <item x="94"/>
        <item x="61"/>
        <item x="10"/>
        <item x="223"/>
        <item x="257"/>
        <item x="171"/>
        <item x="29"/>
        <item x="50"/>
        <item x="197"/>
        <item x="321"/>
        <item t="default"/>
      </items>
    </pivotField>
    <pivotField numFmtId="9" showAll="0"/>
    <pivotField numFmtId="9" showAll="0"/>
    <pivotField numFmtId="9" showAll="0"/>
    <pivotField numFmtId="9" showAll="0"/>
    <pivotField numFmtId="9" showAll="0"/>
    <pivotField numFmtId="9" showAll="0"/>
    <pivotField showAll="0"/>
    <pivotField showAll="0"/>
    <pivotField showAll="0"/>
    <pivotField showAll="0"/>
    <pivotField numFmtId="9" showAll="0"/>
    <pivotField numFmtId="9" showAll="0"/>
    <pivotField numFmtId="9" showAll="0"/>
    <pivotField numFmtId="9" showAll="0"/>
    <pivotField showAll="0"/>
    <pivotField numFmtId="9" showAll="0"/>
    <pivotField showAll="0"/>
    <pivotField showAll="0"/>
    <pivotField showAll="0"/>
    <pivotField showAll="0"/>
    <pivotField showAll="0"/>
    <pivotField numFmtId="9" showAll="0"/>
    <pivotField dataField="1" numFmtId="9" showAll="0"/>
    <pivotField showAll="0"/>
    <pivotField showAll="0"/>
    <pivotField showAll="0"/>
    <pivotField showAll="0"/>
    <pivotField dataField="1" numFmtId="9" showAll="0"/>
    <pivotField dataField="1" numFmtId="9" showAll="0"/>
    <pivotField dataField="1" numFmtId="9" showAll="0"/>
    <pivotField dataField="1" numFmtId="9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36">
    <i>
      <x v="9"/>
    </i>
    <i>
      <x v="16"/>
    </i>
    <i>
      <x v="20"/>
    </i>
    <i>
      <x v="21"/>
    </i>
    <i>
      <x v="28"/>
    </i>
    <i>
      <x v="35"/>
    </i>
    <i>
      <x v="49"/>
    </i>
    <i>
      <x v="56"/>
    </i>
    <i>
      <x v="58"/>
    </i>
    <i>
      <x v="60"/>
    </i>
    <i>
      <x v="67"/>
    </i>
    <i>
      <x v="77"/>
    </i>
    <i>
      <x v="82"/>
    </i>
    <i>
      <x v="84"/>
    </i>
    <i>
      <x v="93"/>
    </i>
    <i>
      <x v="100"/>
    </i>
    <i>
      <x v="101"/>
    </i>
    <i>
      <x v="103"/>
    </i>
    <i>
      <x v="107"/>
    </i>
    <i>
      <x v="108"/>
    </i>
    <i>
      <x v="114"/>
    </i>
    <i>
      <x v="170"/>
    </i>
    <i>
      <x v="177"/>
    </i>
    <i>
      <x v="196"/>
    </i>
    <i>
      <x v="203"/>
    </i>
    <i>
      <x v="222"/>
    </i>
    <i>
      <x v="229"/>
    </i>
    <i>
      <x v="256"/>
    </i>
    <i>
      <x v="263"/>
    </i>
    <i>
      <x v="281"/>
    </i>
    <i>
      <x v="293"/>
    </i>
    <i>
      <x v="312"/>
    </i>
    <i>
      <x v="320"/>
    </i>
    <i>
      <x v="327"/>
    </i>
    <i>
      <x v="334"/>
    </i>
    <i>
      <x v="35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hier="-1"/>
  </pageFields>
  <dataFields count="6">
    <dataField name=" Order Change with respect to same day last week" fld="7" baseField="41" baseItem="1"/>
    <dataField name=" Listing change with respect to same day last week" fld="30" baseField="41" baseItem="1"/>
    <dataField name=" L2M change with respect to same day last week" fld="35" baseField="0" baseItem="9"/>
    <dataField name=" M2C change with respect to same day last week" fld="36" baseField="0" baseItem="9"/>
    <dataField name=" C2P change with respect to same day last week" fld="37" baseField="0" baseItem="9"/>
    <dataField name=" P2O change with respect to same day last week" fld="38" baseField="0" baseItem="9"/>
  </dataFields>
  <formats count="37">
    <format dxfId="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">
      <pivotArea field="0" type="button" dataOnly="0" labelOnly="1" outline="0" axis="axisRow" fieldPosition="0"/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0">
      <pivotArea field="0" type="button" dataOnly="0" labelOnly="1" outline="0" axis="axisRow" fieldPosition="0"/>
    </format>
    <format dxfId="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field="0" type="button" dataOnly="0" labelOnly="1" outline="0" axis="axisRow" fieldPosition="0"/>
    </format>
    <format dxfId="7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8">
      <pivotArea dataOnly="0" labelOnly="1" fieldPosition="0">
        <references count="1">
          <reference field="0" count="16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</reference>
        </references>
      </pivotArea>
    </format>
    <format dxfId="67">
      <pivotArea dataOnly="0" labelOnly="1" grandRow="1" outline="0" fieldPosition="0"/>
    </format>
    <format dxfId="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5">
      <pivotArea field="7" type="button" dataOnly="0" labelOnly="1" outline="0" axis="axisPage" fieldPosition="0"/>
    </format>
    <format dxfId="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2">
      <pivotArea outline="0" collapsedLevelsAreSubtotals="1" fieldPosition="0"/>
    </format>
    <format dxfId="51">
      <pivotArea outline="0" collapsedLevelsAreSubtotals="1" fieldPosition="0"/>
    </format>
    <format dxfId="50">
      <pivotArea dataOnly="0" labelOnly="1" fieldPosition="0">
        <references count="1">
          <reference field="0" count="36">
            <x v="9"/>
            <x v="16"/>
            <x v="20"/>
            <x v="21"/>
            <x v="28"/>
            <x v="35"/>
            <x v="49"/>
            <x v="56"/>
            <x v="58"/>
            <x v="60"/>
            <x v="67"/>
            <x v="77"/>
            <x v="82"/>
            <x v="84"/>
            <x v="93"/>
            <x v="100"/>
            <x v="101"/>
            <x v="103"/>
            <x v="107"/>
            <x v="108"/>
            <x v="114"/>
            <x v="170"/>
            <x v="177"/>
            <x v="196"/>
            <x v="203"/>
            <x v="222"/>
            <x v="229"/>
            <x v="256"/>
            <x v="263"/>
            <x v="281"/>
            <x v="293"/>
            <x v="312"/>
            <x v="320"/>
            <x v="327"/>
            <x v="334"/>
            <x v="355"/>
          </reference>
        </references>
      </pivotArea>
    </format>
    <format dxfId="49">
      <pivotArea outline="0" collapsedLevelsAreSubtotals="1" fieldPosition="0"/>
    </format>
    <format dxfId="48">
      <pivotArea dataOnly="0" labelOnly="1" fieldPosition="0">
        <references count="1">
          <reference field="0" count="36">
            <x v="9"/>
            <x v="16"/>
            <x v="20"/>
            <x v="21"/>
            <x v="28"/>
            <x v="35"/>
            <x v="49"/>
            <x v="56"/>
            <x v="58"/>
            <x v="60"/>
            <x v="67"/>
            <x v="77"/>
            <x v="82"/>
            <x v="84"/>
            <x v="93"/>
            <x v="100"/>
            <x v="101"/>
            <x v="103"/>
            <x v="107"/>
            <x v="108"/>
            <x v="114"/>
            <x v="170"/>
            <x v="177"/>
            <x v="196"/>
            <x v="203"/>
            <x v="222"/>
            <x v="229"/>
            <x v="256"/>
            <x v="263"/>
            <x v="281"/>
            <x v="293"/>
            <x v="312"/>
            <x v="320"/>
            <x v="327"/>
            <x v="334"/>
            <x v="355"/>
          </reference>
        </references>
      </pivotArea>
    </format>
  </formats>
  <conditionalFormats count="2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C8F7-7BC3-4713-B22D-3772544BC8EB}">
  <dimension ref="A1:ACJ42"/>
  <sheetViews>
    <sheetView topLeftCell="W1" zoomScaleNormal="100" workbookViewId="0">
      <selection activeCell="AD16" sqref="AD16"/>
    </sheetView>
  </sheetViews>
  <sheetFormatPr defaultRowHeight="15.6" x14ac:dyDescent="0.3"/>
  <cols>
    <col min="2" max="2" width="12.3984375" bestFit="1" customWidth="1"/>
    <col min="3" max="3" width="16.3984375" bestFit="1" customWidth="1"/>
    <col min="4" max="4" width="13.19921875" bestFit="1" customWidth="1"/>
    <col min="5" max="5" width="11.296875" bestFit="1" customWidth="1"/>
    <col min="6" max="6" width="11.59765625" bestFit="1" customWidth="1"/>
    <col min="7" max="8" width="11.296875" bestFit="1" customWidth="1"/>
    <col min="10" max="11" width="14.8984375" customWidth="1"/>
    <col min="12" max="12" width="8.19921875" customWidth="1"/>
    <col min="14" max="14" width="13.296875" customWidth="1"/>
    <col min="15" max="15" width="14.3984375" customWidth="1"/>
    <col min="16" max="16" width="9.3984375" customWidth="1"/>
    <col min="17" max="19" width="9.69921875" bestFit="1" customWidth="1"/>
    <col min="20" max="20" width="8.8984375" bestFit="1" customWidth="1"/>
    <col min="26" max="26" width="14.796875" customWidth="1"/>
    <col min="27" max="27" width="16.3984375" bestFit="1" customWidth="1"/>
    <col min="28" max="28" width="12.296875" bestFit="1" customWidth="1"/>
    <col min="29" max="29" width="11.296875" bestFit="1" customWidth="1"/>
    <col min="30" max="30" width="11.59765625" bestFit="1" customWidth="1"/>
    <col min="31" max="32" width="11.296875" bestFit="1" customWidth="1"/>
    <col min="33" max="33" width="17.59765625" customWidth="1"/>
    <col min="34" max="34" width="8.5" customWidth="1"/>
    <col min="35" max="35" width="9.765625E-2" customWidth="1"/>
    <col min="36" max="36" width="17.8984375" bestFit="1" customWidth="1"/>
    <col min="37" max="37" width="18.3984375" customWidth="1"/>
    <col min="38" max="38" width="17.8984375" customWidth="1"/>
    <col min="39" max="764" width="17.8984375" bestFit="1" customWidth="1"/>
    <col min="765" max="767" width="11.8984375" bestFit="1" customWidth="1"/>
    <col min="768" max="768" width="10.8984375" bestFit="1" customWidth="1"/>
    <col min="769" max="770" width="11.8984375" bestFit="1" customWidth="1"/>
    <col min="771" max="771" width="10.8984375" bestFit="1" customWidth="1"/>
    <col min="772" max="781" width="11.8984375" bestFit="1" customWidth="1"/>
    <col min="782" max="782" width="10.8984375" bestFit="1" customWidth="1"/>
    <col min="783" max="783" width="5.8984375" bestFit="1" customWidth="1"/>
    <col min="784" max="787" width="11.8984375" bestFit="1" customWidth="1"/>
    <col min="788" max="788" width="9.8984375" bestFit="1" customWidth="1"/>
    <col min="789" max="789" width="10.8984375" bestFit="1" customWidth="1"/>
    <col min="790" max="790" width="11.8984375" bestFit="1" customWidth="1"/>
    <col min="791" max="791" width="10.8984375" bestFit="1" customWidth="1"/>
    <col min="792" max="797" width="11.8984375" bestFit="1" customWidth="1"/>
    <col min="798" max="798" width="5.8984375" bestFit="1" customWidth="1"/>
    <col min="799" max="805" width="11.8984375" bestFit="1" customWidth="1"/>
    <col min="806" max="806" width="10.8984375" bestFit="1" customWidth="1"/>
    <col min="807" max="828" width="11.8984375" bestFit="1" customWidth="1"/>
    <col min="829" max="830" width="10.8984375" bestFit="1" customWidth="1"/>
    <col min="831" max="835" width="11.8984375" bestFit="1" customWidth="1"/>
    <col min="836" max="836" width="10.8984375" bestFit="1" customWidth="1"/>
    <col min="837" max="845" width="11.8984375" bestFit="1" customWidth="1"/>
    <col min="846" max="846" width="10.8984375" bestFit="1" customWidth="1"/>
    <col min="847" max="855" width="11.8984375" bestFit="1" customWidth="1"/>
    <col min="856" max="856" width="10.8984375" bestFit="1" customWidth="1"/>
    <col min="857" max="867" width="11.8984375" bestFit="1" customWidth="1"/>
    <col min="868" max="868" width="5.8984375" bestFit="1" customWidth="1"/>
    <col min="869" max="894" width="11.8984375" bestFit="1" customWidth="1"/>
    <col min="895" max="895" width="10.8984375" bestFit="1" customWidth="1"/>
    <col min="896" max="908" width="11.8984375" bestFit="1" customWidth="1"/>
    <col min="909" max="909" width="10.8984375" bestFit="1" customWidth="1"/>
    <col min="910" max="914" width="11.8984375" bestFit="1" customWidth="1"/>
    <col min="915" max="915" width="10.8984375" bestFit="1" customWidth="1"/>
    <col min="916" max="946" width="11.8984375" bestFit="1" customWidth="1"/>
    <col min="947" max="947" width="6.8984375" bestFit="1" customWidth="1"/>
    <col min="948" max="949" width="11.8984375" bestFit="1" customWidth="1"/>
    <col min="950" max="950" width="10.8984375" bestFit="1" customWidth="1"/>
    <col min="951" max="953" width="11.8984375" bestFit="1" customWidth="1"/>
    <col min="954" max="954" width="10.8984375" bestFit="1" customWidth="1"/>
    <col min="955" max="955" width="9.8984375" bestFit="1" customWidth="1"/>
    <col min="956" max="973" width="11.8984375" bestFit="1" customWidth="1"/>
    <col min="974" max="974" width="10.8984375" bestFit="1" customWidth="1"/>
    <col min="975" max="975" width="11.8984375" bestFit="1" customWidth="1"/>
    <col min="976" max="976" width="10.8984375" bestFit="1" customWidth="1"/>
    <col min="977" max="978" width="11.8984375" bestFit="1" customWidth="1"/>
    <col min="979" max="979" width="9.8984375" bestFit="1" customWidth="1"/>
    <col min="980" max="985" width="11.8984375" bestFit="1" customWidth="1"/>
    <col min="986" max="986" width="10.8984375" bestFit="1" customWidth="1"/>
    <col min="987" max="987" width="11.8984375" bestFit="1" customWidth="1"/>
    <col min="988" max="989" width="10.8984375" bestFit="1" customWidth="1"/>
    <col min="990" max="996" width="11.8984375" bestFit="1" customWidth="1"/>
    <col min="997" max="997" width="10.8984375" bestFit="1" customWidth="1"/>
    <col min="998" max="1010" width="11.8984375" bestFit="1" customWidth="1"/>
    <col min="1011" max="1011" width="5.8984375" bestFit="1" customWidth="1"/>
    <col min="1012" max="1018" width="11.8984375" bestFit="1" customWidth="1"/>
    <col min="1019" max="1019" width="10.8984375" bestFit="1" customWidth="1"/>
    <col min="1020" max="1026" width="11.8984375" bestFit="1" customWidth="1"/>
    <col min="1027" max="1027" width="4.8984375" bestFit="1" customWidth="1"/>
    <col min="1028" max="1032" width="11.8984375" bestFit="1" customWidth="1"/>
    <col min="1033" max="1033" width="9.8984375" bestFit="1" customWidth="1"/>
    <col min="1034" max="1034" width="11.8984375" bestFit="1" customWidth="1"/>
    <col min="1035" max="1035" width="10.8984375" bestFit="1" customWidth="1"/>
    <col min="1036" max="1036" width="6.8984375" bestFit="1" customWidth="1"/>
    <col min="1037" max="1045" width="11.8984375" bestFit="1" customWidth="1"/>
    <col min="1046" max="1046" width="10.8984375" bestFit="1" customWidth="1"/>
    <col min="1047" max="1066" width="11.8984375" bestFit="1" customWidth="1"/>
    <col min="1067" max="1067" width="10.8984375" bestFit="1" customWidth="1"/>
    <col min="1068" max="1070" width="11.8984375" bestFit="1" customWidth="1"/>
    <col min="1071" max="1071" width="10.8984375" bestFit="1" customWidth="1"/>
    <col min="1072" max="1074" width="11.8984375" bestFit="1" customWidth="1"/>
    <col min="1075" max="1075" width="10.8984375" bestFit="1" customWidth="1"/>
    <col min="1076" max="1076" width="11.8984375" bestFit="1" customWidth="1"/>
    <col min="1077" max="1077" width="10.8984375" bestFit="1" customWidth="1"/>
    <col min="1078" max="1100" width="11.8984375" bestFit="1" customWidth="1"/>
    <col min="1101" max="1101" width="10.8984375" bestFit="1" customWidth="1"/>
    <col min="1102" max="1103" width="11.8984375" bestFit="1" customWidth="1"/>
    <col min="1104" max="1105" width="10.8984375" bestFit="1" customWidth="1"/>
    <col min="1106" max="1124" width="11.8984375" bestFit="1" customWidth="1"/>
    <col min="1125" max="1125" width="10.8984375" bestFit="1" customWidth="1"/>
    <col min="1126" max="1128" width="11.8984375" bestFit="1" customWidth="1"/>
    <col min="1129" max="1129" width="10.8984375" bestFit="1" customWidth="1"/>
    <col min="1130" max="1130" width="9.8984375" bestFit="1" customWidth="1"/>
    <col min="1131" max="1133" width="11.8984375" bestFit="1" customWidth="1"/>
    <col min="1134" max="1134" width="10.8984375" bestFit="1" customWidth="1"/>
    <col min="1135" max="1135" width="11.8984375" bestFit="1" customWidth="1"/>
    <col min="1136" max="1136" width="10.8984375" bestFit="1" customWidth="1"/>
    <col min="1137" max="1161" width="11.8984375" bestFit="1" customWidth="1"/>
    <col min="1162" max="1162" width="10.8984375" bestFit="1" customWidth="1"/>
    <col min="1163" max="1163" width="11.8984375" bestFit="1" customWidth="1"/>
    <col min="1164" max="1164" width="10.8984375" bestFit="1" customWidth="1"/>
    <col min="1165" max="1179" width="11.8984375" bestFit="1" customWidth="1"/>
    <col min="1180" max="1180" width="10.8984375" bestFit="1" customWidth="1"/>
    <col min="1181" max="1184" width="11.8984375" bestFit="1" customWidth="1"/>
    <col min="1185" max="1185" width="10.8984375" bestFit="1" customWidth="1"/>
    <col min="1186" max="1193" width="11.8984375" bestFit="1" customWidth="1"/>
    <col min="1194" max="1194" width="10.8984375" bestFit="1" customWidth="1"/>
    <col min="1195" max="1202" width="11.8984375" bestFit="1" customWidth="1"/>
    <col min="1203" max="1203" width="10.8984375" bestFit="1" customWidth="1"/>
    <col min="1204" max="1205" width="11.8984375" bestFit="1" customWidth="1"/>
    <col min="1206" max="1207" width="10.8984375" bestFit="1" customWidth="1"/>
    <col min="1208" max="1209" width="11.8984375" bestFit="1" customWidth="1"/>
    <col min="1210" max="1210" width="9.8984375" bestFit="1" customWidth="1"/>
    <col min="1211" max="1271" width="11.8984375" bestFit="1" customWidth="1"/>
    <col min="1272" max="1272" width="10.8984375" bestFit="1" customWidth="1"/>
    <col min="1273" max="1283" width="11.8984375" bestFit="1" customWidth="1"/>
    <col min="1284" max="1284" width="10.8984375" bestFit="1" customWidth="1"/>
    <col min="1285" max="1292" width="11.8984375" bestFit="1" customWidth="1"/>
    <col min="1293" max="1293" width="10.8984375" bestFit="1" customWidth="1"/>
    <col min="1294" max="1305" width="11.8984375" bestFit="1" customWidth="1"/>
    <col min="1306" max="1306" width="10.8984375" bestFit="1" customWidth="1"/>
    <col min="1307" max="1311" width="11.8984375" bestFit="1" customWidth="1"/>
    <col min="1312" max="1312" width="10.8984375" bestFit="1" customWidth="1"/>
    <col min="1313" max="1317" width="11.8984375" bestFit="1" customWidth="1"/>
    <col min="1318" max="1318" width="10.8984375" bestFit="1" customWidth="1"/>
    <col min="1319" max="1319" width="11.8984375" bestFit="1" customWidth="1"/>
    <col min="1320" max="1320" width="10.8984375" bestFit="1" customWidth="1"/>
    <col min="1321" max="1322" width="11.8984375" bestFit="1" customWidth="1"/>
    <col min="1323" max="1323" width="10.8984375" bestFit="1" customWidth="1"/>
    <col min="1324" max="1325" width="11.8984375" bestFit="1" customWidth="1"/>
    <col min="1326" max="1326" width="10.8984375" bestFit="1" customWidth="1"/>
    <col min="1327" max="1337" width="11.8984375" bestFit="1" customWidth="1"/>
    <col min="1338" max="1338" width="10.8984375" bestFit="1" customWidth="1"/>
    <col min="1339" max="1359" width="11.8984375" bestFit="1" customWidth="1"/>
    <col min="1360" max="1360" width="10.8984375" bestFit="1" customWidth="1"/>
    <col min="1361" max="1388" width="11.8984375" bestFit="1" customWidth="1"/>
    <col min="1389" max="1389" width="10.8984375" bestFit="1" customWidth="1"/>
    <col min="1390" max="1411" width="11.8984375" bestFit="1" customWidth="1"/>
    <col min="1412" max="1412" width="10.8984375" bestFit="1" customWidth="1"/>
    <col min="1413" max="1422" width="11.8984375" bestFit="1" customWidth="1"/>
    <col min="1423" max="1423" width="10.8984375" bestFit="1" customWidth="1"/>
    <col min="1424" max="1427" width="11.8984375" bestFit="1" customWidth="1"/>
    <col min="1428" max="1428" width="10.8984375" bestFit="1" customWidth="1"/>
    <col min="1429" max="1432" width="11.8984375" bestFit="1" customWidth="1"/>
    <col min="1433" max="1433" width="10.8984375" bestFit="1" customWidth="1"/>
    <col min="1434" max="1450" width="11.8984375" bestFit="1" customWidth="1"/>
    <col min="1451" max="1451" width="10.8984375" bestFit="1" customWidth="1"/>
    <col min="1452" max="1457" width="11.8984375" bestFit="1" customWidth="1"/>
    <col min="1458" max="1458" width="10.8984375" bestFit="1" customWidth="1"/>
    <col min="1459" max="1468" width="11.8984375" bestFit="1" customWidth="1"/>
    <col min="1469" max="1469" width="15.59765625" bestFit="1" customWidth="1"/>
    <col min="1470" max="1470" width="15.8984375" bestFit="1" customWidth="1"/>
    <col min="1471" max="1471" width="15.296875" bestFit="1" customWidth="1"/>
    <col min="1472" max="1472" width="15.59765625" bestFit="1" customWidth="1"/>
  </cols>
  <sheetData>
    <row r="1" spans="1:764" x14ac:dyDescent="0.3">
      <c r="C1" s="6"/>
      <c r="D1" s="6"/>
    </row>
    <row r="2" spans="1:764" ht="20.399999999999999" x14ac:dyDescent="0.45">
      <c r="A2" s="15" t="s">
        <v>52</v>
      </c>
      <c r="N2" s="15" t="s">
        <v>48</v>
      </c>
      <c r="V2" s="14"/>
      <c r="W2" s="14"/>
      <c r="X2" s="14"/>
      <c r="Z2" s="15" t="s">
        <v>51</v>
      </c>
    </row>
    <row r="4" spans="1:764" s="6" customFormat="1" ht="62.4" x14ac:dyDescent="0.3">
      <c r="B4" s="18" t="s">
        <v>23</v>
      </c>
      <c r="C4" s="19" t="s">
        <v>35</v>
      </c>
      <c r="N4" s="18" t="s">
        <v>24</v>
      </c>
      <c r="O4" s="19" t="s">
        <v>35</v>
      </c>
      <c r="P4" s="26"/>
      <c r="Z4" s="18" t="s">
        <v>25</v>
      </c>
      <c r="AA4" s="17" t="s">
        <v>35</v>
      </c>
      <c r="AQ4" s="26"/>
      <c r="AR4" s="26"/>
      <c r="AS4" s="26"/>
      <c r="AT4" s="26"/>
    </row>
    <row r="5" spans="1:764" ht="29.4" customHeight="1" x14ac:dyDescent="0.3">
      <c r="AM5" s="25"/>
    </row>
    <row r="6" spans="1:764" s="6" customFormat="1" ht="79.2" customHeight="1" x14ac:dyDescent="0.3">
      <c r="B6" s="28" t="s">
        <v>0</v>
      </c>
      <c r="C6" s="17" t="s">
        <v>46</v>
      </c>
      <c r="D6" s="17" t="s">
        <v>81</v>
      </c>
      <c r="E6" s="17" t="s">
        <v>90</v>
      </c>
      <c r="F6" s="17" t="s">
        <v>91</v>
      </c>
      <c r="G6" s="17" t="s">
        <v>92</v>
      </c>
      <c r="H6" s="17" t="s">
        <v>93</v>
      </c>
      <c r="I6" s="36" t="s">
        <v>47</v>
      </c>
      <c r="J6" s="37"/>
      <c r="K6" s="37"/>
      <c r="N6" s="18" t="s">
        <v>34</v>
      </c>
      <c r="O6" s="17" t="s">
        <v>42</v>
      </c>
      <c r="P6" s="17" t="s">
        <v>43</v>
      </c>
      <c r="Q6" s="17" t="s">
        <v>40</v>
      </c>
      <c r="R6" s="17" t="s">
        <v>44</v>
      </c>
      <c r="S6" s="17" t="s">
        <v>41</v>
      </c>
      <c r="T6" s="38" t="s">
        <v>49</v>
      </c>
      <c r="U6" s="38"/>
      <c r="V6" s="38"/>
      <c r="W6" s="38"/>
      <c r="X6" s="22"/>
      <c r="Z6" s="18" t="s">
        <v>0</v>
      </c>
      <c r="AA6" s="17" t="s">
        <v>45</v>
      </c>
      <c r="AB6" s="17" t="s">
        <v>81</v>
      </c>
      <c r="AC6" s="17" t="s">
        <v>90</v>
      </c>
      <c r="AD6" s="17" t="s">
        <v>91</v>
      </c>
      <c r="AE6" s="17" t="s">
        <v>92</v>
      </c>
      <c r="AF6" s="29" t="s">
        <v>93</v>
      </c>
      <c r="AG6" s="34" t="s">
        <v>78</v>
      </c>
      <c r="AH6" s="34"/>
      <c r="AI6" s="34"/>
      <c r="AJ6" s="32" t="s">
        <v>53</v>
      </c>
      <c r="AK6" s="32"/>
      <c r="AL6" s="26"/>
      <c r="AM6" s="26"/>
      <c r="AN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</row>
    <row r="7" spans="1:764" ht="47.4" customHeight="1" x14ac:dyDescent="0.3">
      <c r="B7" s="24">
        <v>43475</v>
      </c>
      <c r="C7" s="23">
        <v>-0.4522502426107996</v>
      </c>
      <c r="D7" s="23">
        <v>-0.48958335231937844</v>
      </c>
      <c r="E7" s="23">
        <v>-0.47427084466500558</v>
      </c>
      <c r="F7" s="23">
        <v>-0.46879493572224418</v>
      </c>
      <c r="G7" s="23">
        <v>-0.45772798243300084</v>
      </c>
      <c r="H7" s="23">
        <v>-0.4522502426107996</v>
      </c>
      <c r="I7" s="35" t="s">
        <v>96</v>
      </c>
      <c r="J7" s="33"/>
      <c r="K7" s="33"/>
      <c r="L7" s="21"/>
      <c r="M7" s="16"/>
      <c r="N7" s="24">
        <v>43475</v>
      </c>
      <c r="O7" s="23">
        <v>-0.48958335231937844</v>
      </c>
      <c r="P7" s="23">
        <v>-0.94841710998530149</v>
      </c>
      <c r="Q7" s="23">
        <v>-0.48958330002447981</v>
      </c>
      <c r="R7" s="23">
        <v>-0.48958358314972283</v>
      </c>
      <c r="S7" s="23">
        <v>0.14572501295048124</v>
      </c>
      <c r="T7" s="33" t="s">
        <v>82</v>
      </c>
      <c r="U7" s="33"/>
      <c r="V7" s="33"/>
      <c r="W7" s="33"/>
      <c r="X7" s="21"/>
      <c r="Z7" s="24">
        <v>43494</v>
      </c>
      <c r="AA7" s="23">
        <v>-0.52481642115115479</v>
      </c>
      <c r="AB7" s="23">
        <v>-0.40462427961056557</v>
      </c>
      <c r="AC7" s="23">
        <v>-0.73093596441362962</v>
      </c>
      <c r="AD7" s="23">
        <v>-0.70851416975554826</v>
      </c>
      <c r="AE7" s="23">
        <v>-0.70250419310692758</v>
      </c>
      <c r="AF7" s="30">
        <v>-0.71708723442563915</v>
      </c>
      <c r="AG7" s="33" t="s">
        <v>130</v>
      </c>
      <c r="AH7" s="33"/>
      <c r="AI7" s="33"/>
      <c r="AJ7" s="31" t="s">
        <v>54</v>
      </c>
      <c r="AK7" s="31"/>
    </row>
    <row r="8" spans="1:764" ht="50.4" customHeight="1" x14ac:dyDescent="0.3">
      <c r="B8" s="24">
        <v>43482</v>
      </c>
      <c r="C8" s="23">
        <v>1.0595416371384867</v>
      </c>
      <c r="D8" s="23">
        <v>1.1020409160516529</v>
      </c>
      <c r="E8" s="23">
        <v>1.0612246983324116</v>
      </c>
      <c r="F8" s="23">
        <v>1.0399758839192583</v>
      </c>
      <c r="G8" s="23">
        <v>1.0191596974521664</v>
      </c>
      <c r="H8" s="23">
        <v>1.0595416371384867</v>
      </c>
      <c r="I8" s="35" t="s">
        <v>94</v>
      </c>
      <c r="J8" s="33"/>
      <c r="K8" s="33"/>
      <c r="L8" s="21"/>
      <c r="M8" s="16"/>
      <c r="N8" s="24">
        <v>43482</v>
      </c>
      <c r="O8" s="23">
        <v>1.1020409160516529</v>
      </c>
      <c r="P8" s="23">
        <v>19.799855872051577</v>
      </c>
      <c r="Q8" s="23">
        <v>1.1020407879148157</v>
      </c>
      <c r="R8" s="23">
        <v>1.1020414090985202</v>
      </c>
      <c r="S8" s="23">
        <v>-6.3547930850813783E-2</v>
      </c>
      <c r="T8" s="33" t="s">
        <v>83</v>
      </c>
      <c r="U8" s="33"/>
      <c r="V8" s="33"/>
      <c r="W8" s="33"/>
      <c r="X8" s="21"/>
      <c r="Z8" s="24">
        <v>43501</v>
      </c>
      <c r="AA8" s="23">
        <v>1.1476852728398028</v>
      </c>
      <c r="AB8" s="23">
        <v>0</v>
      </c>
      <c r="AC8" s="23">
        <v>1.234042310339488</v>
      </c>
      <c r="AD8" s="23">
        <v>1.1696002063309581</v>
      </c>
      <c r="AE8" s="23">
        <v>1.1257706987668818</v>
      </c>
      <c r="AF8" s="30">
        <v>1.1476852728398028</v>
      </c>
      <c r="AG8" s="33" t="s">
        <v>128</v>
      </c>
      <c r="AH8" s="33"/>
      <c r="AI8" s="33"/>
      <c r="AJ8" s="31" t="s">
        <v>55</v>
      </c>
      <c r="AK8" s="31"/>
    </row>
    <row r="9" spans="1:764" ht="48" customHeight="1" x14ac:dyDescent="0.3">
      <c r="B9" s="24">
        <v>43486</v>
      </c>
      <c r="C9" s="23">
        <v>0.23352106416819263</v>
      </c>
      <c r="D9" s="23">
        <v>5.1546391263193173E-2</v>
      </c>
      <c r="E9" s="23">
        <v>7.2164852495930631E-2</v>
      </c>
      <c r="F9" s="23">
        <v>0.14953757990876348</v>
      </c>
      <c r="G9" s="23">
        <v>0.25844179025174552</v>
      </c>
      <c r="H9" s="23">
        <v>0.23352106416819263</v>
      </c>
      <c r="I9" s="35" t="s">
        <v>95</v>
      </c>
      <c r="J9" s="33"/>
      <c r="K9" s="33"/>
      <c r="L9" s="21"/>
      <c r="M9" s="16"/>
      <c r="N9" s="24">
        <v>43487</v>
      </c>
      <c r="O9" s="23">
        <v>0.76530612964069489</v>
      </c>
      <c r="P9" s="23">
        <v>0.76530620368873059</v>
      </c>
      <c r="Q9" s="23">
        <v>-0.64693892254082896</v>
      </c>
      <c r="R9" s="23">
        <v>7.4691475779420955</v>
      </c>
      <c r="S9" s="23">
        <v>-0.60437207174092422</v>
      </c>
      <c r="T9" s="33" t="s">
        <v>84</v>
      </c>
      <c r="U9" s="33"/>
      <c r="V9" s="33"/>
      <c r="W9" s="33"/>
      <c r="X9" s="21"/>
      <c r="Z9" s="24">
        <v>43515</v>
      </c>
      <c r="AA9" s="23">
        <v>-0.54090360183579034</v>
      </c>
      <c r="AB9" s="23">
        <v>-3.809525563663041E-2</v>
      </c>
      <c r="AC9" s="23">
        <v>-2.8664702603710346E-2</v>
      </c>
      <c r="AD9" s="23">
        <v>-0.57942183783074608</v>
      </c>
      <c r="AE9" s="23">
        <v>-0.57537825448312419</v>
      </c>
      <c r="AF9" s="30">
        <v>-0.55839299648571217</v>
      </c>
      <c r="AG9" s="33" t="s">
        <v>98</v>
      </c>
      <c r="AH9" s="33"/>
      <c r="AI9" s="33"/>
      <c r="AJ9" s="31" t="s">
        <v>56</v>
      </c>
      <c r="AK9" s="31"/>
    </row>
    <row r="10" spans="1:764" ht="52.2" customHeight="1" x14ac:dyDescent="0.3">
      <c r="B10" s="24">
        <v>43487</v>
      </c>
      <c r="C10" s="23">
        <v>0.85430485686646174</v>
      </c>
      <c r="D10" s="23">
        <v>0.76530612964069478</v>
      </c>
      <c r="E10" s="23">
        <v>0.9325458829487745</v>
      </c>
      <c r="F10" s="23">
        <v>0.8368750254027344</v>
      </c>
      <c r="G10" s="23">
        <v>0.79976596188715754</v>
      </c>
      <c r="H10" s="23">
        <v>0.85430485686646174</v>
      </c>
      <c r="I10" s="35" t="s">
        <v>131</v>
      </c>
      <c r="J10" s="33"/>
      <c r="K10" s="33"/>
      <c r="L10" s="21"/>
      <c r="M10" s="16"/>
      <c r="N10" s="24">
        <v>43494</v>
      </c>
      <c r="O10" s="23">
        <v>-0.40462427961056557</v>
      </c>
      <c r="P10" s="23">
        <v>-0.40462431164582546</v>
      </c>
      <c r="Q10" s="23">
        <v>1.9768798121875975</v>
      </c>
      <c r="R10" s="23">
        <v>-0.87590011321220818</v>
      </c>
      <c r="S10" s="23">
        <v>1.6565878173136039</v>
      </c>
      <c r="T10" s="33" t="s">
        <v>50</v>
      </c>
      <c r="U10" s="33"/>
      <c r="V10" s="33"/>
      <c r="W10" s="33"/>
      <c r="X10" s="21"/>
      <c r="Z10" s="24">
        <v>43522</v>
      </c>
      <c r="AA10" s="23">
        <v>1.157692572996929</v>
      </c>
      <c r="AB10" s="23">
        <v>1.9801989677181345E-2</v>
      </c>
      <c r="AC10" s="23">
        <v>-2.9703068463105775E-2</v>
      </c>
      <c r="AD10" s="23">
        <v>1.3795372894770401</v>
      </c>
      <c r="AE10" s="23">
        <v>1.3115529456732311</v>
      </c>
      <c r="AF10" s="30">
        <v>1.2004191790539451</v>
      </c>
      <c r="AG10" s="33" t="s">
        <v>129</v>
      </c>
      <c r="AH10" s="33"/>
      <c r="AI10" s="33"/>
      <c r="AJ10" s="31" t="s">
        <v>57</v>
      </c>
      <c r="AK10" s="31"/>
    </row>
    <row r="11" spans="1:764" ht="49.2" customHeight="1" x14ac:dyDescent="0.3">
      <c r="B11" s="24">
        <v>43494</v>
      </c>
      <c r="C11" s="23">
        <v>-0.71708723442563915</v>
      </c>
      <c r="D11" s="23">
        <v>-0.40462427961056557</v>
      </c>
      <c r="E11" s="23">
        <v>-0.73093596441362962</v>
      </c>
      <c r="F11" s="23">
        <v>-0.70851416975554826</v>
      </c>
      <c r="G11" s="23">
        <v>-0.70250419310692758</v>
      </c>
      <c r="H11" s="23">
        <v>-0.71708723442563915</v>
      </c>
      <c r="I11" s="35" t="s">
        <v>130</v>
      </c>
      <c r="J11" s="33"/>
      <c r="K11" s="33"/>
      <c r="L11" s="21"/>
      <c r="M11" s="16"/>
      <c r="N11" s="24">
        <v>43636</v>
      </c>
      <c r="O11" s="23">
        <v>-0.52999999079076909</v>
      </c>
      <c r="P11" s="23">
        <v>-0.52999996674444205</v>
      </c>
      <c r="Q11" s="23">
        <v>-0.53000001193789359</v>
      </c>
      <c r="R11" s="23">
        <v>-0.53000012139442854</v>
      </c>
      <c r="S11" s="23">
        <v>-0.52999995749585405</v>
      </c>
      <c r="T11" s="33" t="s">
        <v>85</v>
      </c>
      <c r="U11" s="33"/>
      <c r="V11" s="33"/>
      <c r="W11" s="33"/>
      <c r="X11" s="21"/>
      <c r="Z11" s="24">
        <v>43526</v>
      </c>
      <c r="AA11" s="23">
        <v>-0.42394678407179354</v>
      </c>
      <c r="AB11" s="23">
        <v>8.3333333333333329E-2</v>
      </c>
      <c r="AC11" s="23">
        <v>8.3333360958335545E-2</v>
      </c>
      <c r="AD11" s="23">
        <v>0.14035112326877575</v>
      </c>
      <c r="AE11" s="23">
        <v>-0.41794606809406221</v>
      </c>
      <c r="AF11" s="30">
        <v>-0.37594234941110949</v>
      </c>
      <c r="AG11" s="33" t="s">
        <v>101</v>
      </c>
      <c r="AH11" s="33"/>
      <c r="AI11" s="33"/>
      <c r="AJ11" s="31" t="s">
        <v>58</v>
      </c>
      <c r="AK11" s="31"/>
    </row>
    <row r="12" spans="1:764" ht="53.4" customHeight="1" x14ac:dyDescent="0.3">
      <c r="B12" s="24">
        <v>43501</v>
      </c>
      <c r="C12" s="23">
        <v>1.1476852728398028</v>
      </c>
      <c r="D12" s="23">
        <v>0</v>
      </c>
      <c r="E12" s="23">
        <v>1.234042310339488</v>
      </c>
      <c r="F12" s="23">
        <v>1.1696002063309581</v>
      </c>
      <c r="G12" s="23">
        <v>1.1257706987668818</v>
      </c>
      <c r="H12" s="23">
        <v>1.1476852728398028</v>
      </c>
      <c r="I12" s="35" t="s">
        <v>97</v>
      </c>
      <c r="J12" s="33"/>
      <c r="K12" s="33"/>
      <c r="L12" s="21"/>
      <c r="N12" s="24">
        <v>43643</v>
      </c>
      <c r="O12" s="23">
        <v>1.1914892991677402</v>
      </c>
      <c r="P12" s="23">
        <v>1.1914891358835065</v>
      </c>
      <c r="Q12" s="23">
        <v>1.1914896241921964</v>
      </c>
      <c r="R12" s="23">
        <v>1.1914897406985836</v>
      </c>
      <c r="S12" s="23">
        <v>1.1914890730818781</v>
      </c>
      <c r="T12" s="33" t="s">
        <v>79</v>
      </c>
      <c r="U12" s="33"/>
      <c r="V12" s="33"/>
      <c r="W12" s="33"/>
      <c r="X12" s="21"/>
      <c r="Z12" s="24">
        <v>43533</v>
      </c>
      <c r="AA12" s="23">
        <v>1.0202070652584103</v>
      </c>
      <c r="AB12" s="23">
        <v>0</v>
      </c>
      <c r="AC12" s="23">
        <v>-9.9999785799987917E-3</v>
      </c>
      <c r="AD12" s="23">
        <v>-1.9899901989990254E-2</v>
      </c>
      <c r="AE12" s="23">
        <v>1.0802131333812324</v>
      </c>
      <c r="AF12" s="30">
        <v>1.0202070652584099</v>
      </c>
      <c r="AG12" s="33" t="s">
        <v>102</v>
      </c>
      <c r="AH12" s="33"/>
      <c r="AI12" s="33"/>
      <c r="AJ12" s="31" t="s">
        <v>59</v>
      </c>
      <c r="AK12" s="31"/>
    </row>
    <row r="13" spans="1:764" ht="50.4" customHeight="1" x14ac:dyDescent="0.3">
      <c r="B13" s="24">
        <v>43515</v>
      </c>
      <c r="C13" s="23">
        <v>-0.55839299648571217</v>
      </c>
      <c r="D13" s="23">
        <v>-3.809525563663041E-2</v>
      </c>
      <c r="E13" s="23">
        <v>-2.8664702603710346E-2</v>
      </c>
      <c r="F13" s="23">
        <v>-0.57942183783074608</v>
      </c>
      <c r="G13" s="23">
        <v>-0.57537825448312419</v>
      </c>
      <c r="H13" s="23">
        <v>-0.55839299648571217</v>
      </c>
      <c r="I13" s="35" t="s">
        <v>98</v>
      </c>
      <c r="J13" s="33"/>
      <c r="K13" s="33"/>
      <c r="L13" s="21"/>
      <c r="Z13" s="24">
        <v>43543</v>
      </c>
      <c r="AA13" s="23">
        <v>-0.46627457709544307</v>
      </c>
      <c r="AB13" s="23">
        <v>2.0201982617158276E-2</v>
      </c>
      <c r="AC13" s="23">
        <v>6.0605932222122627E-2</v>
      </c>
      <c r="AD13" s="23">
        <v>0.12488551265907866</v>
      </c>
      <c r="AE13" s="23">
        <v>0.14694185571441243</v>
      </c>
      <c r="AF13" s="30">
        <v>-0.45549226537958976</v>
      </c>
      <c r="AG13" s="33" t="s">
        <v>132</v>
      </c>
      <c r="AH13" s="33"/>
      <c r="AI13" s="33"/>
      <c r="AJ13" s="31" t="s">
        <v>60</v>
      </c>
      <c r="AK13" s="31"/>
    </row>
    <row r="14" spans="1:764" ht="48.6" customHeight="1" x14ac:dyDescent="0.3">
      <c r="B14" s="24">
        <v>43522</v>
      </c>
      <c r="C14" s="23">
        <v>1.2004191790539451</v>
      </c>
      <c r="D14" s="23">
        <v>1.9801989677181345E-2</v>
      </c>
      <c r="E14" s="23">
        <v>-2.9703068463105775E-2</v>
      </c>
      <c r="F14" s="23">
        <v>1.3795372894770401</v>
      </c>
      <c r="G14" s="23">
        <v>1.3115529456732311</v>
      </c>
      <c r="H14" s="23">
        <v>1.2004191790539451</v>
      </c>
      <c r="I14" s="35" t="s">
        <v>99</v>
      </c>
      <c r="J14" s="33"/>
      <c r="K14" s="33"/>
      <c r="L14" s="21"/>
      <c r="Z14" s="24">
        <v>43550</v>
      </c>
      <c r="AA14" s="23">
        <v>0.87233982685769784</v>
      </c>
      <c r="AB14" s="23">
        <v>-4.9504951397826798E-2</v>
      </c>
      <c r="AC14" s="23">
        <v>-0.11287123279011169</v>
      </c>
      <c r="AD14" s="23">
        <v>-0.15511561936583029</v>
      </c>
      <c r="AE14" s="23">
        <v>-0.19573486975192245</v>
      </c>
      <c r="AF14" s="30">
        <v>0.77964973472889199</v>
      </c>
      <c r="AG14" s="33" t="s">
        <v>105</v>
      </c>
      <c r="AH14" s="33"/>
      <c r="AI14" s="33"/>
      <c r="AJ14" s="31" t="s">
        <v>61</v>
      </c>
      <c r="AK14" s="31"/>
    </row>
    <row r="15" spans="1:764" ht="67.2" customHeight="1" x14ac:dyDescent="0.3">
      <c r="B15" s="24">
        <v>43524</v>
      </c>
      <c r="C15" s="23">
        <v>0.22324803045110131</v>
      </c>
      <c r="D15" s="23">
        <v>8.3333373303954614E-2</v>
      </c>
      <c r="E15" s="23">
        <v>0.15104158443544025</v>
      </c>
      <c r="F15" s="23">
        <v>0.18701152434330814</v>
      </c>
      <c r="G15" s="23">
        <v>0.14091419102393621</v>
      </c>
      <c r="H15" s="23">
        <v>0.22324803045110131</v>
      </c>
      <c r="I15" s="35" t="s">
        <v>100</v>
      </c>
      <c r="J15" s="33"/>
      <c r="K15" s="33"/>
      <c r="L15" s="21"/>
      <c r="Z15" s="24">
        <v>43559</v>
      </c>
      <c r="AA15" s="23">
        <v>-0.53497129252622422</v>
      </c>
      <c r="AB15" s="23">
        <v>3.0303020437004047E-2</v>
      </c>
      <c r="AC15" s="23">
        <v>0.1038961260854212</v>
      </c>
      <c r="AD15" s="23">
        <v>-0.4367879717716705</v>
      </c>
      <c r="AE15" s="23">
        <v>-0.48053240412732356</v>
      </c>
      <c r="AF15" s="30">
        <v>-0.52087951809985289</v>
      </c>
      <c r="AG15" s="33" t="s">
        <v>106</v>
      </c>
      <c r="AH15" s="33"/>
      <c r="AI15" s="33"/>
      <c r="AJ15" s="31" t="s">
        <v>62</v>
      </c>
      <c r="AK15" s="31"/>
    </row>
    <row r="16" spans="1:764" ht="81" customHeight="1" x14ac:dyDescent="0.3">
      <c r="B16" s="24">
        <v>43526</v>
      </c>
      <c r="C16" s="23">
        <v>-0.37594234941110949</v>
      </c>
      <c r="D16" s="23">
        <v>8.3333333333333329E-2</v>
      </c>
      <c r="E16" s="23">
        <v>8.3333360958335545E-2</v>
      </c>
      <c r="F16" s="23">
        <v>0.14035112326877575</v>
      </c>
      <c r="G16" s="23">
        <v>-0.41794606809406221</v>
      </c>
      <c r="H16" s="23">
        <v>-0.37594234941110949</v>
      </c>
      <c r="I16" s="35" t="s">
        <v>101</v>
      </c>
      <c r="J16" s="33"/>
      <c r="K16" s="33"/>
      <c r="L16" s="21"/>
      <c r="Z16" s="24">
        <v>43566</v>
      </c>
      <c r="AA16" s="23">
        <v>1.0656657324153227</v>
      </c>
      <c r="AB16" s="23">
        <v>-6.8627459389436124E-2</v>
      </c>
      <c r="AC16" s="23">
        <v>-0.12184871854092738</v>
      </c>
      <c r="AD16" s="23">
        <v>0.70361395848363184</v>
      </c>
      <c r="AE16" s="23">
        <v>0.86500809036409732</v>
      </c>
      <c r="AF16" s="30">
        <v>0.9239043412518404</v>
      </c>
      <c r="AG16" s="33" t="s">
        <v>107</v>
      </c>
      <c r="AH16" s="33"/>
      <c r="AI16" s="33"/>
      <c r="AJ16" s="31" t="s">
        <v>63</v>
      </c>
      <c r="AK16" s="31"/>
    </row>
    <row r="17" spans="2:37" ht="66" customHeight="1" x14ac:dyDescent="0.3">
      <c r="B17" s="24">
        <v>43533</v>
      </c>
      <c r="C17" s="23">
        <v>1.0202070652584099</v>
      </c>
      <c r="D17" s="23">
        <v>0</v>
      </c>
      <c r="E17" s="23">
        <v>-9.9999785799987917E-3</v>
      </c>
      <c r="F17" s="23">
        <v>-1.9899901989990254E-2</v>
      </c>
      <c r="G17" s="23">
        <v>1.0802131333812324</v>
      </c>
      <c r="H17" s="23">
        <v>1.0202070652584099</v>
      </c>
      <c r="I17" s="35" t="s">
        <v>102</v>
      </c>
      <c r="J17" s="33"/>
      <c r="K17" s="33"/>
      <c r="L17" s="21"/>
      <c r="Z17" s="24">
        <v>43573</v>
      </c>
      <c r="AA17" s="23">
        <v>0.56544473803340667</v>
      </c>
      <c r="AB17" s="23">
        <v>0.10526315789473684</v>
      </c>
      <c r="AC17" s="23">
        <v>6.060604873715536E-2</v>
      </c>
      <c r="AD17" s="23">
        <v>0.83692586461004215</v>
      </c>
      <c r="AE17" s="23">
        <v>0.76627572786617359</v>
      </c>
      <c r="AF17" s="30">
        <v>0.7302283946685022</v>
      </c>
      <c r="AG17" s="33" t="s">
        <v>133</v>
      </c>
      <c r="AH17" s="33"/>
      <c r="AI17" s="33"/>
      <c r="AJ17" s="31" t="s">
        <v>64</v>
      </c>
      <c r="AK17" s="31"/>
    </row>
    <row r="18" spans="2:37" ht="46.8" customHeight="1" x14ac:dyDescent="0.3">
      <c r="B18" s="24">
        <v>43543</v>
      </c>
      <c r="C18" s="23">
        <v>-0.45549226537958976</v>
      </c>
      <c r="D18" s="23">
        <v>2.0201982617158276E-2</v>
      </c>
      <c r="E18" s="23">
        <v>6.0605932222122627E-2</v>
      </c>
      <c r="F18" s="23">
        <v>0.12488551265907866</v>
      </c>
      <c r="G18" s="23">
        <v>0.14694185571441243</v>
      </c>
      <c r="H18" s="23">
        <v>-0.45549226537958976</v>
      </c>
      <c r="I18" s="35" t="s">
        <v>103</v>
      </c>
      <c r="J18" s="33"/>
      <c r="K18" s="33"/>
      <c r="L18" s="21"/>
      <c r="Z18" s="24">
        <v>43580</v>
      </c>
      <c r="AA18" s="23">
        <v>-0.38690483590402214</v>
      </c>
      <c r="AB18" s="23">
        <v>0</v>
      </c>
      <c r="AC18" s="23">
        <v>5.2631569229144359E-2</v>
      </c>
      <c r="AD18" s="23">
        <v>-0.39849634183301552</v>
      </c>
      <c r="AE18" s="23">
        <v>-0.42857153611396759</v>
      </c>
      <c r="AF18" s="30">
        <v>-0.38690483590402214</v>
      </c>
      <c r="AG18" s="33" t="s">
        <v>134</v>
      </c>
      <c r="AH18" s="33"/>
      <c r="AI18" s="33"/>
      <c r="AJ18" s="31" t="s">
        <v>65</v>
      </c>
      <c r="AK18" s="31"/>
    </row>
    <row r="19" spans="2:37" ht="61.8" customHeight="1" x14ac:dyDescent="0.3">
      <c r="B19" s="24">
        <v>43548</v>
      </c>
      <c r="C19" s="23">
        <v>0.22259812803337153</v>
      </c>
      <c r="D19" s="23">
        <v>6.315789399633906E-2</v>
      </c>
      <c r="E19" s="23">
        <v>8.50785786315853E-2</v>
      </c>
      <c r="F19" s="23">
        <v>0.14043956461579121</v>
      </c>
      <c r="G19" s="23">
        <v>0.16324878863181058</v>
      </c>
      <c r="H19" s="23">
        <v>0.22259812803337153</v>
      </c>
      <c r="I19" s="35" t="s">
        <v>104</v>
      </c>
      <c r="J19" s="33"/>
      <c r="K19" s="33"/>
      <c r="L19" s="21"/>
      <c r="Z19" s="24">
        <v>43662</v>
      </c>
      <c r="AA19" s="23">
        <v>-0.59195909830169868</v>
      </c>
      <c r="AB19" s="23">
        <v>-9.5238095238095233E-2</v>
      </c>
      <c r="AC19" s="23">
        <v>-0.63443964014980703</v>
      </c>
      <c r="AD19" s="23">
        <v>-0.63443973042700885</v>
      </c>
      <c r="AE19" s="23">
        <v>-0.63805942749919131</v>
      </c>
      <c r="AF19" s="30">
        <v>-0.63082013655867986</v>
      </c>
      <c r="AG19" s="33" t="s">
        <v>115</v>
      </c>
      <c r="AH19" s="33"/>
      <c r="AI19" s="33"/>
      <c r="AJ19" s="31" t="s">
        <v>66</v>
      </c>
      <c r="AK19" s="31"/>
    </row>
    <row r="20" spans="2:37" ht="65.400000000000006" customHeight="1" x14ac:dyDescent="0.3">
      <c r="B20" s="24">
        <v>43550</v>
      </c>
      <c r="C20" s="23">
        <v>0.77964973472889199</v>
      </c>
      <c r="D20" s="23">
        <v>-4.9504951397826798E-2</v>
      </c>
      <c r="E20" s="23">
        <v>-0.11287123279011169</v>
      </c>
      <c r="F20" s="23">
        <v>-0.15511561936583029</v>
      </c>
      <c r="G20" s="23">
        <v>-0.19573486975192245</v>
      </c>
      <c r="H20" s="23">
        <v>0.77964973472889199</v>
      </c>
      <c r="I20" s="35" t="s">
        <v>105</v>
      </c>
      <c r="J20" s="33"/>
      <c r="K20" s="33"/>
      <c r="L20" s="21"/>
      <c r="Z20" s="24">
        <v>43669</v>
      </c>
      <c r="AA20" s="23">
        <v>1.2783695472773182</v>
      </c>
      <c r="AB20" s="23">
        <v>3.1578937674493719E-2</v>
      </c>
      <c r="AC20" s="23">
        <v>1.4499999272955346</v>
      </c>
      <c r="AD20" s="23">
        <v>1.4500003671943658</v>
      </c>
      <c r="AE20" s="23">
        <v>1.5235021310700287</v>
      </c>
      <c r="AF20" s="30">
        <v>1.3503180372102532</v>
      </c>
      <c r="AG20" s="33" t="s">
        <v>135</v>
      </c>
      <c r="AH20" s="33"/>
      <c r="AI20" s="33"/>
      <c r="AJ20" s="31" t="s">
        <v>67</v>
      </c>
      <c r="AK20" s="31"/>
    </row>
    <row r="21" spans="2:37" ht="49.2" customHeight="1" x14ac:dyDescent="0.3">
      <c r="B21" s="24">
        <v>43559</v>
      </c>
      <c r="C21" s="23">
        <v>-0.52087951809985289</v>
      </c>
      <c r="D21" s="23">
        <v>3.0303020437004047E-2</v>
      </c>
      <c r="E21" s="23">
        <v>0.1038961260854212</v>
      </c>
      <c r="F21" s="23">
        <v>-0.4367879717716705</v>
      </c>
      <c r="G21" s="23">
        <v>-0.48053240412732356</v>
      </c>
      <c r="H21" s="23">
        <v>-0.52087951809985289</v>
      </c>
      <c r="I21" s="35" t="s">
        <v>106</v>
      </c>
      <c r="J21" s="33"/>
      <c r="K21" s="33"/>
      <c r="L21" s="21"/>
      <c r="Z21" s="24">
        <v>43688</v>
      </c>
      <c r="AA21" s="23">
        <v>-0.54353363205176897</v>
      </c>
      <c r="AB21" s="23">
        <v>0</v>
      </c>
      <c r="AC21" s="23">
        <v>7.1428602986852496E-2</v>
      </c>
      <c r="AD21" s="23">
        <v>8.2706800342236431E-2</v>
      </c>
      <c r="AE21" s="23">
        <v>-0.50028940152152179</v>
      </c>
      <c r="AF21" s="30">
        <v>-0.54353363205176886</v>
      </c>
      <c r="AG21" s="33" t="s">
        <v>136</v>
      </c>
      <c r="AH21" s="33"/>
      <c r="AI21" s="33"/>
      <c r="AJ21" s="31" t="s">
        <v>68</v>
      </c>
      <c r="AK21" s="31"/>
    </row>
    <row r="22" spans="2:37" ht="49.8" customHeight="1" x14ac:dyDescent="0.3">
      <c r="B22" s="24">
        <v>43566</v>
      </c>
      <c r="C22" s="23">
        <v>0.9239043412518404</v>
      </c>
      <c r="D22" s="23">
        <v>-6.8627459389436124E-2</v>
      </c>
      <c r="E22" s="23">
        <v>-0.12184871854092738</v>
      </c>
      <c r="F22" s="23">
        <v>0.70361395848363184</v>
      </c>
      <c r="G22" s="23">
        <v>0.86500809036409732</v>
      </c>
      <c r="H22" s="23">
        <v>0.9239043412518404</v>
      </c>
      <c r="I22" s="35" t="s">
        <v>107</v>
      </c>
      <c r="J22" s="33"/>
      <c r="K22" s="33"/>
      <c r="L22" s="21"/>
      <c r="Z22" s="24">
        <v>43695</v>
      </c>
      <c r="AA22" s="23">
        <v>1.0047958049198824</v>
      </c>
      <c r="AB22" s="23">
        <v>3.0612256263673664E-2</v>
      </c>
      <c r="AC22" s="23">
        <v>-1.8464518249368678E-2</v>
      </c>
      <c r="AD22" s="23">
        <v>-8.2399681885240161E-3</v>
      </c>
      <c r="AE22" s="23">
        <v>0.96285870768468551</v>
      </c>
      <c r="AF22" s="30">
        <v>1.0661671278564273</v>
      </c>
      <c r="AG22" s="33" t="s">
        <v>118</v>
      </c>
      <c r="AH22" s="33"/>
      <c r="AI22" s="33"/>
      <c r="AJ22" s="31" t="s">
        <v>69</v>
      </c>
      <c r="AK22" s="31"/>
    </row>
    <row r="23" spans="2:37" ht="63" customHeight="1" x14ac:dyDescent="0.3">
      <c r="B23" s="24">
        <v>43567</v>
      </c>
      <c r="C23" s="23">
        <v>-0.27312591355188975</v>
      </c>
      <c r="D23" s="23">
        <v>-8.6538477715919493E-2</v>
      </c>
      <c r="E23" s="23">
        <v>-0.1474359287907081</v>
      </c>
      <c r="F23" s="23">
        <v>-0.20594518975892162</v>
      </c>
      <c r="G23" s="23">
        <v>-0.24375773945384804</v>
      </c>
      <c r="H23" s="23">
        <v>-0.27312591355188975</v>
      </c>
      <c r="I23" s="35" t="s">
        <v>108</v>
      </c>
      <c r="J23" s="33"/>
      <c r="K23" s="33"/>
      <c r="L23" s="21"/>
      <c r="Z23" s="24">
        <v>43722</v>
      </c>
      <c r="AA23" s="23">
        <v>-0.51246522327334754</v>
      </c>
      <c r="AB23" s="23">
        <v>-4.8076912366922894E-2</v>
      </c>
      <c r="AC23" s="23">
        <v>2.0243243170696701E-3</v>
      </c>
      <c r="AD23" s="23">
        <v>-0.55465614035087718</v>
      </c>
      <c r="AE23" s="23">
        <v>-0.53590491850227884</v>
      </c>
      <c r="AF23" s="30">
        <v>-0.53590439000986212</v>
      </c>
      <c r="AG23" s="33" t="s">
        <v>137</v>
      </c>
      <c r="AH23" s="33"/>
      <c r="AI23" s="33"/>
      <c r="AJ23" s="31" t="s">
        <v>70</v>
      </c>
      <c r="AK23" s="31"/>
    </row>
    <row r="24" spans="2:37" ht="50.4" customHeight="1" x14ac:dyDescent="0.3">
      <c r="B24" s="24">
        <v>43569</v>
      </c>
      <c r="C24" s="23">
        <v>0.28376620785956508</v>
      </c>
      <c r="D24" s="23">
        <v>8.3333333333333329E-2</v>
      </c>
      <c r="E24" s="23">
        <v>0.12847226138961587</v>
      </c>
      <c r="F24" s="23">
        <v>0.16199121534472249</v>
      </c>
      <c r="G24" s="23">
        <v>0.21040762433679605</v>
      </c>
      <c r="H24" s="23">
        <v>0.28376620785956508</v>
      </c>
      <c r="I24" s="35" t="s">
        <v>109</v>
      </c>
      <c r="J24" s="33"/>
      <c r="K24" s="33"/>
      <c r="L24" s="21"/>
      <c r="Z24" s="24">
        <v>43729</v>
      </c>
      <c r="AA24" s="23">
        <v>1.1368590113895878</v>
      </c>
      <c r="AB24" s="23">
        <v>-1.0101021238273711E-2</v>
      </c>
      <c r="AC24" s="23">
        <v>-4.9696980866703599E-2</v>
      </c>
      <c r="AD24" s="23">
        <v>1.1813784019373235</v>
      </c>
      <c r="AE24" s="23">
        <v>1.0932417623338906</v>
      </c>
      <c r="AF24" s="30">
        <v>1.1152745531323451</v>
      </c>
      <c r="AG24" s="33" t="s">
        <v>120</v>
      </c>
      <c r="AH24" s="33"/>
      <c r="AI24" s="33"/>
      <c r="AJ24" s="31" t="s">
        <v>71</v>
      </c>
      <c r="AK24" s="31"/>
    </row>
    <row r="25" spans="2:37" ht="65.400000000000006" customHeight="1" x14ac:dyDescent="0.3">
      <c r="B25" s="24">
        <v>43573</v>
      </c>
      <c r="C25" s="23">
        <v>0.7302283946685022</v>
      </c>
      <c r="D25" s="23">
        <v>0.10526315789473684</v>
      </c>
      <c r="E25" s="23">
        <v>6.060604873715536E-2</v>
      </c>
      <c r="F25" s="23">
        <v>0.83692586461004215</v>
      </c>
      <c r="G25" s="23">
        <v>0.76627572786617359</v>
      </c>
      <c r="H25" s="23">
        <v>0.7302283946685022</v>
      </c>
      <c r="I25" s="35" t="s">
        <v>110</v>
      </c>
      <c r="J25" s="33"/>
      <c r="K25" s="33"/>
      <c r="L25" s="21"/>
      <c r="Z25" s="24">
        <v>43747</v>
      </c>
      <c r="AA25" s="23">
        <v>0.27002486365627365</v>
      </c>
      <c r="AB25" s="23">
        <v>-4.0404058256849819E-2</v>
      </c>
      <c r="AC25" s="23">
        <v>2.8138561833417564E-2</v>
      </c>
      <c r="AD25" s="23">
        <v>3.8523528413487051E-2</v>
      </c>
      <c r="AE25" s="23">
        <v>0.1358850646894203</v>
      </c>
      <c r="AF25" s="30">
        <v>0.21871070507745793</v>
      </c>
      <c r="AG25" s="33" t="s">
        <v>121</v>
      </c>
      <c r="AH25" s="33"/>
      <c r="AI25" s="33"/>
      <c r="AJ25" s="31" t="s">
        <v>72</v>
      </c>
      <c r="AK25" s="31"/>
    </row>
    <row r="26" spans="2:37" ht="61.8" customHeight="1" x14ac:dyDescent="0.3">
      <c r="B26" s="24">
        <v>43574</v>
      </c>
      <c r="C26" s="23">
        <v>0.2472495952251057</v>
      </c>
      <c r="D26" s="23">
        <v>7.3684220220243124E-2</v>
      </c>
      <c r="E26" s="23">
        <v>9.5596186527021398E-2</v>
      </c>
      <c r="F26" s="23">
        <v>0.18785655901998655</v>
      </c>
      <c r="G26" s="23">
        <v>0.24724998858916436</v>
      </c>
      <c r="H26" s="23">
        <v>0.2472495952251057</v>
      </c>
      <c r="I26" s="35" t="s">
        <v>111</v>
      </c>
      <c r="J26" s="33"/>
      <c r="K26" s="33"/>
      <c r="L26" s="21"/>
      <c r="Z26" s="24">
        <v>43759</v>
      </c>
      <c r="AA26" s="23">
        <v>0.21035794983323086</v>
      </c>
      <c r="AB26" s="23">
        <v>9.3750020984576174E-2</v>
      </c>
      <c r="AC26" s="23">
        <v>0.11607136214794367</v>
      </c>
      <c r="AD26" s="23">
        <v>0.19661259657535912</v>
      </c>
      <c r="AE26" s="23">
        <v>0.24595774578637197</v>
      </c>
      <c r="AF26" s="30">
        <v>0.32382903302894461</v>
      </c>
      <c r="AG26" s="33" t="s">
        <v>138</v>
      </c>
      <c r="AH26" s="33"/>
      <c r="AI26" s="33"/>
      <c r="AJ26" s="31" t="s">
        <v>73</v>
      </c>
      <c r="AK26" s="31"/>
    </row>
    <row r="27" spans="2:37" ht="47.4" customHeight="1" x14ac:dyDescent="0.3">
      <c r="B27" s="24">
        <v>43580</v>
      </c>
      <c r="C27" s="23">
        <v>-0.38690483590402214</v>
      </c>
      <c r="D27" s="23">
        <v>0</v>
      </c>
      <c r="E27" s="23">
        <v>5.2631569229144359E-2</v>
      </c>
      <c r="F27" s="23">
        <v>-0.39849634183301552</v>
      </c>
      <c r="G27" s="23">
        <v>-0.42857153611396759</v>
      </c>
      <c r="H27" s="23">
        <v>-0.38690483590402214</v>
      </c>
      <c r="I27" s="35" t="s">
        <v>112</v>
      </c>
      <c r="J27" s="33"/>
      <c r="K27" s="33"/>
      <c r="L27" s="21"/>
      <c r="Z27" s="24">
        <v>43760</v>
      </c>
      <c r="AA27" s="23">
        <v>0.21066231862763574</v>
      </c>
      <c r="AB27" s="23">
        <v>-9.9009720434641065E-3</v>
      </c>
      <c r="AC27" s="23">
        <v>4.2209470602158072E-2</v>
      </c>
      <c r="AD27" s="23">
        <v>5.3066170372625399E-2</v>
      </c>
      <c r="AE27" s="23">
        <v>0.10734753639599526</v>
      </c>
      <c r="AF27" s="30">
        <v>0.19867558485682779</v>
      </c>
      <c r="AG27" s="33" t="s">
        <v>94</v>
      </c>
      <c r="AH27" s="33"/>
      <c r="AI27" s="33"/>
      <c r="AJ27" s="31" t="s">
        <v>74</v>
      </c>
      <c r="AK27" s="31"/>
    </row>
    <row r="28" spans="2:37" ht="67.2" customHeight="1" x14ac:dyDescent="0.3">
      <c r="B28" s="24">
        <v>43636</v>
      </c>
      <c r="C28" s="23">
        <v>-0.54373712252615491</v>
      </c>
      <c r="D28" s="23">
        <v>-0.52999999079076898</v>
      </c>
      <c r="E28" s="23">
        <v>-0.53930700623747629</v>
      </c>
      <c r="F28" s="23">
        <v>-0.50571469141331227</v>
      </c>
      <c r="G28" s="23">
        <v>-0.53930719990399711</v>
      </c>
      <c r="H28" s="23">
        <v>-0.54373712252615491</v>
      </c>
      <c r="I28" s="35" t="s">
        <v>113</v>
      </c>
      <c r="J28" s="33"/>
      <c r="K28" s="33"/>
      <c r="L28" s="21"/>
      <c r="Z28" s="24">
        <v>43786</v>
      </c>
      <c r="AA28" s="23">
        <v>-0.53933524904808428</v>
      </c>
      <c r="AB28" s="23">
        <v>-6.6666676567466734E-2</v>
      </c>
      <c r="AC28" s="23">
        <v>-7.5816996830376904E-2</v>
      </c>
      <c r="AD28" s="23">
        <v>-0.61087034050616096</v>
      </c>
      <c r="AE28" s="23">
        <v>-0.58307549163249228</v>
      </c>
      <c r="AF28" s="30">
        <v>-0.57004623700582813</v>
      </c>
      <c r="AG28" s="33" t="s">
        <v>124</v>
      </c>
      <c r="AH28" s="33"/>
      <c r="AI28" s="33"/>
      <c r="AJ28" s="31" t="s">
        <v>75</v>
      </c>
      <c r="AK28" s="31"/>
    </row>
    <row r="29" spans="2:37" ht="64.8" customHeight="1" x14ac:dyDescent="0.3">
      <c r="B29" s="24">
        <v>43643</v>
      </c>
      <c r="C29" s="23">
        <v>1.1472182813955829</v>
      </c>
      <c r="D29" s="23">
        <v>1.1914892991677402</v>
      </c>
      <c r="E29" s="23">
        <v>1.2800347073094751</v>
      </c>
      <c r="F29" s="23">
        <v>1.1472161933393092</v>
      </c>
      <c r="G29" s="23">
        <v>1.303786084057208</v>
      </c>
      <c r="H29" s="23">
        <v>1.1472182813955829</v>
      </c>
      <c r="I29" s="35" t="s">
        <v>114</v>
      </c>
      <c r="J29" s="33"/>
      <c r="K29" s="33"/>
      <c r="L29" s="21"/>
      <c r="Z29" s="24">
        <v>43793</v>
      </c>
      <c r="AA29" s="23">
        <v>1.2404609829743283</v>
      </c>
      <c r="AB29" s="23">
        <v>5.1020419528979788E-2</v>
      </c>
      <c r="AC29" s="23">
        <v>4.0614346651422384E-2</v>
      </c>
      <c r="AD29" s="23">
        <v>1.6015363592949896</v>
      </c>
      <c r="AE29" s="23">
        <v>1.4033245515961092</v>
      </c>
      <c r="AF29" s="30">
        <v>1.3547702422639891</v>
      </c>
      <c r="AG29" s="33" t="s">
        <v>139</v>
      </c>
      <c r="AH29" s="33"/>
      <c r="AI29" s="33"/>
      <c r="AJ29" s="31" t="s">
        <v>76</v>
      </c>
      <c r="AK29" s="31"/>
    </row>
    <row r="30" spans="2:37" ht="65.400000000000006" customHeight="1" x14ac:dyDescent="0.3">
      <c r="B30" s="24">
        <v>43662</v>
      </c>
      <c r="C30" s="23">
        <v>-0.63082013655867986</v>
      </c>
      <c r="D30" s="23">
        <v>-9.5238095238095233E-2</v>
      </c>
      <c r="E30" s="23">
        <v>-0.63443964014980703</v>
      </c>
      <c r="F30" s="23">
        <v>-0.63443973042700885</v>
      </c>
      <c r="G30" s="23">
        <v>-0.63805942749919131</v>
      </c>
      <c r="H30" s="23">
        <v>-0.63082013655867986</v>
      </c>
      <c r="I30" s="35" t="s">
        <v>115</v>
      </c>
      <c r="J30" s="33"/>
      <c r="K30" s="33"/>
      <c r="L30" s="21"/>
      <c r="Z30" s="24">
        <v>43821</v>
      </c>
      <c r="AA30" s="23">
        <v>0.21029166080314066</v>
      </c>
      <c r="AB30" s="23">
        <v>0</v>
      </c>
      <c r="AC30" s="23">
        <v>5.2083374099396229E-2</v>
      </c>
      <c r="AD30" s="23">
        <v>0.16282896905478772</v>
      </c>
      <c r="AE30" s="23">
        <v>0.16282881218022083</v>
      </c>
      <c r="AF30" s="30">
        <v>0.21029166080314066</v>
      </c>
      <c r="AG30" s="33" t="s">
        <v>140</v>
      </c>
      <c r="AH30" s="33"/>
      <c r="AI30" s="33"/>
      <c r="AJ30" s="31" t="s">
        <v>77</v>
      </c>
      <c r="AK30" s="31"/>
    </row>
    <row r="31" spans="2:37" ht="51" customHeight="1" x14ac:dyDescent="0.3">
      <c r="B31" s="24">
        <v>43669</v>
      </c>
      <c r="C31" s="23">
        <v>1.3503180372102532</v>
      </c>
      <c r="D31" s="23">
        <v>3.1578937674493719E-2</v>
      </c>
      <c r="E31" s="23">
        <v>1.4499999272955346</v>
      </c>
      <c r="F31" s="23">
        <v>1.4500003671943658</v>
      </c>
      <c r="G31" s="23">
        <v>1.5235021310700287</v>
      </c>
      <c r="H31" s="23">
        <v>1.3503180372102532</v>
      </c>
      <c r="I31" s="35" t="s">
        <v>116</v>
      </c>
      <c r="J31" s="33"/>
      <c r="K31" s="33"/>
      <c r="L31" s="21"/>
    </row>
    <row r="32" spans="2:37" ht="39" customHeight="1" x14ac:dyDescent="0.3">
      <c r="B32" s="24">
        <v>43688</v>
      </c>
      <c r="C32" s="23">
        <v>-0.54353363205176886</v>
      </c>
      <c r="D32" s="23">
        <v>0</v>
      </c>
      <c r="E32" s="23">
        <v>7.1428602986852496E-2</v>
      </c>
      <c r="F32" s="23">
        <v>8.2706800342236431E-2</v>
      </c>
      <c r="G32" s="23">
        <v>-0.50028940152152179</v>
      </c>
      <c r="H32" s="23">
        <v>-0.54353363205176886</v>
      </c>
      <c r="I32" s="35" t="s">
        <v>117</v>
      </c>
      <c r="J32" s="33"/>
      <c r="K32" s="33"/>
      <c r="L32" s="21"/>
    </row>
    <row r="33" spans="2:12" ht="33.6" customHeight="1" x14ac:dyDescent="0.3">
      <c r="B33" s="24">
        <v>43695</v>
      </c>
      <c r="C33" s="23">
        <v>1.0661671278564273</v>
      </c>
      <c r="D33" s="23">
        <v>3.0612256263673664E-2</v>
      </c>
      <c r="E33" s="23">
        <v>-1.8464518249368678E-2</v>
      </c>
      <c r="F33" s="23">
        <v>-8.2399681885240161E-3</v>
      </c>
      <c r="G33" s="23">
        <v>0.96285870768468551</v>
      </c>
      <c r="H33" s="23">
        <v>1.0661671278564273</v>
      </c>
      <c r="I33" s="35" t="s">
        <v>118</v>
      </c>
      <c r="J33" s="33"/>
      <c r="K33" s="33"/>
      <c r="L33" s="21"/>
    </row>
    <row r="34" spans="2:12" ht="52.8" customHeight="1" x14ac:dyDescent="0.3">
      <c r="B34" s="24">
        <v>43722</v>
      </c>
      <c r="C34" s="23">
        <v>-0.53590439000986212</v>
      </c>
      <c r="D34" s="23">
        <v>-4.8076912366922894E-2</v>
      </c>
      <c r="E34" s="23">
        <v>2.0243243170696701E-3</v>
      </c>
      <c r="F34" s="23">
        <v>-0.55465614035087718</v>
      </c>
      <c r="G34" s="23">
        <v>-0.53590491850227884</v>
      </c>
      <c r="H34" s="23">
        <v>-0.53590439000986212</v>
      </c>
      <c r="I34" s="35" t="s">
        <v>119</v>
      </c>
      <c r="J34" s="33"/>
      <c r="K34" s="33"/>
      <c r="L34" s="21"/>
    </row>
    <row r="35" spans="2:12" ht="34.799999999999997" customHeight="1" x14ac:dyDescent="0.3">
      <c r="B35" s="24">
        <v>43729</v>
      </c>
      <c r="C35" s="23">
        <v>1.1152745531323451</v>
      </c>
      <c r="D35" s="23">
        <v>-1.0101021238273711E-2</v>
      </c>
      <c r="E35" s="23">
        <v>-4.9696980866703599E-2</v>
      </c>
      <c r="F35" s="23">
        <v>1.1813784019373235</v>
      </c>
      <c r="G35" s="23">
        <v>1.0932417623338906</v>
      </c>
      <c r="H35" s="23">
        <v>1.1152745531323451</v>
      </c>
      <c r="I35" s="35" t="s">
        <v>120</v>
      </c>
      <c r="J35" s="33"/>
      <c r="K35" s="33"/>
      <c r="L35" s="21"/>
    </row>
    <row r="36" spans="2:12" ht="37.200000000000003" customHeight="1" x14ac:dyDescent="0.3">
      <c r="B36" s="24">
        <v>43747</v>
      </c>
      <c r="C36" s="23">
        <v>0.21871070507745793</v>
      </c>
      <c r="D36" s="23">
        <v>-4.0404058256849819E-2</v>
      </c>
      <c r="E36" s="23">
        <v>2.8138561833417564E-2</v>
      </c>
      <c r="F36" s="23">
        <v>3.8523528413487051E-2</v>
      </c>
      <c r="G36" s="23">
        <v>0.1358850646894203</v>
      </c>
      <c r="H36" s="23">
        <v>0.21871070507745793</v>
      </c>
      <c r="I36" s="35" t="s">
        <v>121</v>
      </c>
      <c r="J36" s="33"/>
      <c r="K36" s="33"/>
      <c r="L36" s="21"/>
    </row>
    <row r="37" spans="2:12" ht="49.2" customHeight="1" x14ac:dyDescent="0.3">
      <c r="B37" s="24">
        <v>43759</v>
      </c>
      <c r="C37" s="23">
        <v>0.32382903302894461</v>
      </c>
      <c r="D37" s="23">
        <v>9.3750020984576174E-2</v>
      </c>
      <c r="E37" s="23">
        <v>0.11607136214794367</v>
      </c>
      <c r="F37" s="23">
        <v>0.19661259657535912</v>
      </c>
      <c r="G37" s="23">
        <v>0.24595774578637197</v>
      </c>
      <c r="H37" s="23">
        <v>0.32382903302894461</v>
      </c>
      <c r="I37" s="35" t="s">
        <v>122</v>
      </c>
      <c r="J37" s="33"/>
      <c r="K37" s="33"/>
      <c r="L37" s="21"/>
    </row>
    <row r="38" spans="2:12" ht="52.2" customHeight="1" x14ac:dyDescent="0.3">
      <c r="B38" s="24">
        <v>43778</v>
      </c>
      <c r="C38" s="23">
        <v>0.26260801898348074</v>
      </c>
      <c r="D38" s="23">
        <v>7.3684197937763915E-2</v>
      </c>
      <c r="E38" s="23">
        <v>6.3157888975069021E-2</v>
      </c>
      <c r="F38" s="23">
        <v>0.1296052574208344</v>
      </c>
      <c r="G38" s="23">
        <v>0.18905825480134975</v>
      </c>
      <c r="H38" s="23">
        <v>0.26260801898348074</v>
      </c>
      <c r="I38" s="35" t="s">
        <v>123</v>
      </c>
      <c r="J38" s="33"/>
      <c r="K38" s="33"/>
      <c r="L38" s="21"/>
    </row>
    <row r="39" spans="2:12" ht="49.2" customHeight="1" x14ac:dyDescent="0.3">
      <c r="B39" s="24">
        <v>43786</v>
      </c>
      <c r="C39" s="23">
        <v>-0.57004623700582813</v>
      </c>
      <c r="D39" s="23">
        <v>-6.6666676567466734E-2</v>
      </c>
      <c r="E39" s="23">
        <v>-7.5816996830376904E-2</v>
      </c>
      <c r="F39" s="23">
        <v>-0.61087034050616096</v>
      </c>
      <c r="G39" s="23">
        <v>-0.58307549163249228</v>
      </c>
      <c r="H39" s="23">
        <v>-0.57004623700582813</v>
      </c>
      <c r="I39" s="35" t="s">
        <v>124</v>
      </c>
      <c r="J39" s="33"/>
      <c r="K39" s="33"/>
      <c r="L39" s="21"/>
    </row>
    <row r="40" spans="2:12" ht="49.2" customHeight="1" x14ac:dyDescent="0.3">
      <c r="B40" s="24">
        <v>43793</v>
      </c>
      <c r="C40" s="23">
        <v>1.3547702422639891</v>
      </c>
      <c r="D40" s="23">
        <v>5.1020419528979788E-2</v>
      </c>
      <c r="E40" s="23">
        <v>4.0614346651422384E-2</v>
      </c>
      <c r="F40" s="23">
        <v>1.6015363592949896</v>
      </c>
      <c r="G40" s="23">
        <v>1.4033245515961092</v>
      </c>
      <c r="H40" s="23">
        <v>1.3547702422639891</v>
      </c>
      <c r="I40" s="35" t="s">
        <v>125</v>
      </c>
      <c r="J40" s="33"/>
      <c r="K40" s="33"/>
      <c r="L40" s="21"/>
    </row>
    <row r="41" spans="2:12" ht="47.4" customHeight="1" x14ac:dyDescent="0.3">
      <c r="B41" s="24">
        <v>43800</v>
      </c>
      <c r="C41" s="23">
        <v>0.20747489400703478</v>
      </c>
      <c r="D41" s="23">
        <v>9.7087269451069155E-3</v>
      </c>
      <c r="E41" s="23">
        <v>5.0097052901890482E-2</v>
      </c>
      <c r="F41" s="23">
        <v>6.0597973756861823E-2</v>
      </c>
      <c r="G41" s="23">
        <v>0.12620199538466847</v>
      </c>
      <c r="H41" s="23">
        <v>0.20747489400703478</v>
      </c>
      <c r="I41" s="35" t="s">
        <v>126</v>
      </c>
      <c r="J41" s="33"/>
      <c r="K41" s="33"/>
      <c r="L41" s="21"/>
    </row>
    <row r="42" spans="2:12" ht="46.8" customHeight="1" x14ac:dyDescent="0.3">
      <c r="B42" s="24">
        <v>43821</v>
      </c>
      <c r="C42" s="23">
        <v>0.21029166080314066</v>
      </c>
      <c r="D42" s="23">
        <v>0</v>
      </c>
      <c r="E42" s="23">
        <v>5.2083374099396229E-2</v>
      </c>
      <c r="F42" s="23">
        <v>0.16282896905478772</v>
      </c>
      <c r="G42" s="23">
        <v>0.16282881218022083</v>
      </c>
      <c r="H42" s="23">
        <v>0.21029166080314066</v>
      </c>
      <c r="I42" s="35" t="s">
        <v>127</v>
      </c>
      <c r="J42" s="33"/>
      <c r="K42" s="33"/>
      <c r="L42" s="21"/>
    </row>
  </sheetData>
  <mergeCells count="94">
    <mergeCell ref="I42:K42"/>
    <mergeCell ref="I6:K6"/>
    <mergeCell ref="T7:W7"/>
    <mergeCell ref="T8:W8"/>
    <mergeCell ref="T9:W9"/>
    <mergeCell ref="T10:W10"/>
    <mergeCell ref="T11:W11"/>
    <mergeCell ref="T12:W12"/>
    <mergeCell ref="T6:W6"/>
    <mergeCell ref="I36:K36"/>
    <mergeCell ref="I37:K37"/>
    <mergeCell ref="I38:K38"/>
    <mergeCell ref="I39:K39"/>
    <mergeCell ref="I40:K40"/>
    <mergeCell ref="I41:K41"/>
    <mergeCell ref="I30:K30"/>
    <mergeCell ref="I31:K31"/>
    <mergeCell ref="I32:K32"/>
    <mergeCell ref="I33:K33"/>
    <mergeCell ref="I34:K34"/>
    <mergeCell ref="I35:K35"/>
    <mergeCell ref="I29:K29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17:K17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AG6:AI6"/>
    <mergeCell ref="AG7:AI7"/>
    <mergeCell ref="AG8:AI8"/>
    <mergeCell ref="AG9:AI9"/>
    <mergeCell ref="AG10:AI10"/>
    <mergeCell ref="AG11:AI11"/>
    <mergeCell ref="AG12:AI12"/>
    <mergeCell ref="AG13:AI13"/>
    <mergeCell ref="AG14:AI14"/>
    <mergeCell ref="AG15:AI15"/>
    <mergeCell ref="AG16:AI16"/>
    <mergeCell ref="AG17:AI17"/>
    <mergeCell ref="AG18:AI18"/>
    <mergeCell ref="AG19:AI19"/>
    <mergeCell ref="AG20:AI20"/>
    <mergeCell ref="AG21:AI21"/>
    <mergeCell ref="AG22:AI22"/>
    <mergeCell ref="AG23:AI23"/>
    <mergeCell ref="AG24:AI24"/>
    <mergeCell ref="AG25:AI25"/>
    <mergeCell ref="AG26:AI26"/>
    <mergeCell ref="AG27:AI27"/>
    <mergeCell ref="AG28:AI28"/>
    <mergeCell ref="AG29:AI29"/>
    <mergeCell ref="AG30:AI30"/>
    <mergeCell ref="AJ6:AK6"/>
    <mergeCell ref="AJ7:AK7"/>
    <mergeCell ref="AJ8:AK8"/>
    <mergeCell ref="AJ9:AK9"/>
    <mergeCell ref="AJ10:AK10"/>
    <mergeCell ref="AJ11:AK11"/>
    <mergeCell ref="AJ12:AK12"/>
    <mergeCell ref="AJ13:AK13"/>
    <mergeCell ref="AJ15:AK15"/>
    <mergeCell ref="AJ16:AK16"/>
    <mergeCell ref="AJ14:AK14"/>
    <mergeCell ref="AJ27:AK27"/>
    <mergeCell ref="AJ28:AK28"/>
    <mergeCell ref="AJ29:AK29"/>
    <mergeCell ref="AJ30:AK30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</mergeCells>
  <conditionalFormatting pivot="1">
    <cfRule type="cellIs" dxfId="91" priority="13" operator="equal">
      <formula>0</formula>
    </cfRule>
  </conditionalFormatting>
  <conditionalFormatting pivot="1" sqref="O7:O12">
    <cfRule type="cellIs" dxfId="90" priority="10" operator="greaterThan">
      <formula>0</formula>
    </cfRule>
  </conditionalFormatting>
  <conditionalFormatting pivot="1" sqref="O7:O12">
    <cfRule type="cellIs" dxfId="89" priority="9" operator="lessThan">
      <formula>0</formula>
    </cfRule>
  </conditionalFormatting>
  <conditionalFormatting pivot="1" sqref="C7:C42">
    <cfRule type="cellIs" dxfId="88" priority="4" operator="greaterThan">
      <formula>0.2</formula>
    </cfRule>
  </conditionalFormatting>
  <conditionalFormatting pivot="1" sqref="C7:C42">
    <cfRule type="cellIs" dxfId="87" priority="3" operator="lessThan">
      <formula>-0.2</formula>
    </cfRule>
  </conditionalFormatting>
  <conditionalFormatting pivot="1" sqref="AA7:AA30">
    <cfRule type="cellIs" dxfId="86" priority="2" operator="greaterThan">
      <formula>0.2</formula>
    </cfRule>
  </conditionalFormatting>
  <conditionalFormatting pivot="1" sqref="AA7:AA30">
    <cfRule type="cellIs" dxfId="85" priority="1" operator="lessThan">
      <formula>-0.2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B1:AN368"/>
  <sheetViews>
    <sheetView tabSelected="1" zoomScaleNormal="100" workbookViewId="0">
      <selection activeCell="I10" sqref="I10"/>
    </sheetView>
  </sheetViews>
  <sheetFormatPr defaultColWidth="11.19921875" defaultRowHeight="15.6" x14ac:dyDescent="0.3"/>
  <cols>
    <col min="2" max="2" width="10.5" customWidth="1"/>
    <col min="3" max="4" width="9.19921875" customWidth="1"/>
    <col min="5" max="5" width="8.296875" customWidth="1"/>
    <col min="6" max="6" width="9.296875" customWidth="1"/>
    <col min="7" max="7" width="8.5" customWidth="1"/>
    <col min="8" max="8" width="11.796875" bestFit="1" customWidth="1"/>
    <col min="9" max="9" width="22.8984375" customWidth="1"/>
    <col min="10" max="10" width="20.69921875" customWidth="1"/>
    <col min="11" max="11" width="21.09765625" customWidth="1"/>
    <col min="12" max="12" width="6.8984375" customWidth="1"/>
    <col min="13" max="13" width="6.296875" customWidth="1"/>
    <col min="14" max="14" width="9.19921875" customWidth="1"/>
    <col min="15" max="15" width="8" customWidth="1"/>
    <col min="16" max="16" width="10.59765625" customWidth="1"/>
    <col min="17" max="17" width="10.5" customWidth="1"/>
    <col min="24" max="24" width="10.296875" customWidth="1"/>
    <col min="25" max="25" width="9.19921875" customWidth="1"/>
    <col min="26" max="27" width="9.796875" customWidth="1"/>
    <col min="29" max="29" width="9.3984375" customWidth="1"/>
  </cols>
  <sheetData>
    <row r="1" spans="2:40" s="6" customFormat="1" ht="62.4" x14ac:dyDescent="0.3"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/>
    </row>
    <row r="2" spans="2:40" s="6" customFormat="1" ht="78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  <c r="H2" s="11" t="s">
        <v>18</v>
      </c>
      <c r="I2" s="11" t="s">
        <v>23</v>
      </c>
      <c r="J2" s="11" t="s">
        <v>24</v>
      </c>
      <c r="K2" s="11" t="s">
        <v>25</v>
      </c>
      <c r="L2" s="11" t="s">
        <v>19</v>
      </c>
      <c r="M2" s="11" t="s">
        <v>20</v>
      </c>
      <c r="N2" s="11" t="s">
        <v>21</v>
      </c>
      <c r="O2" s="11" t="s">
        <v>22</v>
      </c>
      <c r="P2" s="13" t="s">
        <v>6</v>
      </c>
      <c r="Q2" s="13" t="s">
        <v>7</v>
      </c>
      <c r="R2" s="13" t="s">
        <v>8</v>
      </c>
      <c r="S2" s="13" t="s">
        <v>9</v>
      </c>
      <c r="T2" s="11" t="s">
        <v>36</v>
      </c>
      <c r="U2" s="11" t="s">
        <v>38</v>
      </c>
      <c r="V2" s="11" t="s">
        <v>39</v>
      </c>
      <c r="W2" s="11" t="s">
        <v>37</v>
      </c>
      <c r="X2" s="11" t="s">
        <v>10</v>
      </c>
      <c r="Y2" s="11" t="s">
        <v>11</v>
      </c>
      <c r="Z2" s="11" t="s">
        <v>12</v>
      </c>
      <c r="AA2" s="11" t="s">
        <v>13</v>
      </c>
      <c r="AB2" s="11" t="s">
        <v>14</v>
      </c>
      <c r="AC2" s="11" t="s">
        <v>15</v>
      </c>
      <c r="AD2" s="11" t="s">
        <v>16</v>
      </c>
      <c r="AE2" s="11" t="s">
        <v>17</v>
      </c>
      <c r="AF2" s="11" t="s">
        <v>80</v>
      </c>
      <c r="AG2" s="11" t="s">
        <v>19</v>
      </c>
      <c r="AH2" s="11" t="s">
        <v>20</v>
      </c>
      <c r="AI2" s="11" t="s">
        <v>21</v>
      </c>
      <c r="AJ2" s="11" t="s">
        <v>22</v>
      </c>
      <c r="AK2" s="11" t="s">
        <v>86</v>
      </c>
      <c r="AL2" s="11" t="s">
        <v>87</v>
      </c>
      <c r="AM2" s="11" t="s">
        <v>88</v>
      </c>
      <c r="AN2" s="11" t="s">
        <v>89</v>
      </c>
    </row>
    <row r="3" spans="2:40" x14ac:dyDescent="0.3">
      <c r="B3" s="3">
        <v>43466</v>
      </c>
      <c r="C3" s="4">
        <v>20848646</v>
      </c>
      <c r="D3" s="4">
        <v>5107918</v>
      </c>
      <c r="E3" s="4">
        <v>2104462</v>
      </c>
      <c r="F3" s="4">
        <v>1505532</v>
      </c>
      <c r="G3" s="9">
        <v>1271572.67328</v>
      </c>
      <c r="H3" s="5">
        <f>G3/C3</f>
        <v>6.0990659694639161E-2</v>
      </c>
      <c r="I3" s="5">
        <f>(G3/G3)-1</f>
        <v>0</v>
      </c>
      <c r="J3" s="5">
        <f>(C3/C3)-1</f>
        <v>0</v>
      </c>
      <c r="K3" s="8">
        <f>(H3/H3)-1</f>
        <v>0</v>
      </c>
      <c r="L3" s="5" cm="1">
        <f t="array" ref="L3:L368">Menu/Listing</f>
        <v>0.2449999870495187</v>
      </c>
      <c r="M3" s="5" cm="1">
        <f t="array" ref="M3:M368">Carts/Menu</f>
        <v>0.41199995771271192</v>
      </c>
      <c r="N3" s="5" cm="1">
        <f t="array" ref="N3:N368">Payments/Carts</f>
        <v>0.71539994544924068</v>
      </c>
      <c r="O3" s="5" cm="1">
        <f t="array" ref="O3:O368">Orders/Payments</f>
        <v>0.84460022987223116</v>
      </c>
      <c r="P3" s="4">
        <f>VLOOKUP(B3,'Channel wise traffic'!$B$3:$F$368,2,FALSE)</f>
        <v>7505512</v>
      </c>
      <c r="Q3" s="4">
        <f>VLOOKUP(B3,'Channel wise traffic'!$B$3:$F$368,3,FALSE)</f>
        <v>5629134</v>
      </c>
      <c r="R3" s="4">
        <f>VLOOKUP(B3,'Channel wise traffic'!$B$3:$F$368,4,)</f>
        <v>2293351</v>
      </c>
      <c r="S3" s="4">
        <f>VLOOKUP(B3,'Channel wise traffic'!$B$3:$F$368,5,)</f>
        <v>5420648</v>
      </c>
      <c r="T3" s="5">
        <f>VLOOKUP(B3,'Channel wise traffic'!$B$3:$J$368,6,)</f>
        <v>0</v>
      </c>
      <c r="U3" s="5">
        <f>VLOOKUP(B3,'Channel wise traffic'!$B$3:$J$368,7,)</f>
        <v>0</v>
      </c>
      <c r="V3" s="5">
        <f>VLOOKUP(B3,'Channel wise traffic'!$B$3:$J$368,8,)</f>
        <v>0</v>
      </c>
      <c r="W3" s="5">
        <f>VLOOKUP(B3,'Channel wise traffic'!$B$3:$J$368,9,)</f>
        <v>0</v>
      </c>
      <c r="X3" s="4">
        <f>VLOOKUP(B3,'Supporting Data'!$B$3:$J$368,2,)</f>
        <v>385075</v>
      </c>
      <c r="Y3" s="5">
        <f>VLOOKUP(B3,'Supporting Data'!$B$3:$J$368,3,)</f>
        <v>0.17</v>
      </c>
      <c r="Z3" s="4">
        <f>VLOOKUP(B3,'Supporting Data'!$B$3:$J$368,4,)</f>
        <v>37</v>
      </c>
      <c r="AA3" s="4">
        <f>VLOOKUP(B3,'Supporting Data'!$B$3:$J$368,5,)</f>
        <v>22</v>
      </c>
      <c r="AB3" s="4">
        <f>VLOOKUP(B3,'Supporting Data'!$B$3:$J$368,6,)</f>
        <v>26</v>
      </c>
      <c r="AC3" s="4">
        <f>VLOOKUP(B3,'Supporting Data'!$B$3:$J$368,7,)</f>
        <v>364</v>
      </c>
      <c r="AD3" s="4">
        <f>VLOOKUP(B3,'Supporting Data'!$B$3:$J$368,8,)</f>
        <v>32</v>
      </c>
      <c r="AE3" s="5">
        <f>VLOOKUP(B3,'Supporting Data'!$B$3:$J$368,9,)</f>
        <v>0.95</v>
      </c>
      <c r="AF3" s="5">
        <v>0</v>
      </c>
      <c r="AG3" s="4">
        <f>C3*L3</f>
        <v>5107918</v>
      </c>
      <c r="AH3" s="4">
        <f>D3*M3</f>
        <v>2104462</v>
      </c>
      <c r="AI3" s="4">
        <f>E3*N3</f>
        <v>1505532</v>
      </c>
      <c r="AJ3" s="27">
        <f>F3*O3</f>
        <v>1271572.67328</v>
      </c>
      <c r="AK3" s="5">
        <v>0</v>
      </c>
      <c r="AL3" s="5">
        <v>0</v>
      </c>
      <c r="AM3" s="5">
        <v>0</v>
      </c>
      <c r="AN3" s="5">
        <v>0</v>
      </c>
    </row>
    <row r="4" spans="2:40" x14ac:dyDescent="0.3">
      <c r="B4" s="3">
        <v>43467</v>
      </c>
      <c r="C4" s="4">
        <v>21934513</v>
      </c>
      <c r="D4" s="4">
        <v>5428792</v>
      </c>
      <c r="E4" s="4">
        <v>2171516</v>
      </c>
      <c r="F4" s="4">
        <v>1569355</v>
      </c>
      <c r="G4" s="7">
        <v>1261133</v>
      </c>
      <c r="H4" s="5">
        <f t="shared" ref="H4:H67" si="0">G4/C4</f>
        <v>5.749537270328272E-2</v>
      </c>
      <c r="I4" s="5">
        <f t="shared" ref="I4:I9" si="1">(G4/G4)-1</f>
        <v>0</v>
      </c>
      <c r="J4" s="5">
        <f t="shared" ref="J4:J9" si="2">(C4/C4)-1</f>
        <v>0</v>
      </c>
      <c r="K4" s="8">
        <f t="shared" ref="K4:K9" si="3">(H4/H4)-1</f>
        <v>0</v>
      </c>
      <c r="L4" s="5">
        <v>0.24750000148168322</v>
      </c>
      <c r="M4" s="5">
        <v>0.39999985263756649</v>
      </c>
      <c r="N4" s="5">
        <v>0.72270017812440712</v>
      </c>
      <c r="O4" s="5">
        <v>0.80359956797537846</v>
      </c>
      <c r="P4" s="4">
        <f>VLOOKUP(B4,'Channel wise traffic'!$B$3:$F$368,2,FALSE)</f>
        <v>7896424</v>
      </c>
      <c r="Q4" s="4">
        <f>VLOOKUP(B4,'Channel wise traffic'!$B$3:$F$368,3,FALSE)</f>
        <v>5922318</v>
      </c>
      <c r="R4" s="4">
        <f>VLOOKUP(B4,'Channel wise traffic'!$B$3:$F$368,4,)</f>
        <v>2412796</v>
      </c>
      <c r="S4" s="4">
        <f>VLOOKUP(B4,'Channel wise traffic'!$B$3:$F$368,5,)</f>
        <v>5702973</v>
      </c>
      <c r="T4" s="5">
        <f>VLOOKUP(B4,'Channel wise traffic'!$B$3:$J$368,6,)</f>
        <v>0</v>
      </c>
      <c r="U4" s="5">
        <f>VLOOKUP(B4,'Channel wise traffic'!$B$3:$J$368,7,)</f>
        <v>0</v>
      </c>
      <c r="V4" s="5">
        <f>VLOOKUP(B4,'Channel wise traffic'!$B$3:$J$368,8,)</f>
        <v>0</v>
      </c>
      <c r="W4" s="5">
        <f>VLOOKUP(B4,'Channel wise traffic'!$B$3:$J$368,9,)</f>
        <v>0</v>
      </c>
      <c r="X4" s="4">
        <f>VLOOKUP(B4,'Supporting Data'!$B$3:$J$368,2,)</f>
        <v>388232</v>
      </c>
      <c r="Y4" s="5">
        <f>VLOOKUP(B4,'Supporting Data'!$B$3:$J$368,3,)</f>
        <v>0.19</v>
      </c>
      <c r="Z4" s="4">
        <f>VLOOKUP(B4,'Supporting Data'!$B$3:$J$368,4,)</f>
        <v>31</v>
      </c>
      <c r="AA4" s="4">
        <f>VLOOKUP(B4,'Supporting Data'!$B$3:$J$368,5,)</f>
        <v>17</v>
      </c>
      <c r="AB4" s="4">
        <f>VLOOKUP(B4,'Supporting Data'!$B$3:$J$368,6,)</f>
        <v>28</v>
      </c>
      <c r="AC4" s="4">
        <f>VLOOKUP(B4,'Supporting Data'!$B$3:$J$368,7,)</f>
        <v>360</v>
      </c>
      <c r="AD4" s="4">
        <f>VLOOKUP(B4,'Supporting Data'!$B$3:$J$368,8,)</f>
        <v>35</v>
      </c>
      <c r="AE4" s="5">
        <f>VLOOKUP(B4,'Supporting Data'!$B$3:$J$368,9,)</f>
        <v>0.95</v>
      </c>
      <c r="AF4" s="5">
        <v>0</v>
      </c>
      <c r="AG4" s="4">
        <f t="shared" ref="AG4:AG67" si="4">C4*L4</f>
        <v>5428792</v>
      </c>
      <c r="AH4" s="4">
        <f t="shared" ref="AH4:AH67" si="5">D4*M4</f>
        <v>2171516</v>
      </c>
      <c r="AI4" s="4">
        <f t="shared" ref="AI4:AI67" si="6">E4*N4</f>
        <v>1569355</v>
      </c>
      <c r="AJ4" s="4">
        <f t="shared" ref="AJ4:AJ67" si="7">F4*O4</f>
        <v>1261133</v>
      </c>
      <c r="AK4" s="5">
        <v>0</v>
      </c>
      <c r="AL4" s="5">
        <v>0</v>
      </c>
      <c r="AM4" s="5">
        <v>0</v>
      </c>
      <c r="AN4" s="5">
        <v>0</v>
      </c>
    </row>
    <row r="5" spans="2:40" x14ac:dyDescent="0.3">
      <c r="B5" s="3">
        <v>43468</v>
      </c>
      <c r="C5" s="4">
        <v>20848646</v>
      </c>
      <c r="D5" s="4">
        <v>5212161</v>
      </c>
      <c r="E5" s="4">
        <v>2001470</v>
      </c>
      <c r="F5" s="4">
        <v>1402630</v>
      </c>
      <c r="G5" s="7">
        <v>1138655</v>
      </c>
      <c r="H5" s="5">
        <f t="shared" si="0"/>
        <v>5.4615297319547756E-2</v>
      </c>
      <c r="I5" s="5">
        <f t="shared" si="1"/>
        <v>0</v>
      </c>
      <c r="J5" s="5">
        <f t="shared" si="2"/>
        <v>0</v>
      </c>
      <c r="K5" s="8">
        <f t="shared" si="3"/>
        <v>0</v>
      </c>
      <c r="L5" s="5">
        <v>0.24999997601762725</v>
      </c>
      <c r="M5" s="5">
        <v>0.38400003376718411</v>
      </c>
      <c r="N5" s="5">
        <v>0.70079991206463255</v>
      </c>
      <c r="O5" s="5">
        <v>0.81179997575982266</v>
      </c>
      <c r="P5" s="4">
        <f>VLOOKUP(B5,'Channel wise traffic'!$B$3:$F$368,2,FALSE)</f>
        <v>7505512</v>
      </c>
      <c r="Q5" s="4">
        <f>VLOOKUP(B5,'Channel wise traffic'!$B$3:$F$368,3,FALSE)</f>
        <v>5629134</v>
      </c>
      <c r="R5" s="4">
        <f>VLOOKUP(B5,'Channel wise traffic'!$B$3:$F$368,4,)</f>
        <v>2293351</v>
      </c>
      <c r="S5" s="4">
        <f>VLOOKUP(B5,'Channel wise traffic'!$B$3:$F$368,5,)</f>
        <v>5420648</v>
      </c>
      <c r="T5" s="5">
        <f>VLOOKUP(B5,'Channel wise traffic'!$B$3:$J$368,6,)</f>
        <v>0</v>
      </c>
      <c r="U5" s="5">
        <f>VLOOKUP(B5,'Channel wise traffic'!$B$3:$J$368,7,)</f>
        <v>0</v>
      </c>
      <c r="V5" s="5">
        <f>VLOOKUP(B5,'Channel wise traffic'!$B$3:$J$368,8,)</f>
        <v>0</v>
      </c>
      <c r="W5" s="5">
        <f>VLOOKUP(B5,'Channel wise traffic'!$B$3:$J$368,9,)</f>
        <v>0</v>
      </c>
      <c r="X5" s="4">
        <f>VLOOKUP(B5,'Supporting Data'!$B$3:$J$368,2,)</f>
        <v>399964</v>
      </c>
      <c r="Y5" s="5">
        <f>VLOOKUP(B5,'Supporting Data'!$B$3:$J$368,3,)</f>
        <v>0.18</v>
      </c>
      <c r="Z5" s="4">
        <f>VLOOKUP(B5,'Supporting Data'!$B$3:$J$368,4,)</f>
        <v>30</v>
      </c>
      <c r="AA5" s="4">
        <f>VLOOKUP(B5,'Supporting Data'!$B$3:$J$368,5,)</f>
        <v>22</v>
      </c>
      <c r="AB5" s="4">
        <f>VLOOKUP(B5,'Supporting Data'!$B$3:$J$368,6,)</f>
        <v>29</v>
      </c>
      <c r="AC5" s="4">
        <f>VLOOKUP(B5,'Supporting Data'!$B$3:$J$368,7,)</f>
        <v>370</v>
      </c>
      <c r="AD5" s="4">
        <f>VLOOKUP(B5,'Supporting Data'!$B$3:$J$368,8,)</f>
        <v>31</v>
      </c>
      <c r="AE5" s="5">
        <f>VLOOKUP(B5,'Supporting Data'!$B$3:$J$368,9,)</f>
        <v>0.94</v>
      </c>
      <c r="AF5" s="5">
        <v>0</v>
      </c>
      <c r="AG5" s="4">
        <f t="shared" si="4"/>
        <v>5212161</v>
      </c>
      <c r="AH5" s="4">
        <f t="shared" si="5"/>
        <v>2001470</v>
      </c>
      <c r="AI5" s="4">
        <f t="shared" si="6"/>
        <v>1402630</v>
      </c>
      <c r="AJ5" s="4">
        <f t="shared" si="7"/>
        <v>1138655</v>
      </c>
      <c r="AK5" s="5">
        <v>0</v>
      </c>
      <c r="AL5" s="5">
        <v>0</v>
      </c>
      <c r="AM5" s="5">
        <v>0</v>
      </c>
      <c r="AN5" s="5">
        <v>0</v>
      </c>
    </row>
    <row r="6" spans="2:40" x14ac:dyDescent="0.3">
      <c r="B6" s="3">
        <v>43469</v>
      </c>
      <c r="C6" s="4">
        <v>21717340</v>
      </c>
      <c r="D6" s="4">
        <v>5700801</v>
      </c>
      <c r="E6" s="4">
        <v>2303123</v>
      </c>
      <c r="F6" s="4">
        <v>1597216</v>
      </c>
      <c r="G6" s="7">
        <v>1296620</v>
      </c>
      <c r="H6" s="5">
        <f t="shared" si="0"/>
        <v>5.9704365267569601E-2</v>
      </c>
      <c r="I6" s="5">
        <f t="shared" si="1"/>
        <v>0</v>
      </c>
      <c r="J6" s="5">
        <f t="shared" si="2"/>
        <v>0</v>
      </c>
      <c r="K6" s="8">
        <f t="shared" si="3"/>
        <v>0</v>
      </c>
      <c r="L6" s="5">
        <v>0.2624999654653839</v>
      </c>
      <c r="M6" s="5">
        <v>0.40399989404997649</v>
      </c>
      <c r="N6" s="5">
        <v>0.69350008662151352</v>
      </c>
      <c r="O6" s="5">
        <v>0.811800032055777</v>
      </c>
      <c r="P6" s="4">
        <f>VLOOKUP(B6,'Channel wise traffic'!$B$3:$F$368,2,FALSE)</f>
        <v>7818242</v>
      </c>
      <c r="Q6" s="4">
        <f>VLOOKUP(B6,'Channel wise traffic'!$B$3:$F$368,3,FALSE)</f>
        <v>5863681</v>
      </c>
      <c r="R6" s="4">
        <f>VLOOKUP(B6,'Channel wise traffic'!$B$3:$F$368,4,)</f>
        <v>2388907</v>
      </c>
      <c r="S6" s="4">
        <f>VLOOKUP(B6,'Channel wise traffic'!$B$3:$F$368,5,)</f>
        <v>5646508</v>
      </c>
      <c r="T6" s="5">
        <f>VLOOKUP(B6,'Channel wise traffic'!$B$3:$J$368,6,)</f>
        <v>0</v>
      </c>
      <c r="U6" s="5">
        <f>VLOOKUP(B6,'Channel wise traffic'!$B$3:$J$368,7,)</f>
        <v>0</v>
      </c>
      <c r="V6" s="5">
        <f>VLOOKUP(B6,'Channel wise traffic'!$B$3:$J$368,8,)</f>
        <v>0</v>
      </c>
      <c r="W6" s="5">
        <f>VLOOKUP(B6,'Channel wise traffic'!$B$3:$J$368,9,)</f>
        <v>0</v>
      </c>
      <c r="X6" s="4">
        <f>VLOOKUP(B6,'Supporting Data'!$B$3:$J$368,2,)</f>
        <v>408471</v>
      </c>
      <c r="Y6" s="5">
        <f>VLOOKUP(B6,'Supporting Data'!$B$3:$J$368,3,)</f>
        <v>0.17</v>
      </c>
      <c r="Z6" s="4">
        <f>VLOOKUP(B6,'Supporting Data'!$B$3:$J$368,4,)</f>
        <v>30</v>
      </c>
      <c r="AA6" s="4">
        <f>VLOOKUP(B6,'Supporting Data'!$B$3:$J$368,5,)</f>
        <v>19</v>
      </c>
      <c r="AB6" s="4">
        <f>VLOOKUP(B6,'Supporting Data'!$B$3:$J$368,6,)</f>
        <v>26</v>
      </c>
      <c r="AC6" s="4">
        <f>VLOOKUP(B6,'Supporting Data'!$B$3:$J$368,7,)</f>
        <v>386</v>
      </c>
      <c r="AD6" s="4">
        <f>VLOOKUP(B6,'Supporting Data'!$B$3:$J$368,8,)</f>
        <v>40</v>
      </c>
      <c r="AE6" s="5">
        <f>VLOOKUP(B6,'Supporting Data'!$B$3:$J$368,9,)</f>
        <v>0.94</v>
      </c>
      <c r="AF6" s="5">
        <v>0</v>
      </c>
      <c r="AG6" s="4">
        <f t="shared" si="4"/>
        <v>5700801</v>
      </c>
      <c r="AH6" s="4">
        <f t="shared" si="5"/>
        <v>2303123</v>
      </c>
      <c r="AI6" s="4">
        <f t="shared" si="6"/>
        <v>1597216</v>
      </c>
      <c r="AJ6" s="4">
        <f t="shared" si="7"/>
        <v>1296620</v>
      </c>
      <c r="AK6" s="5">
        <v>0</v>
      </c>
      <c r="AL6" s="5">
        <v>0</v>
      </c>
      <c r="AM6" s="5">
        <v>0</v>
      </c>
      <c r="AN6" s="5">
        <v>0</v>
      </c>
    </row>
    <row r="7" spans="2:40" x14ac:dyDescent="0.3">
      <c r="B7" s="3">
        <v>43470</v>
      </c>
      <c r="C7" s="4">
        <v>42645263</v>
      </c>
      <c r="D7" s="4">
        <v>8776395</v>
      </c>
      <c r="E7" s="4">
        <v>2924294</v>
      </c>
      <c r="F7" s="4">
        <v>2087946</v>
      </c>
      <c r="G7" s="7">
        <v>1596026</v>
      </c>
      <c r="H7" s="5">
        <f t="shared" si="0"/>
        <v>3.7425633885761242E-2</v>
      </c>
      <c r="I7" s="5">
        <f t="shared" si="1"/>
        <v>0</v>
      </c>
      <c r="J7" s="5">
        <f t="shared" si="2"/>
        <v>0</v>
      </c>
      <c r="K7" s="8">
        <f t="shared" si="3"/>
        <v>0</v>
      </c>
      <c r="L7" s="5">
        <v>0.20579999705946239</v>
      </c>
      <c r="M7" s="5">
        <v>0.3331999072512119</v>
      </c>
      <c r="N7" s="5">
        <v>0.714000028724882</v>
      </c>
      <c r="O7" s="5">
        <v>0.76440003716571214</v>
      </c>
      <c r="P7" s="4">
        <f>VLOOKUP(B7,'Channel wise traffic'!$B$3:$F$368,2,FALSE)</f>
        <v>15352294</v>
      </c>
      <c r="Q7" s="4">
        <f>VLOOKUP(B7,'Channel wise traffic'!$B$3:$F$368,3,FALSE)</f>
        <v>11514221</v>
      </c>
      <c r="R7" s="4">
        <f>VLOOKUP(B7,'Channel wise traffic'!$B$3:$F$368,4,)</f>
        <v>4690978</v>
      </c>
      <c r="S7" s="4">
        <f>VLOOKUP(B7,'Channel wise traffic'!$B$3:$F$368,5,)</f>
        <v>11087768</v>
      </c>
      <c r="T7" s="5">
        <f>VLOOKUP(B7,'Channel wise traffic'!$B$3:$J$368,6,)</f>
        <v>0</v>
      </c>
      <c r="U7" s="5">
        <f>VLOOKUP(B7,'Channel wise traffic'!$B$3:$J$368,7,)</f>
        <v>0</v>
      </c>
      <c r="V7" s="5">
        <f>VLOOKUP(B7,'Channel wise traffic'!$B$3:$J$368,8,)</f>
        <v>0</v>
      </c>
      <c r="W7" s="5">
        <f>VLOOKUP(B7,'Channel wise traffic'!$B$3:$J$368,9,)</f>
        <v>0</v>
      </c>
      <c r="X7" s="4">
        <f>VLOOKUP(B7,'Supporting Data'!$B$3:$J$368,2,)</f>
        <v>384771</v>
      </c>
      <c r="Y7" s="5">
        <f>VLOOKUP(B7,'Supporting Data'!$B$3:$J$368,3,)</f>
        <v>0.19</v>
      </c>
      <c r="Z7" s="4">
        <f>VLOOKUP(B7,'Supporting Data'!$B$3:$J$368,4,)</f>
        <v>31</v>
      </c>
      <c r="AA7" s="4">
        <f>VLOOKUP(B7,'Supporting Data'!$B$3:$J$368,5,)</f>
        <v>22</v>
      </c>
      <c r="AB7" s="4">
        <f>VLOOKUP(B7,'Supporting Data'!$B$3:$J$368,6,)</f>
        <v>27</v>
      </c>
      <c r="AC7" s="4">
        <f>VLOOKUP(B7,'Supporting Data'!$B$3:$J$368,7,)</f>
        <v>390</v>
      </c>
      <c r="AD7" s="4">
        <f>VLOOKUP(B7,'Supporting Data'!$B$3:$J$368,8,)</f>
        <v>33</v>
      </c>
      <c r="AE7" s="5">
        <f>VLOOKUP(B7,'Supporting Data'!$B$3:$J$368,9,)</f>
        <v>0.92</v>
      </c>
      <c r="AF7" s="5">
        <v>0</v>
      </c>
      <c r="AG7" s="4">
        <f t="shared" si="4"/>
        <v>8776395</v>
      </c>
      <c r="AH7" s="4">
        <f t="shared" si="5"/>
        <v>2924294</v>
      </c>
      <c r="AI7" s="4">
        <f t="shared" si="6"/>
        <v>2087946</v>
      </c>
      <c r="AJ7" s="4">
        <f t="shared" si="7"/>
        <v>1596026</v>
      </c>
      <c r="AK7" s="5">
        <v>0</v>
      </c>
      <c r="AL7" s="5">
        <v>0</v>
      </c>
      <c r="AM7" s="5">
        <v>0</v>
      </c>
      <c r="AN7" s="5">
        <v>0</v>
      </c>
    </row>
    <row r="8" spans="2:40" x14ac:dyDescent="0.3">
      <c r="B8" s="3">
        <v>43471</v>
      </c>
      <c r="C8" s="4">
        <v>43543058</v>
      </c>
      <c r="D8" s="4">
        <v>8778280</v>
      </c>
      <c r="E8" s="4">
        <v>3014461</v>
      </c>
      <c r="F8" s="4">
        <v>2049833</v>
      </c>
      <c r="G8" s="7">
        <v>1582881</v>
      </c>
      <c r="H8" s="5">
        <f t="shared" si="0"/>
        <v>3.6352086249890857E-2</v>
      </c>
      <c r="I8" s="5">
        <f t="shared" si="1"/>
        <v>0</v>
      </c>
      <c r="J8" s="5">
        <f t="shared" si="2"/>
        <v>0</v>
      </c>
      <c r="K8" s="8">
        <f t="shared" si="3"/>
        <v>0</v>
      </c>
      <c r="L8" s="5">
        <v>0.2015999886824669</v>
      </c>
      <c r="M8" s="5">
        <v>0.34339995990102845</v>
      </c>
      <c r="N8" s="5">
        <v>0.67999984076755349</v>
      </c>
      <c r="O8" s="5">
        <v>0.77219997921781924</v>
      </c>
      <c r="P8" s="4">
        <f>VLOOKUP(B8,'Channel wise traffic'!$B$3:$F$368,2,FALSE)</f>
        <v>15675500</v>
      </c>
      <c r="Q8" s="4">
        <f>VLOOKUP(B8,'Channel wise traffic'!$B$3:$F$368,3,FALSE)</f>
        <v>11756625</v>
      </c>
      <c r="R8" s="4">
        <f>VLOOKUP(B8,'Channel wise traffic'!$B$3:$F$368,4,)</f>
        <v>4789736</v>
      </c>
      <c r="S8" s="4">
        <f>VLOOKUP(B8,'Channel wise traffic'!$B$3:$F$368,5,)</f>
        <v>11321195</v>
      </c>
      <c r="T8" s="5">
        <f>VLOOKUP(B8,'Channel wise traffic'!$B$3:$J$368,6,)</f>
        <v>0</v>
      </c>
      <c r="U8" s="5">
        <f>VLOOKUP(B8,'Channel wise traffic'!$B$3:$J$368,7,)</f>
        <v>0</v>
      </c>
      <c r="V8" s="5">
        <f>VLOOKUP(B8,'Channel wise traffic'!$B$3:$J$368,8,)</f>
        <v>0</v>
      </c>
      <c r="W8" s="5">
        <f>VLOOKUP(B8,'Channel wise traffic'!$B$3:$J$368,9,)</f>
        <v>0</v>
      </c>
      <c r="X8" s="4">
        <f>VLOOKUP(B8,'Supporting Data'!$B$3:$J$368,2,)</f>
        <v>390787</v>
      </c>
      <c r="Y8" s="5">
        <f>VLOOKUP(B8,'Supporting Data'!$B$3:$J$368,3,)</f>
        <v>0.19</v>
      </c>
      <c r="Z8" s="4">
        <f>VLOOKUP(B8,'Supporting Data'!$B$3:$J$368,4,)</f>
        <v>33</v>
      </c>
      <c r="AA8" s="4">
        <f>VLOOKUP(B8,'Supporting Data'!$B$3:$J$368,5,)</f>
        <v>18</v>
      </c>
      <c r="AB8" s="4">
        <f>VLOOKUP(B8,'Supporting Data'!$B$3:$J$368,6,)</f>
        <v>26</v>
      </c>
      <c r="AC8" s="4">
        <f>VLOOKUP(B8,'Supporting Data'!$B$3:$J$368,7,)</f>
        <v>360</v>
      </c>
      <c r="AD8" s="4">
        <f>VLOOKUP(B8,'Supporting Data'!$B$3:$J$368,8,)</f>
        <v>36</v>
      </c>
      <c r="AE8" s="5">
        <f>VLOOKUP(B8,'Supporting Data'!$B$3:$J$368,9,)</f>
        <v>0.93</v>
      </c>
      <c r="AF8" s="5">
        <v>0</v>
      </c>
      <c r="AG8" s="4">
        <f t="shared" si="4"/>
        <v>8778280</v>
      </c>
      <c r="AH8" s="4">
        <f t="shared" si="5"/>
        <v>3014461</v>
      </c>
      <c r="AI8" s="4">
        <f t="shared" si="6"/>
        <v>2049833</v>
      </c>
      <c r="AJ8" s="4">
        <f t="shared" si="7"/>
        <v>1582881</v>
      </c>
      <c r="AK8" s="5">
        <v>0</v>
      </c>
      <c r="AL8" s="5">
        <v>0</v>
      </c>
      <c r="AM8" s="5">
        <v>0</v>
      </c>
      <c r="AN8" s="5">
        <v>0</v>
      </c>
    </row>
    <row r="9" spans="2:40" x14ac:dyDescent="0.3">
      <c r="B9" s="3">
        <v>43472</v>
      </c>
      <c r="C9" s="4">
        <v>22803207</v>
      </c>
      <c r="D9" s="4">
        <v>5415761</v>
      </c>
      <c r="E9" s="4">
        <v>2079652</v>
      </c>
      <c r="F9" s="4">
        <v>1442239</v>
      </c>
      <c r="G9" s="7">
        <v>1123504</v>
      </c>
      <c r="H9" s="5">
        <f t="shared" si="0"/>
        <v>4.9269561075334707E-2</v>
      </c>
      <c r="I9" s="5">
        <f t="shared" si="1"/>
        <v>0</v>
      </c>
      <c r="J9" s="5">
        <f t="shared" si="2"/>
        <v>0</v>
      </c>
      <c r="K9" s="8">
        <f t="shared" si="3"/>
        <v>0</v>
      </c>
      <c r="L9" s="5">
        <v>0.23749997094706898</v>
      </c>
      <c r="M9" s="5">
        <v>0.3839999586392383</v>
      </c>
      <c r="N9" s="5">
        <v>0.69350016252719204</v>
      </c>
      <c r="O9" s="5">
        <v>0.77899987450068953</v>
      </c>
      <c r="P9" s="4">
        <f>VLOOKUP(B9,'Channel wise traffic'!$B$3:$F$368,2,FALSE)</f>
        <v>8209154</v>
      </c>
      <c r="Q9" s="4">
        <f>VLOOKUP(B9,'Channel wise traffic'!$B$3:$F$368,3,FALSE)</f>
        <v>6156866</v>
      </c>
      <c r="R9" s="4">
        <f>VLOOKUP(B9,'Channel wise traffic'!$B$3:$F$368,4,)</f>
        <v>2508352</v>
      </c>
      <c r="S9" s="4">
        <f>VLOOKUP(B9,'Channel wise traffic'!$B$3:$F$368,5,)</f>
        <v>5928833</v>
      </c>
      <c r="T9" s="5">
        <f>VLOOKUP(B9,'Channel wise traffic'!$B$3:$J$368,6,)</f>
        <v>0</v>
      </c>
      <c r="U9" s="5">
        <f>VLOOKUP(B9,'Channel wise traffic'!$B$3:$J$368,7,)</f>
        <v>0</v>
      </c>
      <c r="V9" s="5">
        <f>VLOOKUP(B9,'Channel wise traffic'!$B$3:$J$368,8,)</f>
        <v>0</v>
      </c>
      <c r="W9" s="5">
        <f>VLOOKUP(B9,'Channel wise traffic'!$B$3:$J$368,9,)</f>
        <v>0</v>
      </c>
      <c r="X9" s="4">
        <f>VLOOKUP(B9,'Supporting Data'!$B$3:$J$368,2,)</f>
        <v>388351</v>
      </c>
      <c r="Y9" s="5">
        <f>VLOOKUP(B9,'Supporting Data'!$B$3:$J$368,3,)</f>
        <v>0.18</v>
      </c>
      <c r="Z9" s="4">
        <f>VLOOKUP(B9,'Supporting Data'!$B$3:$J$368,4,)</f>
        <v>36</v>
      </c>
      <c r="AA9" s="4">
        <f>VLOOKUP(B9,'Supporting Data'!$B$3:$J$368,5,)</f>
        <v>19</v>
      </c>
      <c r="AB9" s="4">
        <f>VLOOKUP(B9,'Supporting Data'!$B$3:$J$368,6,)</f>
        <v>30</v>
      </c>
      <c r="AC9" s="4">
        <f>VLOOKUP(B9,'Supporting Data'!$B$3:$J$368,7,)</f>
        <v>381</v>
      </c>
      <c r="AD9" s="4">
        <f>VLOOKUP(B9,'Supporting Data'!$B$3:$J$368,8,)</f>
        <v>34</v>
      </c>
      <c r="AE9" s="5">
        <f>VLOOKUP(B9,'Supporting Data'!$B$3:$J$368,9,)</f>
        <v>0.93</v>
      </c>
      <c r="AF9" s="5">
        <v>0</v>
      </c>
      <c r="AG9" s="4">
        <f t="shared" si="4"/>
        <v>5415761</v>
      </c>
      <c r="AH9" s="4">
        <f t="shared" si="5"/>
        <v>2079651.9999999998</v>
      </c>
      <c r="AI9" s="4">
        <f t="shared" si="6"/>
        <v>1442239</v>
      </c>
      <c r="AJ9" s="4">
        <f t="shared" si="7"/>
        <v>1123504</v>
      </c>
      <c r="AK9" s="5">
        <v>0</v>
      </c>
      <c r="AL9" s="5">
        <v>0</v>
      </c>
      <c r="AM9" s="5">
        <v>0</v>
      </c>
      <c r="AN9" s="5">
        <v>0</v>
      </c>
    </row>
    <row r="10" spans="2:40" x14ac:dyDescent="0.3">
      <c r="B10" s="3">
        <v>43473</v>
      </c>
      <c r="C10" s="4">
        <v>21717340</v>
      </c>
      <c r="D10" s="4">
        <v>5320748</v>
      </c>
      <c r="E10" s="4">
        <v>2085733</v>
      </c>
      <c r="F10" s="4">
        <v>1583488</v>
      </c>
      <c r="G10" s="7">
        <v>1311445</v>
      </c>
      <c r="H10" s="5">
        <f t="shared" si="0"/>
        <v>6.0386999512831684E-2</v>
      </c>
      <c r="I10" s="5">
        <f>(G10/G3)-1</f>
        <v>3.1356703048005974E-2</v>
      </c>
      <c r="J10" s="5">
        <f>(C10/C3)-1</f>
        <v>4.1666686651977258E-2</v>
      </c>
      <c r="K10" s="5">
        <f>(H10/H3)-1</f>
        <v>-9.8975840699184747E-3</v>
      </c>
      <c r="L10" s="5">
        <v>0.24499998618615354</v>
      </c>
      <c r="M10" s="5">
        <v>0.39199995940420407</v>
      </c>
      <c r="N10" s="5">
        <v>0.75919976334458916</v>
      </c>
      <c r="O10" s="5">
        <v>0.82820015055371432</v>
      </c>
      <c r="P10" s="4">
        <f>VLOOKUP(B10,'Channel wise traffic'!$B$3:$F$368,2,FALSE)</f>
        <v>7818242</v>
      </c>
      <c r="Q10" s="4">
        <f>VLOOKUP(B10,'Channel wise traffic'!$B$3:$F$368,3,FALSE)</f>
        <v>5863681</v>
      </c>
      <c r="R10" s="4">
        <f>VLOOKUP(B10,'Channel wise traffic'!$B$3:$F$368,4,)</f>
        <v>2388907</v>
      </c>
      <c r="S10" s="4">
        <f>VLOOKUP(B10,'Channel wise traffic'!$B$3:$F$368,5,)</f>
        <v>5646508</v>
      </c>
      <c r="T10" s="5">
        <f>VLOOKUP(B10,'Channel wise traffic'!$B$3:$J$368,6,)</f>
        <v>4.1666711078471419E-2</v>
      </c>
      <c r="U10" s="5">
        <f>VLOOKUP(B10,'Channel wise traffic'!$B$3:$J$368,7,)</f>
        <v>4.166662225486184E-2</v>
      </c>
      <c r="V10" s="5">
        <f>VLOOKUP(B10,'Channel wise traffic'!$B$3:$J$368,8,)</f>
        <v>4.1666539487413834E-2</v>
      </c>
      <c r="W10" s="5">
        <f>VLOOKUP(B10,'Channel wise traffic'!$B$3:$J$368,9,)</f>
        <v>4.1666605173403592E-2</v>
      </c>
      <c r="X10" s="4">
        <f>VLOOKUP(B10,'Supporting Data'!$B$3:$J$368,2,)</f>
        <v>387624</v>
      </c>
      <c r="Y10" s="5">
        <f>VLOOKUP(B10,'Supporting Data'!$B$3:$J$368,3,)</f>
        <v>0.17</v>
      </c>
      <c r="Z10" s="4">
        <f>VLOOKUP(B10,'Supporting Data'!$B$3:$J$368,4,)</f>
        <v>39</v>
      </c>
      <c r="AA10" s="4">
        <f>VLOOKUP(B10,'Supporting Data'!$B$3:$J$368,5,)</f>
        <v>22</v>
      </c>
      <c r="AB10" s="4">
        <f>VLOOKUP(B10,'Supporting Data'!$B$3:$J$368,6,)</f>
        <v>25</v>
      </c>
      <c r="AC10" s="4">
        <f>VLOOKUP(B10,'Supporting Data'!$B$3:$J$368,7,)</f>
        <v>359</v>
      </c>
      <c r="AD10" s="4">
        <f>VLOOKUP(B10,'Supporting Data'!$B$3:$J$368,8,)</f>
        <v>37</v>
      </c>
      <c r="AE10" s="5">
        <f>VLOOKUP(B10,'Supporting Data'!$B$3:$J$368,9,)</f>
        <v>0.95</v>
      </c>
      <c r="AF10" s="5">
        <f>(C10-C3)/C3</f>
        <v>4.1666686651977307E-2</v>
      </c>
      <c r="AG10" s="4">
        <f t="shared" si="4"/>
        <v>5320748</v>
      </c>
      <c r="AH10" s="4">
        <f t="shared" si="5"/>
        <v>2085733</v>
      </c>
      <c r="AI10" s="4">
        <f t="shared" si="6"/>
        <v>1583488</v>
      </c>
      <c r="AJ10" s="4">
        <f t="shared" si="7"/>
        <v>1311445</v>
      </c>
      <c r="AK10" s="5">
        <f>(AG10/AG3)-1</f>
        <v>4.1666682981206904E-2</v>
      </c>
      <c r="AL10" s="5">
        <f>(AH10/AH3)-1</f>
        <v>-8.8996617662852051E-3</v>
      </c>
      <c r="AM10" s="5">
        <f>(AI10/AI3)-1</f>
        <v>5.1779703121554332E-2</v>
      </c>
      <c r="AN10" s="5">
        <f>(AJ10/AJ3)-1</f>
        <v>3.1356703048005974E-2</v>
      </c>
    </row>
    <row r="11" spans="2:40" x14ac:dyDescent="0.3">
      <c r="B11" s="3">
        <v>43474</v>
      </c>
      <c r="C11" s="4">
        <v>22586034</v>
      </c>
      <c r="D11" s="4">
        <v>5872368</v>
      </c>
      <c r="E11" s="4">
        <v>2372437</v>
      </c>
      <c r="F11" s="4">
        <v>1766516</v>
      </c>
      <c r="G11" s="7">
        <v>1506485</v>
      </c>
      <c r="H11" s="5">
        <f t="shared" si="0"/>
        <v>6.6699846462641474E-2</v>
      </c>
      <c r="I11" s="5">
        <f>(G11/G4)-1</f>
        <v>0.1945488699447242</v>
      </c>
      <c r="J11" s="5">
        <f t="shared" ref="J11:J74" si="8">(C11/C4)-1</f>
        <v>2.9703007310898588E-2</v>
      </c>
      <c r="K11" s="5">
        <f>(H11/H4)-1</f>
        <v>0.16009068776474278</v>
      </c>
      <c r="L11" s="5">
        <v>0.25999996280887561</v>
      </c>
      <c r="M11" s="5">
        <v>0.40400005585481019</v>
      </c>
      <c r="N11" s="5">
        <v>0.74459975122627076</v>
      </c>
      <c r="O11" s="5">
        <v>0.85280008785654926</v>
      </c>
      <c r="P11" s="4">
        <f>VLOOKUP(B11,'Channel wise traffic'!$B$3:$F$368,2,FALSE)</f>
        <v>8130972</v>
      </c>
      <c r="Q11" s="4">
        <f>VLOOKUP(B11,'Channel wise traffic'!$B$3:$F$368,3,FALSE)</f>
        <v>6098229</v>
      </c>
      <c r="R11" s="4">
        <f>VLOOKUP(B11,'Channel wise traffic'!$B$3:$F$368,4,)</f>
        <v>2484463</v>
      </c>
      <c r="S11" s="4">
        <f>VLOOKUP(B11,'Channel wise traffic'!$B$3:$F$368,5,)</f>
        <v>5872368</v>
      </c>
      <c r="T11" s="5">
        <f>VLOOKUP(B11,'Channel wise traffic'!$B$3:$J$368,6,)</f>
        <v>2.9703065590196198E-2</v>
      </c>
      <c r="U11" s="5">
        <f>VLOOKUP(B11,'Channel wise traffic'!$B$3:$J$368,7,)</f>
        <v>2.9703065590196198E-2</v>
      </c>
      <c r="V11" s="5">
        <f>VLOOKUP(B11,'Channel wise traffic'!$B$3:$J$368,8,)</f>
        <v>2.9702884122818407E-2</v>
      </c>
      <c r="W11" s="5">
        <f>VLOOKUP(B11,'Channel wise traffic'!$B$3:$J$368,9,)</f>
        <v>2.9702928630382708E-2</v>
      </c>
      <c r="X11" s="4">
        <f>VLOOKUP(B11,'Supporting Data'!$B$3:$J$368,2,)</f>
        <v>399127</v>
      </c>
      <c r="Y11" s="5">
        <f>VLOOKUP(B11,'Supporting Data'!$B$3:$J$368,3,)</f>
        <v>0.18</v>
      </c>
      <c r="Z11" s="4">
        <f>VLOOKUP(B11,'Supporting Data'!$B$3:$J$368,4,)</f>
        <v>40</v>
      </c>
      <c r="AA11" s="4">
        <f>VLOOKUP(B11,'Supporting Data'!$B$3:$J$368,5,)</f>
        <v>22</v>
      </c>
      <c r="AB11" s="4">
        <f>VLOOKUP(B11,'Supporting Data'!$B$3:$J$368,6,)</f>
        <v>30</v>
      </c>
      <c r="AC11" s="4">
        <f>VLOOKUP(B11,'Supporting Data'!$B$3:$J$368,7,)</f>
        <v>359</v>
      </c>
      <c r="AD11" s="4">
        <f>VLOOKUP(B11,'Supporting Data'!$B$3:$J$368,8,)</f>
        <v>38</v>
      </c>
      <c r="AE11" s="5">
        <f>VLOOKUP(B11,'Supporting Data'!$B$3:$J$368,9,)</f>
        <v>0.93</v>
      </c>
      <c r="AF11" s="5">
        <f t="shared" ref="AF11:AF74" si="9">(C11-C4)/C4</f>
        <v>2.9703007310898581E-2</v>
      </c>
      <c r="AG11" s="4">
        <f t="shared" si="4"/>
        <v>5872368</v>
      </c>
      <c r="AH11" s="4">
        <f t="shared" si="5"/>
        <v>2372437</v>
      </c>
      <c r="AI11" s="4">
        <f t="shared" si="6"/>
        <v>1766516</v>
      </c>
      <c r="AJ11" s="4">
        <f t="shared" si="7"/>
        <v>1506485</v>
      </c>
      <c r="AK11" s="5">
        <f t="shared" ref="AK11:AK74" si="10">(AG11/AG4)-1</f>
        <v>8.1708048494029573E-2</v>
      </c>
      <c r="AL11" s="5">
        <f t="shared" ref="AL11:AL74" si="11">(AH11/AH4)-1</f>
        <v>9.2525682518572294E-2</v>
      </c>
      <c r="AM11" s="5">
        <f t="shared" ref="AM11:AM74" si="12">(AI11/AI4)-1</f>
        <v>0.12563186786928382</v>
      </c>
      <c r="AN11" s="5">
        <f t="shared" ref="AN11:AN74" si="13">(AJ11/AJ4)-1</f>
        <v>0.1945488699447242</v>
      </c>
    </row>
    <row r="12" spans="2:40" x14ac:dyDescent="0.3">
      <c r="B12" s="3">
        <v>43475</v>
      </c>
      <c r="C12" s="4">
        <v>10641496</v>
      </c>
      <c r="D12" s="4">
        <v>2740185</v>
      </c>
      <c r="E12" s="4">
        <v>1063191</v>
      </c>
      <c r="F12" s="4">
        <v>760607</v>
      </c>
      <c r="G12" s="7">
        <v>623698</v>
      </c>
      <c r="H12" s="5">
        <f t="shared" si="0"/>
        <v>5.8609992429635833E-2</v>
      </c>
      <c r="I12" s="5">
        <f>(G12/G5)-1</f>
        <v>-0.4522502426107996</v>
      </c>
      <c r="J12" s="5">
        <f t="shared" si="8"/>
        <v>-0.48958335231937844</v>
      </c>
      <c r="K12" s="5">
        <f>(H12/H5)-1</f>
        <v>7.3142421741578811E-2</v>
      </c>
      <c r="L12" s="5">
        <v>0.25749997932621504</v>
      </c>
      <c r="M12" s="5">
        <v>0.3879997153476864</v>
      </c>
      <c r="N12" s="5">
        <v>0.71540014917357275</v>
      </c>
      <c r="O12" s="5">
        <v>0.82000034183224713</v>
      </c>
      <c r="P12" s="4">
        <f>VLOOKUP(B12,'Channel wise traffic'!$B$3:$F$368,2,FALSE)</f>
        <v>387156</v>
      </c>
      <c r="Q12" s="4">
        <f>VLOOKUP(B12,'Channel wise traffic'!$B$3:$F$368,3,FALSE)</f>
        <v>2873204</v>
      </c>
      <c r="R12" s="4">
        <f>VLOOKUP(B12,'Channel wise traffic'!$B$3:$F$368,4,)</f>
        <v>1170564</v>
      </c>
      <c r="S12" s="4">
        <f>VLOOKUP(B12,'Channel wise traffic'!$B$3:$F$368,5,)</f>
        <v>6210572</v>
      </c>
      <c r="T12" s="5">
        <f>VLOOKUP(B12,'Channel wise traffic'!$B$3:$J$368,6,)</f>
        <v>-0.94841710998530149</v>
      </c>
      <c r="U12" s="5">
        <f>VLOOKUP(B12,'Channel wise traffic'!$B$3:$J$368,7,)</f>
        <v>-0.48958330002447981</v>
      </c>
      <c r="V12" s="5">
        <f>VLOOKUP(B12,'Channel wise traffic'!$B$3:$J$368,8,)</f>
        <v>-0.48958358314972283</v>
      </c>
      <c r="W12" s="5">
        <f>VLOOKUP(B12,'Channel wise traffic'!$B$3:$J$368,9,)</f>
        <v>0.14572501295048124</v>
      </c>
      <c r="X12" s="4">
        <f>VLOOKUP(B12,'Supporting Data'!$B$3:$J$368,2,)</f>
        <v>400812</v>
      </c>
      <c r="Y12" s="5">
        <f>VLOOKUP(B12,'Supporting Data'!$B$3:$J$368,3,)</f>
        <v>0.19</v>
      </c>
      <c r="Z12" s="4">
        <f>VLOOKUP(B12,'Supporting Data'!$B$3:$J$368,4,)</f>
        <v>32</v>
      </c>
      <c r="AA12" s="4">
        <f>VLOOKUP(B12,'Supporting Data'!$B$3:$J$368,5,)</f>
        <v>22</v>
      </c>
      <c r="AB12" s="4">
        <f>VLOOKUP(B12,'Supporting Data'!$B$3:$J$368,6,)</f>
        <v>27</v>
      </c>
      <c r="AC12" s="4">
        <f>VLOOKUP(B12,'Supporting Data'!$B$3:$J$368,7,)</f>
        <v>399</v>
      </c>
      <c r="AD12" s="4">
        <f>VLOOKUP(B12,'Supporting Data'!$B$3:$J$368,8,)</f>
        <v>34</v>
      </c>
      <c r="AE12" s="5">
        <f>VLOOKUP(B12,'Supporting Data'!$B$3:$J$368,9,)</f>
        <v>0.92</v>
      </c>
      <c r="AF12" s="5">
        <f t="shared" si="9"/>
        <v>-0.48958335231937844</v>
      </c>
      <c r="AG12" s="4">
        <f t="shared" si="4"/>
        <v>2740185</v>
      </c>
      <c r="AH12" s="4">
        <f t="shared" si="5"/>
        <v>1063191</v>
      </c>
      <c r="AI12" s="4">
        <f t="shared" si="6"/>
        <v>760607</v>
      </c>
      <c r="AJ12" s="4">
        <f t="shared" si="7"/>
        <v>623698</v>
      </c>
      <c r="AK12" s="5">
        <f t="shared" si="10"/>
        <v>-0.47427084466500558</v>
      </c>
      <c r="AL12" s="5">
        <f t="shared" si="11"/>
        <v>-0.46879493572224418</v>
      </c>
      <c r="AM12" s="5">
        <f t="shared" si="12"/>
        <v>-0.45772798243300084</v>
      </c>
      <c r="AN12" s="5">
        <f t="shared" si="13"/>
        <v>-0.4522502426107996</v>
      </c>
    </row>
    <row r="13" spans="2:40" x14ac:dyDescent="0.3">
      <c r="B13" s="3">
        <v>43476</v>
      </c>
      <c r="C13" s="4">
        <v>20631473</v>
      </c>
      <c r="D13" s="4">
        <v>4951553</v>
      </c>
      <c r="E13" s="4">
        <v>2000427</v>
      </c>
      <c r="F13" s="4">
        <v>1431105</v>
      </c>
      <c r="G13" s="7">
        <v>1126566</v>
      </c>
      <c r="H13" s="5">
        <f t="shared" si="0"/>
        <v>5.4604244689654489E-2</v>
      </c>
      <c r="I13" s="5">
        <f t="shared" ref="I13:I74" si="14">(G13/G6)-1</f>
        <v>-0.13115176381669258</v>
      </c>
      <c r="J13" s="5">
        <f t="shared" si="8"/>
        <v>-5.0000000000000044E-2</v>
      </c>
      <c r="K13" s="5">
        <f t="shared" ref="K13:K74" si="15">(H13/H6)-1</f>
        <v>-8.5422909280729042E-2</v>
      </c>
      <c r="L13" s="5">
        <v>0.23999997479578894</v>
      </c>
      <c r="M13" s="5">
        <v>0.40399991679378167</v>
      </c>
      <c r="N13" s="5">
        <v>0.71539976215078083</v>
      </c>
      <c r="O13" s="5">
        <v>0.78720010062154766</v>
      </c>
      <c r="P13" s="4">
        <f>VLOOKUP(B13,'Channel wise traffic'!$B$3:$F$368,2,FALSE)</f>
        <v>7427330</v>
      </c>
      <c r="Q13" s="4">
        <f>VLOOKUP(B13,'Channel wise traffic'!$B$3:$F$368,3,FALSE)</f>
        <v>5570497</v>
      </c>
      <c r="R13" s="4">
        <f>VLOOKUP(B13,'Channel wise traffic'!$B$3:$F$368,4,)</f>
        <v>2269462</v>
      </c>
      <c r="S13" s="4">
        <f>VLOOKUP(B13,'Channel wise traffic'!$B$3:$F$368,5,)</f>
        <v>5364183</v>
      </c>
      <c r="T13" s="5">
        <f>VLOOKUP(B13,'Channel wise traffic'!$B$3:$J$368,6,)</f>
        <v>-4.9999987209400798E-2</v>
      </c>
      <c r="U13" s="5">
        <f>VLOOKUP(B13,'Channel wise traffic'!$B$3:$J$368,7,)</f>
        <v>-4.9999991472933103E-2</v>
      </c>
      <c r="V13" s="5">
        <f>VLOOKUP(B13,'Channel wise traffic'!$B$3:$J$368,8,)</f>
        <v>-4.9999853489482882E-2</v>
      </c>
      <c r="W13" s="5">
        <f>VLOOKUP(B13,'Channel wise traffic'!$B$3:$J$368,9,)</f>
        <v>-4.9999929159756817E-2</v>
      </c>
      <c r="X13" s="4">
        <f>VLOOKUP(B13,'Supporting Data'!$B$3:$J$368,2,)</f>
        <v>382806</v>
      </c>
      <c r="Y13" s="5">
        <f>VLOOKUP(B13,'Supporting Data'!$B$3:$J$368,3,)</f>
        <v>0.19</v>
      </c>
      <c r="Z13" s="4">
        <f>VLOOKUP(B13,'Supporting Data'!$B$3:$J$368,4,)</f>
        <v>36</v>
      </c>
      <c r="AA13" s="4">
        <f>VLOOKUP(B13,'Supporting Data'!$B$3:$J$368,5,)</f>
        <v>17</v>
      </c>
      <c r="AB13" s="4">
        <f>VLOOKUP(B13,'Supporting Data'!$B$3:$J$368,6,)</f>
        <v>26</v>
      </c>
      <c r="AC13" s="4">
        <f>VLOOKUP(B13,'Supporting Data'!$B$3:$J$368,7,)</f>
        <v>392</v>
      </c>
      <c r="AD13" s="4">
        <f>VLOOKUP(B13,'Supporting Data'!$B$3:$J$368,8,)</f>
        <v>38</v>
      </c>
      <c r="AE13" s="5">
        <f>VLOOKUP(B13,'Supporting Data'!$B$3:$J$368,9,)</f>
        <v>0.91</v>
      </c>
      <c r="AF13" s="5">
        <f t="shared" si="9"/>
        <v>-0.05</v>
      </c>
      <c r="AG13" s="4">
        <f t="shared" si="4"/>
        <v>4951553</v>
      </c>
      <c r="AH13" s="4">
        <f t="shared" si="5"/>
        <v>2000427</v>
      </c>
      <c r="AI13" s="4">
        <f t="shared" si="6"/>
        <v>1431105</v>
      </c>
      <c r="AJ13" s="4">
        <f t="shared" si="7"/>
        <v>1126566</v>
      </c>
      <c r="AK13" s="5">
        <f t="shared" si="10"/>
        <v>-0.13142854837416706</v>
      </c>
      <c r="AL13" s="5">
        <f t="shared" si="11"/>
        <v>-0.13142849947658031</v>
      </c>
      <c r="AM13" s="5">
        <f t="shared" si="12"/>
        <v>-0.10400033558391597</v>
      </c>
      <c r="AN13" s="5">
        <f t="shared" si="13"/>
        <v>-0.13115176381669258</v>
      </c>
    </row>
    <row r="14" spans="2:40" x14ac:dyDescent="0.3">
      <c r="B14" s="3">
        <v>43477</v>
      </c>
      <c r="C14" s="4">
        <v>42645263</v>
      </c>
      <c r="D14" s="4">
        <v>9045060</v>
      </c>
      <c r="E14" s="4">
        <v>3075320</v>
      </c>
      <c r="F14" s="4">
        <v>2133042</v>
      </c>
      <c r="G14" s="7">
        <v>1680410</v>
      </c>
      <c r="H14" s="5">
        <f t="shared" si="0"/>
        <v>3.9404376518911377E-2</v>
      </c>
      <c r="I14" s="5">
        <f t="shared" si="14"/>
        <v>5.2871319138911188E-2</v>
      </c>
      <c r="J14" s="5">
        <f t="shared" si="8"/>
        <v>0</v>
      </c>
      <c r="K14" s="5">
        <f t="shared" si="15"/>
        <v>5.2871319138911188E-2</v>
      </c>
      <c r="L14" s="5">
        <v>0.21209999338027297</v>
      </c>
      <c r="M14" s="5">
        <v>0.33999995577696557</v>
      </c>
      <c r="N14" s="5">
        <v>0.69360001560813178</v>
      </c>
      <c r="O14" s="5">
        <v>0.78779977140628266</v>
      </c>
      <c r="P14" s="4">
        <f>VLOOKUP(B14,'Channel wise traffic'!$B$3:$F$368,2,FALSE)</f>
        <v>15352294</v>
      </c>
      <c r="Q14" s="4">
        <f>VLOOKUP(B14,'Channel wise traffic'!$B$3:$F$368,3,FALSE)</f>
        <v>11514221</v>
      </c>
      <c r="R14" s="4">
        <f>VLOOKUP(B14,'Channel wise traffic'!$B$3:$F$368,4,)</f>
        <v>4690978</v>
      </c>
      <c r="S14" s="4">
        <f>VLOOKUP(B14,'Channel wise traffic'!$B$3:$F$368,5,)</f>
        <v>11087768</v>
      </c>
      <c r="T14" s="5">
        <f>VLOOKUP(B14,'Channel wise traffic'!$B$3:$J$368,6,)</f>
        <v>0</v>
      </c>
      <c r="U14" s="5">
        <f>VLOOKUP(B14,'Channel wise traffic'!$B$3:$J$368,7,)</f>
        <v>0</v>
      </c>
      <c r="V14" s="5">
        <f>VLOOKUP(B14,'Channel wise traffic'!$B$3:$J$368,8,)</f>
        <v>0</v>
      </c>
      <c r="W14" s="5">
        <f>VLOOKUP(B14,'Channel wise traffic'!$B$3:$J$368,9,)</f>
        <v>0</v>
      </c>
      <c r="X14" s="4">
        <f>VLOOKUP(B14,'Supporting Data'!$B$3:$J$368,2,)</f>
        <v>406488</v>
      </c>
      <c r="Y14" s="5">
        <f>VLOOKUP(B14,'Supporting Data'!$B$3:$J$368,3,)</f>
        <v>0.18</v>
      </c>
      <c r="Z14" s="4">
        <f>VLOOKUP(B14,'Supporting Data'!$B$3:$J$368,4,)</f>
        <v>37</v>
      </c>
      <c r="AA14" s="4">
        <f>VLOOKUP(B14,'Supporting Data'!$B$3:$J$368,5,)</f>
        <v>21</v>
      </c>
      <c r="AB14" s="4">
        <f>VLOOKUP(B14,'Supporting Data'!$B$3:$J$368,6,)</f>
        <v>30</v>
      </c>
      <c r="AC14" s="4">
        <f>VLOOKUP(B14,'Supporting Data'!$B$3:$J$368,7,)</f>
        <v>363</v>
      </c>
      <c r="AD14" s="4">
        <f>VLOOKUP(B14,'Supporting Data'!$B$3:$J$368,8,)</f>
        <v>33</v>
      </c>
      <c r="AE14" s="5">
        <f>VLOOKUP(B14,'Supporting Data'!$B$3:$J$368,9,)</f>
        <v>0.95</v>
      </c>
      <c r="AF14" s="5">
        <f t="shared" si="9"/>
        <v>0</v>
      </c>
      <c r="AG14" s="4">
        <f t="shared" si="4"/>
        <v>9045060</v>
      </c>
      <c r="AH14" s="4">
        <f t="shared" si="5"/>
        <v>3075320</v>
      </c>
      <c r="AI14" s="4">
        <f t="shared" si="6"/>
        <v>2133042</v>
      </c>
      <c r="AJ14" s="4">
        <f t="shared" si="7"/>
        <v>1680410</v>
      </c>
      <c r="AK14" s="5">
        <f t="shared" si="10"/>
        <v>3.0612227457857077E-2</v>
      </c>
      <c r="AL14" s="5">
        <f t="shared" si="11"/>
        <v>5.1645286007494517E-2</v>
      </c>
      <c r="AM14" s="5">
        <f t="shared" si="12"/>
        <v>2.1598259725107871E-2</v>
      </c>
      <c r="AN14" s="5">
        <f t="shared" si="13"/>
        <v>5.2871319138911188E-2</v>
      </c>
    </row>
    <row r="15" spans="2:40" x14ac:dyDescent="0.3">
      <c r="B15" s="3">
        <v>43478</v>
      </c>
      <c r="C15" s="4">
        <v>46236443</v>
      </c>
      <c r="D15" s="4">
        <v>9806749</v>
      </c>
      <c r="E15" s="4">
        <v>3300951</v>
      </c>
      <c r="F15" s="4">
        <v>2199754</v>
      </c>
      <c r="G15" s="7">
        <v>1630017</v>
      </c>
      <c r="H15" s="5">
        <f t="shared" si="0"/>
        <v>3.5253944599501305E-2</v>
      </c>
      <c r="I15" s="5">
        <f t="shared" si="14"/>
        <v>2.9778612542572747E-2</v>
      </c>
      <c r="J15" s="5">
        <f t="shared" si="8"/>
        <v>6.1855669392811174E-2</v>
      </c>
      <c r="K15" s="5">
        <f t="shared" si="15"/>
        <v>-3.0208490451984704E-2</v>
      </c>
      <c r="L15" s="5">
        <v>0.21209998788185327</v>
      </c>
      <c r="M15" s="5">
        <v>0.33659992725417975</v>
      </c>
      <c r="N15" s="5">
        <v>0.66640007682634494</v>
      </c>
      <c r="O15" s="5">
        <v>0.74099967541825129</v>
      </c>
      <c r="P15" s="4">
        <f>VLOOKUP(B15,'Channel wise traffic'!$B$3:$F$368,2,FALSE)</f>
        <v>16645119</v>
      </c>
      <c r="Q15" s="4">
        <f>VLOOKUP(B15,'Channel wise traffic'!$B$3:$F$368,3,FALSE)</f>
        <v>12483839</v>
      </c>
      <c r="R15" s="4">
        <f>VLOOKUP(B15,'Channel wise traffic'!$B$3:$F$368,4,)</f>
        <v>5086008</v>
      </c>
      <c r="S15" s="4">
        <f>VLOOKUP(B15,'Channel wise traffic'!$B$3:$F$368,5,)</f>
        <v>12021475</v>
      </c>
      <c r="T15" s="5">
        <f>VLOOKUP(B15,'Channel wise traffic'!$B$3:$J$368,6,)</f>
        <v>6.1855698382826674E-2</v>
      </c>
      <c r="U15" s="5">
        <f>VLOOKUP(B15,'Channel wise traffic'!$B$3:$J$368,7,)</f>
        <v>6.1855677118220598E-2</v>
      </c>
      <c r="V15" s="5">
        <f>VLOOKUP(B15,'Channel wise traffic'!$B$3:$J$368,8,)</f>
        <v>6.1855601227291057E-2</v>
      </c>
      <c r="W15" s="5">
        <f>VLOOKUP(B15,'Channel wise traffic'!$B$3:$J$368,9,)</f>
        <v>6.1855660996917639E-2</v>
      </c>
      <c r="X15" s="4">
        <f>VLOOKUP(B15,'Supporting Data'!$B$3:$J$368,2,)</f>
        <v>402450</v>
      </c>
      <c r="Y15" s="5">
        <f>VLOOKUP(B15,'Supporting Data'!$B$3:$J$368,3,)</f>
        <v>0.17</v>
      </c>
      <c r="Z15" s="4">
        <f>VLOOKUP(B15,'Supporting Data'!$B$3:$J$368,4,)</f>
        <v>34</v>
      </c>
      <c r="AA15" s="4">
        <f>VLOOKUP(B15,'Supporting Data'!$B$3:$J$368,5,)</f>
        <v>20</v>
      </c>
      <c r="AB15" s="4">
        <f>VLOOKUP(B15,'Supporting Data'!$B$3:$J$368,6,)</f>
        <v>28</v>
      </c>
      <c r="AC15" s="4">
        <f>VLOOKUP(B15,'Supporting Data'!$B$3:$J$368,7,)</f>
        <v>390</v>
      </c>
      <c r="AD15" s="4">
        <f>VLOOKUP(B15,'Supporting Data'!$B$3:$J$368,8,)</f>
        <v>37</v>
      </c>
      <c r="AE15" s="5">
        <f>VLOOKUP(B15,'Supporting Data'!$B$3:$J$368,9,)</f>
        <v>0.92</v>
      </c>
      <c r="AF15" s="5">
        <f t="shared" si="9"/>
        <v>6.1855669392811133E-2</v>
      </c>
      <c r="AG15" s="4">
        <f t="shared" si="4"/>
        <v>9806749</v>
      </c>
      <c r="AH15" s="4">
        <f t="shared" si="5"/>
        <v>3300951</v>
      </c>
      <c r="AI15" s="4">
        <f t="shared" si="6"/>
        <v>2199754</v>
      </c>
      <c r="AJ15" s="4">
        <f t="shared" si="7"/>
        <v>1630017</v>
      </c>
      <c r="AK15" s="5">
        <f t="shared" si="10"/>
        <v>0.11716065106148355</v>
      </c>
      <c r="AL15" s="5">
        <f t="shared" si="11"/>
        <v>9.5038549180102239E-2</v>
      </c>
      <c r="AM15" s="5">
        <f t="shared" si="12"/>
        <v>7.3138153205651424E-2</v>
      </c>
      <c r="AN15" s="5">
        <f t="shared" si="13"/>
        <v>2.9778612542572747E-2</v>
      </c>
    </row>
    <row r="16" spans="2:40" x14ac:dyDescent="0.3">
      <c r="B16" s="3">
        <v>43479</v>
      </c>
      <c r="C16" s="4">
        <v>21065820</v>
      </c>
      <c r="D16" s="4">
        <v>5371784</v>
      </c>
      <c r="E16" s="4">
        <v>2084252</v>
      </c>
      <c r="F16" s="4">
        <v>1445428</v>
      </c>
      <c r="G16" s="7">
        <v>1197104</v>
      </c>
      <c r="H16" s="5">
        <f t="shared" si="0"/>
        <v>5.6826840825564828E-2</v>
      </c>
      <c r="I16" s="5">
        <f t="shared" si="14"/>
        <v>6.550933508024892E-2</v>
      </c>
      <c r="J16" s="5">
        <f t="shared" si="8"/>
        <v>-7.6190467419780084E-2</v>
      </c>
      <c r="K16" s="5">
        <f t="shared" si="15"/>
        <v>0.15338638269325777</v>
      </c>
      <c r="L16" s="5">
        <v>0.25499999525297379</v>
      </c>
      <c r="M16" s="5">
        <v>0.38799996425768424</v>
      </c>
      <c r="N16" s="5">
        <v>0.69349963440121443</v>
      </c>
      <c r="O16" s="5">
        <v>0.82820036695013521</v>
      </c>
      <c r="P16" s="4">
        <f>VLOOKUP(B16,'Channel wise traffic'!$B$3:$F$368,2,FALSE)</f>
        <v>7583695</v>
      </c>
      <c r="Q16" s="4">
        <f>VLOOKUP(B16,'Channel wise traffic'!$B$3:$F$368,3,FALSE)</f>
        <v>5687771</v>
      </c>
      <c r="R16" s="4">
        <f>VLOOKUP(B16,'Channel wise traffic'!$B$3:$F$368,4,)</f>
        <v>2317240</v>
      </c>
      <c r="S16" s="4">
        <f>VLOOKUP(B16,'Channel wise traffic'!$B$3:$F$368,5,)</f>
        <v>5477113</v>
      </c>
      <c r="T16" s="5">
        <f>VLOOKUP(B16,'Channel wise traffic'!$B$3:$J$368,6,)</f>
        <v>-7.6190433265108659E-2</v>
      </c>
      <c r="U16" s="5">
        <f>VLOOKUP(B16,'Channel wise traffic'!$B$3:$J$368,7,)</f>
        <v>-7.6190548892894561E-2</v>
      </c>
      <c r="V16" s="5">
        <f>VLOOKUP(B16,'Channel wise traffic'!$B$3:$J$368,8,)</f>
        <v>-7.6190263567473826E-2</v>
      </c>
      <c r="W16" s="5">
        <f>VLOOKUP(B16,'Channel wise traffic'!$B$3:$J$368,9,)</f>
        <v>-7.6190373383767107E-2</v>
      </c>
      <c r="X16" s="4">
        <f>VLOOKUP(B16,'Supporting Data'!$B$3:$J$368,2,)</f>
        <v>392554</v>
      </c>
      <c r="Y16" s="5">
        <f>VLOOKUP(B16,'Supporting Data'!$B$3:$J$368,3,)</f>
        <v>0.19</v>
      </c>
      <c r="Z16" s="4">
        <f>VLOOKUP(B16,'Supporting Data'!$B$3:$J$368,4,)</f>
        <v>36</v>
      </c>
      <c r="AA16" s="4">
        <f>VLOOKUP(B16,'Supporting Data'!$B$3:$J$368,5,)</f>
        <v>21</v>
      </c>
      <c r="AB16" s="4">
        <f>VLOOKUP(B16,'Supporting Data'!$B$3:$J$368,6,)</f>
        <v>27</v>
      </c>
      <c r="AC16" s="4">
        <f>VLOOKUP(B16,'Supporting Data'!$B$3:$J$368,7,)</f>
        <v>395</v>
      </c>
      <c r="AD16" s="4">
        <f>VLOOKUP(B16,'Supporting Data'!$B$3:$J$368,8,)</f>
        <v>31</v>
      </c>
      <c r="AE16" s="5">
        <f>VLOOKUP(B16,'Supporting Data'!$B$3:$J$368,9,)</f>
        <v>0.94</v>
      </c>
      <c r="AF16" s="5">
        <f t="shared" si="9"/>
        <v>-7.6190467419780028E-2</v>
      </c>
      <c r="AG16" s="4">
        <f t="shared" si="4"/>
        <v>5371784</v>
      </c>
      <c r="AH16" s="4">
        <f t="shared" si="5"/>
        <v>2084252</v>
      </c>
      <c r="AI16" s="4">
        <f t="shared" si="6"/>
        <v>1445428</v>
      </c>
      <c r="AJ16" s="4">
        <f t="shared" si="7"/>
        <v>1197104</v>
      </c>
      <c r="AK16" s="5">
        <f t="shared" si="10"/>
        <v>-8.1201884647420508E-3</v>
      </c>
      <c r="AL16" s="5">
        <f t="shared" si="11"/>
        <v>2.2119085308505149E-3</v>
      </c>
      <c r="AM16" s="5">
        <f t="shared" si="12"/>
        <v>2.2111453094806333E-3</v>
      </c>
      <c r="AN16" s="5">
        <f t="shared" si="13"/>
        <v>6.550933508024892E-2</v>
      </c>
    </row>
    <row r="17" spans="2:40" x14ac:dyDescent="0.3">
      <c r="B17" s="3">
        <v>43480</v>
      </c>
      <c r="C17" s="4">
        <v>21282993</v>
      </c>
      <c r="D17" s="4">
        <v>5054710</v>
      </c>
      <c r="E17" s="4">
        <v>2042103</v>
      </c>
      <c r="F17" s="4">
        <v>1475828</v>
      </c>
      <c r="G17" s="7">
        <v>1198077</v>
      </c>
      <c r="H17" s="5">
        <f t="shared" si="0"/>
        <v>5.6292693419576843E-2</v>
      </c>
      <c r="I17" s="5">
        <f t="shared" si="14"/>
        <v>-8.6445104445859289E-2</v>
      </c>
      <c r="J17" s="5">
        <f t="shared" si="8"/>
        <v>-2.0000009209230951E-2</v>
      </c>
      <c r="K17" s="5">
        <f t="shared" si="15"/>
        <v>-6.7801118225535251E-2</v>
      </c>
      <c r="L17" s="5">
        <v>0.2374999606493316</v>
      </c>
      <c r="M17" s="5">
        <v>0.40400003165364579</v>
      </c>
      <c r="N17" s="5">
        <v>0.72270007928101565</v>
      </c>
      <c r="O17" s="5">
        <v>0.81179988453939078</v>
      </c>
      <c r="P17" s="4">
        <f>VLOOKUP(B17,'Channel wise traffic'!$B$3:$F$368,2,FALSE)</f>
        <v>7661877</v>
      </c>
      <c r="Q17" s="4">
        <f>VLOOKUP(B17,'Channel wise traffic'!$B$3:$F$368,3,FALSE)</f>
        <v>5746408</v>
      </c>
      <c r="R17" s="4">
        <f>VLOOKUP(B17,'Channel wise traffic'!$B$3:$F$368,4,)</f>
        <v>2341129</v>
      </c>
      <c r="S17" s="4">
        <f>VLOOKUP(B17,'Channel wise traffic'!$B$3:$F$368,5,)</f>
        <v>5533578</v>
      </c>
      <c r="T17" s="5">
        <f>VLOOKUP(B17,'Channel wise traffic'!$B$3:$J$368,6,)</f>
        <v>-2.0000020464958745E-2</v>
      </c>
      <c r="U17" s="5">
        <f>VLOOKUP(B17,'Channel wise traffic'!$B$3:$J$368,7,)</f>
        <v>-1.9999894264370766E-2</v>
      </c>
      <c r="V17" s="5">
        <f>VLOOKUP(B17,'Channel wise traffic'!$B$3:$J$368,8,)</f>
        <v>-1.9999941395793086E-2</v>
      </c>
      <c r="W17" s="5">
        <f>VLOOKUP(B17,'Channel wise traffic'!$B$3:$J$368,9,)</f>
        <v>-1.9999971663902771E-2</v>
      </c>
      <c r="X17" s="4">
        <f>VLOOKUP(B17,'Supporting Data'!$B$3:$J$368,2,)</f>
        <v>407211</v>
      </c>
      <c r="Y17" s="5">
        <f>VLOOKUP(B17,'Supporting Data'!$B$3:$J$368,3,)</f>
        <v>0.17</v>
      </c>
      <c r="Z17" s="4">
        <f>VLOOKUP(B17,'Supporting Data'!$B$3:$J$368,4,)</f>
        <v>36</v>
      </c>
      <c r="AA17" s="4">
        <f>VLOOKUP(B17,'Supporting Data'!$B$3:$J$368,5,)</f>
        <v>19</v>
      </c>
      <c r="AB17" s="4">
        <f>VLOOKUP(B17,'Supporting Data'!$B$3:$J$368,6,)</f>
        <v>29</v>
      </c>
      <c r="AC17" s="4">
        <f>VLOOKUP(B17,'Supporting Data'!$B$3:$J$368,7,)</f>
        <v>362</v>
      </c>
      <c r="AD17" s="4">
        <f>VLOOKUP(B17,'Supporting Data'!$B$3:$J$368,8,)</f>
        <v>32</v>
      </c>
      <c r="AE17" s="5">
        <f>VLOOKUP(B17,'Supporting Data'!$B$3:$J$368,9,)</f>
        <v>0.91</v>
      </c>
      <c r="AF17" s="5">
        <f t="shared" si="9"/>
        <v>-2.0000009209230965E-2</v>
      </c>
      <c r="AG17" s="4">
        <f t="shared" si="4"/>
        <v>5054710</v>
      </c>
      <c r="AH17" s="4">
        <f t="shared" si="5"/>
        <v>2042103</v>
      </c>
      <c r="AI17" s="4">
        <f t="shared" si="6"/>
        <v>1475828</v>
      </c>
      <c r="AJ17" s="4">
        <f t="shared" si="7"/>
        <v>1198077</v>
      </c>
      <c r="AK17" s="5">
        <f t="shared" si="10"/>
        <v>-5.0000112766099836E-2</v>
      </c>
      <c r="AL17" s="5">
        <f t="shared" si="11"/>
        <v>-2.0918305459040054E-2</v>
      </c>
      <c r="AM17" s="5">
        <f t="shared" si="12"/>
        <v>-6.7989148007436717E-2</v>
      </c>
      <c r="AN17" s="5">
        <f t="shared" si="13"/>
        <v>-8.6445104445859289E-2</v>
      </c>
    </row>
    <row r="18" spans="2:40" x14ac:dyDescent="0.3">
      <c r="B18" s="3">
        <v>43481</v>
      </c>
      <c r="C18" s="4">
        <v>21065820</v>
      </c>
      <c r="D18" s="4">
        <v>5529777</v>
      </c>
      <c r="E18" s="4">
        <v>2278268</v>
      </c>
      <c r="F18" s="4">
        <v>1663135</v>
      </c>
      <c r="G18" s="7">
        <v>1391046</v>
      </c>
      <c r="H18" s="5">
        <f t="shared" si="0"/>
        <v>6.6033318427670989E-2</v>
      </c>
      <c r="I18" s="5">
        <f t="shared" si="14"/>
        <v>-7.6628044753183744E-2</v>
      </c>
      <c r="J18" s="5">
        <f t="shared" si="8"/>
        <v>-6.7307699970698742E-2</v>
      </c>
      <c r="K18" s="5">
        <f t="shared" si="15"/>
        <v>-9.992947065385005E-3</v>
      </c>
      <c r="L18" s="5">
        <v>0.26249996439730333</v>
      </c>
      <c r="M18" s="5">
        <v>0.41199997757594925</v>
      </c>
      <c r="N18" s="5">
        <v>0.72999971908484862</v>
      </c>
      <c r="O18" s="5">
        <v>0.83639993145475267</v>
      </c>
      <c r="P18" s="4">
        <f>VLOOKUP(B18,'Channel wise traffic'!$B$3:$F$368,2,FALSE)</f>
        <v>7583695</v>
      </c>
      <c r="Q18" s="4">
        <f>VLOOKUP(B18,'Channel wise traffic'!$B$3:$F$368,3,FALSE)</f>
        <v>5687771</v>
      </c>
      <c r="R18" s="4">
        <f>VLOOKUP(B18,'Channel wise traffic'!$B$3:$F$368,4,)</f>
        <v>2317240</v>
      </c>
      <c r="S18" s="4">
        <f>VLOOKUP(B18,'Channel wise traffic'!$B$3:$F$368,5,)</f>
        <v>5477113</v>
      </c>
      <c r="T18" s="5">
        <f>VLOOKUP(B18,'Channel wise traffic'!$B$3:$J$368,6,)</f>
        <v>-6.7307697037943259E-2</v>
      </c>
      <c r="U18" s="5">
        <f>VLOOKUP(B18,'Channel wise traffic'!$B$3:$J$368,7,)</f>
        <v>-6.7307738033452025E-2</v>
      </c>
      <c r="V18" s="5">
        <f>VLOOKUP(B18,'Channel wise traffic'!$B$3:$J$368,8,)</f>
        <v>-6.7307502667578456E-2</v>
      </c>
      <c r="W18" s="5">
        <f>VLOOKUP(B18,'Channel wise traffic'!$B$3:$J$368,9,)</f>
        <v>-6.7307600613585539E-2</v>
      </c>
      <c r="X18" s="4">
        <f>VLOOKUP(B18,'Supporting Data'!$B$3:$J$368,2,)</f>
        <v>404264</v>
      </c>
      <c r="Y18" s="5">
        <f>VLOOKUP(B18,'Supporting Data'!$B$3:$J$368,3,)</f>
        <v>0.18</v>
      </c>
      <c r="Z18" s="4">
        <f>VLOOKUP(B18,'Supporting Data'!$B$3:$J$368,4,)</f>
        <v>30</v>
      </c>
      <c r="AA18" s="4">
        <f>VLOOKUP(B18,'Supporting Data'!$B$3:$J$368,5,)</f>
        <v>18</v>
      </c>
      <c r="AB18" s="4">
        <f>VLOOKUP(B18,'Supporting Data'!$B$3:$J$368,6,)</f>
        <v>25</v>
      </c>
      <c r="AC18" s="4">
        <f>VLOOKUP(B18,'Supporting Data'!$B$3:$J$368,7,)</f>
        <v>382</v>
      </c>
      <c r="AD18" s="4">
        <f>VLOOKUP(B18,'Supporting Data'!$B$3:$J$368,8,)</f>
        <v>31</v>
      </c>
      <c r="AE18" s="5">
        <f>VLOOKUP(B18,'Supporting Data'!$B$3:$J$368,9,)</f>
        <v>0.91</v>
      </c>
      <c r="AF18" s="5">
        <f t="shared" si="9"/>
        <v>-6.7307699970698701E-2</v>
      </c>
      <c r="AG18" s="4">
        <f t="shared" si="4"/>
        <v>5529777</v>
      </c>
      <c r="AH18" s="4">
        <f t="shared" si="5"/>
        <v>2278268</v>
      </c>
      <c r="AI18" s="4">
        <f t="shared" si="6"/>
        <v>1663135</v>
      </c>
      <c r="AJ18" s="4">
        <f t="shared" si="7"/>
        <v>1391046</v>
      </c>
      <c r="AK18" s="5">
        <f t="shared" si="10"/>
        <v>-5.833949779714076E-2</v>
      </c>
      <c r="AL18" s="5">
        <f t="shared" si="11"/>
        <v>-3.9692940212953998E-2</v>
      </c>
      <c r="AM18" s="5">
        <f t="shared" si="12"/>
        <v>-5.8522538148536474E-2</v>
      </c>
      <c r="AN18" s="5">
        <f t="shared" si="13"/>
        <v>-7.6628044753183744E-2</v>
      </c>
    </row>
    <row r="19" spans="2:40" x14ac:dyDescent="0.3">
      <c r="B19" s="3">
        <v>43482</v>
      </c>
      <c r="C19" s="4">
        <v>22368860</v>
      </c>
      <c r="D19" s="4">
        <v>5648137</v>
      </c>
      <c r="E19" s="4">
        <v>2168884</v>
      </c>
      <c r="F19" s="4">
        <v>1535787</v>
      </c>
      <c r="G19" s="7">
        <v>1284532</v>
      </c>
      <c r="H19" s="5">
        <f t="shared" si="0"/>
        <v>5.7425009589223593E-2</v>
      </c>
      <c r="I19" s="5">
        <f>(G19/G12)-1</f>
        <v>1.0595416371384867</v>
      </c>
      <c r="J19" s="5">
        <f>(C19/C12)-1</f>
        <v>1.1020409160516529</v>
      </c>
      <c r="K19" s="5">
        <f t="shared" si="15"/>
        <v>-2.0218102601444077E-2</v>
      </c>
      <c r="L19" s="5">
        <v>0.25249999329424921</v>
      </c>
      <c r="M19" s="5">
        <v>0.38399989235388587</v>
      </c>
      <c r="N19" s="5">
        <v>0.70810011047156052</v>
      </c>
      <c r="O19" s="5">
        <v>0.83639983930063222</v>
      </c>
      <c r="P19" s="4">
        <f>VLOOKUP(B19,'Channel wise traffic'!$B$3:$F$368,2,FALSE)</f>
        <v>8052789</v>
      </c>
      <c r="Q19" s="4">
        <f>VLOOKUP(B19,'Channel wise traffic'!$B$3:$F$368,3,FALSE)</f>
        <v>6039592</v>
      </c>
      <c r="R19" s="4">
        <f>VLOOKUP(B19,'Channel wise traffic'!$B$3:$F$368,4,)</f>
        <v>2460574</v>
      </c>
      <c r="S19" s="4">
        <f>VLOOKUP(B19,'Channel wise traffic'!$B$3:$F$368,5,)</f>
        <v>5815903</v>
      </c>
      <c r="T19" s="5">
        <f>VLOOKUP(B19,'Channel wise traffic'!$B$3:$J$368,6,)</f>
        <v>19.799855872051577</v>
      </c>
      <c r="U19" s="5">
        <f>VLOOKUP(B19,'Channel wise traffic'!$B$3:$J$368,7,)</f>
        <v>1.1020407879148157</v>
      </c>
      <c r="V19" s="5">
        <f>VLOOKUP(B19,'Channel wise traffic'!$B$3:$J$368,8,)</f>
        <v>1.1020414090985202</v>
      </c>
      <c r="W19" s="5">
        <f>VLOOKUP(B19,'Channel wise traffic'!$B$3:$J$368,9,)</f>
        <v>-6.3547930850813783E-2</v>
      </c>
      <c r="X19" s="4">
        <f>VLOOKUP(B19,'Supporting Data'!$B$3:$J$368,2,)</f>
        <v>404417</v>
      </c>
      <c r="Y19" s="5">
        <f>VLOOKUP(B19,'Supporting Data'!$B$3:$J$368,3,)</f>
        <v>0.17</v>
      </c>
      <c r="Z19" s="4">
        <f>VLOOKUP(B19,'Supporting Data'!$B$3:$J$368,4,)</f>
        <v>36</v>
      </c>
      <c r="AA19" s="4">
        <f>VLOOKUP(B19,'Supporting Data'!$B$3:$J$368,5,)</f>
        <v>19</v>
      </c>
      <c r="AB19" s="4">
        <f>VLOOKUP(B19,'Supporting Data'!$B$3:$J$368,6,)</f>
        <v>26</v>
      </c>
      <c r="AC19" s="4">
        <f>VLOOKUP(B19,'Supporting Data'!$B$3:$J$368,7,)</f>
        <v>365</v>
      </c>
      <c r="AD19" s="4">
        <f>VLOOKUP(B19,'Supporting Data'!$B$3:$J$368,8,)</f>
        <v>31</v>
      </c>
      <c r="AE19" s="5">
        <f>VLOOKUP(B19,'Supporting Data'!$B$3:$J$368,9,)</f>
        <v>0.95</v>
      </c>
      <c r="AF19" s="5">
        <f t="shared" si="9"/>
        <v>1.1020409160516529</v>
      </c>
      <c r="AG19" s="4">
        <f t="shared" si="4"/>
        <v>5648136.9999999991</v>
      </c>
      <c r="AH19" s="4">
        <f t="shared" si="5"/>
        <v>2168884</v>
      </c>
      <c r="AI19" s="4">
        <f t="shared" si="6"/>
        <v>1535787</v>
      </c>
      <c r="AJ19" s="4">
        <f t="shared" si="7"/>
        <v>1284532</v>
      </c>
      <c r="AK19" s="5">
        <f t="shared" si="10"/>
        <v>1.0612246983324116</v>
      </c>
      <c r="AL19" s="5">
        <f t="shared" si="11"/>
        <v>1.0399758839192583</v>
      </c>
      <c r="AM19" s="5">
        <f t="shared" si="12"/>
        <v>1.0191596974521664</v>
      </c>
      <c r="AN19" s="5">
        <f t="shared" si="13"/>
        <v>1.0595416371384867</v>
      </c>
    </row>
    <row r="20" spans="2:40" x14ac:dyDescent="0.3">
      <c r="B20" s="3">
        <v>43483</v>
      </c>
      <c r="C20" s="4">
        <v>22151687</v>
      </c>
      <c r="D20" s="4">
        <v>5759438</v>
      </c>
      <c r="E20" s="4">
        <v>2395926</v>
      </c>
      <c r="F20" s="4">
        <v>1661575</v>
      </c>
      <c r="G20" s="7">
        <v>1307991</v>
      </c>
      <c r="H20" s="5">
        <f t="shared" si="0"/>
        <v>5.9047015245385151E-2</v>
      </c>
      <c r="I20" s="5">
        <f t="shared" si="14"/>
        <v>0.16104249551291261</v>
      </c>
      <c r="J20" s="5">
        <f t="shared" si="8"/>
        <v>7.3684220220243013E-2</v>
      </c>
      <c r="K20" s="5">
        <f t="shared" si="15"/>
        <v>8.136309880269077E-2</v>
      </c>
      <c r="L20" s="5">
        <v>0.25999997201116104</v>
      </c>
      <c r="M20" s="5">
        <v>0.4159999638853652</v>
      </c>
      <c r="N20" s="5">
        <v>0.69350013314267633</v>
      </c>
      <c r="O20" s="5">
        <v>0.7871994944555617</v>
      </c>
      <c r="P20" s="4">
        <f>VLOOKUP(B20,'Channel wise traffic'!$B$3:$F$368,2,FALSE)</f>
        <v>7974607</v>
      </c>
      <c r="Q20" s="4">
        <f>VLOOKUP(B20,'Channel wise traffic'!$B$3:$F$368,3,FALSE)</f>
        <v>5980955</v>
      </c>
      <c r="R20" s="4">
        <f>VLOOKUP(B20,'Channel wise traffic'!$B$3:$F$368,4,)</f>
        <v>2436685</v>
      </c>
      <c r="S20" s="4">
        <f>VLOOKUP(B20,'Channel wise traffic'!$B$3:$F$368,5,)</f>
        <v>5759438</v>
      </c>
      <c r="T20" s="5">
        <f>VLOOKUP(B20,'Channel wise traffic'!$B$3:$J$368,6,)</f>
        <v>7.3684217612520309E-2</v>
      </c>
      <c r="U20" s="5">
        <f>VLOOKUP(B20,'Channel wise traffic'!$B$3:$J$368,7,)</f>
        <v>7.3684269105611211E-2</v>
      </c>
      <c r="V20" s="5">
        <f>VLOOKUP(B20,'Channel wise traffic'!$B$3:$J$368,8,)</f>
        <v>7.3683983252418317E-2</v>
      </c>
      <c r="W20" s="5">
        <f>VLOOKUP(B20,'Channel wise traffic'!$B$3:$J$368,9,)</f>
        <v>7.3684100635641903E-2</v>
      </c>
      <c r="X20" s="4">
        <f>VLOOKUP(B20,'Supporting Data'!$B$3:$J$368,2,)</f>
        <v>404715</v>
      </c>
      <c r="Y20" s="5">
        <f>VLOOKUP(B20,'Supporting Data'!$B$3:$J$368,3,)</f>
        <v>0.18</v>
      </c>
      <c r="Z20" s="4">
        <f>VLOOKUP(B20,'Supporting Data'!$B$3:$J$368,4,)</f>
        <v>31</v>
      </c>
      <c r="AA20" s="4">
        <f>VLOOKUP(B20,'Supporting Data'!$B$3:$J$368,5,)</f>
        <v>20</v>
      </c>
      <c r="AB20" s="4">
        <f>VLOOKUP(B20,'Supporting Data'!$B$3:$J$368,6,)</f>
        <v>25</v>
      </c>
      <c r="AC20" s="4">
        <f>VLOOKUP(B20,'Supporting Data'!$B$3:$J$368,7,)</f>
        <v>374</v>
      </c>
      <c r="AD20" s="4">
        <f>VLOOKUP(B20,'Supporting Data'!$B$3:$J$368,8,)</f>
        <v>33</v>
      </c>
      <c r="AE20" s="5">
        <f>VLOOKUP(B20,'Supporting Data'!$B$3:$J$368,9,)</f>
        <v>0.91</v>
      </c>
      <c r="AF20" s="5">
        <f t="shared" si="9"/>
        <v>7.3684220220243124E-2</v>
      </c>
      <c r="AG20" s="4">
        <f t="shared" si="4"/>
        <v>5759438</v>
      </c>
      <c r="AH20" s="4">
        <f t="shared" si="5"/>
        <v>2395926</v>
      </c>
      <c r="AI20" s="4">
        <f t="shared" si="6"/>
        <v>1661575</v>
      </c>
      <c r="AJ20" s="4">
        <f t="shared" si="7"/>
        <v>1307991</v>
      </c>
      <c r="AK20" s="5">
        <f t="shared" si="10"/>
        <v>0.16315790217735726</v>
      </c>
      <c r="AL20" s="5">
        <f t="shared" si="11"/>
        <v>0.19770728949369309</v>
      </c>
      <c r="AM20" s="5">
        <f t="shared" si="12"/>
        <v>0.1610433895486354</v>
      </c>
      <c r="AN20" s="5">
        <f t="shared" si="13"/>
        <v>0.16104249551291261</v>
      </c>
    </row>
    <row r="21" spans="2:40" x14ac:dyDescent="0.3">
      <c r="B21" s="3">
        <v>43484</v>
      </c>
      <c r="C21" s="4">
        <v>42645263</v>
      </c>
      <c r="D21" s="4">
        <v>8686840</v>
      </c>
      <c r="E21" s="4">
        <v>2894455</v>
      </c>
      <c r="F21" s="4">
        <v>2046958</v>
      </c>
      <c r="G21" s="7">
        <v>1612594</v>
      </c>
      <c r="H21" s="5">
        <f t="shared" si="0"/>
        <v>3.7814141279888462E-2</v>
      </c>
      <c r="I21" s="5">
        <f t="shared" si="14"/>
        <v>-4.0356817681399204E-2</v>
      </c>
      <c r="J21" s="5">
        <f t="shared" si="8"/>
        <v>0</v>
      </c>
      <c r="K21" s="5">
        <f t="shared" si="15"/>
        <v>-4.0356817681399204E-2</v>
      </c>
      <c r="L21" s="5">
        <v>0.20369999828585886</v>
      </c>
      <c r="M21" s="5">
        <v>0.33319998986973398</v>
      </c>
      <c r="N21" s="5">
        <v>0.7071998009988063</v>
      </c>
      <c r="O21" s="5">
        <v>0.78780023820713474</v>
      </c>
      <c r="P21" s="4">
        <f>VLOOKUP(B21,'Channel wise traffic'!$B$3:$F$368,2,FALSE)</f>
        <v>15352294</v>
      </c>
      <c r="Q21" s="4">
        <f>VLOOKUP(B21,'Channel wise traffic'!$B$3:$F$368,3,FALSE)</f>
        <v>11514221</v>
      </c>
      <c r="R21" s="4">
        <f>VLOOKUP(B21,'Channel wise traffic'!$B$3:$F$368,4,)</f>
        <v>4690978</v>
      </c>
      <c r="S21" s="4">
        <f>VLOOKUP(B21,'Channel wise traffic'!$B$3:$F$368,5,)</f>
        <v>11087768</v>
      </c>
      <c r="T21" s="5">
        <f>VLOOKUP(B21,'Channel wise traffic'!$B$3:$J$368,6,)</f>
        <v>0</v>
      </c>
      <c r="U21" s="5">
        <f>VLOOKUP(B21,'Channel wise traffic'!$B$3:$J$368,7,)</f>
        <v>0</v>
      </c>
      <c r="V21" s="5">
        <f>VLOOKUP(B21,'Channel wise traffic'!$B$3:$J$368,8,)</f>
        <v>0</v>
      </c>
      <c r="W21" s="5">
        <f>VLOOKUP(B21,'Channel wise traffic'!$B$3:$J$368,9,)</f>
        <v>0</v>
      </c>
      <c r="X21" s="4">
        <f>VLOOKUP(B21,'Supporting Data'!$B$3:$J$368,2,)</f>
        <v>409719</v>
      </c>
      <c r="Y21" s="5">
        <f>VLOOKUP(B21,'Supporting Data'!$B$3:$J$368,3,)</f>
        <v>0.17</v>
      </c>
      <c r="Z21" s="4">
        <f>VLOOKUP(B21,'Supporting Data'!$B$3:$J$368,4,)</f>
        <v>37</v>
      </c>
      <c r="AA21" s="4">
        <f>VLOOKUP(B21,'Supporting Data'!$B$3:$J$368,5,)</f>
        <v>19</v>
      </c>
      <c r="AB21" s="4">
        <f>VLOOKUP(B21,'Supporting Data'!$B$3:$J$368,6,)</f>
        <v>27</v>
      </c>
      <c r="AC21" s="4">
        <f>VLOOKUP(B21,'Supporting Data'!$B$3:$J$368,7,)</f>
        <v>384</v>
      </c>
      <c r="AD21" s="4">
        <f>VLOOKUP(B21,'Supporting Data'!$B$3:$J$368,8,)</f>
        <v>39</v>
      </c>
      <c r="AE21" s="5">
        <f>VLOOKUP(B21,'Supporting Data'!$B$3:$J$368,9,)</f>
        <v>0.95</v>
      </c>
      <c r="AF21" s="5">
        <f t="shared" si="9"/>
        <v>0</v>
      </c>
      <c r="AG21" s="4">
        <f t="shared" si="4"/>
        <v>8686840</v>
      </c>
      <c r="AH21" s="4">
        <f t="shared" si="5"/>
        <v>2894455</v>
      </c>
      <c r="AI21" s="4">
        <f t="shared" si="6"/>
        <v>2046958</v>
      </c>
      <c r="AJ21" s="4">
        <f t="shared" si="7"/>
        <v>1612594</v>
      </c>
      <c r="AK21" s="5">
        <f t="shared" si="10"/>
        <v>-3.9603938503448344E-2</v>
      </c>
      <c r="AL21" s="5">
        <f t="shared" si="11"/>
        <v>-5.8811765930049553E-2</v>
      </c>
      <c r="AM21" s="5">
        <f t="shared" si="12"/>
        <v>-4.03573863055674E-2</v>
      </c>
      <c r="AN21" s="5">
        <f t="shared" si="13"/>
        <v>-4.0356817681399204E-2</v>
      </c>
    </row>
    <row r="22" spans="2:40" x14ac:dyDescent="0.3">
      <c r="B22" s="3">
        <v>43485</v>
      </c>
      <c r="C22" s="4">
        <v>44440853</v>
      </c>
      <c r="D22" s="4">
        <v>9239253</v>
      </c>
      <c r="E22" s="4">
        <v>3267000</v>
      </c>
      <c r="F22" s="4">
        <v>2310422</v>
      </c>
      <c r="G22" s="7">
        <v>1820150</v>
      </c>
      <c r="H22" s="5">
        <f t="shared" si="0"/>
        <v>4.0956684607291405E-2</v>
      </c>
      <c r="I22" s="5">
        <f t="shared" si="14"/>
        <v>0.11664479572912434</v>
      </c>
      <c r="J22" s="5">
        <f t="shared" si="8"/>
        <v>-3.8834951036350263E-2</v>
      </c>
      <c r="K22" s="5">
        <f t="shared" si="15"/>
        <v>0.16176175666511861</v>
      </c>
      <c r="L22" s="5">
        <v>0.20789999237863413</v>
      </c>
      <c r="M22" s="5">
        <v>0.35360001506615307</v>
      </c>
      <c r="N22" s="5">
        <v>0.70719987756351388</v>
      </c>
      <c r="O22" s="5">
        <v>0.78779980453787235</v>
      </c>
      <c r="P22" s="4">
        <f>VLOOKUP(B22,'Channel wise traffic'!$B$3:$F$368,2,FALSE)</f>
        <v>15998707</v>
      </c>
      <c r="Q22" s="4">
        <f>VLOOKUP(B22,'Channel wise traffic'!$B$3:$F$368,3,FALSE)</f>
        <v>11999030</v>
      </c>
      <c r="R22" s="4">
        <f>VLOOKUP(B22,'Channel wise traffic'!$B$3:$F$368,4,)</f>
        <v>4888493</v>
      </c>
      <c r="S22" s="4">
        <f>VLOOKUP(B22,'Channel wise traffic'!$B$3:$F$368,5,)</f>
        <v>11554621</v>
      </c>
      <c r="T22" s="5">
        <f>VLOOKUP(B22,'Channel wise traffic'!$B$3:$J$368,6,)</f>
        <v>-3.883492812517586E-2</v>
      </c>
      <c r="U22" s="5">
        <f>VLOOKUP(B22,'Channel wise traffic'!$B$3:$J$368,7,)</f>
        <v>-3.8834928902879984E-2</v>
      </c>
      <c r="V22" s="5">
        <f>VLOOKUP(B22,'Channel wise traffic'!$B$3:$J$368,8,)</f>
        <v>-3.8834976272156818E-2</v>
      </c>
      <c r="W22" s="5">
        <f>VLOOKUP(B22,'Channel wise traffic'!$B$3:$J$368,9,)</f>
        <v>-3.8835001528514601E-2</v>
      </c>
      <c r="X22" s="4">
        <f>VLOOKUP(B22,'Supporting Data'!$B$3:$J$368,2,)</f>
        <v>389363</v>
      </c>
      <c r="Y22" s="5">
        <f>VLOOKUP(B22,'Supporting Data'!$B$3:$J$368,3,)</f>
        <v>0.17</v>
      </c>
      <c r="Z22" s="4">
        <f>VLOOKUP(B22,'Supporting Data'!$B$3:$J$368,4,)</f>
        <v>40</v>
      </c>
      <c r="AA22" s="4">
        <f>VLOOKUP(B22,'Supporting Data'!$B$3:$J$368,5,)</f>
        <v>22</v>
      </c>
      <c r="AB22" s="4">
        <f>VLOOKUP(B22,'Supporting Data'!$B$3:$J$368,6,)</f>
        <v>29</v>
      </c>
      <c r="AC22" s="4">
        <f>VLOOKUP(B22,'Supporting Data'!$B$3:$J$368,7,)</f>
        <v>364</v>
      </c>
      <c r="AD22" s="4">
        <f>VLOOKUP(B22,'Supporting Data'!$B$3:$J$368,8,)</f>
        <v>32</v>
      </c>
      <c r="AE22" s="5">
        <f>VLOOKUP(B22,'Supporting Data'!$B$3:$J$368,9,)</f>
        <v>0.91</v>
      </c>
      <c r="AF22" s="5">
        <f t="shared" si="9"/>
        <v>-3.8834951036350263E-2</v>
      </c>
      <c r="AG22" s="4">
        <f t="shared" si="4"/>
        <v>9239253</v>
      </c>
      <c r="AH22" s="4">
        <f t="shared" si="5"/>
        <v>3267000</v>
      </c>
      <c r="AI22" s="4">
        <f t="shared" si="6"/>
        <v>2310422</v>
      </c>
      <c r="AJ22" s="4">
        <f t="shared" si="7"/>
        <v>1820150</v>
      </c>
      <c r="AK22" s="5">
        <f t="shared" si="10"/>
        <v>-5.7867903012506994E-2</v>
      </c>
      <c r="AL22" s="5">
        <f t="shared" si="11"/>
        <v>-1.0285217805414248E-2</v>
      </c>
      <c r="AM22" s="5">
        <f t="shared" si="12"/>
        <v>5.0309261853825449E-2</v>
      </c>
      <c r="AN22" s="5">
        <f t="shared" si="13"/>
        <v>0.11664479572912434</v>
      </c>
    </row>
    <row r="23" spans="2:40" x14ac:dyDescent="0.3">
      <c r="B23" s="3">
        <v>43486</v>
      </c>
      <c r="C23" s="4">
        <v>22151687</v>
      </c>
      <c r="D23" s="4">
        <v>5759438</v>
      </c>
      <c r="E23" s="4">
        <v>2395926</v>
      </c>
      <c r="F23" s="4">
        <v>1818987</v>
      </c>
      <c r="G23" s="7">
        <v>1476653</v>
      </c>
      <c r="H23" s="5">
        <f t="shared" si="0"/>
        <v>6.6660972593193465E-2</v>
      </c>
      <c r="I23" s="5">
        <f>(G23/G16)-1</f>
        <v>0.23352106416819263</v>
      </c>
      <c r="J23" s="5">
        <f>(C23/C16)-1</f>
        <v>5.154639126319327E-2</v>
      </c>
      <c r="K23" s="5">
        <f t="shared" si="15"/>
        <v>0.17305434588235169</v>
      </c>
      <c r="L23" s="5">
        <v>0.25999997201116104</v>
      </c>
      <c r="M23" s="5">
        <v>0.4159999638853652</v>
      </c>
      <c r="N23" s="5">
        <v>0.75919999198639687</v>
      </c>
      <c r="O23" s="5">
        <v>0.81179964452742104</v>
      </c>
      <c r="P23" s="4">
        <f>VLOOKUP(B23,'Channel wise traffic'!$B$3:$F$368,2,FALSE)</f>
        <v>7974607</v>
      </c>
      <c r="Q23" s="4">
        <f>VLOOKUP(B23,'Channel wise traffic'!$B$3:$F$368,3,FALSE)</f>
        <v>5980955</v>
      </c>
      <c r="R23" s="4">
        <f>VLOOKUP(B23,'Channel wise traffic'!$B$3:$F$368,4,)</f>
        <v>2436685</v>
      </c>
      <c r="S23" s="4">
        <f>VLOOKUP(B23,'Channel wise traffic'!$B$3:$F$368,5,)</f>
        <v>5759438</v>
      </c>
      <c r="T23" s="5">
        <f>VLOOKUP(B23,'Channel wise traffic'!$B$3:$J$368,6,)</f>
        <v>5.15463767991724E-2</v>
      </c>
      <c r="U23" s="5">
        <f>VLOOKUP(B23,'Channel wise traffic'!$B$3:$J$368,7,)</f>
        <v>5.1546379064839387E-2</v>
      </c>
      <c r="V23" s="5">
        <f>VLOOKUP(B23,'Channel wise traffic'!$B$3:$J$368,8,)</f>
        <v>5.1546236039426319E-2</v>
      </c>
      <c r="W23" s="5">
        <f>VLOOKUP(B23,'Channel wise traffic'!$B$3:$J$368,9,)</f>
        <v>5.154631646270591E-2</v>
      </c>
      <c r="X23" s="4">
        <f>VLOOKUP(B23,'Supporting Data'!$B$3:$J$368,2,)</f>
        <v>388430</v>
      </c>
      <c r="Y23" s="5">
        <f>VLOOKUP(B23,'Supporting Data'!$B$3:$J$368,3,)</f>
        <v>0.19</v>
      </c>
      <c r="Z23" s="4">
        <f>VLOOKUP(B23,'Supporting Data'!$B$3:$J$368,4,)</f>
        <v>39</v>
      </c>
      <c r="AA23" s="4">
        <f>VLOOKUP(B23,'Supporting Data'!$B$3:$J$368,5,)</f>
        <v>21</v>
      </c>
      <c r="AB23" s="4">
        <f>VLOOKUP(B23,'Supporting Data'!$B$3:$J$368,6,)</f>
        <v>30</v>
      </c>
      <c r="AC23" s="4">
        <f>VLOOKUP(B23,'Supporting Data'!$B$3:$J$368,7,)</f>
        <v>389</v>
      </c>
      <c r="AD23" s="4">
        <f>VLOOKUP(B23,'Supporting Data'!$B$3:$J$368,8,)</f>
        <v>37</v>
      </c>
      <c r="AE23" s="5">
        <f>VLOOKUP(B23,'Supporting Data'!$B$3:$J$368,9,)</f>
        <v>0.92</v>
      </c>
      <c r="AF23" s="5">
        <f t="shared" si="9"/>
        <v>5.1546391263193173E-2</v>
      </c>
      <c r="AG23" s="4">
        <f t="shared" si="4"/>
        <v>5759438</v>
      </c>
      <c r="AH23" s="4">
        <f t="shared" si="5"/>
        <v>2395926</v>
      </c>
      <c r="AI23" s="4">
        <f t="shared" si="6"/>
        <v>1818987</v>
      </c>
      <c r="AJ23" s="4">
        <f t="shared" si="7"/>
        <v>1476653</v>
      </c>
      <c r="AK23" s="5">
        <f t="shared" si="10"/>
        <v>7.2164852495930631E-2</v>
      </c>
      <c r="AL23" s="5">
        <f t="shared" si="11"/>
        <v>0.14953757990876348</v>
      </c>
      <c r="AM23" s="5">
        <f t="shared" si="12"/>
        <v>0.25844179025174552</v>
      </c>
      <c r="AN23" s="5">
        <f t="shared" si="13"/>
        <v>0.23352106416819263</v>
      </c>
    </row>
    <row r="24" spans="2:40" x14ac:dyDescent="0.3">
      <c r="B24" s="3">
        <v>43487</v>
      </c>
      <c r="C24" s="4">
        <v>37570998</v>
      </c>
      <c r="D24" s="4">
        <v>9768459</v>
      </c>
      <c r="E24" s="4">
        <v>3751088</v>
      </c>
      <c r="F24" s="4">
        <v>2656145</v>
      </c>
      <c r="G24" s="7">
        <v>2221600</v>
      </c>
      <c r="H24" s="5">
        <f t="shared" si="0"/>
        <v>5.9130715665311848E-2</v>
      </c>
      <c r="I24" s="5">
        <f>(G24/G17)-1</f>
        <v>0.85430485686646174</v>
      </c>
      <c r="J24" s="5">
        <f>(C24/C17)-1</f>
        <v>0.76530612964069489</v>
      </c>
      <c r="K24" s="5">
        <f t="shared" si="15"/>
        <v>5.041546377221362E-2</v>
      </c>
      <c r="L24" s="5">
        <v>0.25999998722418821</v>
      </c>
      <c r="M24" s="5">
        <v>0.38399997379320527</v>
      </c>
      <c r="N24" s="5">
        <v>0.70809988995192863</v>
      </c>
      <c r="O24" s="5">
        <v>0.83640012122832152</v>
      </c>
      <c r="P24" s="4">
        <f>VLOOKUP(B24,'Channel wise traffic'!$B$3:$F$368,2,FALSE)</f>
        <v>13525559</v>
      </c>
      <c r="Q24" s="4">
        <f>VLOOKUP(B24,'Channel wise traffic'!$B$3:$F$368,3,FALSE)</f>
        <v>2028833</v>
      </c>
      <c r="R24" s="4">
        <f>VLOOKUP(B24,'Channel wise traffic'!$B$3:$F$368,4,)</f>
        <v>19827367</v>
      </c>
      <c r="S24" s="4">
        <f>VLOOKUP(B24,'Channel wise traffic'!$B$3:$F$368,5,)</f>
        <v>2189238</v>
      </c>
      <c r="T24" s="5">
        <f>VLOOKUP(B24,'Channel wise traffic'!$B$3:$J$368,6,)</f>
        <v>0.76530620368873059</v>
      </c>
      <c r="U24" s="5">
        <f>VLOOKUP(B24,'Channel wise traffic'!$B$3:$J$368,7,)</f>
        <v>-0.64693892254082896</v>
      </c>
      <c r="V24" s="5">
        <f>VLOOKUP(B24,'Channel wise traffic'!$B$3:$J$368,8,)</f>
        <v>7.4691475779420955</v>
      </c>
      <c r="W24" s="5">
        <f>VLOOKUP(B24,'Channel wise traffic'!$B$3:$J$368,9,)</f>
        <v>-0.60437207174092422</v>
      </c>
      <c r="X24" s="4">
        <f>VLOOKUP(B24,'Supporting Data'!$B$3:$J$368,2,)</f>
        <v>383015</v>
      </c>
      <c r="Y24" s="5">
        <f>VLOOKUP(B24,'Supporting Data'!$B$3:$J$368,3,)</f>
        <v>0.18</v>
      </c>
      <c r="Z24" s="4">
        <f>VLOOKUP(B24,'Supporting Data'!$B$3:$J$368,4,)</f>
        <v>35</v>
      </c>
      <c r="AA24" s="4">
        <f>VLOOKUP(B24,'Supporting Data'!$B$3:$J$368,5,)</f>
        <v>17</v>
      </c>
      <c r="AB24" s="4">
        <f>VLOOKUP(B24,'Supporting Data'!$B$3:$J$368,6,)</f>
        <v>28</v>
      </c>
      <c r="AC24" s="4">
        <f>VLOOKUP(B24,'Supporting Data'!$B$3:$J$368,7,)</f>
        <v>379</v>
      </c>
      <c r="AD24" s="4">
        <f>VLOOKUP(B24,'Supporting Data'!$B$3:$J$368,8,)</f>
        <v>33</v>
      </c>
      <c r="AE24" s="5">
        <f>VLOOKUP(B24,'Supporting Data'!$B$3:$J$368,9,)</f>
        <v>0.94</v>
      </c>
      <c r="AF24" s="5">
        <f t="shared" si="9"/>
        <v>0.76530612964069478</v>
      </c>
      <c r="AG24" s="4">
        <f t="shared" si="4"/>
        <v>9768459</v>
      </c>
      <c r="AH24" s="4">
        <f t="shared" si="5"/>
        <v>3751088</v>
      </c>
      <c r="AI24" s="4">
        <f t="shared" si="6"/>
        <v>2656145</v>
      </c>
      <c r="AJ24" s="4">
        <f t="shared" si="7"/>
        <v>2221600</v>
      </c>
      <c r="AK24" s="5">
        <f t="shared" si="10"/>
        <v>0.9325458829487745</v>
      </c>
      <c r="AL24" s="5">
        <f t="shared" si="11"/>
        <v>0.8368750254027344</v>
      </c>
      <c r="AM24" s="5">
        <f t="shared" si="12"/>
        <v>0.79976596188715754</v>
      </c>
      <c r="AN24" s="5">
        <f t="shared" si="13"/>
        <v>0.85430485686646174</v>
      </c>
    </row>
    <row r="25" spans="2:40" x14ac:dyDescent="0.3">
      <c r="B25" s="3">
        <v>43488</v>
      </c>
      <c r="C25" s="4">
        <v>21500167</v>
      </c>
      <c r="D25" s="4">
        <v>5428792</v>
      </c>
      <c r="E25" s="4">
        <v>2258377</v>
      </c>
      <c r="F25" s="4">
        <v>1648615</v>
      </c>
      <c r="G25" s="7">
        <v>1392420</v>
      </c>
      <c r="H25" s="5">
        <f t="shared" si="0"/>
        <v>6.4763217885702939E-2</v>
      </c>
      <c r="I25" s="5">
        <f t="shared" si="14"/>
        <v>9.8774591206907125E-4</v>
      </c>
      <c r="J25" s="5">
        <f t="shared" si="8"/>
        <v>2.0618565999329652E-2</v>
      </c>
      <c r="K25" s="5">
        <f t="shared" si="15"/>
        <v>-1.9234237688042999E-2</v>
      </c>
      <c r="L25" s="5">
        <v>0.25249999220936281</v>
      </c>
      <c r="M25" s="5">
        <v>0.41599991305616424</v>
      </c>
      <c r="N25" s="5">
        <v>0.7299999070128681</v>
      </c>
      <c r="O25" s="5">
        <v>0.84459986109552565</v>
      </c>
      <c r="P25" s="4">
        <f>VLOOKUP(B25,'Channel wise traffic'!$B$3:$F$368,2,FALSE)</f>
        <v>7740060</v>
      </c>
      <c r="Q25" s="4">
        <f>VLOOKUP(B25,'Channel wise traffic'!$B$3:$F$368,3,FALSE)</f>
        <v>5805045</v>
      </c>
      <c r="R25" s="4">
        <f>VLOOKUP(B25,'Channel wise traffic'!$B$3:$F$368,4,)</f>
        <v>2365018</v>
      </c>
      <c r="S25" s="4">
        <f>VLOOKUP(B25,'Channel wise traffic'!$B$3:$F$368,5,)</f>
        <v>5590043</v>
      </c>
      <c r="T25" s="5">
        <f>VLOOKUP(B25,'Channel wise traffic'!$B$3:$J$368,6,)</f>
        <v>2.0618577092037516E-2</v>
      </c>
      <c r="U25" s="5">
        <f>VLOOKUP(B25,'Channel wise traffic'!$B$3:$J$368,7,)</f>
        <v>2.0618621952255056E-2</v>
      </c>
      <c r="V25" s="5">
        <f>VLOOKUP(B25,'Channel wise traffic'!$B$3:$J$368,8,)</f>
        <v>2.0618494415770572E-2</v>
      </c>
      <c r="W25" s="5">
        <f>VLOOKUP(B25,'Channel wise traffic'!$B$3:$J$368,9,)</f>
        <v>2.0618526585082231E-2</v>
      </c>
      <c r="X25" s="4">
        <f>VLOOKUP(B25,'Supporting Data'!$B$3:$J$368,2,)</f>
        <v>394426</v>
      </c>
      <c r="Y25" s="5">
        <f>VLOOKUP(B25,'Supporting Data'!$B$3:$J$368,3,)</f>
        <v>0.18</v>
      </c>
      <c r="Z25" s="4">
        <f>VLOOKUP(B25,'Supporting Data'!$B$3:$J$368,4,)</f>
        <v>36</v>
      </c>
      <c r="AA25" s="4">
        <f>VLOOKUP(B25,'Supporting Data'!$B$3:$J$368,5,)</f>
        <v>20</v>
      </c>
      <c r="AB25" s="4">
        <f>VLOOKUP(B25,'Supporting Data'!$B$3:$J$368,6,)</f>
        <v>25</v>
      </c>
      <c r="AC25" s="4">
        <f>VLOOKUP(B25,'Supporting Data'!$B$3:$J$368,7,)</f>
        <v>395</v>
      </c>
      <c r="AD25" s="4">
        <f>VLOOKUP(B25,'Supporting Data'!$B$3:$J$368,8,)</f>
        <v>32</v>
      </c>
      <c r="AE25" s="5">
        <f>VLOOKUP(B25,'Supporting Data'!$B$3:$J$368,9,)</f>
        <v>0.95</v>
      </c>
      <c r="AF25" s="5">
        <f t="shared" si="9"/>
        <v>2.0618565999329722E-2</v>
      </c>
      <c r="AG25" s="4">
        <f t="shared" si="4"/>
        <v>5428791.9999999991</v>
      </c>
      <c r="AH25" s="4">
        <f t="shared" si="5"/>
        <v>2258377</v>
      </c>
      <c r="AI25" s="4">
        <f t="shared" si="6"/>
        <v>1648615</v>
      </c>
      <c r="AJ25" s="4">
        <f t="shared" si="7"/>
        <v>1392420</v>
      </c>
      <c r="AK25" s="5">
        <f t="shared" si="10"/>
        <v>-1.8262038414930792E-2</v>
      </c>
      <c r="AL25" s="5">
        <f t="shared" si="11"/>
        <v>-8.7307551174840015E-3</v>
      </c>
      <c r="AM25" s="5">
        <f t="shared" si="12"/>
        <v>-8.7304999293502661E-3</v>
      </c>
      <c r="AN25" s="5">
        <f t="shared" si="13"/>
        <v>9.8774591206907125E-4</v>
      </c>
    </row>
    <row r="26" spans="2:40" x14ac:dyDescent="0.3">
      <c r="B26" s="3">
        <v>43489</v>
      </c>
      <c r="C26" s="4">
        <v>20631473</v>
      </c>
      <c r="D26" s="4">
        <v>4899974</v>
      </c>
      <c r="E26" s="4">
        <v>1861990</v>
      </c>
      <c r="F26" s="4">
        <v>1332067</v>
      </c>
      <c r="G26" s="7">
        <v>1059526</v>
      </c>
      <c r="H26" s="5">
        <f t="shared" si="0"/>
        <v>5.1354840248197496E-2</v>
      </c>
      <c r="I26" s="5">
        <f t="shared" si="14"/>
        <v>-0.17516574129721951</v>
      </c>
      <c r="J26" s="5">
        <f t="shared" si="8"/>
        <v>-7.7669894666066996E-2</v>
      </c>
      <c r="K26" s="5">
        <f t="shared" si="15"/>
        <v>-0.10570602224444781</v>
      </c>
      <c r="L26" s="5">
        <v>0.23749995940667931</v>
      </c>
      <c r="M26" s="5">
        <v>0.37999997551007414</v>
      </c>
      <c r="N26" s="5">
        <v>0.71539965305936126</v>
      </c>
      <c r="O26" s="5">
        <v>0.79539993108454754</v>
      </c>
      <c r="P26" s="4">
        <f>VLOOKUP(B26,'Channel wise traffic'!$B$3:$F$368,2,FALSE)</f>
        <v>7427330</v>
      </c>
      <c r="Q26" s="4">
        <f>VLOOKUP(B26,'Channel wise traffic'!$B$3:$F$368,3,FALSE)</f>
        <v>5570497</v>
      </c>
      <c r="R26" s="4">
        <f>VLOOKUP(B26,'Channel wise traffic'!$B$3:$F$368,4,)</f>
        <v>2269462</v>
      </c>
      <c r="S26" s="4">
        <f>VLOOKUP(B26,'Channel wise traffic'!$B$3:$F$368,5,)</f>
        <v>5364183</v>
      </c>
      <c r="T26" s="5">
        <f>VLOOKUP(B26,'Channel wise traffic'!$B$3:$J$368,6,)</f>
        <v>-7.7669860715337213E-2</v>
      </c>
      <c r="U26" s="5">
        <f>VLOOKUP(B26,'Channel wise traffic'!$B$3:$J$368,7,)</f>
        <v>-7.7669981680881794E-2</v>
      </c>
      <c r="V26" s="5">
        <f>VLOOKUP(B26,'Channel wise traffic'!$B$3:$J$368,8,)</f>
        <v>-7.7669681952259872E-2</v>
      </c>
      <c r="W26" s="5">
        <f>VLOOKUP(B26,'Channel wise traffic'!$B$3:$J$368,9,)</f>
        <v>-7.7669796074659403E-2</v>
      </c>
      <c r="X26" s="4">
        <f>VLOOKUP(B26,'Supporting Data'!$B$3:$J$368,2,)</f>
        <v>404477</v>
      </c>
      <c r="Y26" s="5">
        <f>VLOOKUP(B26,'Supporting Data'!$B$3:$J$368,3,)</f>
        <v>0.17</v>
      </c>
      <c r="Z26" s="4">
        <f>VLOOKUP(B26,'Supporting Data'!$B$3:$J$368,4,)</f>
        <v>33</v>
      </c>
      <c r="AA26" s="4">
        <f>VLOOKUP(B26,'Supporting Data'!$B$3:$J$368,5,)</f>
        <v>19</v>
      </c>
      <c r="AB26" s="4">
        <f>VLOOKUP(B26,'Supporting Data'!$B$3:$J$368,6,)</f>
        <v>30</v>
      </c>
      <c r="AC26" s="4">
        <f>VLOOKUP(B26,'Supporting Data'!$B$3:$J$368,7,)</f>
        <v>383</v>
      </c>
      <c r="AD26" s="4">
        <f>VLOOKUP(B26,'Supporting Data'!$B$3:$J$368,8,)</f>
        <v>37</v>
      </c>
      <c r="AE26" s="5">
        <f>VLOOKUP(B26,'Supporting Data'!$B$3:$J$368,9,)</f>
        <v>0.94</v>
      </c>
      <c r="AF26" s="5">
        <f t="shared" si="9"/>
        <v>-7.7669894666067024E-2</v>
      </c>
      <c r="AG26" s="4">
        <f t="shared" si="4"/>
        <v>4899974</v>
      </c>
      <c r="AH26" s="4">
        <f t="shared" si="5"/>
        <v>1861990</v>
      </c>
      <c r="AI26" s="4">
        <f t="shared" si="6"/>
        <v>1332067</v>
      </c>
      <c r="AJ26" s="4">
        <f t="shared" si="7"/>
        <v>1059526</v>
      </c>
      <c r="AK26" s="5">
        <f t="shared" si="10"/>
        <v>-0.13246190735104324</v>
      </c>
      <c r="AL26" s="5">
        <f t="shared" si="11"/>
        <v>-0.14149857714843206</v>
      </c>
      <c r="AM26" s="5">
        <f t="shared" si="12"/>
        <v>-0.13264860296382242</v>
      </c>
      <c r="AN26" s="5">
        <f t="shared" si="13"/>
        <v>-0.17516574129721951</v>
      </c>
    </row>
    <row r="27" spans="2:40" x14ac:dyDescent="0.3">
      <c r="B27" s="3">
        <v>43490</v>
      </c>
      <c r="C27" s="4">
        <v>20631473</v>
      </c>
      <c r="D27" s="4">
        <v>5054710</v>
      </c>
      <c r="E27" s="4">
        <v>2021884</v>
      </c>
      <c r="F27" s="4">
        <v>1520254</v>
      </c>
      <c r="G27" s="7">
        <v>1234142</v>
      </c>
      <c r="H27" s="5">
        <f t="shared" si="0"/>
        <v>5.9818414322622526E-2</v>
      </c>
      <c r="I27" s="5">
        <f t="shared" si="14"/>
        <v>-5.6459868607658614E-2</v>
      </c>
      <c r="J27" s="5">
        <f t="shared" si="8"/>
        <v>-6.8627459389436152E-2</v>
      </c>
      <c r="K27" s="5">
        <f t="shared" si="15"/>
        <v>1.3064150220491788E-2</v>
      </c>
      <c r="L27" s="5">
        <v>0.24499995710437156</v>
      </c>
      <c r="M27" s="5">
        <v>0.4</v>
      </c>
      <c r="N27" s="5">
        <v>0.75189971333667016</v>
      </c>
      <c r="O27" s="5">
        <v>0.81179987028483402</v>
      </c>
      <c r="P27" s="4">
        <f>VLOOKUP(B27,'Channel wise traffic'!$B$3:$F$368,2,FALSE)</f>
        <v>7427330</v>
      </c>
      <c r="Q27" s="4">
        <f>VLOOKUP(B27,'Channel wise traffic'!$B$3:$F$368,3,FALSE)</f>
        <v>5570497</v>
      </c>
      <c r="R27" s="4">
        <f>VLOOKUP(B27,'Channel wise traffic'!$B$3:$F$368,4,)</f>
        <v>2269462</v>
      </c>
      <c r="S27" s="4">
        <f>VLOOKUP(B27,'Channel wise traffic'!$B$3:$F$368,5,)</f>
        <v>5364183</v>
      </c>
      <c r="T27" s="5">
        <f>VLOOKUP(B27,'Channel wise traffic'!$B$3:$J$368,6,)</f>
        <v>-6.8627457127354408E-2</v>
      </c>
      <c r="U27" s="5">
        <f>VLOOKUP(B27,'Channel wise traffic'!$B$3:$J$368,7,)</f>
        <v>-6.8627501795281876E-2</v>
      </c>
      <c r="V27" s="5">
        <f>VLOOKUP(B27,'Channel wise traffic'!$B$3:$J$368,8,)</f>
        <v>-6.8627253830511492E-2</v>
      </c>
      <c r="W27" s="5">
        <f>VLOOKUP(B27,'Channel wise traffic'!$B$3:$J$368,9,)</f>
        <v>-6.8627355655187183E-2</v>
      </c>
      <c r="X27" s="4">
        <f>VLOOKUP(B27,'Supporting Data'!$B$3:$J$368,2,)</f>
        <v>395903</v>
      </c>
      <c r="Y27" s="5">
        <f>VLOOKUP(B27,'Supporting Data'!$B$3:$J$368,3,)</f>
        <v>0.17</v>
      </c>
      <c r="Z27" s="4">
        <f>VLOOKUP(B27,'Supporting Data'!$B$3:$J$368,4,)</f>
        <v>32</v>
      </c>
      <c r="AA27" s="4">
        <f>VLOOKUP(B27,'Supporting Data'!$B$3:$J$368,5,)</f>
        <v>19</v>
      </c>
      <c r="AB27" s="4">
        <f>VLOOKUP(B27,'Supporting Data'!$B$3:$J$368,6,)</f>
        <v>28</v>
      </c>
      <c r="AC27" s="4">
        <f>VLOOKUP(B27,'Supporting Data'!$B$3:$J$368,7,)</f>
        <v>365</v>
      </c>
      <c r="AD27" s="4">
        <f>VLOOKUP(B27,'Supporting Data'!$B$3:$J$368,8,)</f>
        <v>30</v>
      </c>
      <c r="AE27" s="5">
        <f>VLOOKUP(B27,'Supporting Data'!$B$3:$J$368,9,)</f>
        <v>0.94</v>
      </c>
      <c r="AF27" s="5">
        <f t="shared" si="9"/>
        <v>-6.8627459389436124E-2</v>
      </c>
      <c r="AG27" s="4">
        <f t="shared" si="4"/>
        <v>5054710</v>
      </c>
      <c r="AH27" s="4">
        <f t="shared" si="5"/>
        <v>2021884</v>
      </c>
      <c r="AI27" s="4">
        <f t="shared" si="6"/>
        <v>1520254</v>
      </c>
      <c r="AJ27" s="4">
        <f t="shared" si="7"/>
        <v>1234142</v>
      </c>
      <c r="AK27" s="5">
        <f t="shared" si="10"/>
        <v>-0.1223605497619733</v>
      </c>
      <c r="AL27" s="5">
        <f t="shared" si="11"/>
        <v>-0.15611583997168532</v>
      </c>
      <c r="AM27" s="5">
        <f t="shared" si="12"/>
        <v>-8.5052435189503894E-2</v>
      </c>
      <c r="AN27" s="5">
        <f t="shared" si="13"/>
        <v>-5.6459868607658614E-2</v>
      </c>
    </row>
    <row r="28" spans="2:40" x14ac:dyDescent="0.3">
      <c r="B28" s="3">
        <v>43491</v>
      </c>
      <c r="C28" s="4">
        <v>47134238</v>
      </c>
      <c r="D28" s="4">
        <v>9997171</v>
      </c>
      <c r="E28" s="4">
        <v>3568990</v>
      </c>
      <c r="F28" s="4">
        <v>2378375</v>
      </c>
      <c r="G28" s="7">
        <v>1762376</v>
      </c>
      <c r="H28" s="5">
        <f t="shared" si="0"/>
        <v>3.7390569462478637E-2</v>
      </c>
      <c r="I28" s="5">
        <f t="shared" si="14"/>
        <v>9.2882647461171253E-2</v>
      </c>
      <c r="J28" s="5">
        <f t="shared" si="8"/>
        <v>0.10526315666056507</v>
      </c>
      <c r="K28" s="5">
        <f t="shared" si="15"/>
        <v>-1.120141309767364E-2</v>
      </c>
      <c r="L28" s="5">
        <v>0.21209998133416308</v>
      </c>
      <c r="M28" s="5">
        <v>0.35699999529866999</v>
      </c>
      <c r="N28" s="5">
        <v>0.66640001793224413</v>
      </c>
      <c r="O28" s="5">
        <v>0.74100005255689283</v>
      </c>
      <c r="P28" s="4">
        <f>VLOOKUP(B28,'Channel wise traffic'!$B$3:$F$368,2,FALSE)</f>
        <v>16968325</v>
      </c>
      <c r="Q28" s="4">
        <f>VLOOKUP(B28,'Channel wise traffic'!$B$3:$F$368,3,FALSE)</f>
        <v>12726244</v>
      </c>
      <c r="R28" s="4">
        <f>VLOOKUP(B28,'Channel wise traffic'!$B$3:$F$368,4,)</f>
        <v>5184766</v>
      </c>
      <c r="S28" s="4">
        <f>VLOOKUP(B28,'Channel wise traffic'!$B$3:$F$368,5,)</f>
        <v>12254901</v>
      </c>
      <c r="T28" s="5">
        <f>VLOOKUP(B28,'Channel wise traffic'!$B$3:$J$368,6,)</f>
        <v>0.10526316132299196</v>
      </c>
      <c r="U28" s="5">
        <f>VLOOKUP(B28,'Channel wise traffic'!$B$3:$J$368,7,)</f>
        <v>0.10526313503970441</v>
      </c>
      <c r="V28" s="5">
        <f>VLOOKUP(B28,'Channel wise traffic'!$B$3:$J$368,8,)</f>
        <v>0.10526333741066352</v>
      </c>
      <c r="W28" s="5">
        <f>VLOOKUP(B28,'Channel wise traffic'!$B$3:$J$368,9,)</f>
        <v>0.10526311517340559</v>
      </c>
      <c r="X28" s="4">
        <f>VLOOKUP(B28,'Supporting Data'!$B$3:$J$368,2,)</f>
        <v>392190</v>
      </c>
      <c r="Y28" s="5">
        <f>VLOOKUP(B28,'Supporting Data'!$B$3:$J$368,3,)</f>
        <v>0.17</v>
      </c>
      <c r="Z28" s="4">
        <f>VLOOKUP(B28,'Supporting Data'!$B$3:$J$368,4,)</f>
        <v>37</v>
      </c>
      <c r="AA28" s="4">
        <f>VLOOKUP(B28,'Supporting Data'!$B$3:$J$368,5,)</f>
        <v>19</v>
      </c>
      <c r="AB28" s="4">
        <f>VLOOKUP(B28,'Supporting Data'!$B$3:$J$368,6,)</f>
        <v>30</v>
      </c>
      <c r="AC28" s="4">
        <f>VLOOKUP(B28,'Supporting Data'!$B$3:$J$368,7,)</f>
        <v>352</v>
      </c>
      <c r="AD28" s="4">
        <f>VLOOKUP(B28,'Supporting Data'!$B$3:$J$368,8,)</f>
        <v>34</v>
      </c>
      <c r="AE28" s="5">
        <f>VLOOKUP(B28,'Supporting Data'!$B$3:$J$368,9,)</f>
        <v>0.92</v>
      </c>
      <c r="AF28" s="5">
        <f t="shared" si="9"/>
        <v>0.10526315666056509</v>
      </c>
      <c r="AG28" s="4">
        <f t="shared" si="4"/>
        <v>9997171</v>
      </c>
      <c r="AH28" s="4">
        <f t="shared" si="5"/>
        <v>3568990</v>
      </c>
      <c r="AI28" s="4">
        <f t="shared" si="6"/>
        <v>2378375</v>
      </c>
      <c r="AJ28" s="4">
        <f t="shared" si="7"/>
        <v>1762376</v>
      </c>
      <c r="AK28" s="5">
        <f t="shared" si="10"/>
        <v>0.15084092719562014</v>
      </c>
      <c r="AL28" s="5">
        <f t="shared" si="11"/>
        <v>0.23304387181697428</v>
      </c>
      <c r="AM28" s="5">
        <f t="shared" si="12"/>
        <v>0.16190708358451911</v>
      </c>
      <c r="AN28" s="5">
        <f t="shared" si="13"/>
        <v>9.2882647461171253E-2</v>
      </c>
    </row>
    <row r="29" spans="2:40" x14ac:dyDescent="0.3">
      <c r="B29" s="3">
        <v>43492</v>
      </c>
      <c r="C29" s="4">
        <v>45338648</v>
      </c>
      <c r="D29" s="4">
        <v>9616327</v>
      </c>
      <c r="E29" s="4">
        <v>3400333</v>
      </c>
      <c r="F29" s="4">
        <v>2358471</v>
      </c>
      <c r="G29" s="7">
        <v>1784419</v>
      </c>
      <c r="H29" s="5">
        <f t="shared" si="0"/>
        <v>3.9357569727266679E-2</v>
      </c>
      <c r="I29" s="5">
        <f t="shared" si="14"/>
        <v>-1.9630799659368758E-2</v>
      </c>
      <c r="J29" s="5">
        <f t="shared" si="8"/>
        <v>2.0202019974729035E-2</v>
      </c>
      <c r="K29" s="5">
        <f t="shared" si="15"/>
        <v>-3.9044050937170782E-2</v>
      </c>
      <c r="L29" s="5">
        <v>0.21209999468885796</v>
      </c>
      <c r="M29" s="5">
        <v>0.35359997637351559</v>
      </c>
      <c r="N29" s="5">
        <v>0.69360000917557196</v>
      </c>
      <c r="O29" s="5">
        <v>0.75659993275304216</v>
      </c>
      <c r="P29" s="4">
        <f>VLOOKUP(B29,'Channel wise traffic'!$B$3:$F$368,2,FALSE)</f>
        <v>16321913</v>
      </c>
      <c r="Q29" s="4">
        <f>VLOOKUP(B29,'Channel wise traffic'!$B$3:$F$368,3,FALSE)</f>
        <v>12241435</v>
      </c>
      <c r="R29" s="4">
        <f>VLOOKUP(B29,'Channel wise traffic'!$B$3:$F$368,4,)</f>
        <v>4987251</v>
      </c>
      <c r="S29" s="4">
        <f>VLOOKUP(B29,'Channel wise traffic'!$B$3:$F$368,5,)</f>
        <v>11788048</v>
      </c>
      <c r="T29" s="5">
        <f>VLOOKUP(B29,'Channel wise traffic'!$B$3:$J$368,6,)</f>
        <v>2.0202007574737113E-2</v>
      </c>
      <c r="U29" s="5">
        <f>VLOOKUP(B29,'Channel wise traffic'!$B$3:$J$368,7,)</f>
        <v>2.0202049665681399E-2</v>
      </c>
      <c r="V29" s="5">
        <f>VLOOKUP(B29,'Channel wise traffic'!$B$3:$J$368,8,)</f>
        <v>2.0202135913869546E-2</v>
      </c>
      <c r="W29" s="5">
        <f>VLOOKUP(B29,'Channel wise traffic'!$B$3:$J$368,9,)</f>
        <v>2.0202047302114057E-2</v>
      </c>
      <c r="X29" s="4">
        <f>VLOOKUP(B29,'Supporting Data'!$B$3:$J$368,2,)</f>
        <v>393831</v>
      </c>
      <c r="Y29" s="5">
        <f>VLOOKUP(B29,'Supporting Data'!$B$3:$J$368,3,)</f>
        <v>0.19</v>
      </c>
      <c r="Z29" s="4">
        <f>VLOOKUP(B29,'Supporting Data'!$B$3:$J$368,4,)</f>
        <v>30</v>
      </c>
      <c r="AA29" s="4">
        <f>VLOOKUP(B29,'Supporting Data'!$B$3:$J$368,5,)</f>
        <v>21</v>
      </c>
      <c r="AB29" s="4">
        <f>VLOOKUP(B29,'Supporting Data'!$B$3:$J$368,6,)</f>
        <v>30</v>
      </c>
      <c r="AC29" s="4">
        <f>VLOOKUP(B29,'Supporting Data'!$B$3:$J$368,7,)</f>
        <v>390</v>
      </c>
      <c r="AD29" s="4">
        <f>VLOOKUP(B29,'Supporting Data'!$B$3:$J$368,8,)</f>
        <v>35</v>
      </c>
      <c r="AE29" s="5">
        <f>VLOOKUP(B29,'Supporting Data'!$B$3:$J$368,9,)</f>
        <v>0.91</v>
      </c>
      <c r="AF29" s="5">
        <f t="shared" si="9"/>
        <v>2.0202019974729108E-2</v>
      </c>
      <c r="AG29" s="4">
        <f t="shared" si="4"/>
        <v>9616327</v>
      </c>
      <c r="AH29" s="4">
        <f t="shared" si="5"/>
        <v>3400333</v>
      </c>
      <c r="AI29" s="4">
        <f t="shared" si="6"/>
        <v>2358471</v>
      </c>
      <c r="AJ29" s="4">
        <f t="shared" si="7"/>
        <v>1784419</v>
      </c>
      <c r="AK29" s="5">
        <f t="shared" si="10"/>
        <v>4.0812173884620329E-2</v>
      </c>
      <c r="AL29" s="5">
        <f t="shared" si="11"/>
        <v>4.0812059993878158E-2</v>
      </c>
      <c r="AM29" s="5">
        <f t="shared" si="12"/>
        <v>2.0796633688564325E-2</v>
      </c>
      <c r="AN29" s="5">
        <f t="shared" si="13"/>
        <v>-1.9630799659368758E-2</v>
      </c>
    </row>
    <row r="30" spans="2:40" x14ac:dyDescent="0.3">
      <c r="B30" s="3">
        <v>43493</v>
      </c>
      <c r="C30" s="4">
        <v>21282993</v>
      </c>
      <c r="D30" s="4">
        <v>5267540</v>
      </c>
      <c r="E30" s="4">
        <v>2043805</v>
      </c>
      <c r="F30" s="4">
        <v>1536737</v>
      </c>
      <c r="G30" s="7">
        <v>1310529</v>
      </c>
      <c r="H30" s="5">
        <f t="shared" si="0"/>
        <v>6.157634877763668E-2</v>
      </c>
      <c r="I30" s="5">
        <f t="shared" si="14"/>
        <v>-0.11250036399885421</v>
      </c>
      <c r="J30" s="5">
        <f t="shared" si="8"/>
        <v>-3.9215703977760197E-2</v>
      </c>
      <c r="K30" s="5">
        <f t="shared" si="15"/>
        <v>-7.6275872039646142E-2</v>
      </c>
      <c r="L30" s="5">
        <v>0.2474999639383427</v>
      </c>
      <c r="M30" s="5">
        <v>0.38799990128219247</v>
      </c>
      <c r="N30" s="5">
        <v>0.75190001003031115</v>
      </c>
      <c r="O30" s="5">
        <v>0.8527997959312491</v>
      </c>
      <c r="P30" s="4">
        <f>VLOOKUP(B30,'Channel wise traffic'!$B$3:$F$368,2,FALSE)</f>
        <v>7661877</v>
      </c>
      <c r="Q30" s="4">
        <f>VLOOKUP(B30,'Channel wise traffic'!$B$3:$F$368,3,FALSE)</f>
        <v>5746408</v>
      </c>
      <c r="R30" s="4">
        <f>VLOOKUP(B30,'Channel wise traffic'!$B$3:$F$368,4,)</f>
        <v>2341129</v>
      </c>
      <c r="S30" s="4">
        <f>VLOOKUP(B30,'Channel wise traffic'!$B$3:$F$368,5,)</f>
        <v>5533578</v>
      </c>
      <c r="T30" s="5">
        <f>VLOOKUP(B30,'Channel wise traffic'!$B$3:$J$368,6,)</f>
        <v>-3.921572561506792E-2</v>
      </c>
      <c r="U30" s="5">
        <f>VLOOKUP(B30,'Channel wise traffic'!$B$3:$J$368,7,)</f>
        <v>-3.9215643655570065E-2</v>
      </c>
      <c r="V30" s="5">
        <f>VLOOKUP(B30,'Channel wise traffic'!$B$3:$J$368,8,)</f>
        <v>-3.9215573617435218E-2</v>
      </c>
      <c r="W30" s="5">
        <f>VLOOKUP(B30,'Channel wise traffic'!$B$3:$J$368,9,)</f>
        <v>-3.9215631802964057E-2</v>
      </c>
      <c r="X30" s="4">
        <f>VLOOKUP(B30,'Supporting Data'!$B$3:$J$368,2,)</f>
        <v>399983</v>
      </c>
      <c r="Y30" s="5">
        <f>VLOOKUP(B30,'Supporting Data'!$B$3:$J$368,3,)</f>
        <v>0.19</v>
      </c>
      <c r="Z30" s="4">
        <f>VLOOKUP(B30,'Supporting Data'!$B$3:$J$368,4,)</f>
        <v>40</v>
      </c>
      <c r="AA30" s="4">
        <f>VLOOKUP(B30,'Supporting Data'!$B$3:$J$368,5,)</f>
        <v>19</v>
      </c>
      <c r="AB30" s="4">
        <f>VLOOKUP(B30,'Supporting Data'!$B$3:$J$368,6,)</f>
        <v>26</v>
      </c>
      <c r="AC30" s="4">
        <f>VLOOKUP(B30,'Supporting Data'!$B$3:$J$368,7,)</f>
        <v>370</v>
      </c>
      <c r="AD30" s="4">
        <f>VLOOKUP(B30,'Supporting Data'!$B$3:$J$368,8,)</f>
        <v>34</v>
      </c>
      <c r="AE30" s="5">
        <f>VLOOKUP(B30,'Supporting Data'!$B$3:$J$368,9,)</f>
        <v>0.91</v>
      </c>
      <c r="AF30" s="5">
        <f t="shared" si="9"/>
        <v>-3.9215703977760252E-2</v>
      </c>
      <c r="AG30" s="4">
        <f t="shared" si="4"/>
        <v>5267540</v>
      </c>
      <c r="AH30" s="4">
        <f t="shared" si="5"/>
        <v>2043805.0000000002</v>
      </c>
      <c r="AI30" s="4">
        <f t="shared" si="6"/>
        <v>1536737</v>
      </c>
      <c r="AJ30" s="4">
        <f t="shared" si="7"/>
        <v>1310529</v>
      </c>
      <c r="AK30" s="5">
        <f t="shared" si="10"/>
        <v>-8.5407291475314118E-2</v>
      </c>
      <c r="AL30" s="5">
        <f t="shared" si="11"/>
        <v>-0.14696655906735001</v>
      </c>
      <c r="AM30" s="5">
        <f t="shared" si="12"/>
        <v>-0.15516878350422514</v>
      </c>
      <c r="AN30" s="5">
        <f t="shared" si="13"/>
        <v>-0.11250036399885421</v>
      </c>
    </row>
    <row r="31" spans="2:40" x14ac:dyDescent="0.3">
      <c r="B31" s="3">
        <v>43494</v>
      </c>
      <c r="C31" s="4">
        <v>22368860</v>
      </c>
      <c r="D31" s="4">
        <v>2628341</v>
      </c>
      <c r="E31" s="4">
        <v>1093389</v>
      </c>
      <c r="F31" s="4">
        <v>790192</v>
      </c>
      <c r="G31" s="7">
        <v>628519</v>
      </c>
      <c r="H31" s="5">
        <f t="shared" si="0"/>
        <v>2.8097945089736356E-2</v>
      </c>
      <c r="I31" s="5">
        <f>(G31/G24)-1</f>
        <v>-0.71708723442563915</v>
      </c>
      <c r="J31" s="5">
        <f>(C31/C24)-1</f>
        <v>-0.40462427961056557</v>
      </c>
      <c r="K31" s="5">
        <f>(H31/H24)-1</f>
        <v>-0.52481642115115479</v>
      </c>
      <c r="L31" s="5">
        <v>0.11749999776474974</v>
      </c>
      <c r="M31" s="5">
        <v>0.41599967431927592</v>
      </c>
      <c r="N31" s="5">
        <v>0.72269978937048018</v>
      </c>
      <c r="O31" s="5">
        <v>0.79540035839390932</v>
      </c>
      <c r="P31" s="4">
        <f>VLOOKUP(B31,'Channel wise traffic'!$B$3:$F$368,2,FALSE)</f>
        <v>8052789</v>
      </c>
      <c r="Q31" s="4">
        <f>VLOOKUP(B31,'Channel wise traffic'!$B$3:$F$368,3,FALSE)</f>
        <v>6039592</v>
      </c>
      <c r="R31" s="4">
        <f>VLOOKUP(B31,'Channel wise traffic'!$B$3:$F$368,4,)</f>
        <v>2460574</v>
      </c>
      <c r="S31" s="4">
        <f>VLOOKUP(B31,'Channel wise traffic'!$B$3:$F$368,5,)</f>
        <v>5815903</v>
      </c>
      <c r="T31" s="5">
        <f>VLOOKUP(B31,'Channel wise traffic'!$B$3:$J$368,6,)</f>
        <v>-0.40462431164582546</v>
      </c>
      <c r="U31" s="5">
        <f>VLOOKUP(B31,'Channel wise traffic'!$B$3:$J$368,7,)</f>
        <v>1.9768798121875975</v>
      </c>
      <c r="V31" s="5">
        <f>VLOOKUP(B31,'Channel wise traffic'!$B$3:$J$368,8,)</f>
        <v>-0.87590011321220818</v>
      </c>
      <c r="W31" s="5">
        <f>VLOOKUP(B31,'Channel wise traffic'!$B$3:$J$368,9,)</f>
        <v>1.6565878173136039</v>
      </c>
      <c r="X31" s="4">
        <f>VLOOKUP(B31,'Supporting Data'!$B$3:$J$368,2,)</f>
        <v>274777</v>
      </c>
      <c r="Y31" s="5">
        <f>VLOOKUP(B31,'Supporting Data'!$B$3:$J$368,3,)</f>
        <v>0.17</v>
      </c>
      <c r="Z31" s="4">
        <f>VLOOKUP(B31,'Supporting Data'!$B$3:$J$368,4,)</f>
        <v>31</v>
      </c>
      <c r="AA31" s="4">
        <f>VLOOKUP(B31,'Supporting Data'!$B$3:$J$368,5,)</f>
        <v>22</v>
      </c>
      <c r="AB31" s="4">
        <f>VLOOKUP(B31,'Supporting Data'!$B$3:$J$368,6,)</f>
        <v>25</v>
      </c>
      <c r="AC31" s="4">
        <f>VLOOKUP(B31,'Supporting Data'!$B$3:$J$368,7,)</f>
        <v>376</v>
      </c>
      <c r="AD31" s="4">
        <f>VLOOKUP(B31,'Supporting Data'!$B$3:$J$368,8,)</f>
        <v>37</v>
      </c>
      <c r="AE31" s="5">
        <f>VLOOKUP(B31,'Supporting Data'!$B$3:$J$368,9,)</f>
        <v>0.94</v>
      </c>
      <c r="AF31" s="5">
        <f t="shared" si="9"/>
        <v>-0.40462427961056557</v>
      </c>
      <c r="AG31" s="4">
        <f t="shared" si="4"/>
        <v>2628341</v>
      </c>
      <c r="AH31" s="4">
        <f t="shared" si="5"/>
        <v>1093389</v>
      </c>
      <c r="AI31" s="4">
        <f t="shared" si="6"/>
        <v>790192</v>
      </c>
      <c r="AJ31" s="4">
        <f t="shared" si="7"/>
        <v>628519</v>
      </c>
      <c r="AK31" s="5">
        <f t="shared" si="10"/>
        <v>-0.73093596441362962</v>
      </c>
      <c r="AL31" s="5">
        <f t="shared" si="11"/>
        <v>-0.70851416975554826</v>
      </c>
      <c r="AM31" s="5">
        <f t="shared" si="12"/>
        <v>-0.70250419310692758</v>
      </c>
      <c r="AN31" s="5">
        <f t="shared" si="13"/>
        <v>-0.71708723442563915</v>
      </c>
    </row>
    <row r="32" spans="2:40" x14ac:dyDescent="0.3">
      <c r="B32" s="3">
        <v>43495</v>
      </c>
      <c r="C32" s="4">
        <v>22368860</v>
      </c>
      <c r="D32" s="4">
        <v>5536293</v>
      </c>
      <c r="E32" s="4">
        <v>2303097</v>
      </c>
      <c r="F32" s="4">
        <v>1614011</v>
      </c>
      <c r="G32" s="7">
        <v>1283784</v>
      </c>
      <c r="H32" s="5">
        <f t="shared" si="0"/>
        <v>5.739157024542154E-2</v>
      </c>
      <c r="I32" s="5">
        <f t="shared" si="14"/>
        <v>-7.8019563062868946E-2</v>
      </c>
      <c r="J32" s="5">
        <f t="shared" si="8"/>
        <v>4.0404011745583279E-2</v>
      </c>
      <c r="K32" s="5">
        <f t="shared" si="15"/>
        <v>-0.11382460416483964</v>
      </c>
      <c r="L32" s="5">
        <v>0.24750000670575076</v>
      </c>
      <c r="M32" s="5">
        <v>0.41599983960386488</v>
      </c>
      <c r="N32" s="5">
        <v>0.70080027024480518</v>
      </c>
      <c r="O32" s="5">
        <v>0.7953997835206823</v>
      </c>
      <c r="P32" s="4">
        <f>VLOOKUP(B32,'Channel wise traffic'!$B$3:$F$368,2,FALSE)</f>
        <v>8052789</v>
      </c>
      <c r="Q32" s="4">
        <f>VLOOKUP(B32,'Channel wise traffic'!$B$3:$F$368,3,FALSE)</f>
        <v>6039592</v>
      </c>
      <c r="R32" s="4">
        <f>VLOOKUP(B32,'Channel wise traffic'!$B$3:$F$368,4,)</f>
        <v>2460574</v>
      </c>
      <c r="S32" s="4">
        <f>VLOOKUP(B32,'Channel wise traffic'!$B$3:$F$368,5,)</f>
        <v>5815903</v>
      </c>
      <c r="T32" s="5">
        <f>VLOOKUP(B32,'Channel wise traffic'!$B$3:$J$368,6,)</f>
        <v>4.0403950356973972E-2</v>
      </c>
      <c r="U32" s="5">
        <f>VLOOKUP(B32,'Channel wise traffic'!$B$3:$J$368,7,)</f>
        <v>4.0403993422962303E-2</v>
      </c>
      <c r="V32" s="5">
        <f>VLOOKUP(B32,'Channel wise traffic'!$B$3:$J$368,8,)</f>
        <v>4.0403920815824668E-2</v>
      </c>
      <c r="W32" s="5">
        <f>VLOOKUP(B32,'Channel wise traffic'!$B$3:$J$368,9,)</f>
        <v>4.0403982581171505E-2</v>
      </c>
      <c r="X32" s="4">
        <f>VLOOKUP(B32,'Supporting Data'!$B$3:$J$368,2,)</f>
        <v>390375</v>
      </c>
      <c r="Y32" s="5">
        <f>VLOOKUP(B32,'Supporting Data'!$B$3:$J$368,3,)</f>
        <v>0.18</v>
      </c>
      <c r="Z32" s="4">
        <f>VLOOKUP(B32,'Supporting Data'!$B$3:$J$368,4,)</f>
        <v>37</v>
      </c>
      <c r="AA32" s="4">
        <f>VLOOKUP(B32,'Supporting Data'!$B$3:$J$368,5,)</f>
        <v>18</v>
      </c>
      <c r="AB32" s="4">
        <f>VLOOKUP(B32,'Supporting Data'!$B$3:$J$368,6,)</f>
        <v>26</v>
      </c>
      <c r="AC32" s="4">
        <f>VLOOKUP(B32,'Supporting Data'!$B$3:$J$368,7,)</f>
        <v>366</v>
      </c>
      <c r="AD32" s="4">
        <f>VLOOKUP(B32,'Supporting Data'!$B$3:$J$368,8,)</f>
        <v>37</v>
      </c>
      <c r="AE32" s="5">
        <f>VLOOKUP(B32,'Supporting Data'!$B$3:$J$368,9,)</f>
        <v>0.93</v>
      </c>
      <c r="AF32" s="5">
        <f t="shared" si="9"/>
        <v>4.0404011745583182E-2</v>
      </c>
      <c r="AG32" s="4">
        <f t="shared" si="4"/>
        <v>5536293</v>
      </c>
      <c r="AH32" s="4">
        <f t="shared" si="5"/>
        <v>2303097</v>
      </c>
      <c r="AI32" s="4">
        <f t="shared" si="6"/>
        <v>1614011</v>
      </c>
      <c r="AJ32" s="4">
        <f t="shared" si="7"/>
        <v>1283784</v>
      </c>
      <c r="AK32" s="5">
        <f t="shared" si="10"/>
        <v>1.9802011202492364E-2</v>
      </c>
      <c r="AL32" s="5">
        <f t="shared" si="11"/>
        <v>1.980183113802525E-2</v>
      </c>
      <c r="AM32" s="5">
        <f t="shared" si="12"/>
        <v>-2.0989739872559698E-2</v>
      </c>
      <c r="AN32" s="5">
        <f t="shared" si="13"/>
        <v>-7.8019563062868946E-2</v>
      </c>
    </row>
    <row r="33" spans="2:40" x14ac:dyDescent="0.3">
      <c r="B33" s="3">
        <v>43496</v>
      </c>
      <c r="C33" s="4">
        <v>20848646</v>
      </c>
      <c r="D33" s="4">
        <v>5316404</v>
      </c>
      <c r="E33" s="4">
        <v>2147827</v>
      </c>
      <c r="F33" s="4">
        <v>1520876</v>
      </c>
      <c r="G33" s="7">
        <v>1272061</v>
      </c>
      <c r="H33" s="5">
        <f t="shared" si="0"/>
        <v>6.1014082161498638E-2</v>
      </c>
      <c r="I33" s="5">
        <f t="shared" si="14"/>
        <v>0.20059441674862155</v>
      </c>
      <c r="J33" s="5">
        <f t="shared" si="8"/>
        <v>1.0526296401619062E-2</v>
      </c>
      <c r="K33" s="5">
        <f t="shared" si="15"/>
        <v>0.18808824770202981</v>
      </c>
      <c r="L33" s="5">
        <v>0.25499996498573574</v>
      </c>
      <c r="M33" s="5">
        <v>0.4039999593710335</v>
      </c>
      <c r="N33" s="5">
        <v>0.70809986092920896</v>
      </c>
      <c r="O33" s="5">
        <v>0.83640020619695488</v>
      </c>
      <c r="P33" s="4">
        <f>VLOOKUP(B33,'Channel wise traffic'!$B$3:$F$368,2,FALSE)</f>
        <v>7505512</v>
      </c>
      <c r="Q33" s="4">
        <f>VLOOKUP(B33,'Channel wise traffic'!$B$3:$F$368,3,FALSE)</f>
        <v>5629134</v>
      </c>
      <c r="R33" s="4">
        <f>VLOOKUP(B33,'Channel wise traffic'!$B$3:$F$368,4,)</f>
        <v>2293351</v>
      </c>
      <c r="S33" s="4">
        <f>VLOOKUP(B33,'Channel wise traffic'!$B$3:$F$368,5,)</f>
        <v>5420648</v>
      </c>
      <c r="T33" s="5">
        <f>VLOOKUP(B33,'Channel wise traffic'!$B$3:$J$368,6,)</f>
        <v>1.0526259099838065E-2</v>
      </c>
      <c r="U33" s="5">
        <f>VLOOKUP(B33,'Channel wise traffic'!$B$3:$J$368,7,)</f>
        <v>1.0526349803258173E-2</v>
      </c>
      <c r="V33" s="5">
        <f>VLOOKUP(B33,'Channel wise traffic'!$B$3:$J$368,8,)</f>
        <v>1.0526283321774077E-2</v>
      </c>
      <c r="W33" s="5">
        <f>VLOOKUP(B33,'Channel wise traffic'!$B$3:$J$368,9,)</f>
        <v>1.0526300090806018E-2</v>
      </c>
      <c r="X33" s="4">
        <f>VLOOKUP(B33,'Supporting Data'!$B$3:$J$368,2,)</f>
        <v>393482</v>
      </c>
      <c r="Y33" s="5">
        <f>VLOOKUP(B33,'Supporting Data'!$B$3:$J$368,3,)</f>
        <v>0.18</v>
      </c>
      <c r="Z33" s="4">
        <f>VLOOKUP(B33,'Supporting Data'!$B$3:$J$368,4,)</f>
        <v>38</v>
      </c>
      <c r="AA33" s="4">
        <f>VLOOKUP(B33,'Supporting Data'!$B$3:$J$368,5,)</f>
        <v>18</v>
      </c>
      <c r="AB33" s="4">
        <f>VLOOKUP(B33,'Supporting Data'!$B$3:$J$368,6,)</f>
        <v>25</v>
      </c>
      <c r="AC33" s="4">
        <f>VLOOKUP(B33,'Supporting Data'!$B$3:$J$368,7,)</f>
        <v>354</v>
      </c>
      <c r="AD33" s="4">
        <f>VLOOKUP(B33,'Supporting Data'!$B$3:$J$368,8,)</f>
        <v>33</v>
      </c>
      <c r="AE33" s="5">
        <f>VLOOKUP(B33,'Supporting Data'!$B$3:$J$368,9,)</f>
        <v>0.94</v>
      </c>
      <c r="AF33" s="5">
        <f t="shared" si="9"/>
        <v>1.0526296401619022E-2</v>
      </c>
      <c r="AG33" s="4">
        <f t="shared" si="4"/>
        <v>5316403.9999999991</v>
      </c>
      <c r="AH33" s="4">
        <f t="shared" si="5"/>
        <v>2147827</v>
      </c>
      <c r="AI33" s="4">
        <f t="shared" si="6"/>
        <v>1520876</v>
      </c>
      <c r="AJ33" s="4">
        <f t="shared" si="7"/>
        <v>1272061</v>
      </c>
      <c r="AK33" s="5">
        <f t="shared" si="10"/>
        <v>8.4986165232713295E-2</v>
      </c>
      <c r="AL33" s="5">
        <f t="shared" si="11"/>
        <v>0.15351156558305901</v>
      </c>
      <c r="AM33" s="5">
        <f t="shared" si="12"/>
        <v>0.14174136886507971</v>
      </c>
      <c r="AN33" s="5">
        <f t="shared" si="13"/>
        <v>0.20059441674862155</v>
      </c>
    </row>
    <row r="34" spans="2:40" x14ac:dyDescent="0.3">
      <c r="B34" s="3">
        <v>43497</v>
      </c>
      <c r="C34" s="4">
        <v>20631473</v>
      </c>
      <c r="D34" s="4">
        <v>5054710</v>
      </c>
      <c r="E34" s="4">
        <v>2082540</v>
      </c>
      <c r="F34" s="4">
        <v>1565862</v>
      </c>
      <c r="G34" s="7">
        <v>1322527</v>
      </c>
      <c r="H34" s="5">
        <f t="shared" si="0"/>
        <v>6.4102403158514176E-2</v>
      </c>
      <c r="I34" s="5">
        <f t="shared" si="14"/>
        <v>7.1616556279585408E-2</v>
      </c>
      <c r="J34" s="5">
        <f t="shared" si="8"/>
        <v>0</v>
      </c>
      <c r="K34" s="5">
        <f t="shared" si="15"/>
        <v>7.1616556279585408E-2</v>
      </c>
      <c r="L34" s="5">
        <v>0.24499995710437156</v>
      </c>
      <c r="M34" s="5">
        <v>0.4119998971256511</v>
      </c>
      <c r="N34" s="5">
        <v>0.75190008355181648</v>
      </c>
      <c r="O34" s="5">
        <v>0.84459997113411012</v>
      </c>
      <c r="P34" s="4">
        <f>VLOOKUP(B34,'Channel wise traffic'!$B$3:$F$368,2,FALSE)</f>
        <v>7427330</v>
      </c>
      <c r="Q34" s="4">
        <f>VLOOKUP(B34,'Channel wise traffic'!$B$3:$F$368,3,FALSE)</f>
        <v>5570497</v>
      </c>
      <c r="R34" s="4">
        <f>VLOOKUP(B34,'Channel wise traffic'!$B$3:$F$368,4,)</f>
        <v>2269462</v>
      </c>
      <c r="S34" s="4">
        <f>VLOOKUP(B34,'Channel wise traffic'!$B$3:$F$368,5,)</f>
        <v>5364183</v>
      </c>
      <c r="T34" s="5">
        <f>VLOOKUP(B34,'Channel wise traffic'!$B$3:$J$368,6,)</f>
        <v>0</v>
      </c>
      <c r="U34" s="5">
        <f>VLOOKUP(B34,'Channel wise traffic'!$B$3:$J$368,7,)</f>
        <v>0</v>
      </c>
      <c r="V34" s="5">
        <f>VLOOKUP(B34,'Channel wise traffic'!$B$3:$J$368,8,)</f>
        <v>0</v>
      </c>
      <c r="W34" s="5">
        <f>VLOOKUP(B34,'Channel wise traffic'!$B$3:$J$368,9,)</f>
        <v>0</v>
      </c>
      <c r="X34" s="4">
        <f>VLOOKUP(B34,'Supporting Data'!$B$3:$J$368,2,)</f>
        <v>393763</v>
      </c>
      <c r="Y34" s="5">
        <f>VLOOKUP(B34,'Supporting Data'!$B$3:$J$368,3,)</f>
        <v>0.18</v>
      </c>
      <c r="Z34" s="4">
        <f>VLOOKUP(B34,'Supporting Data'!$B$3:$J$368,4,)</f>
        <v>34</v>
      </c>
      <c r="AA34" s="4">
        <f>VLOOKUP(B34,'Supporting Data'!$B$3:$J$368,5,)</f>
        <v>17</v>
      </c>
      <c r="AB34" s="4">
        <f>VLOOKUP(B34,'Supporting Data'!$B$3:$J$368,6,)</f>
        <v>28</v>
      </c>
      <c r="AC34" s="4">
        <f>VLOOKUP(B34,'Supporting Data'!$B$3:$J$368,7,)</f>
        <v>394</v>
      </c>
      <c r="AD34" s="4">
        <f>VLOOKUP(B34,'Supporting Data'!$B$3:$J$368,8,)</f>
        <v>38</v>
      </c>
      <c r="AE34" s="5">
        <f>VLOOKUP(B34,'Supporting Data'!$B$3:$J$368,9,)</f>
        <v>0.94</v>
      </c>
      <c r="AF34" s="5">
        <f t="shared" si="9"/>
        <v>0</v>
      </c>
      <c r="AG34" s="4">
        <f t="shared" si="4"/>
        <v>5054710</v>
      </c>
      <c r="AH34" s="4">
        <f t="shared" si="5"/>
        <v>2082540</v>
      </c>
      <c r="AI34" s="4">
        <f t="shared" si="6"/>
        <v>1565862</v>
      </c>
      <c r="AJ34" s="4">
        <f t="shared" si="7"/>
        <v>1322527</v>
      </c>
      <c r="AK34" s="5">
        <f t="shared" si="10"/>
        <v>0</v>
      </c>
      <c r="AL34" s="5">
        <f t="shared" si="11"/>
        <v>2.9999742814127872E-2</v>
      </c>
      <c r="AM34" s="5">
        <f t="shared" si="12"/>
        <v>3.0000249958230585E-2</v>
      </c>
      <c r="AN34" s="5">
        <f t="shared" si="13"/>
        <v>7.1616556279585408E-2</v>
      </c>
    </row>
    <row r="35" spans="2:40" x14ac:dyDescent="0.3">
      <c r="B35" s="3">
        <v>43498</v>
      </c>
      <c r="C35" s="4">
        <v>43543058</v>
      </c>
      <c r="D35" s="4">
        <v>9052601</v>
      </c>
      <c r="E35" s="4">
        <v>2985548</v>
      </c>
      <c r="F35" s="4">
        <v>2070776</v>
      </c>
      <c r="G35" s="7">
        <v>1566749</v>
      </c>
      <c r="H35" s="5">
        <f t="shared" si="0"/>
        <v>3.598160239457688E-2</v>
      </c>
      <c r="I35" s="5">
        <f t="shared" si="14"/>
        <v>-0.11100185204519353</v>
      </c>
      <c r="J35" s="5">
        <f t="shared" si="8"/>
        <v>-7.6190475382247658E-2</v>
      </c>
      <c r="K35" s="5">
        <f t="shared" si="15"/>
        <v>-3.7682418004241769E-2</v>
      </c>
      <c r="L35" s="5">
        <v>0.20789998258735065</v>
      </c>
      <c r="M35" s="5">
        <v>0.32980002101053607</v>
      </c>
      <c r="N35" s="5">
        <v>0.6935999689169291</v>
      </c>
      <c r="O35" s="5">
        <v>0.7565999412780523</v>
      </c>
      <c r="P35" s="4">
        <f>VLOOKUP(B35,'Channel wise traffic'!$B$3:$F$368,2,FALSE)</f>
        <v>15675500</v>
      </c>
      <c r="Q35" s="4">
        <f>VLOOKUP(B35,'Channel wise traffic'!$B$3:$F$368,3,FALSE)</f>
        <v>11756625</v>
      </c>
      <c r="R35" s="4">
        <f>VLOOKUP(B35,'Channel wise traffic'!$B$3:$F$368,4,)</f>
        <v>4789736</v>
      </c>
      <c r="S35" s="4">
        <f>VLOOKUP(B35,'Channel wise traffic'!$B$3:$F$368,5,)</f>
        <v>11321195</v>
      </c>
      <c r="T35" s="5">
        <f>VLOOKUP(B35,'Channel wise traffic'!$B$3:$J$368,6,)</f>
        <v>-7.6190490222222906E-2</v>
      </c>
      <c r="U35" s="5">
        <f>VLOOKUP(B35,'Channel wise traffic'!$B$3:$J$368,7,)</f>
        <v>-7.6190508369948007E-2</v>
      </c>
      <c r="V35" s="5">
        <f>VLOOKUP(B35,'Channel wise traffic'!$B$3:$J$368,8,)</f>
        <v>-7.6190516601906455E-2</v>
      </c>
      <c r="W35" s="5">
        <f>VLOOKUP(B35,'Channel wise traffic'!$B$3:$J$368,9,)</f>
        <v>-7.6190415573328618E-2</v>
      </c>
      <c r="X35" s="4">
        <f>VLOOKUP(B35,'Supporting Data'!$B$3:$J$368,2,)</f>
        <v>391275</v>
      </c>
      <c r="Y35" s="5">
        <f>VLOOKUP(B35,'Supporting Data'!$B$3:$J$368,3,)</f>
        <v>0.18</v>
      </c>
      <c r="Z35" s="4">
        <f>VLOOKUP(B35,'Supporting Data'!$B$3:$J$368,4,)</f>
        <v>33</v>
      </c>
      <c r="AA35" s="4">
        <f>VLOOKUP(B35,'Supporting Data'!$B$3:$J$368,5,)</f>
        <v>20</v>
      </c>
      <c r="AB35" s="4">
        <f>VLOOKUP(B35,'Supporting Data'!$B$3:$J$368,6,)</f>
        <v>27</v>
      </c>
      <c r="AC35" s="4">
        <f>VLOOKUP(B35,'Supporting Data'!$B$3:$J$368,7,)</f>
        <v>350</v>
      </c>
      <c r="AD35" s="4">
        <f>VLOOKUP(B35,'Supporting Data'!$B$3:$J$368,8,)</f>
        <v>34</v>
      </c>
      <c r="AE35" s="5">
        <f>VLOOKUP(B35,'Supporting Data'!$B$3:$J$368,9,)</f>
        <v>0.95</v>
      </c>
      <c r="AF35" s="5">
        <f t="shared" si="9"/>
        <v>-7.6190475382247616E-2</v>
      </c>
      <c r="AG35" s="4">
        <f t="shared" si="4"/>
        <v>9052601</v>
      </c>
      <c r="AH35" s="4">
        <f t="shared" si="5"/>
        <v>2985548</v>
      </c>
      <c r="AI35" s="4">
        <f t="shared" si="6"/>
        <v>2070775.9999999998</v>
      </c>
      <c r="AJ35" s="4">
        <f t="shared" si="7"/>
        <v>1566749</v>
      </c>
      <c r="AK35" s="5">
        <f t="shared" si="10"/>
        <v>-9.4483729447060627E-2</v>
      </c>
      <c r="AL35" s="5">
        <f t="shared" si="11"/>
        <v>-0.16347538099014003</v>
      </c>
      <c r="AM35" s="5">
        <f t="shared" si="12"/>
        <v>-0.1293315814369056</v>
      </c>
      <c r="AN35" s="5">
        <f t="shared" si="13"/>
        <v>-0.11100185204519353</v>
      </c>
    </row>
    <row r="36" spans="2:40" x14ac:dyDescent="0.3">
      <c r="B36" s="3">
        <v>43499</v>
      </c>
      <c r="C36" s="4">
        <v>44889750</v>
      </c>
      <c r="D36" s="4">
        <v>9709653</v>
      </c>
      <c r="E36" s="4">
        <v>3268269</v>
      </c>
      <c r="F36" s="4">
        <v>2333544</v>
      </c>
      <c r="G36" s="7">
        <v>1892971</v>
      </c>
      <c r="H36" s="5">
        <f t="shared" si="0"/>
        <v>4.2169337098112596E-2</v>
      </c>
      <c r="I36" s="5">
        <f t="shared" si="14"/>
        <v>6.0833246003320962E-2</v>
      </c>
      <c r="J36" s="5">
        <f t="shared" si="8"/>
        <v>-9.9010010179394481E-3</v>
      </c>
      <c r="K36" s="5">
        <f t="shared" si="15"/>
        <v>7.1441590279339273E-2</v>
      </c>
      <c r="L36" s="5">
        <v>0.21630000167076002</v>
      </c>
      <c r="M36" s="5">
        <v>0.33659997942253961</v>
      </c>
      <c r="N36" s="5">
        <v>0.71399997980582386</v>
      </c>
      <c r="O36" s="5">
        <v>0.81120004593870954</v>
      </c>
      <c r="P36" s="4">
        <f>VLOOKUP(B36,'Channel wise traffic'!$B$3:$F$368,2,FALSE)</f>
        <v>16160310</v>
      </c>
      <c r="Q36" s="4">
        <f>VLOOKUP(B36,'Channel wise traffic'!$B$3:$F$368,3,FALSE)</f>
        <v>12120232</v>
      </c>
      <c r="R36" s="4">
        <f>VLOOKUP(B36,'Channel wise traffic'!$B$3:$F$368,4,)</f>
        <v>4937872</v>
      </c>
      <c r="S36" s="4">
        <f>VLOOKUP(B36,'Channel wise traffic'!$B$3:$F$368,5,)</f>
        <v>11671335</v>
      </c>
      <c r="T36" s="5">
        <f>VLOOKUP(B36,'Channel wise traffic'!$B$3:$J$368,6,)</f>
        <v>-9.9009840329378207E-3</v>
      </c>
      <c r="U36" s="5">
        <f>VLOOKUP(B36,'Channel wise traffic'!$B$3:$J$368,7,)</f>
        <v>-9.9010450980624443E-3</v>
      </c>
      <c r="V36" s="5">
        <f>VLOOKUP(B36,'Channel wise traffic'!$B$3:$J$368,8,)</f>
        <v>-9.9010456862909102E-3</v>
      </c>
      <c r="W36" s="5">
        <f>VLOOKUP(B36,'Channel wise traffic'!$B$3:$J$368,9,)</f>
        <v>-9.9009607018906154E-3</v>
      </c>
      <c r="X36" s="4">
        <f>VLOOKUP(B36,'Supporting Data'!$B$3:$J$368,2,)</f>
        <v>402690</v>
      </c>
      <c r="Y36" s="5">
        <f>VLOOKUP(B36,'Supporting Data'!$B$3:$J$368,3,)</f>
        <v>0.18</v>
      </c>
      <c r="Z36" s="4">
        <f>VLOOKUP(B36,'Supporting Data'!$B$3:$J$368,4,)</f>
        <v>30</v>
      </c>
      <c r="AA36" s="4">
        <f>VLOOKUP(B36,'Supporting Data'!$B$3:$J$368,5,)</f>
        <v>20</v>
      </c>
      <c r="AB36" s="4">
        <f>VLOOKUP(B36,'Supporting Data'!$B$3:$J$368,6,)</f>
        <v>30</v>
      </c>
      <c r="AC36" s="4">
        <f>VLOOKUP(B36,'Supporting Data'!$B$3:$J$368,7,)</f>
        <v>357</v>
      </c>
      <c r="AD36" s="4">
        <f>VLOOKUP(B36,'Supporting Data'!$B$3:$J$368,8,)</f>
        <v>38</v>
      </c>
      <c r="AE36" s="5">
        <f>VLOOKUP(B36,'Supporting Data'!$B$3:$J$368,9,)</f>
        <v>0.91</v>
      </c>
      <c r="AF36" s="5">
        <f t="shared" si="9"/>
        <v>-9.9010010179394845E-3</v>
      </c>
      <c r="AG36" s="4">
        <f t="shared" si="4"/>
        <v>9709653</v>
      </c>
      <c r="AH36" s="4">
        <f t="shared" si="5"/>
        <v>3268269</v>
      </c>
      <c r="AI36" s="4">
        <f t="shared" si="6"/>
        <v>2333544</v>
      </c>
      <c r="AJ36" s="4">
        <f t="shared" si="7"/>
        <v>1892971</v>
      </c>
      <c r="AK36" s="5">
        <f t="shared" si="10"/>
        <v>9.7049528369823612E-3</v>
      </c>
      <c r="AL36" s="5">
        <f t="shared" si="11"/>
        <v>-3.8838549047990334E-2</v>
      </c>
      <c r="AM36" s="5">
        <f t="shared" si="12"/>
        <v>-1.0569135681549602E-2</v>
      </c>
      <c r="AN36" s="5">
        <f t="shared" si="13"/>
        <v>6.0833246003320962E-2</v>
      </c>
    </row>
    <row r="37" spans="2:40" x14ac:dyDescent="0.3">
      <c r="B37" s="3">
        <v>43500</v>
      </c>
      <c r="C37" s="4">
        <v>21282993</v>
      </c>
      <c r="D37" s="4">
        <v>5054710</v>
      </c>
      <c r="E37" s="4">
        <v>2001665</v>
      </c>
      <c r="F37" s="4">
        <v>1475828</v>
      </c>
      <c r="G37" s="7">
        <v>1198077</v>
      </c>
      <c r="H37" s="5">
        <f t="shared" si="0"/>
        <v>5.6292693419576843E-2</v>
      </c>
      <c r="I37" s="5">
        <f t="shared" si="14"/>
        <v>-8.5806571239552931E-2</v>
      </c>
      <c r="J37" s="5">
        <f t="shared" si="8"/>
        <v>0</v>
      </c>
      <c r="K37" s="5">
        <f t="shared" si="15"/>
        <v>-8.5806571239552931E-2</v>
      </c>
      <c r="L37" s="5">
        <v>0.2374999606493316</v>
      </c>
      <c r="M37" s="5">
        <v>0.3959999683463542</v>
      </c>
      <c r="N37" s="5">
        <v>0.73730019758551002</v>
      </c>
      <c r="O37" s="5">
        <v>0.81179988453939078</v>
      </c>
      <c r="P37" s="4">
        <f>VLOOKUP(B37,'Channel wise traffic'!$B$3:$F$368,2,FALSE)</f>
        <v>7661877</v>
      </c>
      <c r="Q37" s="4">
        <f>VLOOKUP(B37,'Channel wise traffic'!$B$3:$F$368,3,FALSE)</f>
        <v>5746408</v>
      </c>
      <c r="R37" s="4">
        <f>VLOOKUP(B37,'Channel wise traffic'!$B$3:$F$368,4,)</f>
        <v>2341129</v>
      </c>
      <c r="S37" s="4">
        <f>VLOOKUP(B37,'Channel wise traffic'!$B$3:$F$368,5,)</f>
        <v>5533578</v>
      </c>
      <c r="T37" s="5">
        <f>VLOOKUP(B37,'Channel wise traffic'!$B$3:$J$368,6,)</f>
        <v>0</v>
      </c>
      <c r="U37" s="5">
        <f>VLOOKUP(B37,'Channel wise traffic'!$B$3:$J$368,7,)</f>
        <v>0</v>
      </c>
      <c r="V37" s="5">
        <f>VLOOKUP(B37,'Channel wise traffic'!$B$3:$J$368,8,)</f>
        <v>0</v>
      </c>
      <c r="W37" s="5">
        <f>VLOOKUP(B37,'Channel wise traffic'!$B$3:$J$368,9,)</f>
        <v>0</v>
      </c>
      <c r="X37" s="4">
        <f>VLOOKUP(B37,'Supporting Data'!$B$3:$J$368,2,)</f>
        <v>407158</v>
      </c>
      <c r="Y37" s="5">
        <f>VLOOKUP(B37,'Supporting Data'!$B$3:$J$368,3,)</f>
        <v>0.17</v>
      </c>
      <c r="Z37" s="4">
        <f>VLOOKUP(B37,'Supporting Data'!$B$3:$J$368,4,)</f>
        <v>39</v>
      </c>
      <c r="AA37" s="4">
        <f>VLOOKUP(B37,'Supporting Data'!$B$3:$J$368,5,)</f>
        <v>17</v>
      </c>
      <c r="AB37" s="4">
        <f>VLOOKUP(B37,'Supporting Data'!$B$3:$J$368,6,)</f>
        <v>26</v>
      </c>
      <c r="AC37" s="4">
        <f>VLOOKUP(B37,'Supporting Data'!$B$3:$J$368,7,)</f>
        <v>370</v>
      </c>
      <c r="AD37" s="4">
        <f>VLOOKUP(B37,'Supporting Data'!$B$3:$J$368,8,)</f>
        <v>37</v>
      </c>
      <c r="AE37" s="5">
        <f>VLOOKUP(B37,'Supporting Data'!$B$3:$J$368,9,)</f>
        <v>0.93</v>
      </c>
      <c r="AF37" s="5">
        <f t="shared" si="9"/>
        <v>0</v>
      </c>
      <c r="AG37" s="4">
        <f t="shared" si="4"/>
        <v>5054710</v>
      </c>
      <c r="AH37" s="4">
        <f t="shared" si="5"/>
        <v>2001665</v>
      </c>
      <c r="AI37" s="4">
        <f t="shared" si="6"/>
        <v>1475828</v>
      </c>
      <c r="AJ37" s="4">
        <f t="shared" si="7"/>
        <v>1198077</v>
      </c>
      <c r="AK37" s="5">
        <f t="shared" si="10"/>
        <v>-4.0404059579993712E-2</v>
      </c>
      <c r="AL37" s="5">
        <f t="shared" si="11"/>
        <v>-2.0618405376246818E-2</v>
      </c>
      <c r="AM37" s="5">
        <f t="shared" si="12"/>
        <v>-3.963527916618137E-2</v>
      </c>
      <c r="AN37" s="5">
        <f t="shared" si="13"/>
        <v>-8.5806571239552931E-2</v>
      </c>
    </row>
    <row r="38" spans="2:40" x14ac:dyDescent="0.3">
      <c r="B38" s="3">
        <v>43501</v>
      </c>
      <c r="C38" s="4">
        <v>22368860</v>
      </c>
      <c r="D38" s="4">
        <v>5871825</v>
      </c>
      <c r="E38" s="4">
        <v>2372217</v>
      </c>
      <c r="F38" s="4">
        <v>1679767</v>
      </c>
      <c r="G38" s="7">
        <v>1349861</v>
      </c>
      <c r="H38" s="5">
        <f t="shared" si="0"/>
        <v>6.0345542866288224E-2</v>
      </c>
      <c r="I38" s="5">
        <f>(G38/G31)-1</f>
        <v>1.1476852728398028</v>
      </c>
      <c r="J38" s="5">
        <f t="shared" si="8"/>
        <v>0</v>
      </c>
      <c r="K38" s="5">
        <f>(H38/H31)-1</f>
        <v>1.1476852728398028</v>
      </c>
      <c r="L38" s="5">
        <v>0.26249996647124618</v>
      </c>
      <c r="M38" s="5">
        <v>0.40399994890855911</v>
      </c>
      <c r="N38" s="5">
        <v>0.7081000599860805</v>
      </c>
      <c r="O38" s="5">
        <v>0.80360014216257369</v>
      </c>
      <c r="P38" s="4">
        <f>VLOOKUP(B38,'Channel wise traffic'!$B$3:$F$368,2,FALSE)</f>
        <v>8052789</v>
      </c>
      <c r="Q38" s="4">
        <f>VLOOKUP(B38,'Channel wise traffic'!$B$3:$F$368,3,FALSE)</f>
        <v>6039592</v>
      </c>
      <c r="R38" s="4">
        <f>VLOOKUP(B38,'Channel wise traffic'!$B$3:$F$368,4,)</f>
        <v>2460574</v>
      </c>
      <c r="S38" s="4">
        <f>VLOOKUP(B38,'Channel wise traffic'!$B$3:$F$368,5,)</f>
        <v>5815903</v>
      </c>
      <c r="T38" s="5">
        <f>VLOOKUP(B38,'Channel wise traffic'!$B$3:$J$368,6,)</f>
        <v>0</v>
      </c>
      <c r="U38" s="5">
        <f>VLOOKUP(B38,'Channel wise traffic'!$B$3:$J$368,7,)</f>
        <v>0</v>
      </c>
      <c r="V38" s="5">
        <f>VLOOKUP(B38,'Channel wise traffic'!$B$3:$J$368,8,)</f>
        <v>0</v>
      </c>
      <c r="W38" s="5">
        <f>VLOOKUP(B38,'Channel wise traffic'!$B$3:$J$368,9,)</f>
        <v>0</v>
      </c>
      <c r="X38" s="4">
        <f>VLOOKUP(B38,'Supporting Data'!$B$3:$J$368,2,)</f>
        <v>408982</v>
      </c>
      <c r="Y38" s="5">
        <f>VLOOKUP(B38,'Supporting Data'!$B$3:$J$368,3,)</f>
        <v>0.18</v>
      </c>
      <c r="Z38" s="4">
        <f>VLOOKUP(B38,'Supporting Data'!$B$3:$J$368,4,)</f>
        <v>30</v>
      </c>
      <c r="AA38" s="4">
        <f>VLOOKUP(B38,'Supporting Data'!$B$3:$J$368,5,)</f>
        <v>21</v>
      </c>
      <c r="AB38" s="4">
        <f>VLOOKUP(B38,'Supporting Data'!$B$3:$J$368,6,)</f>
        <v>28</v>
      </c>
      <c r="AC38" s="4">
        <f>VLOOKUP(B38,'Supporting Data'!$B$3:$J$368,7,)</f>
        <v>371</v>
      </c>
      <c r="AD38" s="4">
        <f>VLOOKUP(B38,'Supporting Data'!$B$3:$J$368,8,)</f>
        <v>39</v>
      </c>
      <c r="AE38" s="5">
        <f>VLOOKUP(B38,'Supporting Data'!$B$3:$J$368,9,)</f>
        <v>0.91</v>
      </c>
      <c r="AF38" s="5">
        <f t="shared" si="9"/>
        <v>0</v>
      </c>
      <c r="AG38" s="4">
        <f t="shared" si="4"/>
        <v>5871825</v>
      </c>
      <c r="AH38" s="4">
        <f t="shared" si="5"/>
        <v>2372217</v>
      </c>
      <c r="AI38" s="4">
        <f t="shared" si="6"/>
        <v>1679767</v>
      </c>
      <c r="AJ38" s="4">
        <f t="shared" si="7"/>
        <v>1349861</v>
      </c>
      <c r="AK38" s="5">
        <f t="shared" si="10"/>
        <v>1.234042310339488</v>
      </c>
      <c r="AL38" s="5">
        <f t="shared" si="11"/>
        <v>1.1696002063309581</v>
      </c>
      <c r="AM38" s="5">
        <f t="shared" si="12"/>
        <v>1.1257706987668818</v>
      </c>
      <c r="AN38" s="5">
        <f t="shared" si="13"/>
        <v>1.1476852728398028</v>
      </c>
    </row>
    <row r="39" spans="2:40" x14ac:dyDescent="0.3">
      <c r="B39" s="3">
        <v>43502</v>
      </c>
      <c r="C39" s="4">
        <v>20631473</v>
      </c>
      <c r="D39" s="4">
        <v>5364183</v>
      </c>
      <c r="E39" s="4">
        <v>2145673</v>
      </c>
      <c r="F39" s="4">
        <v>1488024</v>
      </c>
      <c r="G39" s="7">
        <v>1281189</v>
      </c>
      <c r="H39" s="5">
        <f t="shared" si="0"/>
        <v>6.2098765318404553E-2</v>
      </c>
      <c r="I39" s="5">
        <f t="shared" si="14"/>
        <v>-2.0213680806117074E-3</v>
      </c>
      <c r="J39" s="5">
        <f t="shared" si="8"/>
        <v>-7.7669894666066996E-2</v>
      </c>
      <c r="K39" s="5">
        <f t="shared" si="15"/>
        <v>8.2018928090899168E-2</v>
      </c>
      <c r="L39" s="5">
        <v>0.26000000096939274</v>
      </c>
      <c r="M39" s="5">
        <v>0.39999996271566424</v>
      </c>
      <c r="N39" s="5">
        <v>0.69349989490476882</v>
      </c>
      <c r="O39" s="5">
        <v>0.86100022580280966</v>
      </c>
      <c r="P39" s="4">
        <f>VLOOKUP(B39,'Channel wise traffic'!$B$3:$F$368,2,FALSE)</f>
        <v>7427330</v>
      </c>
      <c r="Q39" s="4">
        <f>VLOOKUP(B39,'Channel wise traffic'!$B$3:$F$368,3,FALSE)</f>
        <v>5570497</v>
      </c>
      <c r="R39" s="4">
        <f>VLOOKUP(B39,'Channel wise traffic'!$B$3:$F$368,4,)</f>
        <v>2269462</v>
      </c>
      <c r="S39" s="4">
        <f>VLOOKUP(B39,'Channel wise traffic'!$B$3:$F$368,5,)</f>
        <v>5364183</v>
      </c>
      <c r="T39" s="5">
        <f>VLOOKUP(B39,'Channel wise traffic'!$B$3:$J$368,6,)</f>
        <v>-7.7669860715337213E-2</v>
      </c>
      <c r="U39" s="5">
        <f>VLOOKUP(B39,'Channel wise traffic'!$B$3:$J$368,7,)</f>
        <v>-7.7669981680881794E-2</v>
      </c>
      <c r="V39" s="5">
        <f>VLOOKUP(B39,'Channel wise traffic'!$B$3:$J$368,8,)</f>
        <v>-7.7669681952259872E-2</v>
      </c>
      <c r="W39" s="5">
        <f>VLOOKUP(B39,'Channel wise traffic'!$B$3:$J$368,9,)</f>
        <v>-7.7669796074659403E-2</v>
      </c>
      <c r="X39" s="4">
        <f>VLOOKUP(B39,'Supporting Data'!$B$3:$J$368,2,)</f>
        <v>404349</v>
      </c>
      <c r="Y39" s="5">
        <f>VLOOKUP(B39,'Supporting Data'!$B$3:$J$368,3,)</f>
        <v>0.18</v>
      </c>
      <c r="Z39" s="4">
        <f>VLOOKUP(B39,'Supporting Data'!$B$3:$J$368,4,)</f>
        <v>40</v>
      </c>
      <c r="AA39" s="4">
        <f>VLOOKUP(B39,'Supporting Data'!$B$3:$J$368,5,)</f>
        <v>21</v>
      </c>
      <c r="AB39" s="4">
        <f>VLOOKUP(B39,'Supporting Data'!$B$3:$J$368,6,)</f>
        <v>28</v>
      </c>
      <c r="AC39" s="4">
        <f>VLOOKUP(B39,'Supporting Data'!$B$3:$J$368,7,)</f>
        <v>350</v>
      </c>
      <c r="AD39" s="4">
        <f>VLOOKUP(B39,'Supporting Data'!$B$3:$J$368,8,)</f>
        <v>34</v>
      </c>
      <c r="AE39" s="5">
        <f>VLOOKUP(B39,'Supporting Data'!$B$3:$J$368,9,)</f>
        <v>0.93</v>
      </c>
      <c r="AF39" s="5">
        <f t="shared" si="9"/>
        <v>-7.7669894666067024E-2</v>
      </c>
      <c r="AG39" s="4">
        <f t="shared" si="4"/>
        <v>5364183</v>
      </c>
      <c r="AH39" s="4">
        <f t="shared" si="5"/>
        <v>2145673</v>
      </c>
      <c r="AI39" s="4">
        <f t="shared" si="6"/>
        <v>1488024</v>
      </c>
      <c r="AJ39" s="4">
        <f t="shared" si="7"/>
        <v>1281189</v>
      </c>
      <c r="AK39" s="5">
        <f t="shared" si="10"/>
        <v>-3.1087588752979678E-2</v>
      </c>
      <c r="AL39" s="5">
        <f t="shared" si="11"/>
        <v>-6.8353178350716415E-2</v>
      </c>
      <c r="AM39" s="5">
        <f t="shared" si="12"/>
        <v>-7.8058327979177333E-2</v>
      </c>
      <c r="AN39" s="5">
        <f t="shared" si="13"/>
        <v>-2.0213680806117074E-3</v>
      </c>
    </row>
    <row r="40" spans="2:40" x14ac:dyDescent="0.3">
      <c r="B40" s="3">
        <v>43503</v>
      </c>
      <c r="C40" s="4">
        <v>22151687</v>
      </c>
      <c r="D40" s="4">
        <v>5482542</v>
      </c>
      <c r="E40" s="4">
        <v>2193017</v>
      </c>
      <c r="F40" s="4">
        <v>1616911</v>
      </c>
      <c r="G40" s="7">
        <v>1378902</v>
      </c>
      <c r="H40" s="5">
        <f t="shared" si="0"/>
        <v>6.2248170985803472E-2</v>
      </c>
      <c r="I40" s="5">
        <f t="shared" si="14"/>
        <v>8.3990469010527091E-2</v>
      </c>
      <c r="J40" s="5">
        <f t="shared" si="8"/>
        <v>6.2500029977965887E-2</v>
      </c>
      <c r="K40" s="5">
        <f t="shared" si="15"/>
        <v>2.0226294989381444E-2</v>
      </c>
      <c r="L40" s="5">
        <v>0.2474999759611988</v>
      </c>
      <c r="M40" s="5">
        <v>0.40000003647942872</v>
      </c>
      <c r="N40" s="5">
        <v>0.73729980205351808</v>
      </c>
      <c r="O40" s="5">
        <v>0.85280018504419852</v>
      </c>
      <c r="P40" s="4">
        <f>VLOOKUP(B40,'Channel wise traffic'!$B$3:$F$368,2,FALSE)</f>
        <v>7974607</v>
      </c>
      <c r="Q40" s="4">
        <f>VLOOKUP(B40,'Channel wise traffic'!$B$3:$F$368,3,FALSE)</f>
        <v>5980955</v>
      </c>
      <c r="R40" s="4">
        <f>VLOOKUP(B40,'Channel wise traffic'!$B$3:$F$368,4,)</f>
        <v>2436685</v>
      </c>
      <c r="S40" s="4">
        <f>VLOOKUP(B40,'Channel wise traffic'!$B$3:$F$368,5,)</f>
        <v>5759438</v>
      </c>
      <c r="T40" s="5">
        <f>VLOOKUP(B40,'Channel wise traffic'!$B$3:$J$368,6,)</f>
        <v>6.2500066617707128E-2</v>
      </c>
      <c r="U40" s="5">
        <f>VLOOKUP(B40,'Channel wise traffic'!$B$3:$J$368,7,)</f>
        <v>6.250002220590245E-2</v>
      </c>
      <c r="V40" s="5">
        <f>VLOOKUP(B40,'Channel wise traffic'!$B$3:$J$368,8,)</f>
        <v>6.249980923112064E-2</v>
      </c>
      <c r="W40" s="5">
        <f>VLOOKUP(B40,'Channel wise traffic'!$B$3:$J$368,9,)</f>
        <v>6.2499907760105389E-2</v>
      </c>
      <c r="X40" s="4">
        <f>VLOOKUP(B40,'Supporting Data'!$B$3:$J$368,2,)</f>
        <v>406748</v>
      </c>
      <c r="Y40" s="5">
        <f>VLOOKUP(B40,'Supporting Data'!$B$3:$J$368,3,)</f>
        <v>0.17</v>
      </c>
      <c r="Z40" s="4">
        <f>VLOOKUP(B40,'Supporting Data'!$B$3:$J$368,4,)</f>
        <v>30</v>
      </c>
      <c r="AA40" s="4">
        <f>VLOOKUP(B40,'Supporting Data'!$B$3:$J$368,5,)</f>
        <v>20</v>
      </c>
      <c r="AB40" s="4">
        <f>VLOOKUP(B40,'Supporting Data'!$B$3:$J$368,6,)</f>
        <v>29</v>
      </c>
      <c r="AC40" s="4">
        <f>VLOOKUP(B40,'Supporting Data'!$B$3:$J$368,7,)</f>
        <v>359</v>
      </c>
      <c r="AD40" s="4">
        <f>VLOOKUP(B40,'Supporting Data'!$B$3:$J$368,8,)</f>
        <v>34</v>
      </c>
      <c r="AE40" s="5">
        <f>VLOOKUP(B40,'Supporting Data'!$B$3:$J$368,9,)</f>
        <v>0.94</v>
      </c>
      <c r="AF40" s="5">
        <f t="shared" si="9"/>
        <v>6.2500029977965957E-2</v>
      </c>
      <c r="AG40" s="4">
        <f t="shared" si="4"/>
        <v>5482542</v>
      </c>
      <c r="AH40" s="4">
        <f t="shared" si="5"/>
        <v>2193017</v>
      </c>
      <c r="AI40" s="4">
        <f t="shared" si="6"/>
        <v>1616911</v>
      </c>
      <c r="AJ40" s="4">
        <f t="shared" si="7"/>
        <v>1378902</v>
      </c>
      <c r="AK40" s="5">
        <f t="shared" si="10"/>
        <v>3.1250070536400276E-2</v>
      </c>
      <c r="AL40" s="5">
        <f t="shared" si="11"/>
        <v>2.1039869598435956E-2</v>
      </c>
      <c r="AM40" s="5">
        <f t="shared" si="12"/>
        <v>6.3144529863052634E-2</v>
      </c>
      <c r="AN40" s="5">
        <f t="shared" si="13"/>
        <v>8.3990469010527091E-2</v>
      </c>
    </row>
    <row r="41" spans="2:40" x14ac:dyDescent="0.3">
      <c r="B41" s="3">
        <v>43504</v>
      </c>
      <c r="C41" s="4">
        <v>21934513</v>
      </c>
      <c r="D41" s="4">
        <v>5209447</v>
      </c>
      <c r="E41" s="4">
        <v>2104616</v>
      </c>
      <c r="F41" s="4">
        <v>1490279</v>
      </c>
      <c r="G41" s="7">
        <v>1246469</v>
      </c>
      <c r="H41" s="5">
        <f t="shared" si="0"/>
        <v>5.6826837231353164E-2</v>
      </c>
      <c r="I41" s="5">
        <f t="shared" si="14"/>
        <v>-5.7509600938203898E-2</v>
      </c>
      <c r="J41" s="5">
        <f t="shared" si="8"/>
        <v>6.3157875348987425E-2</v>
      </c>
      <c r="K41" s="5">
        <f t="shared" si="15"/>
        <v>-0.11349911342902064</v>
      </c>
      <c r="L41" s="5">
        <v>0.23750000740841615</v>
      </c>
      <c r="M41" s="5">
        <v>0.40399988712813473</v>
      </c>
      <c r="N41" s="5">
        <v>0.70810019499994303</v>
      </c>
      <c r="O41" s="5">
        <v>0.83639976138696182</v>
      </c>
      <c r="P41" s="4">
        <f>VLOOKUP(B41,'Channel wise traffic'!$B$3:$F$368,2,FALSE)</f>
        <v>7896424</v>
      </c>
      <c r="Q41" s="4">
        <f>VLOOKUP(B41,'Channel wise traffic'!$B$3:$F$368,3,FALSE)</f>
        <v>5922318</v>
      </c>
      <c r="R41" s="4">
        <f>VLOOKUP(B41,'Channel wise traffic'!$B$3:$F$368,4,)</f>
        <v>2412796</v>
      </c>
      <c r="S41" s="4">
        <f>VLOOKUP(B41,'Channel wise traffic'!$B$3:$F$368,5,)</f>
        <v>5702973</v>
      </c>
      <c r="T41" s="5">
        <f>VLOOKUP(B41,'Channel wise traffic'!$B$3:$J$368,6,)</f>
        <v>6.3157823874797625E-2</v>
      </c>
      <c r="U41" s="5">
        <f>VLOOKUP(B41,'Channel wise traffic'!$B$3:$J$368,7,)</f>
        <v>6.3157919302353038E-2</v>
      </c>
      <c r="V41" s="5">
        <f>VLOOKUP(B41,'Channel wise traffic'!$B$3:$J$368,8,)</f>
        <v>6.3157699930644462E-2</v>
      </c>
      <c r="W41" s="5">
        <f>VLOOKUP(B41,'Channel wise traffic'!$B$3:$J$368,9,)</f>
        <v>6.3157800544836107E-2</v>
      </c>
      <c r="X41" s="4">
        <f>VLOOKUP(B41,'Supporting Data'!$B$3:$J$368,2,)</f>
        <v>398421</v>
      </c>
      <c r="Y41" s="5">
        <f>VLOOKUP(B41,'Supporting Data'!$B$3:$J$368,3,)</f>
        <v>0.19</v>
      </c>
      <c r="Z41" s="4">
        <f>VLOOKUP(B41,'Supporting Data'!$B$3:$J$368,4,)</f>
        <v>37</v>
      </c>
      <c r="AA41" s="4">
        <f>VLOOKUP(B41,'Supporting Data'!$B$3:$J$368,5,)</f>
        <v>22</v>
      </c>
      <c r="AB41" s="4">
        <f>VLOOKUP(B41,'Supporting Data'!$B$3:$J$368,6,)</f>
        <v>26</v>
      </c>
      <c r="AC41" s="4">
        <f>VLOOKUP(B41,'Supporting Data'!$B$3:$J$368,7,)</f>
        <v>378</v>
      </c>
      <c r="AD41" s="4">
        <f>VLOOKUP(B41,'Supporting Data'!$B$3:$J$368,8,)</f>
        <v>37</v>
      </c>
      <c r="AE41" s="5">
        <f>VLOOKUP(B41,'Supporting Data'!$B$3:$J$368,9,)</f>
        <v>0.92</v>
      </c>
      <c r="AF41" s="5">
        <f t="shared" si="9"/>
        <v>6.3157875348987438E-2</v>
      </c>
      <c r="AG41" s="4">
        <f t="shared" si="4"/>
        <v>5209447</v>
      </c>
      <c r="AH41" s="4">
        <f t="shared" si="5"/>
        <v>2104616</v>
      </c>
      <c r="AI41" s="4">
        <f t="shared" si="6"/>
        <v>1490279</v>
      </c>
      <c r="AJ41" s="4">
        <f t="shared" si="7"/>
        <v>1246469</v>
      </c>
      <c r="AK41" s="5">
        <f t="shared" si="10"/>
        <v>3.0612438695790667E-2</v>
      </c>
      <c r="AL41" s="5">
        <f t="shared" si="11"/>
        <v>1.0600516676750438E-2</v>
      </c>
      <c r="AM41" s="5">
        <f t="shared" si="12"/>
        <v>-4.8269259998646064E-2</v>
      </c>
      <c r="AN41" s="5">
        <f t="shared" si="13"/>
        <v>-5.7509600938203898E-2</v>
      </c>
    </row>
    <row r="42" spans="2:40" x14ac:dyDescent="0.3">
      <c r="B42" s="3">
        <v>43505</v>
      </c>
      <c r="C42" s="4">
        <v>43991955</v>
      </c>
      <c r="D42" s="4">
        <v>9145927</v>
      </c>
      <c r="E42" s="4">
        <v>3265096</v>
      </c>
      <c r="F42" s="4">
        <v>2286873</v>
      </c>
      <c r="G42" s="7">
        <v>1855111</v>
      </c>
      <c r="H42" s="5">
        <f t="shared" si="0"/>
        <v>4.2169323913883797E-2</v>
      </c>
      <c r="I42" s="5">
        <f t="shared" si="14"/>
        <v>0.1840511785869976</v>
      </c>
      <c r="J42" s="5">
        <f t="shared" si="8"/>
        <v>1.0309266749248591E-2</v>
      </c>
      <c r="K42" s="5">
        <f t="shared" si="15"/>
        <v>0.1719690371610445</v>
      </c>
      <c r="L42" s="5">
        <v>0.20789998989587982</v>
      </c>
      <c r="M42" s="5">
        <v>0.35700000666963555</v>
      </c>
      <c r="N42" s="5">
        <v>0.70039992698530151</v>
      </c>
      <c r="O42" s="5">
        <v>0.81119983488370362</v>
      </c>
      <c r="P42" s="4">
        <f>VLOOKUP(B42,'Channel wise traffic'!$B$3:$F$368,2,FALSE)</f>
        <v>15837104</v>
      </c>
      <c r="Q42" s="4">
        <f>VLOOKUP(B42,'Channel wise traffic'!$B$3:$F$368,3,FALSE)</f>
        <v>11877828</v>
      </c>
      <c r="R42" s="4">
        <f>VLOOKUP(B42,'Channel wise traffic'!$B$3:$F$368,4,)</f>
        <v>4839115</v>
      </c>
      <c r="S42" s="4">
        <f>VLOOKUP(B42,'Channel wise traffic'!$B$3:$F$368,5,)</f>
        <v>11437908</v>
      </c>
      <c r="T42" s="5">
        <f>VLOOKUP(B42,'Channel wise traffic'!$B$3:$J$368,6,)</f>
        <v>1.030933622531971E-2</v>
      </c>
      <c r="U42" s="5">
        <f>VLOOKUP(B42,'Channel wise traffic'!$B$3:$J$368,7,)</f>
        <v>1.030933622531971E-2</v>
      </c>
      <c r="V42" s="5">
        <f>VLOOKUP(B42,'Channel wise traffic'!$B$3:$J$368,8,)</f>
        <v>1.0309336464473295E-2</v>
      </c>
      <c r="W42" s="5">
        <f>VLOOKUP(B42,'Channel wise traffic'!$B$3:$J$368,9,)</f>
        <v>1.0309247389520326E-2</v>
      </c>
      <c r="X42" s="4">
        <f>VLOOKUP(B42,'Supporting Data'!$B$3:$J$368,2,)</f>
        <v>382738</v>
      </c>
      <c r="Y42" s="5">
        <f>VLOOKUP(B42,'Supporting Data'!$B$3:$J$368,3,)</f>
        <v>0.18</v>
      </c>
      <c r="Z42" s="4">
        <f>VLOOKUP(B42,'Supporting Data'!$B$3:$J$368,4,)</f>
        <v>34</v>
      </c>
      <c r="AA42" s="4">
        <f>VLOOKUP(B42,'Supporting Data'!$B$3:$J$368,5,)</f>
        <v>22</v>
      </c>
      <c r="AB42" s="4">
        <f>VLOOKUP(B42,'Supporting Data'!$B$3:$J$368,6,)</f>
        <v>26</v>
      </c>
      <c r="AC42" s="4">
        <f>VLOOKUP(B42,'Supporting Data'!$B$3:$J$368,7,)</f>
        <v>353</v>
      </c>
      <c r="AD42" s="4">
        <f>VLOOKUP(B42,'Supporting Data'!$B$3:$J$368,8,)</f>
        <v>31</v>
      </c>
      <c r="AE42" s="5">
        <f>VLOOKUP(B42,'Supporting Data'!$B$3:$J$368,9,)</f>
        <v>0.95</v>
      </c>
      <c r="AF42" s="5">
        <f t="shared" si="9"/>
        <v>1.0309266749248525E-2</v>
      </c>
      <c r="AG42" s="4">
        <f t="shared" si="4"/>
        <v>9145927</v>
      </c>
      <c r="AH42" s="4">
        <f t="shared" si="5"/>
        <v>3265096</v>
      </c>
      <c r="AI42" s="4">
        <f t="shared" si="6"/>
        <v>2286873</v>
      </c>
      <c r="AJ42" s="4">
        <f t="shared" si="7"/>
        <v>1855111</v>
      </c>
      <c r="AK42" s="5">
        <f t="shared" si="10"/>
        <v>1.0309302265724574E-2</v>
      </c>
      <c r="AL42" s="5">
        <f t="shared" si="11"/>
        <v>9.3633731562848821E-2</v>
      </c>
      <c r="AM42" s="5">
        <f t="shared" si="12"/>
        <v>0.10435556525669609</v>
      </c>
      <c r="AN42" s="5">
        <f t="shared" si="13"/>
        <v>0.1840511785869976</v>
      </c>
    </row>
    <row r="43" spans="2:40" x14ac:dyDescent="0.3">
      <c r="B43" s="3">
        <v>43506</v>
      </c>
      <c r="C43" s="4">
        <v>46236443</v>
      </c>
      <c r="D43" s="4">
        <v>10000942</v>
      </c>
      <c r="E43" s="4">
        <v>3366317</v>
      </c>
      <c r="F43" s="4">
        <v>2197531</v>
      </c>
      <c r="G43" s="7">
        <v>1799778</v>
      </c>
      <c r="H43" s="5">
        <f t="shared" si="0"/>
        <v>3.892552893828792E-2</v>
      </c>
      <c r="I43" s="5">
        <f t="shared" si="14"/>
        <v>-4.9231076440156785E-2</v>
      </c>
      <c r="J43" s="5">
        <f t="shared" si="8"/>
        <v>3.0000011138400229E-2</v>
      </c>
      <c r="K43" s="5">
        <f t="shared" si="15"/>
        <v>-7.6923385166750902E-2</v>
      </c>
      <c r="L43" s="5">
        <v>0.21629998657119884</v>
      </c>
      <c r="M43" s="5">
        <v>0.33659999228072718</v>
      </c>
      <c r="N43" s="5">
        <v>0.65279978088813384</v>
      </c>
      <c r="O43" s="5">
        <v>0.81900005051123281</v>
      </c>
      <c r="P43" s="4">
        <f>VLOOKUP(B43,'Channel wise traffic'!$B$3:$F$368,2,FALSE)</f>
        <v>16645119</v>
      </c>
      <c r="Q43" s="4">
        <f>VLOOKUP(B43,'Channel wise traffic'!$B$3:$F$368,3,FALSE)</f>
        <v>12483839</v>
      </c>
      <c r="R43" s="4">
        <f>VLOOKUP(B43,'Channel wise traffic'!$B$3:$F$368,4,)</f>
        <v>5086008</v>
      </c>
      <c r="S43" s="4">
        <f>VLOOKUP(B43,'Channel wise traffic'!$B$3:$F$368,5,)</f>
        <v>12021475</v>
      </c>
      <c r="T43" s="5">
        <f>VLOOKUP(B43,'Channel wise traffic'!$B$3:$J$368,6,)</f>
        <v>2.999998143599969E-2</v>
      </c>
      <c r="U43" s="5">
        <f>VLOOKUP(B43,'Channel wise traffic'!$B$3:$J$368,7,)</f>
        <v>3.0000003300266753E-2</v>
      </c>
      <c r="V43" s="5">
        <f>VLOOKUP(B43,'Channel wise traffic'!$B$3:$J$368,8,)</f>
        <v>2.9999967597377886E-2</v>
      </c>
      <c r="W43" s="5">
        <f>VLOOKUP(B43,'Channel wise traffic'!$B$3:$J$368,9,)</f>
        <v>2.9999995715999983E-2</v>
      </c>
      <c r="X43" s="4">
        <f>VLOOKUP(B43,'Supporting Data'!$B$3:$J$368,2,)</f>
        <v>391506</v>
      </c>
      <c r="Y43" s="5">
        <f>VLOOKUP(B43,'Supporting Data'!$B$3:$J$368,3,)</f>
        <v>0.18</v>
      </c>
      <c r="Z43" s="4">
        <f>VLOOKUP(B43,'Supporting Data'!$B$3:$J$368,4,)</f>
        <v>38</v>
      </c>
      <c r="AA43" s="4">
        <f>VLOOKUP(B43,'Supporting Data'!$B$3:$J$368,5,)</f>
        <v>19</v>
      </c>
      <c r="AB43" s="4">
        <f>VLOOKUP(B43,'Supporting Data'!$B$3:$J$368,6,)</f>
        <v>26</v>
      </c>
      <c r="AC43" s="4">
        <f>VLOOKUP(B43,'Supporting Data'!$B$3:$J$368,7,)</f>
        <v>387</v>
      </c>
      <c r="AD43" s="4">
        <f>VLOOKUP(B43,'Supporting Data'!$B$3:$J$368,8,)</f>
        <v>15</v>
      </c>
      <c r="AE43" s="5">
        <f>VLOOKUP(B43,'Supporting Data'!$B$3:$J$368,9,)</f>
        <v>0.95</v>
      </c>
      <c r="AF43" s="5">
        <f t="shared" si="9"/>
        <v>3.0000011138400191E-2</v>
      </c>
      <c r="AG43" s="4">
        <f t="shared" si="4"/>
        <v>10000942</v>
      </c>
      <c r="AH43" s="4">
        <f t="shared" si="5"/>
        <v>3366317</v>
      </c>
      <c r="AI43" s="4">
        <f t="shared" si="6"/>
        <v>2197531</v>
      </c>
      <c r="AJ43" s="4">
        <f t="shared" si="7"/>
        <v>1799778</v>
      </c>
      <c r="AK43" s="5">
        <f t="shared" si="10"/>
        <v>2.9999939235727524E-2</v>
      </c>
      <c r="AL43" s="5">
        <f t="shared" si="11"/>
        <v>2.9999978581934261E-2</v>
      </c>
      <c r="AM43" s="5">
        <f t="shared" si="12"/>
        <v>-5.8286023319037428E-2</v>
      </c>
      <c r="AN43" s="5">
        <f t="shared" si="13"/>
        <v>-4.9231076440156785E-2</v>
      </c>
    </row>
    <row r="44" spans="2:40" x14ac:dyDescent="0.3">
      <c r="B44" s="3">
        <v>43507</v>
      </c>
      <c r="C44" s="4">
        <v>22368860</v>
      </c>
      <c r="D44" s="4">
        <v>5312604</v>
      </c>
      <c r="E44" s="4">
        <v>2125041</v>
      </c>
      <c r="F44" s="4">
        <v>1582306</v>
      </c>
      <c r="G44" s="7">
        <v>1297491</v>
      </c>
      <c r="H44" s="5">
        <f t="shared" si="0"/>
        <v>5.8004341750093655E-2</v>
      </c>
      <c r="I44" s="5">
        <f t="shared" si="14"/>
        <v>8.2977972200451333E-2</v>
      </c>
      <c r="J44" s="5">
        <f t="shared" si="8"/>
        <v>5.1020408642713067E-2</v>
      </c>
      <c r="K44" s="5">
        <f t="shared" si="15"/>
        <v>3.0406225507084272E-2</v>
      </c>
      <c r="L44" s="5">
        <v>0.23749998882374873</v>
      </c>
      <c r="M44" s="5">
        <v>0.39999988706103445</v>
      </c>
      <c r="N44" s="5">
        <v>0.74460022183101404</v>
      </c>
      <c r="O44" s="5">
        <v>0.82000005055912073</v>
      </c>
      <c r="P44" s="4">
        <f>VLOOKUP(B44,'Channel wise traffic'!$B$3:$F$368,2,FALSE)</f>
        <v>8052789</v>
      </c>
      <c r="Q44" s="4">
        <f>VLOOKUP(B44,'Channel wise traffic'!$B$3:$F$368,3,FALSE)</f>
        <v>6039592</v>
      </c>
      <c r="R44" s="4">
        <f>VLOOKUP(B44,'Channel wise traffic'!$B$3:$F$368,4,)</f>
        <v>2460574</v>
      </c>
      <c r="S44" s="4">
        <f>VLOOKUP(B44,'Channel wise traffic'!$B$3:$F$368,5,)</f>
        <v>5815903</v>
      </c>
      <c r="T44" s="5">
        <f>VLOOKUP(B44,'Channel wise traffic'!$B$3:$J$368,6,)</f>
        <v>5.1020396177072547E-2</v>
      </c>
      <c r="U44" s="5">
        <f>VLOOKUP(B44,'Channel wise traffic'!$B$3:$J$368,7,)</f>
        <v>5.1020393957407872E-2</v>
      </c>
      <c r="V44" s="5">
        <f>VLOOKUP(B44,'Channel wise traffic'!$B$3:$J$368,8,)</f>
        <v>5.1020255611715637E-2</v>
      </c>
      <c r="W44" s="5">
        <f>VLOOKUP(B44,'Channel wise traffic'!$B$3:$J$368,9,)</f>
        <v>5.1020334402081202E-2</v>
      </c>
      <c r="X44" s="4">
        <f>VLOOKUP(B44,'Supporting Data'!$B$3:$J$368,2,)</f>
        <v>393294</v>
      </c>
      <c r="Y44" s="5">
        <f>VLOOKUP(B44,'Supporting Data'!$B$3:$J$368,3,)</f>
        <v>0.17</v>
      </c>
      <c r="Z44" s="4">
        <f>VLOOKUP(B44,'Supporting Data'!$B$3:$J$368,4,)</f>
        <v>33</v>
      </c>
      <c r="AA44" s="4">
        <f>VLOOKUP(B44,'Supporting Data'!$B$3:$J$368,5,)</f>
        <v>20</v>
      </c>
      <c r="AB44" s="4">
        <f>VLOOKUP(B44,'Supporting Data'!$B$3:$J$368,6,)</f>
        <v>25</v>
      </c>
      <c r="AC44" s="4">
        <f>VLOOKUP(B44,'Supporting Data'!$B$3:$J$368,7,)</f>
        <v>375</v>
      </c>
      <c r="AD44" s="4">
        <f>VLOOKUP(B44,'Supporting Data'!$B$3:$J$368,8,)</f>
        <v>34</v>
      </c>
      <c r="AE44" s="5">
        <f>VLOOKUP(B44,'Supporting Data'!$B$3:$J$368,9,)</f>
        <v>0.94</v>
      </c>
      <c r="AF44" s="5">
        <f t="shared" si="9"/>
        <v>5.102040864271299E-2</v>
      </c>
      <c r="AG44" s="4">
        <f t="shared" si="4"/>
        <v>5312604</v>
      </c>
      <c r="AH44" s="4">
        <f t="shared" si="5"/>
        <v>2125041</v>
      </c>
      <c r="AI44" s="4">
        <f t="shared" si="6"/>
        <v>1582306</v>
      </c>
      <c r="AJ44" s="4">
        <f t="shared" si="7"/>
        <v>1297491</v>
      </c>
      <c r="AK44" s="5">
        <f t="shared" si="10"/>
        <v>5.1020533324364736E-2</v>
      </c>
      <c r="AL44" s="5">
        <f t="shared" si="11"/>
        <v>6.1636687457691464E-2</v>
      </c>
      <c r="AM44" s="5">
        <f t="shared" si="12"/>
        <v>7.214797388313543E-2</v>
      </c>
      <c r="AN44" s="5">
        <f t="shared" si="13"/>
        <v>8.2977972200451333E-2</v>
      </c>
    </row>
    <row r="45" spans="2:40" x14ac:dyDescent="0.3">
      <c r="B45" s="3">
        <v>43508</v>
      </c>
      <c r="C45" s="4">
        <v>22803207</v>
      </c>
      <c r="D45" s="4">
        <v>5814817</v>
      </c>
      <c r="E45" s="4">
        <v>2256149</v>
      </c>
      <c r="F45" s="4">
        <v>1712868</v>
      </c>
      <c r="G45" s="7">
        <v>1404552</v>
      </c>
      <c r="H45" s="5">
        <f t="shared" si="0"/>
        <v>6.1594494142863325E-2</v>
      </c>
      <c r="I45" s="5">
        <f t="shared" si="14"/>
        <v>4.0516023501679044E-2</v>
      </c>
      <c r="J45" s="5">
        <f t="shared" si="8"/>
        <v>1.9417484842767951E-2</v>
      </c>
      <c r="K45" s="5">
        <f t="shared" si="15"/>
        <v>2.0696661547025652E-2</v>
      </c>
      <c r="L45" s="5">
        <v>0.25499996557501758</v>
      </c>
      <c r="M45" s="5">
        <v>0.38800000068789781</v>
      </c>
      <c r="N45" s="5">
        <v>0.75919985781080945</v>
      </c>
      <c r="O45" s="5">
        <v>0.82000014011587585</v>
      </c>
      <c r="P45" s="4">
        <f>VLOOKUP(B45,'Channel wise traffic'!$B$3:$F$368,2,FALSE)</f>
        <v>8209154</v>
      </c>
      <c r="Q45" s="4">
        <f>VLOOKUP(B45,'Channel wise traffic'!$B$3:$F$368,3,FALSE)</f>
        <v>6156866</v>
      </c>
      <c r="R45" s="4">
        <f>VLOOKUP(B45,'Channel wise traffic'!$B$3:$F$368,4,)</f>
        <v>2508352</v>
      </c>
      <c r="S45" s="4">
        <f>VLOOKUP(B45,'Channel wise traffic'!$B$3:$F$368,5,)</f>
        <v>5928833</v>
      </c>
      <c r="T45" s="5">
        <f>VLOOKUP(B45,'Channel wise traffic'!$B$3:$J$368,6,)</f>
        <v>1.9417496223979036E-2</v>
      </c>
      <c r="U45" s="5">
        <f>VLOOKUP(B45,'Channel wise traffic'!$B$3:$J$368,7,)</f>
        <v>1.9417536813745029E-2</v>
      </c>
      <c r="V45" s="5">
        <f>VLOOKUP(B45,'Channel wise traffic'!$B$3:$J$368,8,)</f>
        <v>1.9417420488065051E-2</v>
      </c>
      <c r="W45" s="5">
        <f>VLOOKUP(B45,'Channel wise traffic'!$B$3:$J$368,9,)</f>
        <v>1.9417449018664934E-2</v>
      </c>
      <c r="X45" s="4">
        <f>VLOOKUP(B45,'Supporting Data'!$B$3:$J$368,2,)</f>
        <v>389714</v>
      </c>
      <c r="Y45" s="5">
        <f>VLOOKUP(B45,'Supporting Data'!$B$3:$J$368,3,)</f>
        <v>0.17</v>
      </c>
      <c r="Z45" s="4">
        <f>VLOOKUP(B45,'Supporting Data'!$B$3:$J$368,4,)</f>
        <v>39</v>
      </c>
      <c r="AA45" s="4">
        <f>VLOOKUP(B45,'Supporting Data'!$B$3:$J$368,5,)</f>
        <v>17</v>
      </c>
      <c r="AB45" s="4">
        <f>VLOOKUP(B45,'Supporting Data'!$B$3:$J$368,6,)</f>
        <v>25</v>
      </c>
      <c r="AC45" s="4">
        <f>VLOOKUP(B45,'Supporting Data'!$B$3:$J$368,7,)</f>
        <v>354</v>
      </c>
      <c r="AD45" s="4">
        <f>VLOOKUP(B45,'Supporting Data'!$B$3:$J$368,8,)</f>
        <v>30</v>
      </c>
      <c r="AE45" s="5">
        <f>VLOOKUP(B45,'Supporting Data'!$B$3:$J$368,9,)</f>
        <v>0.92</v>
      </c>
      <c r="AF45" s="5">
        <f t="shared" si="9"/>
        <v>1.9417484842768028E-2</v>
      </c>
      <c r="AG45" s="4">
        <f t="shared" si="4"/>
        <v>5814817</v>
      </c>
      <c r="AH45" s="4">
        <f t="shared" si="5"/>
        <v>2256149</v>
      </c>
      <c r="AI45" s="4">
        <f t="shared" si="6"/>
        <v>1712868</v>
      </c>
      <c r="AJ45" s="4">
        <f t="shared" si="7"/>
        <v>1404552</v>
      </c>
      <c r="AK45" s="5">
        <f t="shared" si="10"/>
        <v>-9.7087362106329511E-3</v>
      </c>
      <c r="AL45" s="5">
        <f t="shared" si="11"/>
        <v>-4.8928070239779964E-2</v>
      </c>
      <c r="AM45" s="5">
        <f t="shared" si="12"/>
        <v>1.9705709184666631E-2</v>
      </c>
      <c r="AN45" s="5">
        <f t="shared" si="13"/>
        <v>4.0516023501679044E-2</v>
      </c>
    </row>
    <row r="46" spans="2:40" x14ac:dyDescent="0.3">
      <c r="B46" s="3">
        <v>43509</v>
      </c>
      <c r="C46" s="4">
        <v>21717340</v>
      </c>
      <c r="D46" s="4">
        <v>5483628</v>
      </c>
      <c r="E46" s="4">
        <v>2259254</v>
      </c>
      <c r="F46" s="4">
        <v>1682241</v>
      </c>
      <c r="G46" s="7">
        <v>1393232</v>
      </c>
      <c r="H46" s="5">
        <f t="shared" si="0"/>
        <v>6.4152976377401652E-2</v>
      </c>
      <c r="I46" s="5">
        <f t="shared" si="14"/>
        <v>8.7452358707419409E-2</v>
      </c>
      <c r="J46" s="5">
        <f t="shared" si="8"/>
        <v>5.2631578947368363E-2</v>
      </c>
      <c r="K46" s="5">
        <f t="shared" si="15"/>
        <v>3.3079740772048449E-2</v>
      </c>
      <c r="L46" s="5">
        <v>0.25249998388384581</v>
      </c>
      <c r="M46" s="5">
        <v>0.41199986578228864</v>
      </c>
      <c r="N46" s="5">
        <v>0.74460020874146948</v>
      </c>
      <c r="O46" s="5">
        <v>0.82820000225889157</v>
      </c>
      <c r="P46" s="4">
        <f>VLOOKUP(B46,'Channel wise traffic'!$B$3:$F$368,2,FALSE)</f>
        <v>7818242</v>
      </c>
      <c r="Q46" s="4">
        <f>VLOOKUP(B46,'Channel wise traffic'!$B$3:$F$368,3,FALSE)</f>
        <v>5863681</v>
      </c>
      <c r="R46" s="4">
        <f>VLOOKUP(B46,'Channel wise traffic'!$B$3:$F$368,4,)</f>
        <v>2388907</v>
      </c>
      <c r="S46" s="4">
        <f>VLOOKUP(B46,'Channel wise traffic'!$B$3:$F$368,5,)</f>
        <v>5646508</v>
      </c>
      <c r="T46" s="5">
        <f>VLOOKUP(B46,'Channel wise traffic'!$B$3:$J$368,6,)</f>
        <v>5.2631564774959561E-2</v>
      </c>
      <c r="U46" s="5">
        <f>VLOOKUP(B46,'Channel wise traffic'!$B$3:$J$368,7,)</f>
        <v>5.2631569499094866E-2</v>
      </c>
      <c r="V46" s="5">
        <f>VLOOKUP(B46,'Channel wise traffic'!$B$3:$J$368,8,)</f>
        <v>5.2631416608870385E-2</v>
      </c>
      <c r="W46" s="5">
        <f>VLOOKUP(B46,'Channel wise traffic'!$B$3:$J$368,9,)</f>
        <v>5.2631500454030089E-2</v>
      </c>
      <c r="X46" s="4">
        <f>VLOOKUP(B46,'Supporting Data'!$B$3:$J$368,2,)</f>
        <v>401381</v>
      </c>
      <c r="Y46" s="5">
        <f>VLOOKUP(B46,'Supporting Data'!$B$3:$J$368,3,)</f>
        <v>0.17</v>
      </c>
      <c r="Z46" s="4">
        <f>VLOOKUP(B46,'Supporting Data'!$B$3:$J$368,4,)</f>
        <v>32</v>
      </c>
      <c r="AA46" s="4">
        <f>VLOOKUP(B46,'Supporting Data'!$B$3:$J$368,5,)</f>
        <v>17</v>
      </c>
      <c r="AB46" s="4">
        <f>VLOOKUP(B46,'Supporting Data'!$B$3:$J$368,6,)</f>
        <v>30</v>
      </c>
      <c r="AC46" s="4">
        <f>VLOOKUP(B46,'Supporting Data'!$B$3:$J$368,7,)</f>
        <v>357</v>
      </c>
      <c r="AD46" s="4">
        <f>VLOOKUP(B46,'Supporting Data'!$B$3:$J$368,8,)</f>
        <v>35</v>
      </c>
      <c r="AE46" s="5">
        <f>VLOOKUP(B46,'Supporting Data'!$B$3:$J$368,9,)</f>
        <v>0.94</v>
      </c>
      <c r="AF46" s="5">
        <f t="shared" si="9"/>
        <v>5.2631578947368418E-2</v>
      </c>
      <c r="AG46" s="4">
        <f t="shared" si="4"/>
        <v>5483628</v>
      </c>
      <c r="AH46" s="4">
        <f t="shared" si="5"/>
        <v>2259254</v>
      </c>
      <c r="AI46" s="4">
        <f t="shared" si="6"/>
        <v>1682241</v>
      </c>
      <c r="AJ46" s="4">
        <f t="shared" si="7"/>
        <v>1393232</v>
      </c>
      <c r="AK46" s="5">
        <f t="shared" si="10"/>
        <v>2.2267137418689797E-2</v>
      </c>
      <c r="AL46" s="5">
        <f t="shared" si="11"/>
        <v>5.2934906670308202E-2</v>
      </c>
      <c r="AM46" s="5">
        <f t="shared" si="12"/>
        <v>0.1305200722568991</v>
      </c>
      <c r="AN46" s="5">
        <f t="shared" si="13"/>
        <v>8.7452358707419409E-2</v>
      </c>
    </row>
    <row r="47" spans="2:40" x14ac:dyDescent="0.3">
      <c r="B47" s="3">
        <v>43510</v>
      </c>
      <c r="C47" s="4">
        <v>21500167</v>
      </c>
      <c r="D47" s="4">
        <v>5213790</v>
      </c>
      <c r="E47" s="4">
        <v>1981240</v>
      </c>
      <c r="F47" s="4">
        <v>1402916</v>
      </c>
      <c r="G47" s="7">
        <v>1184903</v>
      </c>
      <c r="H47" s="5">
        <f t="shared" si="0"/>
        <v>5.5111339367736073E-2</v>
      </c>
      <c r="I47" s="5">
        <f t="shared" si="14"/>
        <v>-0.14069092654880477</v>
      </c>
      <c r="J47" s="5">
        <f t="shared" si="8"/>
        <v>-2.9411755411675844E-2</v>
      </c>
      <c r="K47" s="5">
        <f t="shared" si="15"/>
        <v>-0.1146512661343102</v>
      </c>
      <c r="L47" s="5">
        <v>0.24249997686064484</v>
      </c>
      <c r="M47" s="5">
        <v>0.37999996164018879</v>
      </c>
      <c r="N47" s="5">
        <v>0.70809997779168599</v>
      </c>
      <c r="O47" s="5">
        <v>0.84460010435407396</v>
      </c>
      <c r="P47" s="4">
        <f>VLOOKUP(B47,'Channel wise traffic'!$B$3:$F$368,2,FALSE)</f>
        <v>7740060</v>
      </c>
      <c r="Q47" s="4">
        <f>VLOOKUP(B47,'Channel wise traffic'!$B$3:$F$368,3,FALSE)</f>
        <v>5805045</v>
      </c>
      <c r="R47" s="4">
        <f>VLOOKUP(B47,'Channel wise traffic'!$B$3:$F$368,4,)</f>
        <v>2365018</v>
      </c>
      <c r="S47" s="4">
        <f>VLOOKUP(B47,'Channel wise traffic'!$B$3:$F$368,5,)</f>
        <v>5590043</v>
      </c>
      <c r="T47" s="5">
        <f>VLOOKUP(B47,'Channel wise traffic'!$B$3:$J$368,6,)</f>
        <v>-2.9411731512286488E-2</v>
      </c>
      <c r="U47" s="5">
        <f>VLOOKUP(B47,'Channel wise traffic'!$B$3:$J$368,7,)</f>
        <v>-2.9411690942332758E-2</v>
      </c>
      <c r="V47" s="5">
        <f>VLOOKUP(B47,'Channel wise traffic'!$B$3:$J$368,8,)</f>
        <v>-2.9411680213076385E-2</v>
      </c>
      <c r="W47" s="5">
        <f>VLOOKUP(B47,'Channel wise traffic'!$B$3:$J$368,9,)</f>
        <v>-2.9411723852223126E-2</v>
      </c>
      <c r="X47" s="4">
        <f>VLOOKUP(B47,'Supporting Data'!$B$3:$J$368,2,)</f>
        <v>406712</v>
      </c>
      <c r="Y47" s="5">
        <f>VLOOKUP(B47,'Supporting Data'!$B$3:$J$368,3,)</f>
        <v>0.18</v>
      </c>
      <c r="Z47" s="4">
        <f>VLOOKUP(B47,'Supporting Data'!$B$3:$J$368,4,)</f>
        <v>40</v>
      </c>
      <c r="AA47" s="4">
        <f>VLOOKUP(B47,'Supporting Data'!$B$3:$J$368,5,)</f>
        <v>22</v>
      </c>
      <c r="AB47" s="4">
        <f>VLOOKUP(B47,'Supporting Data'!$B$3:$J$368,6,)</f>
        <v>29</v>
      </c>
      <c r="AC47" s="4">
        <f>VLOOKUP(B47,'Supporting Data'!$B$3:$J$368,7,)</f>
        <v>359</v>
      </c>
      <c r="AD47" s="4">
        <f>VLOOKUP(B47,'Supporting Data'!$B$3:$J$368,8,)</f>
        <v>30</v>
      </c>
      <c r="AE47" s="5">
        <f>VLOOKUP(B47,'Supporting Data'!$B$3:$J$368,9,)</f>
        <v>0.91</v>
      </c>
      <c r="AF47" s="5">
        <f t="shared" si="9"/>
        <v>-2.9411755411675868E-2</v>
      </c>
      <c r="AG47" s="4">
        <f t="shared" si="4"/>
        <v>5213790</v>
      </c>
      <c r="AH47" s="4">
        <f t="shared" si="5"/>
        <v>1981240</v>
      </c>
      <c r="AI47" s="4">
        <f t="shared" si="6"/>
        <v>1402916</v>
      </c>
      <c r="AJ47" s="4">
        <f t="shared" si="7"/>
        <v>1184903</v>
      </c>
      <c r="AK47" s="5">
        <f t="shared" si="10"/>
        <v>-4.9019597113893476E-2</v>
      </c>
      <c r="AL47" s="5">
        <f t="shared" si="11"/>
        <v>-9.6568790848406527E-2</v>
      </c>
      <c r="AM47" s="5">
        <f t="shared" si="12"/>
        <v>-0.13234803894586655</v>
      </c>
      <c r="AN47" s="5">
        <f t="shared" si="13"/>
        <v>-0.14069092654880477</v>
      </c>
    </row>
    <row r="48" spans="2:40" x14ac:dyDescent="0.3">
      <c r="B48" s="3">
        <v>43511</v>
      </c>
      <c r="C48" s="4">
        <v>21500167</v>
      </c>
      <c r="D48" s="4">
        <v>5482542</v>
      </c>
      <c r="E48" s="4">
        <v>2214947</v>
      </c>
      <c r="F48" s="4">
        <v>1633080</v>
      </c>
      <c r="G48" s="7">
        <v>1285561</v>
      </c>
      <c r="H48" s="5">
        <f t="shared" si="0"/>
        <v>5.9793070444522596E-2</v>
      </c>
      <c r="I48" s="5">
        <f t="shared" si="14"/>
        <v>3.1362191919734883E-2</v>
      </c>
      <c r="J48" s="5">
        <f t="shared" si="8"/>
        <v>-1.9801944086928258E-2</v>
      </c>
      <c r="K48" s="5">
        <f t="shared" si="15"/>
        <v>5.2197752992891644E-2</v>
      </c>
      <c r="L48" s="5">
        <v>0.25499997279090902</v>
      </c>
      <c r="M48" s="5">
        <v>0.40400000583670859</v>
      </c>
      <c r="N48" s="5">
        <v>0.73729980897962799</v>
      </c>
      <c r="O48" s="5">
        <v>0.78720025963210616</v>
      </c>
      <c r="P48" s="4">
        <f>VLOOKUP(B48,'Channel wise traffic'!$B$3:$F$368,2,FALSE)</f>
        <v>7740060</v>
      </c>
      <c r="Q48" s="4">
        <f>VLOOKUP(B48,'Channel wise traffic'!$B$3:$F$368,3,FALSE)</f>
        <v>5805045</v>
      </c>
      <c r="R48" s="4">
        <f>VLOOKUP(B48,'Channel wise traffic'!$B$3:$F$368,4,)</f>
        <v>2365018</v>
      </c>
      <c r="S48" s="4">
        <f>VLOOKUP(B48,'Channel wise traffic'!$B$3:$F$368,5,)</f>
        <v>5590043</v>
      </c>
      <c r="T48" s="5">
        <f>VLOOKUP(B48,'Channel wise traffic'!$B$3:$J$368,6,)</f>
        <v>-1.9801874873993541E-2</v>
      </c>
      <c r="U48" s="5">
        <f>VLOOKUP(B48,'Channel wise traffic'!$B$3:$J$368,7,)</f>
        <v>-1.9801874873993541E-2</v>
      </c>
      <c r="V48" s="5">
        <f>VLOOKUP(B48,'Channel wise traffic'!$B$3:$J$368,8,)</f>
        <v>-1.9801922748545642E-2</v>
      </c>
      <c r="W48" s="5">
        <f>VLOOKUP(B48,'Channel wise traffic'!$B$3:$J$368,9,)</f>
        <v>-1.9801952420255176E-2</v>
      </c>
      <c r="X48" s="4">
        <f>VLOOKUP(B48,'Supporting Data'!$B$3:$J$368,2,)</f>
        <v>397282</v>
      </c>
      <c r="Y48" s="5">
        <f>VLOOKUP(B48,'Supporting Data'!$B$3:$J$368,3,)</f>
        <v>0.18</v>
      </c>
      <c r="Z48" s="4">
        <f>VLOOKUP(B48,'Supporting Data'!$B$3:$J$368,4,)</f>
        <v>34</v>
      </c>
      <c r="AA48" s="4">
        <f>VLOOKUP(B48,'Supporting Data'!$B$3:$J$368,5,)</f>
        <v>19</v>
      </c>
      <c r="AB48" s="4">
        <f>VLOOKUP(B48,'Supporting Data'!$B$3:$J$368,6,)</f>
        <v>25</v>
      </c>
      <c r="AC48" s="4">
        <f>VLOOKUP(B48,'Supporting Data'!$B$3:$J$368,7,)</f>
        <v>370</v>
      </c>
      <c r="AD48" s="4">
        <f>VLOOKUP(B48,'Supporting Data'!$B$3:$J$368,8,)</f>
        <v>39</v>
      </c>
      <c r="AE48" s="5">
        <f>VLOOKUP(B48,'Supporting Data'!$B$3:$J$368,9,)</f>
        <v>0.93</v>
      </c>
      <c r="AF48" s="5">
        <f t="shared" si="9"/>
        <v>-1.9801944086928213E-2</v>
      </c>
      <c r="AG48" s="4">
        <f t="shared" si="4"/>
        <v>5482542</v>
      </c>
      <c r="AH48" s="4">
        <f t="shared" si="5"/>
        <v>2214947</v>
      </c>
      <c r="AI48" s="4">
        <f t="shared" si="6"/>
        <v>1633080</v>
      </c>
      <c r="AJ48" s="4">
        <f t="shared" si="7"/>
        <v>1285561</v>
      </c>
      <c r="AK48" s="5">
        <f t="shared" si="10"/>
        <v>5.2423030697884121E-2</v>
      </c>
      <c r="AL48" s="5">
        <f t="shared" si="11"/>
        <v>5.2423339934695834E-2</v>
      </c>
      <c r="AM48" s="5">
        <f t="shared" si="12"/>
        <v>9.5821654871336204E-2</v>
      </c>
      <c r="AN48" s="5">
        <f t="shared" si="13"/>
        <v>3.1362191919734883E-2</v>
      </c>
    </row>
    <row r="49" spans="2:40" x14ac:dyDescent="0.3">
      <c r="B49" s="3">
        <v>43512</v>
      </c>
      <c r="C49" s="4">
        <v>45787545</v>
      </c>
      <c r="D49" s="4">
        <v>9807692</v>
      </c>
      <c r="E49" s="4">
        <v>3334615</v>
      </c>
      <c r="F49" s="4">
        <v>2290213</v>
      </c>
      <c r="G49" s="7">
        <v>1768503</v>
      </c>
      <c r="H49" s="5">
        <f t="shared" si="0"/>
        <v>3.8624106184334629E-2</v>
      </c>
      <c r="I49" s="5">
        <f t="shared" si="14"/>
        <v>-4.6686155168073507E-2</v>
      </c>
      <c r="J49" s="5">
        <f t="shared" si="8"/>
        <v>4.081632653061229E-2</v>
      </c>
      <c r="K49" s="5">
        <f t="shared" si="15"/>
        <v>-8.4071011828148912E-2</v>
      </c>
      <c r="L49" s="5">
        <v>0.21419999696423994</v>
      </c>
      <c r="M49" s="5">
        <v>0.33999997145097949</v>
      </c>
      <c r="N49" s="5">
        <v>0.68679982546710794</v>
      </c>
      <c r="O49" s="5">
        <v>0.77220022766441376</v>
      </c>
      <c r="P49" s="4">
        <f>VLOOKUP(B49,'Channel wise traffic'!$B$3:$F$368,2,FALSE)</f>
        <v>16483516</v>
      </c>
      <c r="Q49" s="4">
        <f>VLOOKUP(B49,'Channel wise traffic'!$B$3:$F$368,3,FALSE)</f>
        <v>12362637</v>
      </c>
      <c r="R49" s="4">
        <f>VLOOKUP(B49,'Channel wise traffic'!$B$3:$F$368,4,)</f>
        <v>5036630</v>
      </c>
      <c r="S49" s="4">
        <f>VLOOKUP(B49,'Channel wise traffic'!$B$3:$F$368,5,)</f>
        <v>11904761</v>
      </c>
      <c r="T49" s="5">
        <f>VLOOKUP(B49,'Channel wise traffic'!$B$3:$J$368,6,)</f>
        <v>4.0816300758017343E-2</v>
      </c>
      <c r="U49" s="5">
        <f>VLOOKUP(B49,'Channel wise traffic'!$B$3:$J$368,7,)</f>
        <v>4.0816300758017343E-2</v>
      </c>
      <c r="V49" s="5">
        <f>VLOOKUP(B49,'Channel wise traffic'!$B$3:$J$368,8,)</f>
        <v>4.0816347617281368E-2</v>
      </c>
      <c r="W49" s="5">
        <f>VLOOKUP(B49,'Channel wise traffic'!$B$3:$J$368,9,)</f>
        <v>4.0816292629736184E-2</v>
      </c>
      <c r="X49" s="4">
        <f>VLOOKUP(B49,'Supporting Data'!$B$3:$J$368,2,)</f>
        <v>382778</v>
      </c>
      <c r="Y49" s="5">
        <f>VLOOKUP(B49,'Supporting Data'!$B$3:$J$368,3,)</f>
        <v>0.19</v>
      </c>
      <c r="Z49" s="4">
        <f>VLOOKUP(B49,'Supporting Data'!$B$3:$J$368,4,)</f>
        <v>33</v>
      </c>
      <c r="AA49" s="4">
        <f>VLOOKUP(B49,'Supporting Data'!$B$3:$J$368,5,)</f>
        <v>18</v>
      </c>
      <c r="AB49" s="4">
        <f>VLOOKUP(B49,'Supporting Data'!$B$3:$J$368,6,)</f>
        <v>26</v>
      </c>
      <c r="AC49" s="4">
        <f>VLOOKUP(B49,'Supporting Data'!$B$3:$J$368,7,)</f>
        <v>361</v>
      </c>
      <c r="AD49" s="4">
        <f>VLOOKUP(B49,'Supporting Data'!$B$3:$J$368,8,)</f>
        <v>30</v>
      </c>
      <c r="AE49" s="5">
        <f>VLOOKUP(B49,'Supporting Data'!$B$3:$J$368,9,)</f>
        <v>0.91</v>
      </c>
      <c r="AF49" s="5">
        <f t="shared" si="9"/>
        <v>4.0816326530612242E-2</v>
      </c>
      <c r="AG49" s="4">
        <f t="shared" si="4"/>
        <v>9807692</v>
      </c>
      <c r="AH49" s="4">
        <f t="shared" si="5"/>
        <v>3334615</v>
      </c>
      <c r="AI49" s="4">
        <f t="shared" si="6"/>
        <v>2290213</v>
      </c>
      <c r="AJ49" s="4">
        <f t="shared" si="7"/>
        <v>1768503</v>
      </c>
      <c r="AK49" s="5">
        <f t="shared" si="10"/>
        <v>7.2356252132780075E-2</v>
      </c>
      <c r="AL49" s="5">
        <f t="shared" si="11"/>
        <v>2.1291563862134488E-2</v>
      </c>
      <c r="AM49" s="5">
        <f t="shared" si="12"/>
        <v>1.4605096129081119E-3</v>
      </c>
      <c r="AN49" s="5">
        <f t="shared" si="13"/>
        <v>-4.6686155168073507E-2</v>
      </c>
    </row>
    <row r="50" spans="2:40" x14ac:dyDescent="0.3">
      <c r="B50" s="3">
        <v>43513</v>
      </c>
      <c r="C50" s="4">
        <v>45338648</v>
      </c>
      <c r="D50" s="4">
        <v>9901960</v>
      </c>
      <c r="E50" s="4">
        <v>3232000</v>
      </c>
      <c r="F50" s="4">
        <v>2087872</v>
      </c>
      <c r="G50" s="7">
        <v>1579683</v>
      </c>
      <c r="H50" s="5">
        <f t="shared" si="0"/>
        <v>3.4841863833257665E-2</v>
      </c>
      <c r="I50" s="5">
        <f t="shared" si="14"/>
        <v>-0.12229008244350137</v>
      </c>
      <c r="J50" s="5">
        <f t="shared" si="8"/>
        <v>-1.9417475518175187E-2</v>
      </c>
      <c r="K50" s="5">
        <f t="shared" si="15"/>
        <v>-0.10490968822811508</v>
      </c>
      <c r="L50" s="5">
        <v>0.21839998404892885</v>
      </c>
      <c r="M50" s="5">
        <v>0.32640002585346739</v>
      </c>
      <c r="N50" s="5">
        <v>0.64600000000000002</v>
      </c>
      <c r="O50" s="5">
        <v>0.75659954250068973</v>
      </c>
      <c r="P50" s="4">
        <f>VLOOKUP(B50,'Channel wise traffic'!$B$3:$F$368,2,FALSE)</f>
        <v>16321913</v>
      </c>
      <c r="Q50" s="4">
        <f>VLOOKUP(B50,'Channel wise traffic'!$B$3:$F$368,3,FALSE)</f>
        <v>12241435</v>
      </c>
      <c r="R50" s="4">
        <f>VLOOKUP(B50,'Channel wise traffic'!$B$3:$F$368,4,)</f>
        <v>4987251</v>
      </c>
      <c r="S50" s="4">
        <f>VLOOKUP(B50,'Channel wise traffic'!$B$3:$F$368,5,)</f>
        <v>11788048</v>
      </c>
      <c r="T50" s="5">
        <f>VLOOKUP(B50,'Channel wise traffic'!$B$3:$J$368,6,)</f>
        <v>-1.941746406258793E-2</v>
      </c>
      <c r="U50" s="5">
        <f>VLOOKUP(B50,'Channel wise traffic'!$B$3:$J$368,7,)</f>
        <v>-1.9417424399657879E-2</v>
      </c>
      <c r="V50" s="5">
        <f>VLOOKUP(B50,'Channel wise traffic'!$B$3:$J$368,8,)</f>
        <v>-1.9417389827149356E-2</v>
      </c>
      <c r="W50" s="5">
        <f>VLOOKUP(B50,'Channel wise traffic'!$B$3:$J$368,9,)</f>
        <v>-1.9417500764257301E-2</v>
      </c>
      <c r="X50" s="4">
        <f>VLOOKUP(B50,'Supporting Data'!$B$3:$J$368,2,)</f>
        <v>393504</v>
      </c>
      <c r="Y50" s="5">
        <f>VLOOKUP(B50,'Supporting Data'!$B$3:$J$368,3,)</f>
        <v>0.19</v>
      </c>
      <c r="Z50" s="4">
        <f>VLOOKUP(B50,'Supporting Data'!$B$3:$J$368,4,)</f>
        <v>31</v>
      </c>
      <c r="AA50" s="4">
        <f>VLOOKUP(B50,'Supporting Data'!$B$3:$J$368,5,)</f>
        <v>18</v>
      </c>
      <c r="AB50" s="4">
        <f>VLOOKUP(B50,'Supporting Data'!$B$3:$J$368,6,)</f>
        <v>30</v>
      </c>
      <c r="AC50" s="4">
        <f>VLOOKUP(B50,'Supporting Data'!$B$3:$J$368,7,)</f>
        <v>374</v>
      </c>
      <c r="AD50" s="4">
        <f>VLOOKUP(B50,'Supporting Data'!$B$3:$J$368,8,)</f>
        <v>39</v>
      </c>
      <c r="AE50" s="5">
        <f>VLOOKUP(B50,'Supporting Data'!$B$3:$J$368,9,)</f>
        <v>0.94</v>
      </c>
      <c r="AF50" s="5">
        <f t="shared" si="9"/>
        <v>-1.9417475518175131E-2</v>
      </c>
      <c r="AG50" s="4">
        <f t="shared" si="4"/>
        <v>9901960</v>
      </c>
      <c r="AH50" s="4">
        <f t="shared" si="5"/>
        <v>3232000</v>
      </c>
      <c r="AI50" s="4">
        <f t="shared" si="6"/>
        <v>2087872</v>
      </c>
      <c r="AJ50" s="4">
        <f t="shared" si="7"/>
        <v>1579683</v>
      </c>
      <c r="AK50" s="5">
        <f t="shared" si="10"/>
        <v>-9.8972676773847468E-3</v>
      </c>
      <c r="AL50" s="5">
        <f t="shared" si="11"/>
        <v>-3.990028271253121E-2</v>
      </c>
      <c r="AM50" s="5">
        <f t="shared" si="12"/>
        <v>-4.9901002534207706E-2</v>
      </c>
      <c r="AN50" s="5">
        <f t="shared" si="13"/>
        <v>-0.12229008244350137</v>
      </c>
    </row>
    <row r="51" spans="2:40" x14ac:dyDescent="0.3">
      <c r="B51" s="3">
        <v>43514</v>
      </c>
      <c r="C51" s="4">
        <v>21717340</v>
      </c>
      <c r="D51" s="4">
        <v>5592215</v>
      </c>
      <c r="E51" s="4">
        <v>2348730</v>
      </c>
      <c r="F51" s="4">
        <v>1800301</v>
      </c>
      <c r="G51" s="7">
        <v>1431960</v>
      </c>
      <c r="H51" s="5">
        <f t="shared" si="0"/>
        <v>6.5936251861415815E-2</v>
      </c>
      <c r="I51" s="5">
        <f t="shared" si="14"/>
        <v>0.10363771309396363</v>
      </c>
      <c r="J51" s="5">
        <f t="shared" si="8"/>
        <v>-2.9126204911649523E-2</v>
      </c>
      <c r="K51" s="5">
        <f t="shared" si="15"/>
        <v>0.13674683432312817</v>
      </c>
      <c r="L51" s="5">
        <v>0.25749999769769227</v>
      </c>
      <c r="M51" s="5">
        <v>0.4199999463539939</v>
      </c>
      <c r="N51" s="5">
        <v>0.76649976795970587</v>
      </c>
      <c r="O51" s="5">
        <v>0.79540032472347677</v>
      </c>
      <c r="P51" s="4">
        <f>VLOOKUP(B51,'Channel wise traffic'!$B$3:$F$368,2,FALSE)</f>
        <v>7818242</v>
      </c>
      <c r="Q51" s="4">
        <f>VLOOKUP(B51,'Channel wise traffic'!$B$3:$F$368,3,FALSE)</f>
        <v>5863681</v>
      </c>
      <c r="R51" s="4">
        <f>VLOOKUP(B51,'Channel wise traffic'!$B$3:$F$368,4,)</f>
        <v>2388907</v>
      </c>
      <c r="S51" s="4">
        <f>VLOOKUP(B51,'Channel wise traffic'!$B$3:$F$368,5,)</f>
        <v>5646508</v>
      </c>
      <c r="T51" s="5">
        <f>VLOOKUP(B51,'Channel wise traffic'!$B$3:$J$368,6,)</f>
        <v>-2.9126182245679089E-2</v>
      </c>
      <c r="U51" s="5">
        <f>VLOOKUP(B51,'Channel wise traffic'!$B$3:$J$368,7,)</f>
        <v>-2.9126305220617543E-2</v>
      </c>
      <c r="V51" s="5">
        <f>VLOOKUP(B51,'Channel wise traffic'!$B$3:$J$368,8,)</f>
        <v>-2.9126130732097466E-2</v>
      </c>
      <c r="W51" s="5">
        <f>VLOOKUP(B51,'Channel wise traffic'!$B$3:$J$368,9,)</f>
        <v>-2.912617352799729E-2</v>
      </c>
      <c r="X51" s="4">
        <f>VLOOKUP(B51,'Supporting Data'!$B$3:$J$368,2,)</f>
        <v>401252</v>
      </c>
      <c r="Y51" s="5">
        <f>VLOOKUP(B51,'Supporting Data'!$B$3:$J$368,3,)</f>
        <v>0.17</v>
      </c>
      <c r="Z51" s="4">
        <f>VLOOKUP(B51,'Supporting Data'!$B$3:$J$368,4,)</f>
        <v>36</v>
      </c>
      <c r="AA51" s="4">
        <f>VLOOKUP(B51,'Supporting Data'!$B$3:$J$368,5,)</f>
        <v>18</v>
      </c>
      <c r="AB51" s="4">
        <f>VLOOKUP(B51,'Supporting Data'!$B$3:$J$368,6,)</f>
        <v>27</v>
      </c>
      <c r="AC51" s="4">
        <f>VLOOKUP(B51,'Supporting Data'!$B$3:$J$368,7,)</f>
        <v>395</v>
      </c>
      <c r="AD51" s="4">
        <f>VLOOKUP(B51,'Supporting Data'!$B$3:$J$368,8,)</f>
        <v>37</v>
      </c>
      <c r="AE51" s="5">
        <f>VLOOKUP(B51,'Supporting Data'!$B$3:$J$368,9,)</f>
        <v>0.95</v>
      </c>
      <c r="AF51" s="5">
        <f t="shared" si="9"/>
        <v>-2.9126204911649498E-2</v>
      </c>
      <c r="AG51" s="4">
        <f t="shared" si="4"/>
        <v>5592215</v>
      </c>
      <c r="AH51" s="4">
        <f t="shared" si="5"/>
        <v>2348730</v>
      </c>
      <c r="AI51" s="4">
        <f t="shared" si="6"/>
        <v>1800301</v>
      </c>
      <c r="AJ51" s="4">
        <f t="shared" si="7"/>
        <v>1431960</v>
      </c>
      <c r="AK51" s="5">
        <f t="shared" si="10"/>
        <v>5.2631628482002313E-2</v>
      </c>
      <c r="AL51" s="5">
        <f t="shared" si="11"/>
        <v>0.10526338080065289</v>
      </c>
      <c r="AM51" s="5">
        <f t="shared" si="12"/>
        <v>0.13777044389643978</v>
      </c>
      <c r="AN51" s="5">
        <f t="shared" si="13"/>
        <v>0.10363771309396363</v>
      </c>
    </row>
    <row r="52" spans="2:40" x14ac:dyDescent="0.3">
      <c r="B52" s="3">
        <v>43515</v>
      </c>
      <c r="C52" s="4">
        <v>21934513</v>
      </c>
      <c r="D52" s="4">
        <v>5648137</v>
      </c>
      <c r="E52" s="4">
        <v>948887</v>
      </c>
      <c r="F52" s="4">
        <v>727321</v>
      </c>
      <c r="G52" s="7">
        <v>620260</v>
      </c>
      <c r="H52" s="5">
        <f t="shared" si="0"/>
        <v>2.8277810407735061E-2</v>
      </c>
      <c r="I52" s="5">
        <f>(G52/G45)-1</f>
        <v>-0.55839299648571217</v>
      </c>
      <c r="J52" s="5">
        <f t="shared" si="8"/>
        <v>-3.809525563663041E-2</v>
      </c>
      <c r="K52" s="5">
        <f>(H52/H45)-1</f>
        <v>-0.54090360183579034</v>
      </c>
      <c r="L52" s="5">
        <v>0.25749999555495034</v>
      </c>
      <c r="M52" s="5">
        <v>0.16799999716720751</v>
      </c>
      <c r="N52" s="5">
        <v>0.76649906680142099</v>
      </c>
      <c r="O52" s="5">
        <v>0.8528008953405718</v>
      </c>
      <c r="P52" s="4">
        <f>VLOOKUP(B52,'Channel wise traffic'!$B$3:$F$368,2,FALSE)</f>
        <v>7896424</v>
      </c>
      <c r="Q52" s="4">
        <f>VLOOKUP(B52,'Channel wise traffic'!$B$3:$F$368,3,FALSE)</f>
        <v>5922318</v>
      </c>
      <c r="R52" s="4">
        <f>VLOOKUP(B52,'Channel wise traffic'!$B$3:$F$368,4,)</f>
        <v>2412796</v>
      </c>
      <c r="S52" s="4">
        <f>VLOOKUP(B52,'Channel wise traffic'!$B$3:$F$368,5,)</f>
        <v>5702973</v>
      </c>
      <c r="T52" s="5">
        <f>VLOOKUP(B52,'Channel wise traffic'!$B$3:$J$368,6,)</f>
        <v>-3.8095277540170391E-2</v>
      </c>
      <c r="U52" s="5">
        <f>VLOOKUP(B52,'Channel wise traffic'!$B$3:$J$368,7,)</f>
        <v>-3.8095355656595387E-2</v>
      </c>
      <c r="V52" s="5">
        <f>VLOOKUP(B52,'Channel wise traffic'!$B$3:$J$368,8,)</f>
        <v>-3.8095131783736913E-2</v>
      </c>
      <c r="W52" s="5">
        <f>VLOOKUP(B52,'Channel wise traffic'!$B$3:$J$368,9,)</f>
        <v>-3.8095186691883498E-2</v>
      </c>
      <c r="X52" s="4">
        <f>VLOOKUP(B52,'Supporting Data'!$B$3:$J$368,2,)</f>
        <v>400903</v>
      </c>
      <c r="Y52" s="5">
        <f>VLOOKUP(B52,'Supporting Data'!$B$3:$J$368,3,)</f>
        <v>0.18</v>
      </c>
      <c r="Z52" s="4">
        <f>VLOOKUP(B52,'Supporting Data'!$B$3:$J$368,4,)</f>
        <v>35</v>
      </c>
      <c r="AA52" s="4">
        <f>VLOOKUP(B52,'Supporting Data'!$B$3:$J$368,5,)</f>
        <v>19</v>
      </c>
      <c r="AB52" s="4">
        <f>VLOOKUP(B52,'Supporting Data'!$B$3:$J$368,6,)</f>
        <v>29</v>
      </c>
      <c r="AC52" s="4">
        <f>VLOOKUP(B52,'Supporting Data'!$B$3:$J$368,7,)</f>
        <v>350</v>
      </c>
      <c r="AD52" s="4">
        <f>VLOOKUP(B52,'Supporting Data'!$B$3:$J$368,8,)</f>
        <v>35</v>
      </c>
      <c r="AE52" s="5">
        <f>VLOOKUP(B52,'Supporting Data'!$B$3:$J$368,9,)</f>
        <v>0.92</v>
      </c>
      <c r="AF52" s="5">
        <f t="shared" si="9"/>
        <v>-3.809525563663041E-2</v>
      </c>
      <c r="AG52" s="4">
        <f t="shared" si="4"/>
        <v>5648137.0000000009</v>
      </c>
      <c r="AH52" s="4">
        <f t="shared" si="5"/>
        <v>948886.99999999988</v>
      </c>
      <c r="AI52" s="4">
        <f t="shared" si="6"/>
        <v>727321</v>
      </c>
      <c r="AJ52" s="4">
        <f t="shared" si="7"/>
        <v>620260</v>
      </c>
      <c r="AK52" s="5">
        <f t="shared" si="10"/>
        <v>-2.8664702603710346E-2</v>
      </c>
      <c r="AL52" s="5">
        <f t="shared" si="11"/>
        <v>-0.57942183783074608</v>
      </c>
      <c r="AM52" s="5">
        <f t="shared" si="12"/>
        <v>-0.57537825448312419</v>
      </c>
      <c r="AN52" s="5">
        <f t="shared" si="13"/>
        <v>-0.55839299648571217</v>
      </c>
    </row>
    <row r="53" spans="2:40" x14ac:dyDescent="0.3">
      <c r="B53" s="3">
        <v>43516</v>
      </c>
      <c r="C53" s="4">
        <v>22151687</v>
      </c>
      <c r="D53" s="4">
        <v>5427163</v>
      </c>
      <c r="E53" s="4">
        <v>2105739</v>
      </c>
      <c r="F53" s="4">
        <v>1537189</v>
      </c>
      <c r="G53" s="7">
        <v>1222680</v>
      </c>
      <c r="H53" s="5">
        <f t="shared" si="0"/>
        <v>5.5195796148618387E-2</v>
      </c>
      <c r="I53" s="5">
        <f t="shared" si="14"/>
        <v>-0.12241464451003137</v>
      </c>
      <c r="J53" s="5">
        <f t="shared" si="8"/>
        <v>2.0000009209230951E-2</v>
      </c>
      <c r="K53" s="5">
        <f t="shared" si="15"/>
        <v>-0.13962220826808736</v>
      </c>
      <c r="L53" s="5">
        <v>0.24499998577986409</v>
      </c>
      <c r="M53" s="5">
        <v>0.38799995504096707</v>
      </c>
      <c r="N53" s="5">
        <v>0.7299997768004487</v>
      </c>
      <c r="O53" s="5">
        <v>0.79539991503972507</v>
      </c>
      <c r="P53" s="4">
        <f>VLOOKUP(B53,'Channel wise traffic'!$B$3:$F$368,2,FALSE)</f>
        <v>7974607</v>
      </c>
      <c r="Q53" s="4">
        <f>VLOOKUP(B53,'Channel wise traffic'!$B$3:$F$368,3,FALSE)</f>
        <v>5980955</v>
      </c>
      <c r="R53" s="4">
        <f>VLOOKUP(B53,'Channel wise traffic'!$B$3:$F$368,4,)</f>
        <v>2436685</v>
      </c>
      <c r="S53" s="4">
        <f>VLOOKUP(B53,'Channel wise traffic'!$B$3:$F$368,5,)</f>
        <v>5759438</v>
      </c>
      <c r="T53" s="5">
        <f>VLOOKUP(B53,'Channel wise traffic'!$B$3:$J$368,6,)</f>
        <v>2.0000020464958856E-2</v>
      </c>
      <c r="U53" s="5">
        <f>VLOOKUP(B53,'Channel wise traffic'!$B$3:$J$368,7,)</f>
        <v>2.0000064805708151E-2</v>
      </c>
      <c r="V53" s="5">
        <f>VLOOKUP(B53,'Channel wise traffic'!$B$3:$J$368,8,)</f>
        <v>1.9999941395793197E-2</v>
      </c>
      <c r="W53" s="5">
        <f>VLOOKUP(B53,'Channel wise traffic'!$B$3:$J$368,9,)</f>
        <v>1.9999971663902771E-2</v>
      </c>
      <c r="X53" s="4">
        <f>VLOOKUP(B53,'Supporting Data'!$B$3:$J$368,2,)</f>
        <v>392628</v>
      </c>
      <c r="Y53" s="5">
        <f>VLOOKUP(B53,'Supporting Data'!$B$3:$J$368,3,)</f>
        <v>0.18</v>
      </c>
      <c r="Z53" s="4">
        <f>VLOOKUP(B53,'Supporting Data'!$B$3:$J$368,4,)</f>
        <v>32</v>
      </c>
      <c r="AA53" s="4">
        <f>VLOOKUP(B53,'Supporting Data'!$B$3:$J$368,5,)</f>
        <v>18</v>
      </c>
      <c r="AB53" s="4">
        <f>VLOOKUP(B53,'Supporting Data'!$B$3:$J$368,6,)</f>
        <v>25</v>
      </c>
      <c r="AC53" s="4">
        <f>VLOOKUP(B53,'Supporting Data'!$B$3:$J$368,7,)</f>
        <v>378</v>
      </c>
      <c r="AD53" s="4">
        <f>VLOOKUP(B53,'Supporting Data'!$B$3:$J$368,8,)</f>
        <v>40</v>
      </c>
      <c r="AE53" s="5">
        <f>VLOOKUP(B53,'Supporting Data'!$B$3:$J$368,9,)</f>
        <v>0.91</v>
      </c>
      <c r="AF53" s="5">
        <f t="shared" si="9"/>
        <v>2.0000009209230965E-2</v>
      </c>
      <c r="AG53" s="4">
        <f t="shared" si="4"/>
        <v>5427163</v>
      </c>
      <c r="AH53" s="4">
        <f t="shared" si="5"/>
        <v>2105739</v>
      </c>
      <c r="AI53" s="4">
        <f t="shared" si="6"/>
        <v>1537189</v>
      </c>
      <c r="AJ53" s="4">
        <f t="shared" si="7"/>
        <v>1222680</v>
      </c>
      <c r="AK53" s="5">
        <f t="shared" si="10"/>
        <v>-1.029701504186642E-2</v>
      </c>
      <c r="AL53" s="5">
        <f t="shared" si="11"/>
        <v>-6.7949420472421473E-2</v>
      </c>
      <c r="AM53" s="5">
        <f t="shared" si="12"/>
        <v>-8.6225457589013677E-2</v>
      </c>
      <c r="AN53" s="5">
        <f t="shared" si="13"/>
        <v>-0.12241464451003137</v>
      </c>
    </row>
    <row r="54" spans="2:40" x14ac:dyDescent="0.3">
      <c r="B54" s="3">
        <v>43517</v>
      </c>
      <c r="C54" s="4">
        <v>20848646</v>
      </c>
      <c r="D54" s="4">
        <v>5003675</v>
      </c>
      <c r="E54" s="4">
        <v>1921411</v>
      </c>
      <c r="F54" s="4">
        <v>1444709</v>
      </c>
      <c r="G54" s="7">
        <v>1149121</v>
      </c>
      <c r="H54" s="5">
        <f t="shared" si="0"/>
        <v>5.5117296346247138E-2</v>
      </c>
      <c r="I54" s="5">
        <f t="shared" si="14"/>
        <v>-3.019825251518482E-2</v>
      </c>
      <c r="J54" s="5">
        <f>(C54/C47)-1</f>
        <v>-3.0303066948270674E-2</v>
      </c>
      <c r="K54" s="5">
        <f t="shared" si="15"/>
        <v>1.0808988820465437E-4</v>
      </c>
      <c r="L54" s="5">
        <v>0.23999999808141018</v>
      </c>
      <c r="M54" s="5">
        <v>0.38399996002937842</v>
      </c>
      <c r="N54" s="5">
        <v>0.75190003596315413</v>
      </c>
      <c r="O54" s="5">
        <v>0.79539962719135826</v>
      </c>
      <c r="P54" s="4">
        <f>VLOOKUP(B54,'Channel wise traffic'!$B$3:$F$368,2,FALSE)</f>
        <v>7505512</v>
      </c>
      <c r="Q54" s="4">
        <f>VLOOKUP(B54,'Channel wise traffic'!$B$3:$F$368,3,FALSE)</f>
        <v>5629134</v>
      </c>
      <c r="R54" s="4">
        <f>VLOOKUP(B54,'Channel wise traffic'!$B$3:$F$368,4,)</f>
        <v>2293351</v>
      </c>
      <c r="S54" s="4">
        <f>VLOOKUP(B54,'Channel wise traffic'!$B$3:$F$368,5,)</f>
        <v>5420648</v>
      </c>
      <c r="T54" s="5">
        <f>VLOOKUP(B54,'Channel wise traffic'!$B$3:$J$368,6,)</f>
        <v>-3.0303124265186554E-2</v>
      </c>
      <c r="U54" s="5">
        <f>VLOOKUP(B54,'Channel wise traffic'!$B$3:$J$368,7,)</f>
        <v>-3.0303124265186554E-2</v>
      </c>
      <c r="V54" s="5">
        <f>VLOOKUP(B54,'Channel wise traffic'!$B$3:$J$368,8,)</f>
        <v>-3.0302940611868445E-2</v>
      </c>
      <c r="W54" s="5">
        <f>VLOOKUP(B54,'Channel wise traffic'!$B$3:$J$368,9,)</f>
        <v>-3.0302986935878629E-2</v>
      </c>
      <c r="X54" s="4">
        <f>VLOOKUP(B54,'Supporting Data'!$B$3:$J$368,2,)</f>
        <v>390285</v>
      </c>
      <c r="Y54" s="5">
        <f>VLOOKUP(B54,'Supporting Data'!$B$3:$J$368,3,)</f>
        <v>0.18</v>
      </c>
      <c r="Z54" s="4">
        <f>VLOOKUP(B54,'Supporting Data'!$B$3:$J$368,4,)</f>
        <v>36</v>
      </c>
      <c r="AA54" s="4">
        <f>VLOOKUP(B54,'Supporting Data'!$B$3:$J$368,5,)</f>
        <v>22</v>
      </c>
      <c r="AB54" s="4">
        <f>VLOOKUP(B54,'Supporting Data'!$B$3:$J$368,6,)</f>
        <v>26</v>
      </c>
      <c r="AC54" s="4">
        <f>VLOOKUP(B54,'Supporting Data'!$B$3:$J$368,7,)</f>
        <v>373</v>
      </c>
      <c r="AD54" s="4">
        <f>VLOOKUP(B54,'Supporting Data'!$B$3:$J$368,8,)</f>
        <v>36</v>
      </c>
      <c r="AE54" s="5">
        <f>VLOOKUP(B54,'Supporting Data'!$B$3:$J$368,9,)</f>
        <v>0.94</v>
      </c>
      <c r="AF54" s="5">
        <f t="shared" si="9"/>
        <v>-3.0303066948270681E-2</v>
      </c>
      <c r="AG54" s="4">
        <f t="shared" si="4"/>
        <v>5003675</v>
      </c>
      <c r="AH54" s="4">
        <f t="shared" si="5"/>
        <v>1921411</v>
      </c>
      <c r="AI54" s="4">
        <f t="shared" si="6"/>
        <v>1444709</v>
      </c>
      <c r="AJ54" s="4">
        <f t="shared" si="7"/>
        <v>1149121</v>
      </c>
      <c r="AK54" s="5">
        <f t="shared" si="10"/>
        <v>-4.0299858644095798E-2</v>
      </c>
      <c r="AL54" s="5">
        <f t="shared" si="11"/>
        <v>-3.0197754941349908E-2</v>
      </c>
      <c r="AM54" s="5">
        <f t="shared" si="12"/>
        <v>2.9790094346347162E-2</v>
      </c>
      <c r="AN54" s="5">
        <f t="shared" si="13"/>
        <v>-3.019825251518482E-2</v>
      </c>
    </row>
    <row r="55" spans="2:40" x14ac:dyDescent="0.3">
      <c r="B55" s="3">
        <v>43518</v>
      </c>
      <c r="C55" s="4">
        <v>22151687</v>
      </c>
      <c r="D55" s="4">
        <v>5704059</v>
      </c>
      <c r="E55" s="4">
        <v>2304440</v>
      </c>
      <c r="F55" s="4">
        <v>1749530</v>
      </c>
      <c r="G55" s="7">
        <v>1377230</v>
      </c>
      <c r="H55" s="5">
        <f t="shared" si="0"/>
        <v>6.2172691407205237E-2</v>
      </c>
      <c r="I55" s="5">
        <f t="shared" si="14"/>
        <v>7.1306612443905903E-2</v>
      </c>
      <c r="J55" s="5">
        <f t="shared" si="8"/>
        <v>3.0303020437004058E-2</v>
      </c>
      <c r="K55" s="5">
        <f t="shared" si="15"/>
        <v>3.9797604387794561E-2</v>
      </c>
      <c r="L55" s="5">
        <v>0.25749998182982631</v>
      </c>
      <c r="M55" s="5">
        <v>0.40400002875145574</v>
      </c>
      <c r="N55" s="5">
        <v>0.75919963201471941</v>
      </c>
      <c r="O55" s="5">
        <v>0.78719999085468673</v>
      </c>
      <c r="P55" s="4">
        <f>VLOOKUP(B55,'Channel wise traffic'!$B$3:$F$368,2,FALSE)</f>
        <v>7974607</v>
      </c>
      <c r="Q55" s="4">
        <f>VLOOKUP(B55,'Channel wise traffic'!$B$3:$F$368,3,FALSE)</f>
        <v>5980955</v>
      </c>
      <c r="R55" s="4">
        <f>VLOOKUP(B55,'Channel wise traffic'!$B$3:$F$368,4,)</f>
        <v>2436685</v>
      </c>
      <c r="S55" s="4">
        <f>VLOOKUP(B55,'Channel wise traffic'!$B$3:$F$368,5,)</f>
        <v>5759438</v>
      </c>
      <c r="T55" s="5">
        <f>VLOOKUP(B55,'Channel wise traffic'!$B$3:$J$368,6,)</f>
        <v>3.0302995067221783E-2</v>
      </c>
      <c r="U55" s="5">
        <f>VLOOKUP(B55,'Channel wise traffic'!$B$3:$J$368,7,)</f>
        <v>3.0302952001233452E-2</v>
      </c>
      <c r="V55" s="5">
        <f>VLOOKUP(B55,'Channel wise traffic'!$B$3:$J$368,8,)</f>
        <v>3.0302940611868445E-2</v>
      </c>
      <c r="W55" s="5">
        <f>VLOOKUP(B55,'Channel wise traffic'!$B$3:$J$368,9,)</f>
        <v>3.0302986935878629E-2</v>
      </c>
      <c r="X55" s="4">
        <f>VLOOKUP(B55,'Supporting Data'!$B$3:$J$368,2,)</f>
        <v>407017</v>
      </c>
      <c r="Y55" s="5">
        <f>VLOOKUP(B55,'Supporting Data'!$B$3:$J$368,3,)</f>
        <v>0.17</v>
      </c>
      <c r="Z55" s="4">
        <f>VLOOKUP(B55,'Supporting Data'!$B$3:$J$368,4,)</f>
        <v>30</v>
      </c>
      <c r="AA55" s="4">
        <f>VLOOKUP(B55,'Supporting Data'!$B$3:$J$368,5,)</f>
        <v>19</v>
      </c>
      <c r="AB55" s="4">
        <f>VLOOKUP(B55,'Supporting Data'!$B$3:$J$368,6,)</f>
        <v>28</v>
      </c>
      <c r="AC55" s="4">
        <f>VLOOKUP(B55,'Supporting Data'!$B$3:$J$368,7,)</f>
        <v>395</v>
      </c>
      <c r="AD55" s="4">
        <f>VLOOKUP(B55,'Supporting Data'!$B$3:$J$368,8,)</f>
        <v>40</v>
      </c>
      <c r="AE55" s="5">
        <f>VLOOKUP(B55,'Supporting Data'!$B$3:$J$368,9,)</f>
        <v>0.94</v>
      </c>
      <c r="AF55" s="5">
        <f t="shared" si="9"/>
        <v>3.0303020437004047E-2</v>
      </c>
      <c r="AG55" s="4">
        <f t="shared" si="4"/>
        <v>5704059</v>
      </c>
      <c r="AH55" s="4">
        <f t="shared" si="5"/>
        <v>2304440</v>
      </c>
      <c r="AI55" s="4">
        <f t="shared" si="6"/>
        <v>1749530</v>
      </c>
      <c r="AJ55" s="4">
        <f t="shared" si="7"/>
        <v>1377230</v>
      </c>
      <c r="AK55" s="5">
        <f t="shared" si="10"/>
        <v>4.0404068039971319E-2</v>
      </c>
      <c r="AL55" s="5">
        <f t="shared" si="11"/>
        <v>4.0404127051347105E-2</v>
      </c>
      <c r="AM55" s="5">
        <f t="shared" si="12"/>
        <v>7.1306978225194051E-2</v>
      </c>
      <c r="AN55" s="5">
        <f t="shared" si="13"/>
        <v>7.1306612443905903E-2</v>
      </c>
    </row>
    <row r="56" spans="2:40" x14ac:dyDescent="0.3">
      <c r="B56" s="3">
        <v>43519</v>
      </c>
      <c r="C56" s="4">
        <v>43094160</v>
      </c>
      <c r="D56" s="4">
        <v>9049773</v>
      </c>
      <c r="E56" s="4">
        <v>2923076</v>
      </c>
      <c r="F56" s="4">
        <v>1908184</v>
      </c>
      <c r="G56" s="7">
        <v>1443732</v>
      </c>
      <c r="H56" s="5">
        <f t="shared" si="0"/>
        <v>3.3501801636230989E-2</v>
      </c>
      <c r="I56" s="5">
        <f t="shared" si="14"/>
        <v>-0.18364175802924843</v>
      </c>
      <c r="J56" s="5">
        <f t="shared" si="8"/>
        <v>-5.8823529411764719E-2</v>
      </c>
      <c r="K56" s="5">
        <f t="shared" si="15"/>
        <v>-0.13261936790607654</v>
      </c>
      <c r="L56" s="5">
        <v>0.20999998607699977</v>
      </c>
      <c r="M56" s="5">
        <v>0.32299992497049373</v>
      </c>
      <c r="N56" s="5">
        <v>0.65279999562105129</v>
      </c>
      <c r="O56" s="5">
        <v>0.75659999245355791</v>
      </c>
      <c r="P56" s="4">
        <f>VLOOKUP(B56,'Channel wise traffic'!$B$3:$F$368,2,FALSE)</f>
        <v>15513897</v>
      </c>
      <c r="Q56" s="4">
        <f>VLOOKUP(B56,'Channel wise traffic'!$B$3:$F$368,3,FALSE)</f>
        <v>11635423</v>
      </c>
      <c r="R56" s="4">
        <f>VLOOKUP(B56,'Channel wise traffic'!$B$3:$F$368,4,)</f>
        <v>4740357</v>
      </c>
      <c r="S56" s="4">
        <f>VLOOKUP(B56,'Channel wise traffic'!$B$3:$F$368,5,)</f>
        <v>11204481</v>
      </c>
      <c r="T56" s="5">
        <f>VLOOKUP(B56,'Channel wise traffic'!$B$3:$J$368,6,)</f>
        <v>-5.8823554392157584E-2</v>
      </c>
      <c r="U56" s="5">
        <f>VLOOKUP(B56,'Channel wise traffic'!$B$3:$J$368,7,)</f>
        <v>-5.8823534169934799E-2</v>
      </c>
      <c r="V56" s="5">
        <f>VLOOKUP(B56,'Channel wise traffic'!$B$3:$J$368,8,)</f>
        <v>-5.8823657882353886E-2</v>
      </c>
      <c r="W56" s="5">
        <f>VLOOKUP(B56,'Channel wise traffic'!$B$3:$J$368,9,)</f>
        <v>-5.8823524470587807E-2</v>
      </c>
      <c r="X56" s="4">
        <f>VLOOKUP(B56,'Supporting Data'!$B$3:$J$368,2,)</f>
        <v>391896</v>
      </c>
      <c r="Y56" s="5">
        <f>VLOOKUP(B56,'Supporting Data'!$B$3:$J$368,3,)</f>
        <v>0.18</v>
      </c>
      <c r="Z56" s="4">
        <f>VLOOKUP(B56,'Supporting Data'!$B$3:$J$368,4,)</f>
        <v>35</v>
      </c>
      <c r="AA56" s="4">
        <f>VLOOKUP(B56,'Supporting Data'!$B$3:$J$368,5,)</f>
        <v>20</v>
      </c>
      <c r="AB56" s="4">
        <f>VLOOKUP(B56,'Supporting Data'!$B$3:$J$368,6,)</f>
        <v>28</v>
      </c>
      <c r="AC56" s="4">
        <f>VLOOKUP(B56,'Supporting Data'!$B$3:$J$368,7,)</f>
        <v>360</v>
      </c>
      <c r="AD56" s="4">
        <f>VLOOKUP(B56,'Supporting Data'!$B$3:$J$368,8,)</f>
        <v>39</v>
      </c>
      <c r="AE56" s="5">
        <f>VLOOKUP(B56,'Supporting Data'!$B$3:$J$368,9,)</f>
        <v>0.91</v>
      </c>
      <c r="AF56" s="5">
        <f t="shared" si="9"/>
        <v>-5.8823529411764705E-2</v>
      </c>
      <c r="AG56" s="4">
        <f t="shared" si="4"/>
        <v>9049773</v>
      </c>
      <c r="AH56" s="4">
        <f t="shared" si="5"/>
        <v>2923076</v>
      </c>
      <c r="AI56" s="4">
        <f t="shared" si="6"/>
        <v>1908184</v>
      </c>
      <c r="AJ56" s="4">
        <f t="shared" si="7"/>
        <v>1443732</v>
      </c>
      <c r="AK56" s="5">
        <f t="shared" si="10"/>
        <v>-7.7278018110682911E-2</v>
      </c>
      <c r="AL56" s="5">
        <f t="shared" si="11"/>
        <v>-0.12341424722194316</v>
      </c>
      <c r="AM56" s="5">
        <f t="shared" si="12"/>
        <v>-0.16680937537250906</v>
      </c>
      <c r="AN56" s="5">
        <f t="shared" si="13"/>
        <v>-0.18364175802924843</v>
      </c>
    </row>
    <row r="57" spans="2:40" x14ac:dyDescent="0.3">
      <c r="B57" s="3">
        <v>43520</v>
      </c>
      <c r="C57" s="4">
        <v>44440853</v>
      </c>
      <c r="D57" s="4">
        <v>8959276</v>
      </c>
      <c r="E57" s="4">
        <v>3168000</v>
      </c>
      <c r="F57" s="4">
        <v>2046528</v>
      </c>
      <c r="G57" s="7">
        <v>1644180</v>
      </c>
      <c r="H57" s="5">
        <f t="shared" si="0"/>
        <v>3.699703963828057E-2</v>
      </c>
      <c r="I57" s="5">
        <f t="shared" si="14"/>
        <v>4.0829077732684294E-2</v>
      </c>
      <c r="J57" s="5">
        <f t="shared" si="8"/>
        <v>-1.9801979979641171E-2</v>
      </c>
      <c r="K57" s="5">
        <f t="shared" si="15"/>
        <v>6.1855927551318857E-2</v>
      </c>
      <c r="L57" s="5">
        <v>0.201600000792064</v>
      </c>
      <c r="M57" s="5">
        <v>0.35360000071434344</v>
      </c>
      <c r="N57" s="5">
        <v>0.64600000000000002</v>
      </c>
      <c r="O57" s="5">
        <v>0.80339970916596304</v>
      </c>
      <c r="P57" s="4">
        <f>VLOOKUP(B57,'Channel wise traffic'!$B$3:$F$368,2,FALSE)</f>
        <v>15998707</v>
      </c>
      <c r="Q57" s="4">
        <f>VLOOKUP(B57,'Channel wise traffic'!$B$3:$F$368,3,FALSE)</f>
        <v>11999030</v>
      </c>
      <c r="R57" s="4">
        <f>VLOOKUP(B57,'Channel wise traffic'!$B$3:$F$368,4,)</f>
        <v>4888493</v>
      </c>
      <c r="S57" s="4">
        <f>VLOOKUP(B57,'Channel wise traffic'!$B$3:$F$368,5,)</f>
        <v>11554621</v>
      </c>
      <c r="T57" s="5">
        <f>VLOOKUP(B57,'Channel wise traffic'!$B$3:$J$368,6,)</f>
        <v>-1.9801968065875641E-2</v>
      </c>
      <c r="U57" s="5">
        <f>VLOOKUP(B57,'Channel wise traffic'!$B$3:$J$368,7,)</f>
        <v>-1.9802008506355717E-2</v>
      </c>
      <c r="V57" s="5">
        <f>VLOOKUP(B57,'Channel wise traffic'!$B$3:$J$368,8,)</f>
        <v>-1.980209137258182E-2</v>
      </c>
      <c r="W57" s="5">
        <f>VLOOKUP(B57,'Channel wise traffic'!$B$3:$J$368,9,)</f>
        <v>-1.980200623546835E-2</v>
      </c>
      <c r="X57" s="4">
        <f>VLOOKUP(B57,'Supporting Data'!$B$3:$J$368,2,)</f>
        <v>401786</v>
      </c>
      <c r="Y57" s="5">
        <f>VLOOKUP(B57,'Supporting Data'!$B$3:$J$368,3,)</f>
        <v>0.17</v>
      </c>
      <c r="Z57" s="4">
        <f>VLOOKUP(B57,'Supporting Data'!$B$3:$J$368,4,)</f>
        <v>38</v>
      </c>
      <c r="AA57" s="4">
        <f>VLOOKUP(B57,'Supporting Data'!$B$3:$J$368,5,)</f>
        <v>19</v>
      </c>
      <c r="AB57" s="4">
        <f>VLOOKUP(B57,'Supporting Data'!$B$3:$J$368,6,)</f>
        <v>29</v>
      </c>
      <c r="AC57" s="4">
        <f>VLOOKUP(B57,'Supporting Data'!$B$3:$J$368,7,)</f>
        <v>389</v>
      </c>
      <c r="AD57" s="4">
        <f>VLOOKUP(B57,'Supporting Data'!$B$3:$J$368,8,)</f>
        <v>40</v>
      </c>
      <c r="AE57" s="5">
        <f>VLOOKUP(B57,'Supporting Data'!$B$3:$J$368,9,)</f>
        <v>0.91</v>
      </c>
      <c r="AF57" s="5">
        <f t="shared" si="9"/>
        <v>-1.9801979979641209E-2</v>
      </c>
      <c r="AG57" s="4">
        <f t="shared" si="4"/>
        <v>8959276</v>
      </c>
      <c r="AH57" s="4">
        <f t="shared" si="5"/>
        <v>3168000</v>
      </c>
      <c r="AI57" s="4">
        <f t="shared" si="6"/>
        <v>2046528</v>
      </c>
      <c r="AJ57" s="4">
        <f t="shared" si="7"/>
        <v>1644180</v>
      </c>
      <c r="AK57" s="5">
        <f t="shared" si="10"/>
        <v>-9.5201758035782791E-2</v>
      </c>
      <c r="AL57" s="5">
        <f t="shared" si="11"/>
        <v>-1.980198019801982E-2</v>
      </c>
      <c r="AM57" s="5">
        <f t="shared" si="12"/>
        <v>-1.980198019801982E-2</v>
      </c>
      <c r="AN57" s="5">
        <f t="shared" si="13"/>
        <v>4.0829077732684294E-2</v>
      </c>
    </row>
    <row r="58" spans="2:40" x14ac:dyDescent="0.3">
      <c r="B58" s="3">
        <v>43521</v>
      </c>
      <c r="C58" s="4">
        <v>21065820</v>
      </c>
      <c r="D58" s="4">
        <v>5055796</v>
      </c>
      <c r="E58" s="4">
        <v>2042541</v>
      </c>
      <c r="F58" s="4">
        <v>1505966</v>
      </c>
      <c r="G58" s="7">
        <v>1271939</v>
      </c>
      <c r="H58" s="5">
        <f t="shared" si="0"/>
        <v>6.0379277901358691E-2</v>
      </c>
      <c r="I58" s="5">
        <f t="shared" si="14"/>
        <v>-0.11174962987792958</v>
      </c>
      <c r="J58" s="5">
        <f t="shared" si="8"/>
        <v>-2.9999990790768982E-2</v>
      </c>
      <c r="K58" s="5">
        <f t="shared" si="15"/>
        <v>-8.427797764023226E-2</v>
      </c>
      <c r="L58" s="5">
        <v>0.2399999620237902</v>
      </c>
      <c r="M58" s="5">
        <v>0.40399988448901025</v>
      </c>
      <c r="N58" s="5">
        <v>0.73730025492756324</v>
      </c>
      <c r="O58" s="5">
        <v>0.84460007729258169</v>
      </c>
      <c r="P58" s="4">
        <f>VLOOKUP(B58,'Channel wise traffic'!$B$3:$F$368,2,FALSE)</f>
        <v>7583695</v>
      </c>
      <c r="Q58" s="4">
        <f>VLOOKUP(B58,'Channel wise traffic'!$B$3:$F$368,3,FALSE)</f>
        <v>5687771</v>
      </c>
      <c r="R58" s="4">
        <f>VLOOKUP(B58,'Channel wise traffic'!$B$3:$F$368,4,)</f>
        <v>2317240</v>
      </c>
      <c r="S58" s="4">
        <f>VLOOKUP(B58,'Channel wise traffic'!$B$3:$F$368,5,)</f>
        <v>5477113</v>
      </c>
      <c r="T58" s="5">
        <f>VLOOKUP(B58,'Channel wise traffic'!$B$3:$J$368,6,)</f>
        <v>-2.9999966744442053E-2</v>
      </c>
      <c r="U58" s="5">
        <f>VLOOKUP(B58,'Channel wise traffic'!$B$3:$J$368,7,)</f>
        <v>-2.9999926667224952E-2</v>
      </c>
      <c r="V58" s="5">
        <f>VLOOKUP(B58,'Channel wise traffic'!$B$3:$J$368,8,)</f>
        <v>-2.9999912093689685E-2</v>
      </c>
      <c r="W58" s="5">
        <f>VLOOKUP(B58,'Channel wise traffic'!$B$3:$J$368,9,)</f>
        <v>-2.9999957495854046E-2</v>
      </c>
      <c r="X58" s="4">
        <f>VLOOKUP(B58,'Supporting Data'!$B$3:$J$368,2,)</f>
        <v>404294</v>
      </c>
      <c r="Y58" s="5">
        <f>VLOOKUP(B58,'Supporting Data'!$B$3:$J$368,3,)</f>
        <v>0.19</v>
      </c>
      <c r="Z58" s="4">
        <f>VLOOKUP(B58,'Supporting Data'!$B$3:$J$368,4,)</f>
        <v>34</v>
      </c>
      <c r="AA58" s="4">
        <f>VLOOKUP(B58,'Supporting Data'!$B$3:$J$368,5,)</f>
        <v>22</v>
      </c>
      <c r="AB58" s="4">
        <f>VLOOKUP(B58,'Supporting Data'!$B$3:$J$368,6,)</f>
        <v>26</v>
      </c>
      <c r="AC58" s="4">
        <f>VLOOKUP(B58,'Supporting Data'!$B$3:$J$368,7,)</f>
        <v>397</v>
      </c>
      <c r="AD58" s="4">
        <f>VLOOKUP(B58,'Supporting Data'!$B$3:$J$368,8,)</f>
        <v>30</v>
      </c>
      <c r="AE58" s="5">
        <f>VLOOKUP(B58,'Supporting Data'!$B$3:$J$368,9,)</f>
        <v>0.93</v>
      </c>
      <c r="AF58" s="5">
        <f t="shared" si="9"/>
        <v>-2.9999990790769034E-2</v>
      </c>
      <c r="AG58" s="4">
        <f t="shared" si="4"/>
        <v>5055796</v>
      </c>
      <c r="AH58" s="4">
        <f t="shared" si="5"/>
        <v>2042541</v>
      </c>
      <c r="AI58" s="4">
        <f t="shared" si="6"/>
        <v>1505966</v>
      </c>
      <c r="AJ58" s="4">
        <f t="shared" si="7"/>
        <v>1271939</v>
      </c>
      <c r="AK58" s="5">
        <f t="shared" si="10"/>
        <v>-9.5922456486383312E-2</v>
      </c>
      <c r="AL58" s="5">
        <f t="shared" si="11"/>
        <v>-0.13036364333065098</v>
      </c>
      <c r="AM58" s="5">
        <f t="shared" si="12"/>
        <v>-0.16349210493134203</v>
      </c>
      <c r="AN58" s="5">
        <f t="shared" si="13"/>
        <v>-0.11174962987792958</v>
      </c>
    </row>
    <row r="59" spans="2:40" x14ac:dyDescent="0.3">
      <c r="B59" s="3">
        <v>43522</v>
      </c>
      <c r="C59" s="4">
        <v>22368860</v>
      </c>
      <c r="D59" s="4">
        <v>5480370</v>
      </c>
      <c r="E59" s="4">
        <v>2257912</v>
      </c>
      <c r="F59" s="4">
        <v>1681241</v>
      </c>
      <c r="G59" s="7">
        <v>1364832</v>
      </c>
      <c r="H59" s="5">
        <f t="shared" si="0"/>
        <v>6.1014821497385206E-2</v>
      </c>
      <c r="I59" s="5">
        <f>(G59/G52)-1</f>
        <v>1.2004191790539451</v>
      </c>
      <c r="J59" s="5">
        <f t="shared" si="8"/>
        <v>1.9801989677181275E-2</v>
      </c>
      <c r="K59" s="5">
        <f>(H59/H52)-1</f>
        <v>1.157692572996929</v>
      </c>
      <c r="L59" s="5">
        <v>0.24499996870649643</v>
      </c>
      <c r="M59" s="5">
        <v>0.41199991971345001</v>
      </c>
      <c r="N59" s="5">
        <v>0.74459987811748196</v>
      </c>
      <c r="O59" s="5">
        <v>0.81180033082704983</v>
      </c>
      <c r="P59" s="4">
        <f>VLOOKUP(B59,'Channel wise traffic'!$B$3:$F$368,2,FALSE)</f>
        <v>8052789</v>
      </c>
      <c r="Q59" s="4">
        <f>VLOOKUP(B59,'Channel wise traffic'!$B$3:$F$368,3,FALSE)</f>
        <v>6039592</v>
      </c>
      <c r="R59" s="4">
        <f>VLOOKUP(B59,'Channel wise traffic'!$B$3:$F$368,4,)</f>
        <v>2460574</v>
      </c>
      <c r="S59" s="4">
        <f>VLOOKUP(B59,'Channel wise traffic'!$B$3:$F$368,5,)</f>
        <v>5815903</v>
      </c>
      <c r="T59" s="5">
        <f>VLOOKUP(B59,'Channel wise traffic'!$B$3:$J$368,6,)</f>
        <v>1.9802001513596457E-2</v>
      </c>
      <c r="U59" s="5">
        <f>VLOOKUP(B59,'Channel wise traffic'!$B$3:$J$368,7,)</f>
        <v>1.9802043726797613E-2</v>
      </c>
      <c r="V59" s="5">
        <f>VLOOKUP(B59,'Channel wise traffic'!$B$3:$J$368,8,)</f>
        <v>1.9801922748545753E-2</v>
      </c>
      <c r="W59" s="5">
        <f>VLOOKUP(B59,'Channel wise traffic'!$B$3:$J$368,9,)</f>
        <v>1.9801952420255287E-2</v>
      </c>
      <c r="X59" s="4">
        <f>VLOOKUP(B59,'Supporting Data'!$B$3:$J$368,2,)</f>
        <v>400671</v>
      </c>
      <c r="Y59" s="5">
        <f>VLOOKUP(B59,'Supporting Data'!$B$3:$J$368,3,)</f>
        <v>0.18</v>
      </c>
      <c r="Z59" s="4">
        <f>VLOOKUP(B59,'Supporting Data'!$B$3:$J$368,4,)</f>
        <v>33</v>
      </c>
      <c r="AA59" s="4">
        <f>VLOOKUP(B59,'Supporting Data'!$B$3:$J$368,5,)</f>
        <v>17</v>
      </c>
      <c r="AB59" s="4">
        <f>VLOOKUP(B59,'Supporting Data'!$B$3:$J$368,6,)</f>
        <v>28</v>
      </c>
      <c r="AC59" s="4">
        <f>VLOOKUP(B59,'Supporting Data'!$B$3:$J$368,7,)</f>
        <v>369</v>
      </c>
      <c r="AD59" s="4">
        <f>VLOOKUP(B59,'Supporting Data'!$B$3:$J$368,8,)</f>
        <v>40</v>
      </c>
      <c r="AE59" s="5">
        <f>VLOOKUP(B59,'Supporting Data'!$B$3:$J$368,9,)</f>
        <v>0.95</v>
      </c>
      <c r="AF59" s="5">
        <f t="shared" si="9"/>
        <v>1.9801989677181345E-2</v>
      </c>
      <c r="AG59" s="4">
        <f t="shared" si="4"/>
        <v>5480370</v>
      </c>
      <c r="AH59" s="4">
        <f t="shared" si="5"/>
        <v>2257912</v>
      </c>
      <c r="AI59" s="4">
        <f t="shared" si="6"/>
        <v>1681241</v>
      </c>
      <c r="AJ59" s="4">
        <f t="shared" si="7"/>
        <v>1364832</v>
      </c>
      <c r="AK59" s="5">
        <f t="shared" si="10"/>
        <v>-2.9703068463105775E-2</v>
      </c>
      <c r="AL59" s="5">
        <f t="shared" si="11"/>
        <v>1.3795372894770401</v>
      </c>
      <c r="AM59" s="5">
        <f t="shared" si="12"/>
        <v>1.3115529456732311</v>
      </c>
      <c r="AN59" s="5">
        <f t="shared" si="13"/>
        <v>1.2004191790539451</v>
      </c>
    </row>
    <row r="60" spans="2:40" x14ac:dyDescent="0.3">
      <c r="B60" s="3">
        <v>43523</v>
      </c>
      <c r="C60" s="4">
        <v>21500167</v>
      </c>
      <c r="D60" s="4">
        <v>5482542</v>
      </c>
      <c r="E60" s="4">
        <v>2105296</v>
      </c>
      <c r="F60" s="4">
        <v>1613709</v>
      </c>
      <c r="G60" s="7">
        <v>1323241</v>
      </c>
      <c r="H60" s="5">
        <f t="shared" si="0"/>
        <v>6.1545614971269758E-2</v>
      </c>
      <c r="I60" s="5">
        <f t="shared" si="14"/>
        <v>8.2246376811594191E-2</v>
      </c>
      <c r="J60" s="5">
        <f t="shared" si="8"/>
        <v>-2.9411755411675844E-2</v>
      </c>
      <c r="K60" s="5">
        <f t="shared" si="15"/>
        <v>0.11504171088598958</v>
      </c>
      <c r="L60" s="5">
        <v>0.25499997279090902</v>
      </c>
      <c r="M60" s="5">
        <v>0.38399997665316565</v>
      </c>
      <c r="N60" s="5">
        <v>0.76649981760284536</v>
      </c>
      <c r="O60" s="5">
        <v>0.81999976451764223</v>
      </c>
      <c r="P60" s="4">
        <f>VLOOKUP(B60,'Channel wise traffic'!$B$3:$F$368,2,FALSE)</f>
        <v>7740060</v>
      </c>
      <c r="Q60" s="4">
        <f>VLOOKUP(B60,'Channel wise traffic'!$B$3:$F$368,3,FALSE)</f>
        <v>5805045</v>
      </c>
      <c r="R60" s="4">
        <f>VLOOKUP(B60,'Channel wise traffic'!$B$3:$F$368,4,)</f>
        <v>2365018</v>
      </c>
      <c r="S60" s="4">
        <f>VLOOKUP(B60,'Channel wise traffic'!$B$3:$F$368,5,)</f>
        <v>5590043</v>
      </c>
      <c r="T60" s="5">
        <f>VLOOKUP(B60,'Channel wise traffic'!$B$3:$J$368,6,)</f>
        <v>-2.9411731512286488E-2</v>
      </c>
      <c r="U60" s="5">
        <f>VLOOKUP(B60,'Channel wise traffic'!$B$3:$J$368,7,)</f>
        <v>-2.9411690942332758E-2</v>
      </c>
      <c r="V60" s="5">
        <f>VLOOKUP(B60,'Channel wise traffic'!$B$3:$J$368,8,)</f>
        <v>-2.9411680213076385E-2</v>
      </c>
      <c r="W60" s="5">
        <f>VLOOKUP(B60,'Channel wise traffic'!$B$3:$J$368,9,)</f>
        <v>-2.9411723852223126E-2</v>
      </c>
      <c r="X60" s="4">
        <f>VLOOKUP(B60,'Supporting Data'!$B$3:$J$368,2,)</f>
        <v>402996</v>
      </c>
      <c r="Y60" s="5">
        <f>VLOOKUP(B60,'Supporting Data'!$B$3:$J$368,3,)</f>
        <v>0.17</v>
      </c>
      <c r="Z60" s="4">
        <f>VLOOKUP(B60,'Supporting Data'!$B$3:$J$368,4,)</f>
        <v>38</v>
      </c>
      <c r="AA60" s="4">
        <f>VLOOKUP(B60,'Supporting Data'!$B$3:$J$368,5,)</f>
        <v>18</v>
      </c>
      <c r="AB60" s="4">
        <f>VLOOKUP(B60,'Supporting Data'!$B$3:$J$368,6,)</f>
        <v>30</v>
      </c>
      <c r="AC60" s="4">
        <f>VLOOKUP(B60,'Supporting Data'!$B$3:$J$368,7,)</f>
        <v>375</v>
      </c>
      <c r="AD60" s="4">
        <f>VLOOKUP(B60,'Supporting Data'!$B$3:$J$368,8,)</f>
        <v>32</v>
      </c>
      <c r="AE60" s="5">
        <f>VLOOKUP(B60,'Supporting Data'!$B$3:$J$368,9,)</f>
        <v>0.95</v>
      </c>
      <c r="AF60" s="5">
        <f t="shared" si="9"/>
        <v>-2.9411755411675868E-2</v>
      </c>
      <c r="AG60" s="4">
        <f t="shared" si="4"/>
        <v>5482542</v>
      </c>
      <c r="AH60" s="4">
        <f t="shared" si="5"/>
        <v>2105296</v>
      </c>
      <c r="AI60" s="4">
        <f t="shared" si="6"/>
        <v>1613709</v>
      </c>
      <c r="AJ60" s="4">
        <f t="shared" si="7"/>
        <v>1323241</v>
      </c>
      <c r="AK60" s="5">
        <f t="shared" si="10"/>
        <v>1.0204042148724835E-2</v>
      </c>
      <c r="AL60" s="5">
        <f t="shared" si="11"/>
        <v>-2.1037744943697145E-4</v>
      </c>
      <c r="AM60" s="5">
        <f t="shared" si="12"/>
        <v>4.9779174844472696E-2</v>
      </c>
      <c r="AN60" s="5">
        <f t="shared" si="13"/>
        <v>8.2246376811594191E-2</v>
      </c>
    </row>
    <row r="61" spans="2:40" x14ac:dyDescent="0.3">
      <c r="B61" s="3">
        <v>43524</v>
      </c>
      <c r="C61" s="4">
        <v>22586034</v>
      </c>
      <c r="D61" s="4">
        <v>5759438</v>
      </c>
      <c r="E61" s="4">
        <v>2280737</v>
      </c>
      <c r="F61" s="4">
        <v>1648289</v>
      </c>
      <c r="G61" s="7">
        <v>1405660</v>
      </c>
      <c r="H61" s="5">
        <f t="shared" si="0"/>
        <v>6.2235804656984049E-2</v>
      </c>
      <c r="I61" s="5">
        <f>(G61/G54)-1</f>
        <v>0.22324803045110131</v>
      </c>
      <c r="J61" s="5">
        <f t="shared" si="8"/>
        <v>8.3333373303954517E-2</v>
      </c>
      <c r="K61" s="5">
        <f t="shared" si="15"/>
        <v>0.12915198644756454</v>
      </c>
      <c r="L61" s="5">
        <v>0.25499997033565081</v>
      </c>
      <c r="M61" s="5">
        <v>0.39599992221463276</v>
      </c>
      <c r="N61" s="5">
        <v>0.72270016227210765</v>
      </c>
      <c r="O61" s="5">
        <v>0.85279947873218831</v>
      </c>
      <c r="P61" s="4">
        <f>VLOOKUP(B61,'Channel wise traffic'!$B$3:$F$368,2,FALSE)</f>
        <v>8130972</v>
      </c>
      <c r="Q61" s="4">
        <f>VLOOKUP(B61,'Channel wise traffic'!$B$3:$F$368,3,FALSE)</f>
        <v>6098229</v>
      </c>
      <c r="R61" s="4">
        <f>VLOOKUP(B61,'Channel wise traffic'!$B$3:$F$368,4,)</f>
        <v>2484463</v>
      </c>
      <c r="S61" s="4">
        <f>VLOOKUP(B61,'Channel wise traffic'!$B$3:$F$368,5,)</f>
        <v>5872368</v>
      </c>
      <c r="T61" s="5">
        <f>VLOOKUP(B61,'Channel wise traffic'!$B$3:$J$368,6,)</f>
        <v>8.3333422156942838E-2</v>
      </c>
      <c r="U61" s="5">
        <f>VLOOKUP(B61,'Channel wise traffic'!$B$3:$J$368,7,)</f>
        <v>8.3333422156942838E-2</v>
      </c>
      <c r="V61" s="5">
        <f>VLOOKUP(B61,'Channel wise traffic'!$B$3:$J$368,8,)</f>
        <v>8.3333078974827668E-2</v>
      </c>
      <c r="W61" s="5">
        <f>VLOOKUP(B61,'Channel wise traffic'!$B$3:$J$368,9,)</f>
        <v>8.3333210346807185E-2</v>
      </c>
      <c r="X61" s="4">
        <f>VLOOKUP(B61,'Supporting Data'!$B$3:$J$368,2,)</f>
        <v>399552</v>
      </c>
      <c r="Y61" s="5">
        <f>VLOOKUP(B61,'Supporting Data'!$B$3:$J$368,3,)</f>
        <v>0.19</v>
      </c>
      <c r="Z61" s="4">
        <f>VLOOKUP(B61,'Supporting Data'!$B$3:$J$368,4,)</f>
        <v>30</v>
      </c>
      <c r="AA61" s="4">
        <f>VLOOKUP(B61,'Supporting Data'!$B$3:$J$368,5,)</f>
        <v>22</v>
      </c>
      <c r="AB61" s="4">
        <f>VLOOKUP(B61,'Supporting Data'!$B$3:$J$368,6,)</f>
        <v>25</v>
      </c>
      <c r="AC61" s="4">
        <f>VLOOKUP(B61,'Supporting Data'!$B$3:$J$368,7,)</f>
        <v>377</v>
      </c>
      <c r="AD61" s="4">
        <f>VLOOKUP(B61,'Supporting Data'!$B$3:$J$368,8,)</f>
        <v>38</v>
      </c>
      <c r="AE61" s="5">
        <f>VLOOKUP(B61,'Supporting Data'!$B$3:$J$368,9,)</f>
        <v>0.93</v>
      </c>
      <c r="AF61" s="5">
        <f t="shared" si="9"/>
        <v>8.3333373303954614E-2</v>
      </c>
      <c r="AG61" s="4">
        <f t="shared" si="4"/>
        <v>5759438.0000000009</v>
      </c>
      <c r="AH61" s="4">
        <f t="shared" si="5"/>
        <v>2280737</v>
      </c>
      <c r="AI61" s="4">
        <f t="shared" si="6"/>
        <v>1648289</v>
      </c>
      <c r="AJ61" s="4">
        <f t="shared" si="7"/>
        <v>1405660</v>
      </c>
      <c r="AK61" s="5">
        <f t="shared" si="10"/>
        <v>0.15104158443544025</v>
      </c>
      <c r="AL61" s="5">
        <f t="shared" si="11"/>
        <v>0.18701152434330814</v>
      </c>
      <c r="AM61" s="5">
        <f t="shared" si="12"/>
        <v>0.14091419102393621</v>
      </c>
      <c r="AN61" s="5">
        <f t="shared" si="13"/>
        <v>0.22324803045110131</v>
      </c>
    </row>
    <row r="62" spans="2:40" x14ac:dyDescent="0.3">
      <c r="B62" s="3">
        <v>43525</v>
      </c>
      <c r="C62" s="4">
        <v>22368860</v>
      </c>
      <c r="D62" s="4">
        <v>5815903</v>
      </c>
      <c r="E62" s="4">
        <v>2442679</v>
      </c>
      <c r="F62" s="4">
        <v>1872313</v>
      </c>
      <c r="G62" s="7">
        <v>1458532</v>
      </c>
      <c r="H62" s="5">
        <f t="shared" si="0"/>
        <v>6.5203680473658474E-2</v>
      </c>
      <c r="I62" s="5">
        <f t="shared" si="14"/>
        <v>5.9032986501891482E-2</v>
      </c>
      <c r="J62" s="5">
        <f t="shared" si="8"/>
        <v>9.80390342279569E-3</v>
      </c>
      <c r="K62" s="5">
        <f t="shared" si="15"/>
        <v>4.8751131692233107E-2</v>
      </c>
      <c r="L62" s="5">
        <v>0.25999997317699697</v>
      </c>
      <c r="M62" s="5">
        <v>0.41999995529499029</v>
      </c>
      <c r="N62" s="5">
        <v>0.76649981434318626</v>
      </c>
      <c r="O62" s="5">
        <v>0.77900009239908075</v>
      </c>
      <c r="P62" s="4">
        <f>VLOOKUP(B62,'Channel wise traffic'!$B$3:$F$368,2,FALSE)</f>
        <v>8052789</v>
      </c>
      <c r="Q62" s="4">
        <f>VLOOKUP(B62,'Channel wise traffic'!$B$3:$F$368,3,FALSE)</f>
        <v>6039592</v>
      </c>
      <c r="R62" s="4">
        <f>VLOOKUP(B62,'Channel wise traffic'!$B$3:$F$368,4,)</f>
        <v>2460574</v>
      </c>
      <c r="S62" s="4">
        <f>VLOOKUP(B62,'Channel wise traffic'!$B$3:$F$368,5,)</f>
        <v>5815903</v>
      </c>
      <c r="T62" s="5">
        <f>VLOOKUP(B62,'Channel wise traffic'!$B$3:$J$368,6,)</f>
        <v>9.803868704752583E-3</v>
      </c>
      <c r="U62" s="5">
        <f>VLOOKUP(B62,'Channel wise traffic'!$B$3:$J$368,7,)</f>
        <v>9.8039527132371962E-3</v>
      </c>
      <c r="V62" s="5">
        <f>VLOOKUP(B62,'Channel wise traffic'!$B$3:$J$368,8,)</f>
        <v>9.8038934043587211E-3</v>
      </c>
      <c r="W62" s="5">
        <f>VLOOKUP(B62,'Channel wise traffic'!$B$3:$J$368,9,)</f>
        <v>9.803907950741042E-3</v>
      </c>
      <c r="X62" s="4">
        <f>VLOOKUP(B62,'Supporting Data'!$B$3:$J$368,2,)</f>
        <v>406631</v>
      </c>
      <c r="Y62" s="5">
        <f>VLOOKUP(B62,'Supporting Data'!$B$3:$J$368,3,)</f>
        <v>0.19</v>
      </c>
      <c r="Z62" s="4">
        <f>VLOOKUP(B62,'Supporting Data'!$B$3:$J$368,4,)</f>
        <v>34</v>
      </c>
      <c r="AA62" s="4">
        <f>VLOOKUP(B62,'Supporting Data'!$B$3:$J$368,5,)</f>
        <v>22</v>
      </c>
      <c r="AB62" s="4">
        <f>VLOOKUP(B62,'Supporting Data'!$B$3:$J$368,6,)</f>
        <v>28</v>
      </c>
      <c r="AC62" s="4">
        <f>VLOOKUP(B62,'Supporting Data'!$B$3:$J$368,7,)</f>
        <v>382</v>
      </c>
      <c r="AD62" s="4">
        <f>VLOOKUP(B62,'Supporting Data'!$B$3:$J$368,8,)</f>
        <v>31</v>
      </c>
      <c r="AE62" s="5">
        <f>VLOOKUP(B62,'Supporting Data'!$B$3:$J$368,9,)</f>
        <v>0.94</v>
      </c>
      <c r="AF62" s="5">
        <f t="shared" si="9"/>
        <v>9.8039034227957438E-3</v>
      </c>
      <c r="AG62" s="4">
        <f t="shared" si="4"/>
        <v>5815903</v>
      </c>
      <c r="AH62" s="4">
        <f t="shared" si="5"/>
        <v>2442679</v>
      </c>
      <c r="AI62" s="4">
        <f t="shared" si="6"/>
        <v>1872312.9999999998</v>
      </c>
      <c r="AJ62" s="4">
        <f t="shared" si="7"/>
        <v>1458532</v>
      </c>
      <c r="AK62" s="5">
        <f t="shared" si="10"/>
        <v>1.9607791574385969E-2</v>
      </c>
      <c r="AL62" s="5">
        <f t="shared" si="11"/>
        <v>5.9988109909565823E-2</v>
      </c>
      <c r="AM62" s="5">
        <f t="shared" si="12"/>
        <v>7.0180562779717848E-2</v>
      </c>
      <c r="AN62" s="5">
        <f t="shared" si="13"/>
        <v>5.9032986501891482E-2</v>
      </c>
    </row>
    <row r="63" spans="2:40" x14ac:dyDescent="0.3">
      <c r="B63" s="3">
        <v>43526</v>
      </c>
      <c r="C63" s="4">
        <v>46685340</v>
      </c>
      <c r="D63" s="4">
        <v>9803921</v>
      </c>
      <c r="E63" s="4">
        <v>3333333</v>
      </c>
      <c r="F63" s="4">
        <v>1110666</v>
      </c>
      <c r="G63" s="7">
        <v>900972</v>
      </c>
      <c r="H63" s="5">
        <f t="shared" si="0"/>
        <v>1.9298820571939712E-2</v>
      </c>
      <c r="I63" s="5">
        <f>(G63/G56)-1</f>
        <v>-0.37594234941110949</v>
      </c>
      <c r="J63" s="5">
        <f t="shared" si="8"/>
        <v>8.3333333333333259E-2</v>
      </c>
      <c r="K63" s="5">
        <f>(H63/H56)-1</f>
        <v>-0.42394678407179354</v>
      </c>
      <c r="L63" s="5">
        <v>0.20999999143199985</v>
      </c>
      <c r="M63" s="5">
        <v>0.33999998571999918</v>
      </c>
      <c r="N63" s="5">
        <v>0.33319983331998332</v>
      </c>
      <c r="O63" s="5">
        <v>0.81119976662651061</v>
      </c>
      <c r="P63" s="4">
        <f>VLOOKUP(B63,'Channel wise traffic'!$B$3:$F$368,2,FALSE)</f>
        <v>16806722</v>
      </c>
      <c r="Q63" s="4">
        <f>VLOOKUP(B63,'Channel wise traffic'!$B$3:$F$368,3,FALSE)</f>
        <v>12605042</v>
      </c>
      <c r="R63" s="4">
        <f>VLOOKUP(B63,'Channel wise traffic'!$B$3:$F$368,4,)</f>
        <v>5135387</v>
      </c>
      <c r="S63" s="4">
        <f>VLOOKUP(B63,'Channel wise traffic'!$B$3:$F$368,5,)</f>
        <v>12138188</v>
      </c>
      <c r="T63" s="5">
        <f>VLOOKUP(B63,'Channel wise traffic'!$B$3:$J$368,6,)</f>
        <v>8.3333349447917593E-2</v>
      </c>
      <c r="U63" s="5">
        <f>VLOOKUP(B63,'Channel wise traffic'!$B$3:$J$368,7,)</f>
        <v>8.3333369143519853E-2</v>
      </c>
      <c r="V63" s="5">
        <f>VLOOKUP(B63,'Channel wise traffic'!$B$3:$J$368,8,)</f>
        <v>8.3333386071977378E-2</v>
      </c>
      <c r="W63" s="5">
        <f>VLOOKUP(B63,'Channel wise traffic'!$B$3:$J$368,9,)</f>
        <v>8.3333355645834883E-2</v>
      </c>
      <c r="X63" s="4">
        <f>VLOOKUP(B63,'Supporting Data'!$B$3:$J$368,2,)</f>
        <v>386616</v>
      </c>
      <c r="Y63" s="5">
        <f>VLOOKUP(B63,'Supporting Data'!$B$3:$J$368,3,)</f>
        <v>0.18</v>
      </c>
      <c r="Z63" s="4">
        <f>VLOOKUP(B63,'Supporting Data'!$B$3:$J$368,4,)</f>
        <v>40</v>
      </c>
      <c r="AA63" s="4">
        <f>VLOOKUP(B63,'Supporting Data'!$B$3:$J$368,5,)</f>
        <v>18</v>
      </c>
      <c r="AB63" s="4">
        <f>VLOOKUP(B63,'Supporting Data'!$B$3:$J$368,6,)</f>
        <v>56</v>
      </c>
      <c r="AC63" s="4">
        <f>VLOOKUP(B63,'Supporting Data'!$B$3:$J$368,7,)</f>
        <v>399</v>
      </c>
      <c r="AD63" s="4">
        <f>VLOOKUP(B63,'Supporting Data'!$B$3:$J$368,8,)</f>
        <v>40</v>
      </c>
      <c r="AE63" s="5">
        <f>VLOOKUP(B63,'Supporting Data'!$B$3:$J$368,9,)</f>
        <v>0.95</v>
      </c>
      <c r="AF63" s="5">
        <f t="shared" si="9"/>
        <v>8.3333333333333329E-2</v>
      </c>
      <c r="AG63" s="4">
        <f t="shared" si="4"/>
        <v>9803921</v>
      </c>
      <c r="AH63" s="4">
        <f t="shared" si="5"/>
        <v>3333333</v>
      </c>
      <c r="AI63" s="4">
        <f t="shared" si="6"/>
        <v>1110666</v>
      </c>
      <c r="AJ63" s="4">
        <f t="shared" si="7"/>
        <v>900972</v>
      </c>
      <c r="AK63" s="5">
        <f t="shared" si="10"/>
        <v>8.3333360958335545E-2</v>
      </c>
      <c r="AL63" s="5">
        <f t="shared" si="11"/>
        <v>0.14035112326877575</v>
      </c>
      <c r="AM63" s="5">
        <f t="shared" si="12"/>
        <v>-0.41794606809406221</v>
      </c>
      <c r="AN63" s="5">
        <f t="shared" si="13"/>
        <v>-0.37594234941110949</v>
      </c>
    </row>
    <row r="64" spans="2:40" x14ac:dyDescent="0.3">
      <c r="B64" s="3">
        <v>43527</v>
      </c>
      <c r="C64" s="4">
        <v>43991955</v>
      </c>
      <c r="D64" s="4">
        <v>8961161</v>
      </c>
      <c r="E64" s="4">
        <v>2924923</v>
      </c>
      <c r="F64" s="4">
        <v>2088395</v>
      </c>
      <c r="G64" s="7">
        <v>1694106</v>
      </c>
      <c r="H64" s="5">
        <f t="shared" si="0"/>
        <v>3.8509450193791116E-2</v>
      </c>
      <c r="I64" s="5">
        <f t="shared" si="14"/>
        <v>3.03652884720651E-2</v>
      </c>
      <c r="J64" s="5">
        <f t="shared" si="8"/>
        <v>-1.0101021238273722E-2</v>
      </c>
      <c r="K64" s="5">
        <f t="shared" si="15"/>
        <v>4.0879231697923846E-2</v>
      </c>
      <c r="L64" s="5">
        <v>0.20369999469221134</v>
      </c>
      <c r="M64" s="5">
        <v>0.3264000055349971</v>
      </c>
      <c r="N64" s="5">
        <v>0.71399999247843449</v>
      </c>
      <c r="O64" s="5">
        <v>0.81119998850792119</v>
      </c>
      <c r="P64" s="4">
        <f>VLOOKUP(B64,'Channel wise traffic'!$B$3:$F$368,2,FALSE)</f>
        <v>15837104</v>
      </c>
      <c r="Q64" s="4">
        <f>VLOOKUP(B64,'Channel wise traffic'!$B$3:$F$368,3,FALSE)</f>
        <v>11877828</v>
      </c>
      <c r="R64" s="4">
        <f>VLOOKUP(B64,'Channel wise traffic'!$B$3:$F$368,4,)</f>
        <v>4839115</v>
      </c>
      <c r="S64" s="4">
        <f>VLOOKUP(B64,'Channel wise traffic'!$B$3:$F$368,5,)</f>
        <v>11437908</v>
      </c>
      <c r="T64" s="5">
        <f>VLOOKUP(B64,'Channel wise traffic'!$B$3:$J$368,6,)</f>
        <v>-1.0101003787368557E-2</v>
      </c>
      <c r="U64" s="5">
        <f>VLOOKUP(B64,'Channel wise traffic'!$B$3:$J$368,7,)</f>
        <v>-1.010098316280561E-2</v>
      </c>
      <c r="V64" s="5">
        <f>VLOOKUP(B64,'Channel wise traffic'!$B$3:$J$368,8,)</f>
        <v>-1.0100863394915338E-2</v>
      </c>
      <c r="W64" s="5">
        <f>VLOOKUP(B64,'Channel wise traffic'!$B$3:$J$368,9,)</f>
        <v>-1.0100980378326518E-2</v>
      </c>
      <c r="X64" s="4">
        <f>VLOOKUP(B64,'Supporting Data'!$B$3:$J$368,2,)</f>
        <v>395246</v>
      </c>
      <c r="Y64" s="5">
        <f>VLOOKUP(B64,'Supporting Data'!$B$3:$J$368,3,)</f>
        <v>0.18</v>
      </c>
      <c r="Z64" s="4">
        <f>VLOOKUP(B64,'Supporting Data'!$B$3:$J$368,4,)</f>
        <v>32</v>
      </c>
      <c r="AA64" s="4">
        <f>VLOOKUP(B64,'Supporting Data'!$B$3:$J$368,5,)</f>
        <v>21</v>
      </c>
      <c r="AB64" s="4">
        <f>VLOOKUP(B64,'Supporting Data'!$B$3:$J$368,6,)</f>
        <v>29</v>
      </c>
      <c r="AC64" s="4">
        <f>VLOOKUP(B64,'Supporting Data'!$B$3:$J$368,7,)</f>
        <v>355</v>
      </c>
      <c r="AD64" s="4">
        <f>VLOOKUP(B64,'Supporting Data'!$B$3:$J$368,8,)</f>
        <v>35</v>
      </c>
      <c r="AE64" s="5">
        <f>VLOOKUP(B64,'Supporting Data'!$B$3:$J$368,9,)</f>
        <v>0.93</v>
      </c>
      <c r="AF64" s="5">
        <f t="shared" si="9"/>
        <v>-1.0101021238273711E-2</v>
      </c>
      <c r="AG64" s="4">
        <f t="shared" si="4"/>
        <v>8961161</v>
      </c>
      <c r="AH64" s="4">
        <f t="shared" si="5"/>
        <v>2924923</v>
      </c>
      <c r="AI64" s="4">
        <f t="shared" si="6"/>
        <v>2088395</v>
      </c>
      <c r="AJ64" s="4">
        <f t="shared" si="7"/>
        <v>1694106</v>
      </c>
      <c r="AK64" s="5">
        <f t="shared" si="10"/>
        <v>2.1039646507148291E-4</v>
      </c>
      <c r="AL64" s="5">
        <f t="shared" si="11"/>
        <v>-7.6728851010100962E-2</v>
      </c>
      <c r="AM64" s="5">
        <f t="shared" si="12"/>
        <v>2.0457574975763837E-2</v>
      </c>
      <c r="AN64" s="5">
        <f t="shared" si="13"/>
        <v>3.03652884720651E-2</v>
      </c>
    </row>
    <row r="65" spans="2:40" x14ac:dyDescent="0.3">
      <c r="B65" s="3">
        <v>43528</v>
      </c>
      <c r="C65" s="4">
        <v>21717340</v>
      </c>
      <c r="D65" s="4">
        <v>5700801</v>
      </c>
      <c r="E65" s="4">
        <v>2371533</v>
      </c>
      <c r="F65" s="4">
        <v>1765843</v>
      </c>
      <c r="G65" s="7">
        <v>1375592</v>
      </c>
      <c r="H65" s="5">
        <f t="shared" si="0"/>
        <v>6.3340722206310721E-2</v>
      </c>
      <c r="I65" s="5">
        <f t="shared" si="14"/>
        <v>8.1492115581014435E-2</v>
      </c>
      <c r="J65" s="5">
        <f t="shared" si="8"/>
        <v>3.0927825263863395E-2</v>
      </c>
      <c r="K65" s="5">
        <f t="shared" si="15"/>
        <v>4.9047362073294742E-2</v>
      </c>
      <c r="L65" s="5">
        <v>0.2624999654653839</v>
      </c>
      <c r="M65" s="5">
        <v>0.4159999621105876</v>
      </c>
      <c r="N65" s="5">
        <v>0.74459980105695345</v>
      </c>
      <c r="O65" s="5">
        <v>0.77900017158943347</v>
      </c>
      <c r="P65" s="4">
        <f>VLOOKUP(B65,'Channel wise traffic'!$B$3:$F$368,2,FALSE)</f>
        <v>7818242</v>
      </c>
      <c r="Q65" s="4">
        <f>VLOOKUP(B65,'Channel wise traffic'!$B$3:$F$368,3,FALSE)</f>
        <v>5863681</v>
      </c>
      <c r="R65" s="4">
        <f>VLOOKUP(B65,'Channel wise traffic'!$B$3:$F$368,4,)</f>
        <v>2388907</v>
      </c>
      <c r="S65" s="4">
        <f>VLOOKUP(B65,'Channel wise traffic'!$B$3:$F$368,5,)</f>
        <v>5646508</v>
      </c>
      <c r="T65" s="5">
        <f>VLOOKUP(B65,'Channel wise traffic'!$B$3:$J$368,6,)</f>
        <v>3.0927799707134884E-2</v>
      </c>
      <c r="U65" s="5">
        <f>VLOOKUP(B65,'Channel wise traffic'!$B$3:$J$368,7,)</f>
        <v>3.0927757112584109E-2</v>
      </c>
      <c r="V65" s="5">
        <f>VLOOKUP(B65,'Channel wise traffic'!$B$3:$J$368,8,)</f>
        <v>3.0927741623655747E-2</v>
      </c>
      <c r="W65" s="5">
        <f>VLOOKUP(B65,'Channel wise traffic'!$B$3:$J$368,9,)</f>
        <v>3.0927789877623457E-2</v>
      </c>
      <c r="X65" s="4">
        <f>VLOOKUP(B65,'Supporting Data'!$B$3:$J$368,2,)</f>
        <v>409961</v>
      </c>
      <c r="Y65" s="5">
        <f>VLOOKUP(B65,'Supporting Data'!$B$3:$J$368,3,)</f>
        <v>0.17</v>
      </c>
      <c r="Z65" s="4">
        <f>VLOOKUP(B65,'Supporting Data'!$B$3:$J$368,4,)</f>
        <v>31</v>
      </c>
      <c r="AA65" s="4">
        <f>VLOOKUP(B65,'Supporting Data'!$B$3:$J$368,5,)</f>
        <v>19</v>
      </c>
      <c r="AB65" s="4">
        <f>VLOOKUP(B65,'Supporting Data'!$B$3:$J$368,6,)</f>
        <v>29</v>
      </c>
      <c r="AC65" s="4">
        <f>VLOOKUP(B65,'Supporting Data'!$B$3:$J$368,7,)</f>
        <v>372</v>
      </c>
      <c r="AD65" s="4">
        <f>VLOOKUP(B65,'Supporting Data'!$B$3:$J$368,8,)</f>
        <v>33</v>
      </c>
      <c r="AE65" s="5">
        <f>VLOOKUP(B65,'Supporting Data'!$B$3:$J$368,9,)</f>
        <v>0.95</v>
      </c>
      <c r="AF65" s="5">
        <f t="shared" si="9"/>
        <v>3.0927825263863454E-2</v>
      </c>
      <c r="AG65" s="4">
        <f t="shared" si="4"/>
        <v>5700801</v>
      </c>
      <c r="AH65" s="4">
        <f t="shared" si="5"/>
        <v>2371533</v>
      </c>
      <c r="AI65" s="4">
        <f t="shared" si="6"/>
        <v>1765843</v>
      </c>
      <c r="AJ65" s="4">
        <f t="shared" si="7"/>
        <v>1375592</v>
      </c>
      <c r="AK65" s="5">
        <f t="shared" si="10"/>
        <v>0.12757733895908774</v>
      </c>
      <c r="AL65" s="5">
        <f t="shared" si="11"/>
        <v>0.16106996138633201</v>
      </c>
      <c r="AM65" s="5">
        <f t="shared" si="12"/>
        <v>0.17256498486685623</v>
      </c>
      <c r="AN65" s="5">
        <f t="shared" si="13"/>
        <v>8.1492115581014435E-2</v>
      </c>
    </row>
    <row r="66" spans="2:40" x14ac:dyDescent="0.3">
      <c r="B66" s="3">
        <v>43529</v>
      </c>
      <c r="C66" s="4">
        <v>21717340</v>
      </c>
      <c r="D66" s="4">
        <v>5266455</v>
      </c>
      <c r="E66" s="4">
        <v>2001252</v>
      </c>
      <c r="F66" s="4">
        <v>1490132</v>
      </c>
      <c r="G66" s="7">
        <v>1258566</v>
      </c>
      <c r="H66" s="5">
        <f t="shared" si="0"/>
        <v>5.7952124891906653E-2</v>
      </c>
      <c r="I66" s="5">
        <f t="shared" si="14"/>
        <v>-7.7860132236055479E-2</v>
      </c>
      <c r="J66" s="5">
        <f t="shared" si="8"/>
        <v>-2.9126204911649523E-2</v>
      </c>
      <c r="K66" s="5">
        <f t="shared" si="15"/>
        <v>-5.019594469533617E-2</v>
      </c>
      <c r="L66" s="5">
        <v>0.24250000230230775</v>
      </c>
      <c r="M66" s="5">
        <v>0.37999982910705588</v>
      </c>
      <c r="N66" s="5">
        <v>0.74459988047482273</v>
      </c>
      <c r="O66" s="5">
        <v>0.84460034413058704</v>
      </c>
      <c r="P66" s="4">
        <f>VLOOKUP(B66,'Channel wise traffic'!$B$3:$F$368,2,FALSE)</f>
        <v>7818242</v>
      </c>
      <c r="Q66" s="4">
        <f>VLOOKUP(B66,'Channel wise traffic'!$B$3:$F$368,3,FALSE)</f>
        <v>5863681</v>
      </c>
      <c r="R66" s="4">
        <f>VLOOKUP(B66,'Channel wise traffic'!$B$3:$F$368,4,)</f>
        <v>2388907</v>
      </c>
      <c r="S66" s="4">
        <f>VLOOKUP(B66,'Channel wise traffic'!$B$3:$F$368,5,)</f>
        <v>5646508</v>
      </c>
      <c r="T66" s="5">
        <f>VLOOKUP(B66,'Channel wise traffic'!$B$3:$J$368,6,)</f>
        <v>-2.9126182245679089E-2</v>
      </c>
      <c r="U66" s="5">
        <f>VLOOKUP(B66,'Channel wise traffic'!$B$3:$J$368,7,)</f>
        <v>-2.9126305220617543E-2</v>
      </c>
      <c r="V66" s="5">
        <f>VLOOKUP(B66,'Channel wise traffic'!$B$3:$J$368,8,)</f>
        <v>-2.9126130732097466E-2</v>
      </c>
      <c r="W66" s="5">
        <f>VLOOKUP(B66,'Channel wise traffic'!$B$3:$J$368,9,)</f>
        <v>-2.912617352799729E-2</v>
      </c>
      <c r="X66" s="4">
        <f>VLOOKUP(B66,'Supporting Data'!$B$3:$J$368,2,)</f>
        <v>396249</v>
      </c>
      <c r="Y66" s="5">
        <f>VLOOKUP(B66,'Supporting Data'!$B$3:$J$368,3,)</f>
        <v>0.18</v>
      </c>
      <c r="Z66" s="4">
        <f>VLOOKUP(B66,'Supporting Data'!$B$3:$J$368,4,)</f>
        <v>35</v>
      </c>
      <c r="AA66" s="4">
        <f>VLOOKUP(B66,'Supporting Data'!$B$3:$J$368,5,)</f>
        <v>20</v>
      </c>
      <c r="AB66" s="4">
        <f>VLOOKUP(B66,'Supporting Data'!$B$3:$J$368,6,)</f>
        <v>27</v>
      </c>
      <c r="AC66" s="4">
        <f>VLOOKUP(B66,'Supporting Data'!$B$3:$J$368,7,)</f>
        <v>367</v>
      </c>
      <c r="AD66" s="4">
        <f>VLOOKUP(B66,'Supporting Data'!$B$3:$J$368,8,)</f>
        <v>38</v>
      </c>
      <c r="AE66" s="5">
        <f>VLOOKUP(B66,'Supporting Data'!$B$3:$J$368,9,)</f>
        <v>0.95</v>
      </c>
      <c r="AF66" s="5">
        <f t="shared" si="9"/>
        <v>-2.9126204911649498E-2</v>
      </c>
      <c r="AG66" s="4">
        <f t="shared" si="4"/>
        <v>5266455</v>
      </c>
      <c r="AH66" s="4">
        <f t="shared" si="5"/>
        <v>2001252</v>
      </c>
      <c r="AI66" s="4">
        <f t="shared" si="6"/>
        <v>1490132</v>
      </c>
      <c r="AJ66" s="4">
        <f t="shared" si="7"/>
        <v>1258566</v>
      </c>
      <c r="AK66" s="5">
        <f t="shared" si="10"/>
        <v>-3.9032948505301701E-2</v>
      </c>
      <c r="AL66" s="5">
        <f t="shared" si="11"/>
        <v>-0.11367139197630383</v>
      </c>
      <c r="AM66" s="5">
        <f t="shared" si="12"/>
        <v>-0.11367138917026176</v>
      </c>
      <c r="AN66" s="5">
        <f t="shared" si="13"/>
        <v>-7.7860132236055479E-2</v>
      </c>
    </row>
    <row r="67" spans="2:40" x14ac:dyDescent="0.3">
      <c r="B67" s="3">
        <v>43530</v>
      </c>
      <c r="C67" s="4">
        <v>21065820</v>
      </c>
      <c r="D67" s="4">
        <v>5161125</v>
      </c>
      <c r="E67" s="4">
        <v>2002516</v>
      </c>
      <c r="F67" s="4">
        <v>1417982</v>
      </c>
      <c r="G67" s="7">
        <v>1104608</v>
      </c>
      <c r="H67" s="5">
        <f t="shared" si="0"/>
        <v>5.2436031448099336E-2</v>
      </c>
      <c r="I67" s="5">
        <f t="shared" si="14"/>
        <v>-0.16522538222440208</v>
      </c>
      <c r="J67" s="5">
        <f t="shared" si="8"/>
        <v>-2.0202029128424948E-2</v>
      </c>
      <c r="K67" s="5">
        <f t="shared" si="15"/>
        <v>-0.14801352667323064</v>
      </c>
      <c r="L67" s="5">
        <v>0.24499995727676396</v>
      </c>
      <c r="M67" s="5">
        <v>0.38799990312189686</v>
      </c>
      <c r="N67" s="5">
        <v>0.70810020993590062</v>
      </c>
      <c r="O67" s="5">
        <v>0.77900001551500653</v>
      </c>
      <c r="P67" s="4">
        <f>VLOOKUP(B67,'Channel wise traffic'!$B$3:$F$368,2,FALSE)</f>
        <v>7583695</v>
      </c>
      <c r="Q67" s="4">
        <f>VLOOKUP(B67,'Channel wise traffic'!$B$3:$F$368,3,FALSE)</f>
        <v>5687771</v>
      </c>
      <c r="R67" s="4">
        <f>VLOOKUP(B67,'Channel wise traffic'!$B$3:$F$368,4,)</f>
        <v>2317240</v>
      </c>
      <c r="S67" s="4">
        <f>VLOOKUP(B67,'Channel wise traffic'!$B$3:$F$368,5,)</f>
        <v>5477113</v>
      </c>
      <c r="T67" s="5">
        <f>VLOOKUP(B67,'Channel wise traffic'!$B$3:$J$368,6,)</f>
        <v>-2.0202039777469372E-2</v>
      </c>
      <c r="U67" s="5">
        <f>VLOOKUP(B67,'Channel wise traffic'!$B$3:$J$368,7,)</f>
        <v>-2.0202082843457703E-2</v>
      </c>
      <c r="V67" s="5">
        <f>VLOOKUP(B67,'Channel wise traffic'!$B$3:$J$368,8,)</f>
        <v>-2.0201960407912334E-2</v>
      </c>
      <c r="W67" s="5">
        <f>VLOOKUP(B67,'Channel wise traffic'!$B$3:$J$368,9,)</f>
        <v>-2.0201991290585752E-2</v>
      </c>
      <c r="X67" s="4">
        <f>VLOOKUP(B67,'Supporting Data'!$B$3:$J$368,2,)</f>
        <v>398589</v>
      </c>
      <c r="Y67" s="5">
        <f>VLOOKUP(B67,'Supporting Data'!$B$3:$J$368,3,)</f>
        <v>0.19</v>
      </c>
      <c r="Z67" s="4">
        <f>VLOOKUP(B67,'Supporting Data'!$B$3:$J$368,4,)</f>
        <v>39</v>
      </c>
      <c r="AA67" s="4">
        <f>VLOOKUP(B67,'Supporting Data'!$B$3:$J$368,5,)</f>
        <v>22</v>
      </c>
      <c r="AB67" s="4">
        <f>VLOOKUP(B67,'Supporting Data'!$B$3:$J$368,6,)</f>
        <v>27</v>
      </c>
      <c r="AC67" s="4">
        <f>VLOOKUP(B67,'Supporting Data'!$B$3:$J$368,7,)</f>
        <v>354</v>
      </c>
      <c r="AD67" s="4">
        <f>VLOOKUP(B67,'Supporting Data'!$B$3:$J$368,8,)</f>
        <v>39</v>
      </c>
      <c r="AE67" s="5">
        <f>VLOOKUP(B67,'Supporting Data'!$B$3:$J$368,9,)</f>
        <v>0.95</v>
      </c>
      <c r="AF67" s="5">
        <f t="shared" si="9"/>
        <v>-2.0202029128424909E-2</v>
      </c>
      <c r="AG67" s="4">
        <f t="shared" si="4"/>
        <v>5161125</v>
      </c>
      <c r="AH67" s="4">
        <f t="shared" si="5"/>
        <v>2002516</v>
      </c>
      <c r="AI67" s="4">
        <f t="shared" si="6"/>
        <v>1417982</v>
      </c>
      <c r="AJ67" s="4">
        <f t="shared" si="7"/>
        <v>1104608</v>
      </c>
      <c r="AK67" s="5">
        <f t="shared" si="10"/>
        <v>-5.8625542677101294E-2</v>
      </c>
      <c r="AL67" s="5">
        <f t="shared" si="11"/>
        <v>-4.881973841208076E-2</v>
      </c>
      <c r="AM67" s="5">
        <f t="shared" si="12"/>
        <v>-0.12129014586892684</v>
      </c>
      <c r="AN67" s="5">
        <f t="shared" si="13"/>
        <v>-0.16522538222440208</v>
      </c>
    </row>
    <row r="68" spans="2:40" x14ac:dyDescent="0.3">
      <c r="B68" s="3">
        <v>43531</v>
      </c>
      <c r="C68" s="4">
        <v>21717340</v>
      </c>
      <c r="D68" s="4">
        <v>5157868</v>
      </c>
      <c r="E68" s="4">
        <v>2042515</v>
      </c>
      <c r="F68" s="4">
        <v>1446305</v>
      </c>
      <c r="G68" s="7">
        <v>1221549</v>
      </c>
      <c r="H68" s="5">
        <f t="shared" ref="H68:H131" si="16">G68/C68</f>
        <v>5.624763437879593E-2</v>
      </c>
      <c r="I68" s="5">
        <f t="shared" si="14"/>
        <v>-0.13097833046398133</v>
      </c>
      <c r="J68" s="5">
        <f t="shared" si="8"/>
        <v>-3.8461555490441612E-2</v>
      </c>
      <c r="K68" s="5">
        <f t="shared" si="15"/>
        <v>-9.6217447676498091E-2</v>
      </c>
      <c r="L68" s="5">
        <v>0.23749998848846129</v>
      </c>
      <c r="M68" s="5">
        <v>0.3959998588564112</v>
      </c>
      <c r="N68" s="5">
        <v>0.70810006291263472</v>
      </c>
      <c r="O68" s="5">
        <v>0.84459985964232998</v>
      </c>
      <c r="P68" s="4">
        <f>VLOOKUP(B68,'Channel wise traffic'!$B$3:$F$368,2,FALSE)</f>
        <v>7818242</v>
      </c>
      <c r="Q68" s="4">
        <f>VLOOKUP(B68,'Channel wise traffic'!$B$3:$F$368,3,FALSE)</f>
        <v>5863681</v>
      </c>
      <c r="R68" s="4">
        <f>VLOOKUP(B68,'Channel wise traffic'!$B$3:$F$368,4,)</f>
        <v>2388907</v>
      </c>
      <c r="S68" s="4">
        <f>VLOOKUP(B68,'Channel wise traffic'!$B$3:$F$368,5,)</f>
        <v>5646508</v>
      </c>
      <c r="T68" s="5">
        <f>VLOOKUP(B68,'Channel wise traffic'!$B$3:$J$368,6,)</f>
        <v>-3.8461576303546519E-2</v>
      </c>
      <c r="U68" s="5">
        <f>VLOOKUP(B68,'Channel wise traffic'!$B$3:$J$368,7,)</f>
        <v>-3.8461658294563827E-2</v>
      </c>
      <c r="V68" s="5">
        <f>VLOOKUP(B68,'Channel wise traffic'!$B$3:$J$368,8,)</f>
        <v>-3.8461430095759086E-2</v>
      </c>
      <c r="W68" s="5">
        <f>VLOOKUP(B68,'Channel wise traffic'!$B$3:$J$368,9,)</f>
        <v>-3.8461486064905959E-2</v>
      </c>
      <c r="X68" s="4">
        <f>VLOOKUP(B68,'Supporting Data'!$B$3:$J$368,2,)</f>
        <v>398003</v>
      </c>
      <c r="Y68" s="5">
        <f>VLOOKUP(B68,'Supporting Data'!$B$3:$J$368,3,)</f>
        <v>0.19</v>
      </c>
      <c r="Z68" s="4">
        <f>VLOOKUP(B68,'Supporting Data'!$B$3:$J$368,4,)</f>
        <v>31</v>
      </c>
      <c r="AA68" s="4">
        <f>VLOOKUP(B68,'Supporting Data'!$B$3:$J$368,5,)</f>
        <v>18</v>
      </c>
      <c r="AB68" s="4">
        <f>VLOOKUP(B68,'Supporting Data'!$B$3:$J$368,6,)</f>
        <v>29</v>
      </c>
      <c r="AC68" s="4">
        <f>VLOOKUP(B68,'Supporting Data'!$B$3:$J$368,7,)</f>
        <v>350</v>
      </c>
      <c r="AD68" s="4">
        <f>VLOOKUP(B68,'Supporting Data'!$B$3:$J$368,8,)</f>
        <v>37</v>
      </c>
      <c r="AE68" s="5">
        <f>VLOOKUP(B68,'Supporting Data'!$B$3:$J$368,9,)</f>
        <v>0.94</v>
      </c>
      <c r="AF68" s="5">
        <f t="shared" si="9"/>
        <v>-3.8461555490441571E-2</v>
      </c>
      <c r="AG68" s="4">
        <f t="shared" ref="AG68:AG131" si="17">C68*L68</f>
        <v>5157868</v>
      </c>
      <c r="AH68" s="4">
        <f t="shared" ref="AH68:AH131" si="18">D68*M68</f>
        <v>2042515</v>
      </c>
      <c r="AI68" s="4">
        <f t="shared" ref="AI68:AI131" si="19">E68*N68</f>
        <v>1446305</v>
      </c>
      <c r="AJ68" s="4">
        <f t="shared" ref="AJ68:AJ131" si="20">F68*O68</f>
        <v>1221549</v>
      </c>
      <c r="AK68" s="5">
        <f t="shared" si="10"/>
        <v>-0.1044494271836941</v>
      </c>
      <c r="AL68" s="5">
        <f t="shared" si="11"/>
        <v>-0.1044495704677918</v>
      </c>
      <c r="AM68" s="5">
        <f t="shared" si="12"/>
        <v>-0.1225416173984053</v>
      </c>
      <c r="AN68" s="5">
        <f t="shared" si="13"/>
        <v>-0.13097833046398133</v>
      </c>
    </row>
    <row r="69" spans="2:40" x14ac:dyDescent="0.3">
      <c r="B69" s="3">
        <v>43532</v>
      </c>
      <c r="C69" s="4">
        <v>21717340</v>
      </c>
      <c r="D69" s="4">
        <v>5700801</v>
      </c>
      <c r="E69" s="4">
        <v>2394336</v>
      </c>
      <c r="F69" s="4">
        <v>1730387</v>
      </c>
      <c r="G69" s="7">
        <v>1390539</v>
      </c>
      <c r="H69" s="5">
        <f t="shared" si="16"/>
        <v>6.402897408246129E-2</v>
      </c>
      <c r="I69" s="5">
        <f t="shared" si="14"/>
        <v>-4.6617420803931608E-2</v>
      </c>
      <c r="J69" s="5">
        <f t="shared" si="8"/>
        <v>-2.9126204911649523E-2</v>
      </c>
      <c r="K69" s="5">
        <f t="shared" si="15"/>
        <v>-1.8015952207970032E-2</v>
      </c>
      <c r="L69" s="5">
        <v>0.2624999654653839</v>
      </c>
      <c r="M69" s="5">
        <v>0.41999992632614258</v>
      </c>
      <c r="N69" s="5">
        <v>0.72270015570078716</v>
      </c>
      <c r="O69" s="5">
        <v>0.80360000392975672</v>
      </c>
      <c r="P69" s="4">
        <f>VLOOKUP(B69,'Channel wise traffic'!$B$3:$F$368,2,FALSE)</f>
        <v>7818242</v>
      </c>
      <c r="Q69" s="4">
        <f>VLOOKUP(B69,'Channel wise traffic'!$B$3:$F$368,3,FALSE)</f>
        <v>5863681</v>
      </c>
      <c r="R69" s="4">
        <f>VLOOKUP(B69,'Channel wise traffic'!$B$3:$F$368,4,)</f>
        <v>2388907</v>
      </c>
      <c r="S69" s="4">
        <f>VLOOKUP(B69,'Channel wise traffic'!$B$3:$F$368,5,)</f>
        <v>5646508</v>
      </c>
      <c r="T69" s="5">
        <f>VLOOKUP(B69,'Channel wise traffic'!$B$3:$J$368,6,)</f>
        <v>-2.9126182245679089E-2</v>
      </c>
      <c r="U69" s="5">
        <f>VLOOKUP(B69,'Channel wise traffic'!$B$3:$J$368,7,)</f>
        <v>-2.9126305220617543E-2</v>
      </c>
      <c r="V69" s="5">
        <f>VLOOKUP(B69,'Channel wise traffic'!$B$3:$J$368,8,)</f>
        <v>-2.9126130732097466E-2</v>
      </c>
      <c r="W69" s="5">
        <f>VLOOKUP(B69,'Channel wise traffic'!$B$3:$J$368,9,)</f>
        <v>-2.912617352799729E-2</v>
      </c>
      <c r="X69" s="4">
        <f>VLOOKUP(B69,'Supporting Data'!$B$3:$J$368,2,)</f>
        <v>396560</v>
      </c>
      <c r="Y69" s="5">
        <f>VLOOKUP(B69,'Supporting Data'!$B$3:$J$368,3,)</f>
        <v>0.18</v>
      </c>
      <c r="Z69" s="4">
        <f>VLOOKUP(B69,'Supporting Data'!$B$3:$J$368,4,)</f>
        <v>30</v>
      </c>
      <c r="AA69" s="4">
        <f>VLOOKUP(B69,'Supporting Data'!$B$3:$J$368,5,)</f>
        <v>19</v>
      </c>
      <c r="AB69" s="4">
        <f>VLOOKUP(B69,'Supporting Data'!$B$3:$J$368,6,)</f>
        <v>26</v>
      </c>
      <c r="AC69" s="4">
        <f>VLOOKUP(B69,'Supporting Data'!$B$3:$J$368,7,)</f>
        <v>381</v>
      </c>
      <c r="AD69" s="4">
        <f>VLOOKUP(B69,'Supporting Data'!$B$3:$J$368,8,)</f>
        <v>30</v>
      </c>
      <c r="AE69" s="5">
        <f>VLOOKUP(B69,'Supporting Data'!$B$3:$J$368,9,)</f>
        <v>0.95</v>
      </c>
      <c r="AF69" s="5">
        <f t="shared" si="9"/>
        <v>-2.9126204911649498E-2</v>
      </c>
      <c r="AG69" s="4">
        <f t="shared" si="17"/>
        <v>5700801</v>
      </c>
      <c r="AH69" s="4">
        <f t="shared" si="18"/>
        <v>2394336</v>
      </c>
      <c r="AI69" s="4">
        <f t="shared" si="19"/>
        <v>1730387</v>
      </c>
      <c r="AJ69" s="4">
        <f t="shared" si="20"/>
        <v>1390539</v>
      </c>
      <c r="AK69" s="5">
        <f t="shared" si="10"/>
        <v>-1.9790907791962797E-2</v>
      </c>
      <c r="AL69" s="5">
        <f t="shared" si="11"/>
        <v>-1.9790975400369892E-2</v>
      </c>
      <c r="AM69" s="5">
        <f t="shared" si="12"/>
        <v>-7.5802496697934485E-2</v>
      </c>
      <c r="AN69" s="5">
        <f t="shared" si="13"/>
        <v>-4.6617420803931608E-2</v>
      </c>
    </row>
    <row r="70" spans="2:40" x14ac:dyDescent="0.3">
      <c r="B70" s="3">
        <v>43533</v>
      </c>
      <c r="C70" s="4">
        <v>46685340</v>
      </c>
      <c r="D70" s="4">
        <v>9705882</v>
      </c>
      <c r="E70" s="4">
        <v>3267000</v>
      </c>
      <c r="F70" s="4">
        <v>2310422</v>
      </c>
      <c r="G70" s="7">
        <v>1820150</v>
      </c>
      <c r="H70" s="5">
        <f t="shared" si="16"/>
        <v>3.8987613670586958E-2</v>
      </c>
      <c r="I70" s="5">
        <f>(G70/G63)-1</f>
        <v>1.0202070652584099</v>
      </c>
      <c r="J70" s="5">
        <f t="shared" si="8"/>
        <v>0</v>
      </c>
      <c r="K70" s="5">
        <f>(H70/H63)-1</f>
        <v>1.0202070652584103</v>
      </c>
      <c r="L70" s="5">
        <v>0.20789999601587994</v>
      </c>
      <c r="M70" s="5">
        <v>0.33660001224000047</v>
      </c>
      <c r="N70" s="5">
        <v>0.70719987756351388</v>
      </c>
      <c r="O70" s="5">
        <v>0.78779980453787235</v>
      </c>
      <c r="P70" s="4">
        <f>VLOOKUP(B70,'Channel wise traffic'!$B$3:$F$368,2,FALSE)</f>
        <v>16806722</v>
      </c>
      <c r="Q70" s="4">
        <f>VLOOKUP(B70,'Channel wise traffic'!$B$3:$F$368,3,FALSE)</f>
        <v>12605042</v>
      </c>
      <c r="R70" s="4">
        <f>VLOOKUP(B70,'Channel wise traffic'!$B$3:$F$368,4,)</f>
        <v>5135387</v>
      </c>
      <c r="S70" s="4">
        <f>VLOOKUP(B70,'Channel wise traffic'!$B$3:$F$368,5,)</f>
        <v>12138188</v>
      </c>
      <c r="T70" s="5">
        <f>VLOOKUP(B70,'Channel wise traffic'!$B$3:$J$368,6,)</f>
        <v>0</v>
      </c>
      <c r="U70" s="5">
        <f>VLOOKUP(B70,'Channel wise traffic'!$B$3:$J$368,7,)</f>
        <v>0</v>
      </c>
      <c r="V70" s="5">
        <f>VLOOKUP(B70,'Channel wise traffic'!$B$3:$J$368,8,)</f>
        <v>0</v>
      </c>
      <c r="W70" s="5">
        <f>VLOOKUP(B70,'Channel wise traffic'!$B$3:$J$368,9,)</f>
        <v>0</v>
      </c>
      <c r="X70" s="4">
        <f>VLOOKUP(B70,'Supporting Data'!$B$3:$J$368,2,)</f>
        <v>404097</v>
      </c>
      <c r="Y70" s="5">
        <f>VLOOKUP(B70,'Supporting Data'!$B$3:$J$368,3,)</f>
        <v>0.17</v>
      </c>
      <c r="Z70" s="4">
        <f>VLOOKUP(B70,'Supporting Data'!$B$3:$J$368,4,)</f>
        <v>33</v>
      </c>
      <c r="AA70" s="4">
        <f>VLOOKUP(B70,'Supporting Data'!$B$3:$J$368,5,)</f>
        <v>21</v>
      </c>
      <c r="AB70" s="4">
        <f>VLOOKUP(B70,'Supporting Data'!$B$3:$J$368,6,)</f>
        <v>28</v>
      </c>
      <c r="AC70" s="4">
        <f>VLOOKUP(B70,'Supporting Data'!$B$3:$J$368,7,)</f>
        <v>386</v>
      </c>
      <c r="AD70" s="4">
        <f>VLOOKUP(B70,'Supporting Data'!$B$3:$J$368,8,)</f>
        <v>31</v>
      </c>
      <c r="AE70" s="5">
        <f>VLOOKUP(B70,'Supporting Data'!$B$3:$J$368,9,)</f>
        <v>0.95</v>
      </c>
      <c r="AF70" s="5">
        <f t="shared" si="9"/>
        <v>0</v>
      </c>
      <c r="AG70" s="4">
        <f t="shared" si="17"/>
        <v>9705882</v>
      </c>
      <c r="AH70" s="4">
        <f t="shared" si="18"/>
        <v>3267000</v>
      </c>
      <c r="AI70" s="4">
        <f t="shared" si="19"/>
        <v>2310422</v>
      </c>
      <c r="AJ70" s="4">
        <f t="shared" si="20"/>
        <v>1820150</v>
      </c>
      <c r="AK70" s="5">
        <f t="shared" si="10"/>
        <v>-9.9999785799987917E-3</v>
      </c>
      <c r="AL70" s="5">
        <f t="shared" si="11"/>
        <v>-1.9899901989990254E-2</v>
      </c>
      <c r="AM70" s="5">
        <f t="shared" si="12"/>
        <v>1.0802131333812324</v>
      </c>
      <c r="AN70" s="5">
        <f t="shared" si="13"/>
        <v>1.0202070652584099</v>
      </c>
    </row>
    <row r="71" spans="2:40" x14ac:dyDescent="0.3">
      <c r="B71" s="3">
        <v>43534</v>
      </c>
      <c r="C71" s="4">
        <v>46236443</v>
      </c>
      <c r="D71" s="4">
        <v>10098039</v>
      </c>
      <c r="E71" s="4">
        <v>3502000</v>
      </c>
      <c r="F71" s="4">
        <v>2262292</v>
      </c>
      <c r="G71" s="7">
        <v>1711650</v>
      </c>
      <c r="H71" s="5">
        <f t="shared" si="16"/>
        <v>3.7019499964562587E-2</v>
      </c>
      <c r="I71" s="5">
        <f t="shared" si="14"/>
        <v>1.0355904530176874E-2</v>
      </c>
      <c r="J71" s="5">
        <f t="shared" si="8"/>
        <v>5.1020419528979843E-2</v>
      </c>
      <c r="K71" s="5">
        <f t="shared" si="15"/>
        <v>-3.8690508997938244E-2</v>
      </c>
      <c r="L71" s="5">
        <v>0.21839999672985225</v>
      </c>
      <c r="M71" s="5">
        <v>0.34680000740737882</v>
      </c>
      <c r="N71" s="5">
        <v>0.64600000000000002</v>
      </c>
      <c r="O71" s="5">
        <v>0.75659994377383644</v>
      </c>
      <c r="P71" s="4">
        <f>VLOOKUP(B71,'Channel wise traffic'!$B$3:$F$368,2,FALSE)</f>
        <v>16645119</v>
      </c>
      <c r="Q71" s="4">
        <f>VLOOKUP(B71,'Channel wise traffic'!$B$3:$F$368,3,FALSE)</f>
        <v>12483839</v>
      </c>
      <c r="R71" s="4">
        <f>VLOOKUP(B71,'Channel wise traffic'!$B$3:$F$368,4,)</f>
        <v>5086008</v>
      </c>
      <c r="S71" s="4">
        <f>VLOOKUP(B71,'Channel wise traffic'!$B$3:$F$368,5,)</f>
        <v>12021475</v>
      </c>
      <c r="T71" s="5">
        <f>VLOOKUP(B71,'Channel wise traffic'!$B$3:$J$368,6,)</f>
        <v>5.1020375947521623E-2</v>
      </c>
      <c r="U71" s="5">
        <f>VLOOKUP(B71,'Channel wise traffic'!$B$3:$J$368,7,)</f>
        <v>5.1020354899902642E-2</v>
      </c>
      <c r="V71" s="5">
        <f>VLOOKUP(B71,'Channel wise traffic'!$B$3:$J$368,8,)</f>
        <v>5.1020279534584212E-2</v>
      </c>
      <c r="W71" s="5">
        <f>VLOOKUP(B71,'Channel wise traffic'!$B$3:$J$368,9,)</f>
        <v>5.102043135860157E-2</v>
      </c>
      <c r="X71" s="4">
        <f>VLOOKUP(B71,'Supporting Data'!$B$3:$J$368,2,)</f>
        <v>406619</v>
      </c>
      <c r="Y71" s="5">
        <f>VLOOKUP(B71,'Supporting Data'!$B$3:$J$368,3,)</f>
        <v>0.17</v>
      </c>
      <c r="Z71" s="4">
        <f>VLOOKUP(B71,'Supporting Data'!$B$3:$J$368,4,)</f>
        <v>33</v>
      </c>
      <c r="AA71" s="4">
        <f>VLOOKUP(B71,'Supporting Data'!$B$3:$J$368,5,)</f>
        <v>19</v>
      </c>
      <c r="AB71" s="4">
        <f>VLOOKUP(B71,'Supporting Data'!$B$3:$J$368,6,)</f>
        <v>25</v>
      </c>
      <c r="AC71" s="4">
        <f>VLOOKUP(B71,'Supporting Data'!$B$3:$J$368,7,)</f>
        <v>354</v>
      </c>
      <c r="AD71" s="4">
        <f>VLOOKUP(B71,'Supporting Data'!$B$3:$J$368,8,)</f>
        <v>37</v>
      </c>
      <c r="AE71" s="5">
        <f>VLOOKUP(B71,'Supporting Data'!$B$3:$J$368,9,)</f>
        <v>0.92</v>
      </c>
      <c r="AF71" s="5">
        <f t="shared" si="9"/>
        <v>5.1020419528979788E-2</v>
      </c>
      <c r="AG71" s="4">
        <f t="shared" si="17"/>
        <v>10098039</v>
      </c>
      <c r="AH71" s="4">
        <f t="shared" si="18"/>
        <v>3502000</v>
      </c>
      <c r="AI71" s="4">
        <f t="shared" si="19"/>
        <v>2262292</v>
      </c>
      <c r="AJ71" s="4">
        <f t="shared" si="20"/>
        <v>1711650</v>
      </c>
      <c r="AK71" s="5">
        <f t="shared" si="10"/>
        <v>0.12686726641782253</v>
      </c>
      <c r="AL71" s="5">
        <f t="shared" si="11"/>
        <v>0.19729647583885113</v>
      </c>
      <c r="AM71" s="5">
        <f t="shared" si="12"/>
        <v>8.3268251456261932E-2</v>
      </c>
      <c r="AN71" s="5">
        <f t="shared" si="13"/>
        <v>1.0355904530176874E-2</v>
      </c>
    </row>
    <row r="72" spans="2:40" x14ac:dyDescent="0.3">
      <c r="B72" s="3">
        <v>43535</v>
      </c>
      <c r="C72" s="4">
        <v>21282993</v>
      </c>
      <c r="D72" s="4">
        <v>5107918</v>
      </c>
      <c r="E72" s="4">
        <v>2104462</v>
      </c>
      <c r="F72" s="4">
        <v>1459444</v>
      </c>
      <c r="G72" s="7">
        <v>1220679</v>
      </c>
      <c r="H72" s="5">
        <f t="shared" si="16"/>
        <v>5.735466811458332E-2</v>
      </c>
      <c r="I72" s="5">
        <f t="shared" si="14"/>
        <v>-0.11261551390237801</v>
      </c>
      <c r="J72" s="5">
        <f t="shared" si="8"/>
        <v>-2.0000009209230951E-2</v>
      </c>
      <c r="K72" s="5">
        <f t="shared" si="15"/>
        <v>-9.4505617921909368E-2</v>
      </c>
      <c r="L72" s="5">
        <v>0.23999998496452074</v>
      </c>
      <c r="M72" s="5">
        <v>0.41199995771271192</v>
      </c>
      <c r="N72" s="5">
        <v>0.69349981135321048</v>
      </c>
      <c r="O72" s="5">
        <v>0.83640002631138977</v>
      </c>
      <c r="P72" s="4">
        <f>VLOOKUP(B72,'Channel wise traffic'!$B$3:$F$368,2,FALSE)</f>
        <v>7661877</v>
      </c>
      <c r="Q72" s="4">
        <f>VLOOKUP(B72,'Channel wise traffic'!$B$3:$F$368,3,FALSE)</f>
        <v>5746408</v>
      </c>
      <c r="R72" s="4">
        <f>VLOOKUP(B72,'Channel wise traffic'!$B$3:$F$368,4,)</f>
        <v>2341129</v>
      </c>
      <c r="S72" s="4">
        <f>VLOOKUP(B72,'Channel wise traffic'!$B$3:$F$368,5,)</f>
        <v>5533578</v>
      </c>
      <c r="T72" s="5">
        <f>VLOOKUP(B72,'Channel wise traffic'!$B$3:$J$368,6,)</f>
        <v>-2.0000020464958745E-2</v>
      </c>
      <c r="U72" s="5">
        <f>VLOOKUP(B72,'Channel wise traffic'!$B$3:$J$368,7,)</f>
        <v>-1.9999894264370766E-2</v>
      </c>
      <c r="V72" s="5">
        <f>VLOOKUP(B72,'Channel wise traffic'!$B$3:$J$368,8,)</f>
        <v>-1.9999941395793086E-2</v>
      </c>
      <c r="W72" s="5">
        <f>VLOOKUP(B72,'Channel wise traffic'!$B$3:$J$368,9,)</f>
        <v>-1.9999971663902771E-2</v>
      </c>
      <c r="X72" s="4">
        <f>VLOOKUP(B72,'Supporting Data'!$B$3:$J$368,2,)</f>
        <v>390758</v>
      </c>
      <c r="Y72" s="5">
        <f>VLOOKUP(B72,'Supporting Data'!$B$3:$J$368,3,)</f>
        <v>0.19</v>
      </c>
      <c r="Z72" s="4">
        <f>VLOOKUP(B72,'Supporting Data'!$B$3:$J$368,4,)</f>
        <v>35</v>
      </c>
      <c r="AA72" s="4">
        <f>VLOOKUP(B72,'Supporting Data'!$B$3:$J$368,5,)</f>
        <v>21</v>
      </c>
      <c r="AB72" s="4">
        <f>VLOOKUP(B72,'Supporting Data'!$B$3:$J$368,6,)</f>
        <v>25</v>
      </c>
      <c r="AC72" s="4">
        <f>VLOOKUP(B72,'Supporting Data'!$B$3:$J$368,7,)</f>
        <v>378</v>
      </c>
      <c r="AD72" s="4">
        <f>VLOOKUP(B72,'Supporting Data'!$B$3:$J$368,8,)</f>
        <v>36</v>
      </c>
      <c r="AE72" s="5">
        <f>VLOOKUP(B72,'Supporting Data'!$B$3:$J$368,9,)</f>
        <v>0.93</v>
      </c>
      <c r="AF72" s="5">
        <f t="shared" si="9"/>
        <v>-2.0000009209230965E-2</v>
      </c>
      <c r="AG72" s="4">
        <f t="shared" si="17"/>
        <v>5107918</v>
      </c>
      <c r="AH72" s="4">
        <f t="shared" si="18"/>
        <v>2104462</v>
      </c>
      <c r="AI72" s="4">
        <f t="shared" si="19"/>
        <v>1459444</v>
      </c>
      <c r="AJ72" s="4">
        <f t="shared" si="20"/>
        <v>1220679</v>
      </c>
      <c r="AK72" s="5">
        <f t="shared" si="10"/>
        <v>-0.10399994667416035</v>
      </c>
      <c r="AL72" s="5">
        <f t="shared" si="11"/>
        <v>-0.11261534205933466</v>
      </c>
      <c r="AM72" s="5">
        <f t="shared" si="12"/>
        <v>-0.17351429317328892</v>
      </c>
      <c r="AN72" s="5">
        <f t="shared" si="13"/>
        <v>-0.11261551390237801</v>
      </c>
    </row>
    <row r="73" spans="2:40" x14ac:dyDescent="0.3">
      <c r="B73" s="3">
        <v>43536</v>
      </c>
      <c r="C73" s="4">
        <v>21500167</v>
      </c>
      <c r="D73" s="4">
        <v>5428792</v>
      </c>
      <c r="E73" s="4">
        <v>2149801</v>
      </c>
      <c r="F73" s="4">
        <v>1600742</v>
      </c>
      <c r="G73" s="7">
        <v>1299482</v>
      </c>
      <c r="H73" s="5">
        <f t="shared" si="16"/>
        <v>6.04405537873264E-2</v>
      </c>
      <c r="I73" s="5">
        <f t="shared" si="14"/>
        <v>3.2510015366695066E-2</v>
      </c>
      <c r="J73" s="5">
        <f t="shared" si="8"/>
        <v>-9.9999815815380311E-3</v>
      </c>
      <c r="K73" s="5">
        <f t="shared" si="15"/>
        <v>4.2939390057935123E-2</v>
      </c>
      <c r="L73" s="5">
        <v>0.25249999220936281</v>
      </c>
      <c r="M73" s="5">
        <v>0.39599988358367755</v>
      </c>
      <c r="N73" s="5">
        <v>0.74460008158894708</v>
      </c>
      <c r="O73" s="5">
        <v>0.81179977785302071</v>
      </c>
      <c r="P73" s="4">
        <f>VLOOKUP(B73,'Channel wise traffic'!$B$3:$F$368,2,FALSE)</f>
        <v>7740060</v>
      </c>
      <c r="Q73" s="4">
        <f>VLOOKUP(B73,'Channel wise traffic'!$B$3:$F$368,3,FALSE)</f>
        <v>5805045</v>
      </c>
      <c r="R73" s="4">
        <f>VLOOKUP(B73,'Channel wise traffic'!$B$3:$F$368,4,)</f>
        <v>2365018</v>
      </c>
      <c r="S73" s="4">
        <f>VLOOKUP(B73,'Channel wise traffic'!$B$3:$F$368,5,)</f>
        <v>5590043</v>
      </c>
      <c r="T73" s="5">
        <f>VLOOKUP(B73,'Channel wise traffic'!$B$3:$J$368,6,)</f>
        <v>-9.9999462794833072E-3</v>
      </c>
      <c r="U73" s="5">
        <f>VLOOKUP(B73,'Channel wise traffic'!$B$3:$J$368,7,)</f>
        <v>-9.9998618615166901E-3</v>
      </c>
      <c r="V73" s="5">
        <f>VLOOKUP(B73,'Channel wise traffic'!$B$3:$J$368,8,)</f>
        <v>-9.9999706978965985E-3</v>
      </c>
      <c r="W73" s="5">
        <f>VLOOKUP(B73,'Channel wise traffic'!$B$3:$J$368,9,)</f>
        <v>-9.9999858319513857E-3</v>
      </c>
      <c r="X73" s="4">
        <f>VLOOKUP(B73,'Supporting Data'!$B$3:$J$368,2,)</f>
        <v>385418</v>
      </c>
      <c r="Y73" s="5">
        <f>VLOOKUP(B73,'Supporting Data'!$B$3:$J$368,3,)</f>
        <v>0.19</v>
      </c>
      <c r="Z73" s="4">
        <f>VLOOKUP(B73,'Supporting Data'!$B$3:$J$368,4,)</f>
        <v>30</v>
      </c>
      <c r="AA73" s="4">
        <f>VLOOKUP(B73,'Supporting Data'!$B$3:$J$368,5,)</f>
        <v>19</v>
      </c>
      <c r="AB73" s="4">
        <f>VLOOKUP(B73,'Supporting Data'!$B$3:$J$368,6,)</f>
        <v>25</v>
      </c>
      <c r="AC73" s="4">
        <f>VLOOKUP(B73,'Supporting Data'!$B$3:$J$368,7,)</f>
        <v>357</v>
      </c>
      <c r="AD73" s="4">
        <f>VLOOKUP(B73,'Supporting Data'!$B$3:$J$368,8,)</f>
        <v>39</v>
      </c>
      <c r="AE73" s="5">
        <f>VLOOKUP(B73,'Supporting Data'!$B$3:$J$368,9,)</f>
        <v>0.91</v>
      </c>
      <c r="AF73" s="5">
        <f t="shared" si="9"/>
        <v>-9.999981581538071E-3</v>
      </c>
      <c r="AG73" s="4">
        <f t="shared" si="17"/>
        <v>5428791.9999999991</v>
      </c>
      <c r="AH73" s="4">
        <f t="shared" si="18"/>
        <v>2149801</v>
      </c>
      <c r="AI73" s="4">
        <f t="shared" si="19"/>
        <v>1600742</v>
      </c>
      <c r="AJ73" s="4">
        <f t="shared" si="20"/>
        <v>1299482</v>
      </c>
      <c r="AK73" s="5">
        <f t="shared" si="10"/>
        <v>3.0824719854247062E-2</v>
      </c>
      <c r="AL73" s="5">
        <f t="shared" si="11"/>
        <v>7.4228033251184655E-2</v>
      </c>
      <c r="AM73" s="5">
        <f t="shared" si="12"/>
        <v>7.4228323396853479E-2</v>
      </c>
      <c r="AN73" s="5">
        <f t="shared" si="13"/>
        <v>3.2510015366695066E-2</v>
      </c>
    </row>
    <row r="74" spans="2:40" x14ac:dyDescent="0.3">
      <c r="B74" s="3">
        <v>43537</v>
      </c>
      <c r="C74" s="4">
        <v>21717340</v>
      </c>
      <c r="D74" s="4">
        <v>5700801</v>
      </c>
      <c r="E74" s="4">
        <v>2166304</v>
      </c>
      <c r="F74" s="4">
        <v>1533960</v>
      </c>
      <c r="G74" s="7">
        <v>1232690</v>
      </c>
      <c r="H74" s="5">
        <f t="shared" si="16"/>
        <v>5.6760634589687317E-2</v>
      </c>
      <c r="I74" s="5">
        <f t="shared" si="14"/>
        <v>0.11595244647875091</v>
      </c>
      <c r="J74" s="5">
        <f t="shared" si="8"/>
        <v>3.0927825263863395E-2</v>
      </c>
      <c r="K74" s="5">
        <f t="shared" si="15"/>
        <v>8.2473883361452227E-2</v>
      </c>
      <c r="L74" s="5">
        <v>0.2624999654653839</v>
      </c>
      <c r="M74" s="5">
        <v>0.37999993334270044</v>
      </c>
      <c r="N74" s="5">
        <v>0.70810006351832433</v>
      </c>
      <c r="O74" s="5">
        <v>0.80359983311168481</v>
      </c>
      <c r="P74" s="4">
        <f>VLOOKUP(B74,'Channel wise traffic'!$B$3:$F$368,2,FALSE)</f>
        <v>7818242</v>
      </c>
      <c r="Q74" s="4">
        <f>VLOOKUP(B74,'Channel wise traffic'!$B$3:$F$368,3,FALSE)</f>
        <v>5863681</v>
      </c>
      <c r="R74" s="4">
        <f>VLOOKUP(B74,'Channel wise traffic'!$B$3:$F$368,4,)</f>
        <v>2388907</v>
      </c>
      <c r="S74" s="4">
        <f>VLOOKUP(B74,'Channel wise traffic'!$B$3:$F$368,5,)</f>
        <v>5646508</v>
      </c>
      <c r="T74" s="5">
        <f>VLOOKUP(B74,'Channel wise traffic'!$B$3:$J$368,6,)</f>
        <v>3.0927799707134884E-2</v>
      </c>
      <c r="U74" s="5">
        <f>VLOOKUP(B74,'Channel wise traffic'!$B$3:$J$368,7,)</f>
        <v>3.0927757112584109E-2</v>
      </c>
      <c r="V74" s="5">
        <f>VLOOKUP(B74,'Channel wise traffic'!$B$3:$J$368,8,)</f>
        <v>3.0927741623655747E-2</v>
      </c>
      <c r="W74" s="5">
        <f>VLOOKUP(B74,'Channel wise traffic'!$B$3:$J$368,9,)</f>
        <v>3.0927789877623457E-2</v>
      </c>
      <c r="X74" s="4">
        <f>VLOOKUP(B74,'Supporting Data'!$B$3:$J$368,2,)</f>
        <v>395501</v>
      </c>
      <c r="Y74" s="5">
        <f>VLOOKUP(B74,'Supporting Data'!$B$3:$J$368,3,)</f>
        <v>0.18</v>
      </c>
      <c r="Z74" s="4">
        <f>VLOOKUP(B74,'Supporting Data'!$B$3:$J$368,4,)</f>
        <v>31</v>
      </c>
      <c r="AA74" s="4">
        <f>VLOOKUP(B74,'Supporting Data'!$B$3:$J$368,5,)</f>
        <v>21</v>
      </c>
      <c r="AB74" s="4">
        <f>VLOOKUP(B74,'Supporting Data'!$B$3:$J$368,6,)</f>
        <v>29</v>
      </c>
      <c r="AC74" s="4">
        <f>VLOOKUP(B74,'Supporting Data'!$B$3:$J$368,7,)</f>
        <v>378</v>
      </c>
      <c r="AD74" s="4">
        <f>VLOOKUP(B74,'Supporting Data'!$B$3:$J$368,8,)</f>
        <v>35</v>
      </c>
      <c r="AE74" s="5">
        <f>VLOOKUP(B74,'Supporting Data'!$B$3:$J$368,9,)</f>
        <v>0.91</v>
      </c>
      <c r="AF74" s="5">
        <f t="shared" si="9"/>
        <v>3.0927825263863454E-2</v>
      </c>
      <c r="AG74" s="4">
        <f t="shared" si="17"/>
        <v>5700801</v>
      </c>
      <c r="AH74" s="4">
        <f t="shared" si="18"/>
        <v>2166304</v>
      </c>
      <c r="AI74" s="4">
        <f t="shared" si="19"/>
        <v>1533960</v>
      </c>
      <c r="AJ74" s="4">
        <f t="shared" si="20"/>
        <v>1232690</v>
      </c>
      <c r="AK74" s="5">
        <f t="shared" si="10"/>
        <v>0.10456557436605385</v>
      </c>
      <c r="AL74" s="5">
        <f t="shared" si="11"/>
        <v>8.1791106787661105E-2</v>
      </c>
      <c r="AM74" s="5">
        <f t="shared" si="12"/>
        <v>8.1790883100067546E-2</v>
      </c>
      <c r="AN74" s="5">
        <f t="shared" si="13"/>
        <v>0.11595244647875091</v>
      </c>
    </row>
    <row r="75" spans="2:40" x14ac:dyDescent="0.3">
      <c r="B75" s="3">
        <v>43538</v>
      </c>
      <c r="C75" s="4">
        <v>22803207</v>
      </c>
      <c r="D75" s="4">
        <v>5415761</v>
      </c>
      <c r="E75" s="4">
        <v>2144641</v>
      </c>
      <c r="F75" s="4">
        <v>1628211</v>
      </c>
      <c r="G75" s="7">
        <v>1268377</v>
      </c>
      <c r="H75" s="5">
        <f t="shared" si="16"/>
        <v>5.5622746397030909E-2</v>
      </c>
      <c r="I75" s="5">
        <f t="shared" ref="I75:I138" si="21">(G75/G68)-1</f>
        <v>3.8334933760332257E-2</v>
      </c>
      <c r="J75" s="5">
        <f t="shared" ref="J75:J138" si="22">(C75/C68)-1</f>
        <v>5.0000000000000044E-2</v>
      </c>
      <c r="K75" s="5">
        <f t="shared" ref="K75:K138" si="23">(H75/H68)-1</f>
        <v>-1.1109586894921697E-2</v>
      </c>
      <c r="L75" s="5">
        <v>0.23749997094706898</v>
      </c>
      <c r="M75" s="5">
        <v>0.39599993426593233</v>
      </c>
      <c r="N75" s="5">
        <v>0.75919979148025241</v>
      </c>
      <c r="O75" s="5">
        <v>0.77900038754190948</v>
      </c>
      <c r="P75" s="4">
        <f>VLOOKUP(B75,'Channel wise traffic'!$B$3:$F$368,2,FALSE)</f>
        <v>8209154</v>
      </c>
      <c r="Q75" s="4">
        <f>VLOOKUP(B75,'Channel wise traffic'!$B$3:$F$368,3,FALSE)</f>
        <v>6156866</v>
      </c>
      <c r="R75" s="4">
        <f>VLOOKUP(B75,'Channel wise traffic'!$B$3:$F$368,4,)</f>
        <v>2508352</v>
      </c>
      <c r="S75" s="4">
        <f>VLOOKUP(B75,'Channel wise traffic'!$B$3:$F$368,5,)</f>
        <v>5928833</v>
      </c>
      <c r="T75" s="5">
        <f>VLOOKUP(B75,'Channel wise traffic'!$B$3:$J$368,6,)</f>
        <v>4.9999987209400798E-2</v>
      </c>
      <c r="U75" s="5">
        <f>VLOOKUP(B75,'Channel wise traffic'!$B$3:$J$368,7,)</f>
        <v>5.0000162014270488E-2</v>
      </c>
      <c r="V75" s="5">
        <f>VLOOKUP(B75,'Channel wise traffic'!$B$3:$J$368,8,)</f>
        <v>4.9999853489482771E-2</v>
      </c>
      <c r="W75" s="5">
        <f>VLOOKUP(B75,'Channel wise traffic'!$B$3:$J$368,9,)</f>
        <v>4.9999929159756817E-2</v>
      </c>
      <c r="X75" s="4">
        <f>VLOOKUP(B75,'Supporting Data'!$B$3:$J$368,2,)</f>
        <v>396795</v>
      </c>
      <c r="Y75" s="5">
        <f>VLOOKUP(B75,'Supporting Data'!$B$3:$J$368,3,)</f>
        <v>0.17</v>
      </c>
      <c r="Z75" s="4">
        <f>VLOOKUP(B75,'Supporting Data'!$B$3:$J$368,4,)</f>
        <v>34</v>
      </c>
      <c r="AA75" s="4">
        <f>VLOOKUP(B75,'Supporting Data'!$B$3:$J$368,5,)</f>
        <v>18</v>
      </c>
      <c r="AB75" s="4">
        <f>VLOOKUP(B75,'Supporting Data'!$B$3:$J$368,6,)</f>
        <v>28</v>
      </c>
      <c r="AC75" s="4">
        <f>VLOOKUP(B75,'Supporting Data'!$B$3:$J$368,7,)</f>
        <v>372</v>
      </c>
      <c r="AD75" s="4">
        <f>VLOOKUP(B75,'Supporting Data'!$B$3:$J$368,8,)</f>
        <v>31</v>
      </c>
      <c r="AE75" s="5">
        <f>VLOOKUP(B75,'Supporting Data'!$B$3:$J$368,9,)</f>
        <v>0.94</v>
      </c>
      <c r="AF75" s="5">
        <f t="shared" ref="AF75:AF138" si="24">(C75-C68)/C68</f>
        <v>0.05</v>
      </c>
      <c r="AG75" s="4">
        <f t="shared" si="17"/>
        <v>5415761</v>
      </c>
      <c r="AH75" s="4">
        <f t="shared" si="18"/>
        <v>2144641</v>
      </c>
      <c r="AI75" s="4">
        <f t="shared" si="19"/>
        <v>1628211</v>
      </c>
      <c r="AJ75" s="4">
        <f t="shared" si="20"/>
        <v>1268377</v>
      </c>
      <c r="AK75" s="5">
        <f t="shared" ref="AK75:AK138" si="25">(AG75/AG68)-1</f>
        <v>4.9999922448577649E-2</v>
      </c>
      <c r="AL75" s="5">
        <f t="shared" ref="AL75:AL138" si="26">(AH75/AH68)-1</f>
        <v>5.0000122398121905E-2</v>
      </c>
      <c r="AM75" s="5">
        <f t="shared" ref="AM75:AM138" si="27">(AI75/AI68)-1</f>
        <v>0.12577291788384892</v>
      </c>
      <c r="AN75" s="5">
        <f t="shared" ref="AN75:AN138" si="28">(AJ75/AJ68)-1</f>
        <v>3.8334933760332257E-2</v>
      </c>
    </row>
    <row r="76" spans="2:40" x14ac:dyDescent="0.3">
      <c r="B76" s="3">
        <v>43539</v>
      </c>
      <c r="C76" s="4">
        <v>21500167</v>
      </c>
      <c r="D76" s="4">
        <v>5106289</v>
      </c>
      <c r="E76" s="4">
        <v>2124216</v>
      </c>
      <c r="F76" s="4">
        <v>1519664</v>
      </c>
      <c r="G76" s="7">
        <v>1183818</v>
      </c>
      <c r="H76" s="5">
        <f t="shared" si="16"/>
        <v>5.5060874643438819E-2</v>
      </c>
      <c r="I76" s="5">
        <f t="shared" si="21"/>
        <v>-0.14866249706049239</v>
      </c>
      <c r="J76" s="5">
        <f t="shared" si="22"/>
        <v>-9.9999815815380311E-3</v>
      </c>
      <c r="K76" s="5">
        <f t="shared" si="23"/>
        <v>-0.14006314434263278</v>
      </c>
      <c r="L76" s="5">
        <v>0.23749996918628585</v>
      </c>
      <c r="M76" s="5">
        <v>0.41599995613252599</v>
      </c>
      <c r="N76" s="5">
        <v>0.71539994049569344</v>
      </c>
      <c r="O76" s="5">
        <v>0.77899983154170926</v>
      </c>
      <c r="P76" s="4">
        <f>VLOOKUP(B76,'Channel wise traffic'!$B$3:$F$368,2,FALSE)</f>
        <v>7740060</v>
      </c>
      <c r="Q76" s="4">
        <f>VLOOKUP(B76,'Channel wise traffic'!$B$3:$F$368,3,FALSE)</f>
        <v>5805045</v>
      </c>
      <c r="R76" s="4">
        <f>VLOOKUP(B76,'Channel wise traffic'!$B$3:$F$368,4,)</f>
        <v>2365018</v>
      </c>
      <c r="S76" s="4">
        <f>VLOOKUP(B76,'Channel wise traffic'!$B$3:$F$368,5,)</f>
        <v>5590043</v>
      </c>
      <c r="T76" s="5">
        <f>VLOOKUP(B76,'Channel wise traffic'!$B$3:$J$368,6,)</f>
        <v>-9.9999462794833072E-3</v>
      </c>
      <c r="U76" s="5">
        <f>VLOOKUP(B76,'Channel wise traffic'!$B$3:$J$368,7,)</f>
        <v>-9.9998618615166901E-3</v>
      </c>
      <c r="V76" s="5">
        <f>VLOOKUP(B76,'Channel wise traffic'!$B$3:$J$368,8,)</f>
        <v>-9.9999706978965985E-3</v>
      </c>
      <c r="W76" s="5">
        <f>VLOOKUP(B76,'Channel wise traffic'!$B$3:$J$368,9,)</f>
        <v>-9.9999858319513857E-3</v>
      </c>
      <c r="X76" s="4">
        <f>VLOOKUP(B76,'Supporting Data'!$B$3:$J$368,2,)</f>
        <v>381360</v>
      </c>
      <c r="Y76" s="5">
        <f>VLOOKUP(B76,'Supporting Data'!$B$3:$J$368,3,)</f>
        <v>0.17</v>
      </c>
      <c r="Z76" s="4">
        <f>VLOOKUP(B76,'Supporting Data'!$B$3:$J$368,4,)</f>
        <v>34</v>
      </c>
      <c r="AA76" s="4">
        <f>VLOOKUP(B76,'Supporting Data'!$B$3:$J$368,5,)</f>
        <v>19</v>
      </c>
      <c r="AB76" s="4">
        <f>VLOOKUP(B76,'Supporting Data'!$B$3:$J$368,6,)</f>
        <v>27</v>
      </c>
      <c r="AC76" s="4">
        <f>VLOOKUP(B76,'Supporting Data'!$B$3:$J$368,7,)</f>
        <v>395</v>
      </c>
      <c r="AD76" s="4">
        <f>VLOOKUP(B76,'Supporting Data'!$B$3:$J$368,8,)</f>
        <v>39</v>
      </c>
      <c r="AE76" s="5">
        <f>VLOOKUP(B76,'Supporting Data'!$B$3:$J$368,9,)</f>
        <v>0.95</v>
      </c>
      <c r="AF76" s="5">
        <f t="shared" si="24"/>
        <v>-9.999981581538071E-3</v>
      </c>
      <c r="AG76" s="4">
        <f t="shared" si="17"/>
        <v>5106289</v>
      </c>
      <c r="AH76" s="4">
        <f t="shared" si="18"/>
        <v>2124216</v>
      </c>
      <c r="AI76" s="4">
        <f t="shared" si="19"/>
        <v>1519664</v>
      </c>
      <c r="AJ76" s="4">
        <f t="shared" si="20"/>
        <v>1183818</v>
      </c>
      <c r="AK76" s="5">
        <f t="shared" si="25"/>
        <v>-0.10428569599254556</v>
      </c>
      <c r="AL76" s="5">
        <f t="shared" si="26"/>
        <v>-0.11281624634136567</v>
      </c>
      <c r="AM76" s="5">
        <f t="shared" si="27"/>
        <v>-0.12177796065273261</v>
      </c>
      <c r="AN76" s="5">
        <f t="shared" si="28"/>
        <v>-0.14866249706049239</v>
      </c>
    </row>
    <row r="77" spans="2:40" x14ac:dyDescent="0.3">
      <c r="B77" s="3">
        <v>43540</v>
      </c>
      <c r="C77" s="4">
        <v>42645263</v>
      </c>
      <c r="D77" s="4">
        <v>9313725</v>
      </c>
      <c r="E77" s="4">
        <v>3293333</v>
      </c>
      <c r="F77" s="4">
        <v>2217072</v>
      </c>
      <c r="G77" s="7">
        <v>1815781</v>
      </c>
      <c r="H77" s="5">
        <f t="shared" si="16"/>
        <v>4.2578726739239479E-2</v>
      </c>
      <c r="I77" s="5">
        <f t="shared" si="21"/>
        <v>-2.4003516193720209E-3</v>
      </c>
      <c r="J77" s="5">
        <f t="shared" si="22"/>
        <v>-8.6538450828461344E-2</v>
      </c>
      <c r="K77" s="5">
        <f t="shared" si="23"/>
        <v>9.2109075948952679E-2</v>
      </c>
      <c r="L77" s="5">
        <v>0.21839998970108357</v>
      </c>
      <c r="M77" s="5">
        <v>0.35359998282105171</v>
      </c>
      <c r="N77" s="5">
        <v>0.67320006813765876</v>
      </c>
      <c r="O77" s="5">
        <v>0.81899956338810831</v>
      </c>
      <c r="P77" s="4">
        <f>VLOOKUP(B77,'Channel wise traffic'!$B$3:$F$368,2,FALSE)</f>
        <v>15352294</v>
      </c>
      <c r="Q77" s="4">
        <f>VLOOKUP(B77,'Channel wise traffic'!$B$3:$F$368,3,FALSE)</f>
        <v>11514221</v>
      </c>
      <c r="R77" s="4">
        <f>VLOOKUP(B77,'Channel wise traffic'!$B$3:$F$368,4,)</f>
        <v>4690978</v>
      </c>
      <c r="S77" s="4">
        <f>VLOOKUP(B77,'Channel wise traffic'!$B$3:$F$368,5,)</f>
        <v>11087768</v>
      </c>
      <c r="T77" s="5">
        <f>VLOOKUP(B77,'Channel wise traffic'!$B$3:$J$368,6,)</f>
        <v>-8.6538469548077201E-2</v>
      </c>
      <c r="U77" s="5">
        <f>VLOOKUP(B77,'Channel wise traffic'!$B$3:$J$368,7,)</f>
        <v>-8.6538466115384627E-2</v>
      </c>
      <c r="V77" s="5">
        <f>VLOOKUP(B77,'Channel wise traffic'!$B$3:$J$368,8,)</f>
        <v>-8.6538560774484963E-2</v>
      </c>
      <c r="W77" s="5">
        <f>VLOOKUP(B77,'Channel wise traffic'!$B$3:$J$368,9,)</f>
        <v>-8.6538452032543955E-2</v>
      </c>
      <c r="X77" s="4">
        <f>VLOOKUP(B77,'Supporting Data'!$B$3:$J$368,2,)</f>
        <v>409886</v>
      </c>
      <c r="Y77" s="5">
        <f>VLOOKUP(B77,'Supporting Data'!$B$3:$J$368,3,)</f>
        <v>0.17</v>
      </c>
      <c r="Z77" s="4">
        <f>VLOOKUP(B77,'Supporting Data'!$B$3:$J$368,4,)</f>
        <v>40</v>
      </c>
      <c r="AA77" s="4">
        <f>VLOOKUP(B77,'Supporting Data'!$B$3:$J$368,5,)</f>
        <v>19</v>
      </c>
      <c r="AB77" s="4">
        <f>VLOOKUP(B77,'Supporting Data'!$B$3:$J$368,6,)</f>
        <v>30</v>
      </c>
      <c r="AC77" s="4">
        <f>VLOOKUP(B77,'Supporting Data'!$B$3:$J$368,7,)</f>
        <v>356</v>
      </c>
      <c r="AD77" s="4">
        <f>VLOOKUP(B77,'Supporting Data'!$B$3:$J$368,8,)</f>
        <v>31</v>
      </c>
      <c r="AE77" s="5">
        <f>VLOOKUP(B77,'Supporting Data'!$B$3:$J$368,9,)</f>
        <v>0.93</v>
      </c>
      <c r="AF77" s="5">
        <f t="shared" si="24"/>
        <v>-8.6538450828461358E-2</v>
      </c>
      <c r="AG77" s="4">
        <f t="shared" si="17"/>
        <v>9313725</v>
      </c>
      <c r="AH77" s="4">
        <f t="shared" si="18"/>
        <v>3293333</v>
      </c>
      <c r="AI77" s="4">
        <f t="shared" si="19"/>
        <v>2217072</v>
      </c>
      <c r="AJ77" s="4">
        <f t="shared" si="20"/>
        <v>1815781</v>
      </c>
      <c r="AK77" s="5">
        <f t="shared" si="25"/>
        <v>-4.0404056014692991E-2</v>
      </c>
      <c r="AL77" s="5">
        <f t="shared" si="26"/>
        <v>8.0602999693908384E-3</v>
      </c>
      <c r="AM77" s="5">
        <f t="shared" si="27"/>
        <v>-4.0403874270587781E-2</v>
      </c>
      <c r="AN77" s="5">
        <f t="shared" si="28"/>
        <v>-2.4003516193720209E-3</v>
      </c>
    </row>
    <row r="78" spans="2:40" x14ac:dyDescent="0.3">
      <c r="B78" s="3">
        <v>43541</v>
      </c>
      <c r="C78" s="4">
        <v>42645263</v>
      </c>
      <c r="D78" s="4">
        <v>8686840</v>
      </c>
      <c r="E78" s="4">
        <v>2894455</v>
      </c>
      <c r="F78" s="4">
        <v>1968229</v>
      </c>
      <c r="G78" s="7">
        <v>1504514</v>
      </c>
      <c r="H78" s="5">
        <f t="shared" si="16"/>
        <v>3.5279744903906445E-2</v>
      </c>
      <c r="I78" s="5">
        <f t="shared" si="21"/>
        <v>-0.12101539450238075</v>
      </c>
      <c r="J78" s="5">
        <f t="shared" si="22"/>
        <v>-7.7669902072700525E-2</v>
      </c>
      <c r="K78" s="5">
        <f t="shared" si="23"/>
        <v>-4.6995639117804022E-2</v>
      </c>
      <c r="L78" s="5">
        <v>0.20369999828585886</v>
      </c>
      <c r="M78" s="5">
        <v>0.33319998986973398</v>
      </c>
      <c r="N78" s="5">
        <v>0.6799998618047266</v>
      </c>
      <c r="O78" s="5">
        <v>0.76439987420163003</v>
      </c>
      <c r="P78" s="4">
        <f>VLOOKUP(B78,'Channel wise traffic'!$B$3:$F$368,2,FALSE)</f>
        <v>15352294</v>
      </c>
      <c r="Q78" s="4">
        <f>VLOOKUP(B78,'Channel wise traffic'!$B$3:$F$368,3,FALSE)</f>
        <v>11514221</v>
      </c>
      <c r="R78" s="4">
        <f>VLOOKUP(B78,'Channel wise traffic'!$B$3:$F$368,4,)</f>
        <v>4690978</v>
      </c>
      <c r="S78" s="4">
        <f>VLOOKUP(B78,'Channel wise traffic'!$B$3:$F$368,5,)</f>
        <v>11087768</v>
      </c>
      <c r="T78" s="5">
        <f>VLOOKUP(B78,'Channel wise traffic'!$B$3:$J$368,6,)</f>
        <v>-7.7669916328023891E-2</v>
      </c>
      <c r="U78" s="5">
        <f>VLOOKUP(B78,'Channel wise traffic'!$B$3:$J$368,7,)</f>
        <v>-7.7669857805759857E-2</v>
      </c>
      <c r="V78" s="5">
        <f>VLOOKUP(B78,'Channel wise traffic'!$B$3:$J$368,8,)</f>
        <v>-7.7669952544313747E-2</v>
      </c>
      <c r="W78" s="5">
        <f>VLOOKUP(B78,'Channel wise traffic'!$B$3:$J$368,9,)</f>
        <v>-7.7669919872561444E-2</v>
      </c>
      <c r="X78" s="4">
        <f>VLOOKUP(B78,'Supporting Data'!$B$3:$J$368,2,)</f>
        <v>395416</v>
      </c>
      <c r="Y78" s="5">
        <f>VLOOKUP(B78,'Supporting Data'!$B$3:$J$368,3,)</f>
        <v>0.18</v>
      </c>
      <c r="Z78" s="4">
        <f>VLOOKUP(B78,'Supporting Data'!$B$3:$J$368,4,)</f>
        <v>36</v>
      </c>
      <c r="AA78" s="4">
        <f>VLOOKUP(B78,'Supporting Data'!$B$3:$J$368,5,)</f>
        <v>22</v>
      </c>
      <c r="AB78" s="4">
        <f>VLOOKUP(B78,'Supporting Data'!$B$3:$J$368,6,)</f>
        <v>29</v>
      </c>
      <c r="AC78" s="4">
        <f>VLOOKUP(B78,'Supporting Data'!$B$3:$J$368,7,)</f>
        <v>382</v>
      </c>
      <c r="AD78" s="4">
        <f>VLOOKUP(B78,'Supporting Data'!$B$3:$J$368,8,)</f>
        <v>34</v>
      </c>
      <c r="AE78" s="5">
        <f>VLOOKUP(B78,'Supporting Data'!$B$3:$J$368,9,)</f>
        <v>0.93</v>
      </c>
      <c r="AF78" s="5">
        <f t="shared" si="24"/>
        <v>-7.7669902072700525E-2</v>
      </c>
      <c r="AG78" s="4">
        <f t="shared" si="17"/>
        <v>8686840</v>
      </c>
      <c r="AH78" s="4">
        <f t="shared" si="18"/>
        <v>2894455</v>
      </c>
      <c r="AI78" s="4">
        <f t="shared" si="19"/>
        <v>1968229</v>
      </c>
      <c r="AJ78" s="4">
        <f t="shared" si="20"/>
        <v>1504514</v>
      </c>
      <c r="AK78" s="5">
        <f t="shared" si="25"/>
        <v>-0.13974980686844252</v>
      </c>
      <c r="AL78" s="5">
        <f t="shared" si="26"/>
        <v>-0.17348515134209019</v>
      </c>
      <c r="AM78" s="5">
        <f t="shared" si="27"/>
        <v>-0.12998454664561432</v>
      </c>
      <c r="AN78" s="5">
        <f t="shared" si="28"/>
        <v>-0.12101539450238075</v>
      </c>
    </row>
    <row r="79" spans="2:40" x14ac:dyDescent="0.3">
      <c r="B79" s="3">
        <v>43542</v>
      </c>
      <c r="C79" s="4">
        <v>22368860</v>
      </c>
      <c r="D79" s="4">
        <v>5368526</v>
      </c>
      <c r="E79" s="4">
        <v>2233307</v>
      </c>
      <c r="F79" s="4">
        <v>1614011</v>
      </c>
      <c r="G79" s="7">
        <v>1310254</v>
      </c>
      <c r="H79" s="5">
        <f t="shared" si="16"/>
        <v>5.8574911729967462E-2</v>
      </c>
      <c r="I79" s="5">
        <f t="shared" si="21"/>
        <v>7.3381290249115549E-2</v>
      </c>
      <c r="J79" s="5">
        <f t="shared" si="22"/>
        <v>5.1020408642713067E-2</v>
      </c>
      <c r="K79" s="5">
        <f t="shared" si="23"/>
        <v>2.1275401907066005E-2</v>
      </c>
      <c r="L79" s="5">
        <v>0.23999998211799797</v>
      </c>
      <c r="M79" s="5">
        <v>0.4160000342738398</v>
      </c>
      <c r="N79" s="5">
        <v>0.72270001392553729</v>
      </c>
      <c r="O79" s="5">
        <v>0.81179991957923459</v>
      </c>
      <c r="P79" s="4">
        <f>VLOOKUP(B79,'Channel wise traffic'!$B$3:$F$368,2,FALSE)</f>
        <v>8052789</v>
      </c>
      <c r="Q79" s="4">
        <f>VLOOKUP(B79,'Channel wise traffic'!$B$3:$F$368,3,FALSE)</f>
        <v>6039592</v>
      </c>
      <c r="R79" s="4">
        <f>VLOOKUP(B79,'Channel wise traffic'!$B$3:$F$368,4,)</f>
        <v>2460574</v>
      </c>
      <c r="S79" s="4">
        <f>VLOOKUP(B79,'Channel wise traffic'!$B$3:$F$368,5,)</f>
        <v>5815903</v>
      </c>
      <c r="T79" s="5">
        <f>VLOOKUP(B79,'Channel wise traffic'!$B$3:$J$368,6,)</f>
        <v>5.1020396177072547E-2</v>
      </c>
      <c r="U79" s="5">
        <f>VLOOKUP(B79,'Channel wise traffic'!$B$3:$J$368,7,)</f>
        <v>5.1020393957407872E-2</v>
      </c>
      <c r="V79" s="5">
        <f>VLOOKUP(B79,'Channel wise traffic'!$B$3:$J$368,8,)</f>
        <v>5.1020255611715637E-2</v>
      </c>
      <c r="W79" s="5">
        <f>VLOOKUP(B79,'Channel wise traffic'!$B$3:$J$368,9,)</f>
        <v>5.1020334402081202E-2</v>
      </c>
      <c r="X79" s="4">
        <f>VLOOKUP(B79,'Supporting Data'!$B$3:$J$368,2,)</f>
        <v>395027</v>
      </c>
      <c r="Y79" s="5">
        <f>VLOOKUP(B79,'Supporting Data'!$B$3:$J$368,3,)</f>
        <v>0.19</v>
      </c>
      <c r="Z79" s="4">
        <f>VLOOKUP(B79,'Supporting Data'!$B$3:$J$368,4,)</f>
        <v>30</v>
      </c>
      <c r="AA79" s="4">
        <f>VLOOKUP(B79,'Supporting Data'!$B$3:$J$368,5,)</f>
        <v>21</v>
      </c>
      <c r="AB79" s="4">
        <f>VLOOKUP(B79,'Supporting Data'!$B$3:$J$368,6,)</f>
        <v>29</v>
      </c>
      <c r="AC79" s="4">
        <f>VLOOKUP(B79,'Supporting Data'!$B$3:$J$368,7,)</f>
        <v>375</v>
      </c>
      <c r="AD79" s="4">
        <f>VLOOKUP(B79,'Supporting Data'!$B$3:$J$368,8,)</f>
        <v>37</v>
      </c>
      <c r="AE79" s="5">
        <f>VLOOKUP(B79,'Supporting Data'!$B$3:$J$368,9,)</f>
        <v>0.95</v>
      </c>
      <c r="AF79" s="5">
        <f t="shared" si="24"/>
        <v>5.102040864271299E-2</v>
      </c>
      <c r="AG79" s="4">
        <f t="shared" si="17"/>
        <v>5368526</v>
      </c>
      <c r="AH79" s="4">
        <f t="shared" si="18"/>
        <v>2233307</v>
      </c>
      <c r="AI79" s="4">
        <f t="shared" si="19"/>
        <v>1614011</v>
      </c>
      <c r="AJ79" s="4">
        <f t="shared" si="20"/>
        <v>1310254</v>
      </c>
      <c r="AK79" s="5">
        <f t="shared" si="25"/>
        <v>5.1020396177072547E-2</v>
      </c>
      <c r="AL79" s="5">
        <f t="shared" si="26"/>
        <v>6.1224674049709549E-2</v>
      </c>
      <c r="AM79" s="5">
        <f t="shared" si="27"/>
        <v>0.10590814036030149</v>
      </c>
      <c r="AN79" s="5">
        <f t="shared" si="28"/>
        <v>7.3381290249115549E-2</v>
      </c>
    </row>
    <row r="80" spans="2:40" x14ac:dyDescent="0.3">
      <c r="B80" s="3">
        <v>43543</v>
      </c>
      <c r="C80" s="4">
        <v>21934513</v>
      </c>
      <c r="D80" s="4">
        <v>5757809</v>
      </c>
      <c r="E80" s="4">
        <v>2418280</v>
      </c>
      <c r="F80" s="4">
        <v>1835958</v>
      </c>
      <c r="G80" s="7">
        <v>707578</v>
      </c>
      <c r="H80" s="5">
        <f t="shared" si="16"/>
        <v>3.2258660130726403E-2</v>
      </c>
      <c r="I80" s="5">
        <f>(G80/G73)-1</f>
        <v>-0.45549226537958976</v>
      </c>
      <c r="J80" s="5">
        <f>(C80/C73)-1</f>
        <v>2.0201982617158221E-2</v>
      </c>
      <c r="K80" s="5">
        <f>(H80/H73)-1</f>
        <v>-0.46627457709544307</v>
      </c>
      <c r="L80" s="5">
        <v>0.26249996979645729</v>
      </c>
      <c r="M80" s="5">
        <v>0.42000003820897847</v>
      </c>
      <c r="N80" s="5">
        <v>0.75919992722100005</v>
      </c>
      <c r="O80" s="5">
        <v>0.38539988387533919</v>
      </c>
      <c r="P80" s="4">
        <f>VLOOKUP(B80,'Channel wise traffic'!$B$3:$F$368,2,FALSE)</f>
        <v>7896424</v>
      </c>
      <c r="Q80" s="4">
        <f>VLOOKUP(B80,'Channel wise traffic'!$B$3:$F$368,3,FALSE)</f>
        <v>5922318</v>
      </c>
      <c r="R80" s="4">
        <f>VLOOKUP(B80,'Channel wise traffic'!$B$3:$F$368,4,)</f>
        <v>2412796</v>
      </c>
      <c r="S80" s="4">
        <f>VLOOKUP(B80,'Channel wise traffic'!$B$3:$F$368,5,)</f>
        <v>5702973</v>
      </c>
      <c r="T80" s="5">
        <f>VLOOKUP(B80,'Channel wise traffic'!$B$3:$J$368,6,)</f>
        <v>2.0201910579504601E-2</v>
      </c>
      <c r="U80" s="5">
        <f>VLOOKUP(B80,'Channel wise traffic'!$B$3:$J$368,7,)</f>
        <v>2.0201910579504601E-2</v>
      </c>
      <c r="V80" s="5">
        <f>VLOOKUP(B80,'Channel wise traffic'!$B$3:$J$368,8,)</f>
        <v>2.0201960407912223E-2</v>
      </c>
      <c r="W80" s="5">
        <f>VLOOKUP(B80,'Channel wise traffic'!$B$3:$J$368,9,)</f>
        <v>2.0201991290585752E-2</v>
      </c>
      <c r="X80" s="4">
        <f>VLOOKUP(B80,'Supporting Data'!$B$3:$J$368,2,)</f>
        <v>380462</v>
      </c>
      <c r="Y80" s="5">
        <f>VLOOKUP(B80,'Supporting Data'!$B$3:$J$368,3,)</f>
        <v>0.19</v>
      </c>
      <c r="Z80" s="4">
        <f>VLOOKUP(B80,'Supporting Data'!$B$3:$J$368,4,)</f>
        <v>37</v>
      </c>
      <c r="AA80" s="4">
        <f>VLOOKUP(B80,'Supporting Data'!$B$3:$J$368,5,)</f>
        <v>20</v>
      </c>
      <c r="AB80" s="4">
        <f>VLOOKUP(B80,'Supporting Data'!$B$3:$J$368,6,)</f>
        <v>25</v>
      </c>
      <c r="AC80" s="4">
        <f>VLOOKUP(B80,'Supporting Data'!$B$3:$J$368,7,)</f>
        <v>400</v>
      </c>
      <c r="AD80" s="4">
        <f>VLOOKUP(B80,'Supporting Data'!$B$3:$J$368,8,)</f>
        <v>33</v>
      </c>
      <c r="AE80" s="5">
        <f>VLOOKUP(B80,'Supporting Data'!$B$3:$J$368,9,)</f>
        <v>0.65</v>
      </c>
      <c r="AF80" s="5">
        <f t="shared" si="24"/>
        <v>2.0201982617158276E-2</v>
      </c>
      <c r="AG80" s="4">
        <f t="shared" si="17"/>
        <v>5757809</v>
      </c>
      <c r="AH80" s="4">
        <f t="shared" si="18"/>
        <v>2418280</v>
      </c>
      <c r="AI80" s="4">
        <f t="shared" si="19"/>
        <v>1835958</v>
      </c>
      <c r="AJ80" s="4">
        <f t="shared" si="20"/>
        <v>707578</v>
      </c>
      <c r="AK80" s="5">
        <f t="shared" si="25"/>
        <v>6.0605932222122627E-2</v>
      </c>
      <c r="AL80" s="5">
        <f t="shared" si="26"/>
        <v>0.12488551265907866</v>
      </c>
      <c r="AM80" s="5">
        <f t="shared" si="27"/>
        <v>0.14694185571441243</v>
      </c>
      <c r="AN80" s="5">
        <f t="shared" si="28"/>
        <v>-0.45549226537958976</v>
      </c>
    </row>
    <row r="81" spans="2:40" x14ac:dyDescent="0.3">
      <c r="B81" s="3">
        <v>43544</v>
      </c>
      <c r="C81" s="4">
        <v>21282993</v>
      </c>
      <c r="D81" s="4">
        <v>5427163</v>
      </c>
      <c r="E81" s="4">
        <v>2149156</v>
      </c>
      <c r="F81" s="4">
        <v>1600262</v>
      </c>
      <c r="G81" s="7">
        <v>1377825</v>
      </c>
      <c r="H81" s="5">
        <f t="shared" si="16"/>
        <v>6.4738310067573676E-2</v>
      </c>
      <c r="I81" s="5">
        <f t="shared" si="21"/>
        <v>0.11773844194404104</v>
      </c>
      <c r="J81" s="5">
        <f t="shared" si="22"/>
        <v>-2.0000009209230951E-2</v>
      </c>
      <c r="K81" s="5">
        <f t="shared" si="23"/>
        <v>0.14054944127308611</v>
      </c>
      <c r="L81" s="5">
        <v>0.25499998989803735</v>
      </c>
      <c r="M81" s="5">
        <v>0.39599989902643423</v>
      </c>
      <c r="N81" s="5">
        <v>0.74460020584824926</v>
      </c>
      <c r="O81" s="5">
        <v>0.86099963630955434</v>
      </c>
      <c r="P81" s="4">
        <f>VLOOKUP(B81,'Channel wise traffic'!$B$3:$F$368,2,FALSE)</f>
        <v>7661877</v>
      </c>
      <c r="Q81" s="4">
        <f>VLOOKUP(B81,'Channel wise traffic'!$B$3:$F$368,3,FALSE)</f>
        <v>5746408</v>
      </c>
      <c r="R81" s="4">
        <f>VLOOKUP(B81,'Channel wise traffic'!$B$3:$F$368,4,)</f>
        <v>2341129</v>
      </c>
      <c r="S81" s="4">
        <f>VLOOKUP(B81,'Channel wise traffic'!$B$3:$F$368,5,)</f>
        <v>5533578</v>
      </c>
      <c r="T81" s="5">
        <f>VLOOKUP(B81,'Channel wise traffic'!$B$3:$J$368,6,)</f>
        <v>-2.0000020464958745E-2</v>
      </c>
      <c r="U81" s="5">
        <f>VLOOKUP(B81,'Channel wise traffic'!$B$3:$J$368,7,)</f>
        <v>-1.9999894264370766E-2</v>
      </c>
      <c r="V81" s="5">
        <f>VLOOKUP(B81,'Channel wise traffic'!$B$3:$J$368,8,)</f>
        <v>-1.9999941395793086E-2</v>
      </c>
      <c r="W81" s="5">
        <f>VLOOKUP(B81,'Channel wise traffic'!$B$3:$J$368,9,)</f>
        <v>-1.9999971663902771E-2</v>
      </c>
      <c r="X81" s="4">
        <f>VLOOKUP(B81,'Supporting Data'!$B$3:$J$368,2,)</f>
        <v>391681</v>
      </c>
      <c r="Y81" s="5">
        <f>VLOOKUP(B81,'Supporting Data'!$B$3:$J$368,3,)</f>
        <v>0.18</v>
      </c>
      <c r="Z81" s="4">
        <f>VLOOKUP(B81,'Supporting Data'!$B$3:$J$368,4,)</f>
        <v>38</v>
      </c>
      <c r="AA81" s="4">
        <f>VLOOKUP(B81,'Supporting Data'!$B$3:$J$368,5,)</f>
        <v>21</v>
      </c>
      <c r="AB81" s="4">
        <f>VLOOKUP(B81,'Supporting Data'!$B$3:$J$368,6,)</f>
        <v>29</v>
      </c>
      <c r="AC81" s="4">
        <f>VLOOKUP(B81,'Supporting Data'!$B$3:$J$368,7,)</f>
        <v>383</v>
      </c>
      <c r="AD81" s="4">
        <f>VLOOKUP(B81,'Supporting Data'!$B$3:$J$368,8,)</f>
        <v>36</v>
      </c>
      <c r="AE81" s="5">
        <f>VLOOKUP(B81,'Supporting Data'!$B$3:$J$368,9,)</f>
        <v>0.93</v>
      </c>
      <c r="AF81" s="5">
        <f t="shared" si="24"/>
        <v>-2.0000009209230965E-2</v>
      </c>
      <c r="AG81" s="4">
        <f t="shared" si="17"/>
        <v>5427163</v>
      </c>
      <c r="AH81" s="4">
        <f t="shared" si="18"/>
        <v>2149156</v>
      </c>
      <c r="AI81" s="4">
        <f t="shared" si="19"/>
        <v>1600262</v>
      </c>
      <c r="AJ81" s="4">
        <f t="shared" si="20"/>
        <v>1377825</v>
      </c>
      <c r="AK81" s="5">
        <f t="shared" si="25"/>
        <v>-4.7999921414552116E-2</v>
      </c>
      <c r="AL81" s="5">
        <f t="shared" si="26"/>
        <v>-7.9157865193435484E-3</v>
      </c>
      <c r="AM81" s="5">
        <f t="shared" si="27"/>
        <v>4.3222769824506457E-2</v>
      </c>
      <c r="AN81" s="5">
        <f t="shared" si="28"/>
        <v>0.11773844194404104</v>
      </c>
    </row>
    <row r="82" spans="2:40" x14ac:dyDescent="0.3">
      <c r="B82" s="3">
        <v>43545</v>
      </c>
      <c r="C82" s="4">
        <v>21717340</v>
      </c>
      <c r="D82" s="4">
        <v>5429335</v>
      </c>
      <c r="E82" s="4">
        <v>2128299</v>
      </c>
      <c r="F82" s="4">
        <v>1475975</v>
      </c>
      <c r="G82" s="7">
        <v>1234506</v>
      </c>
      <c r="H82" s="5">
        <f t="shared" si="16"/>
        <v>5.6844254406847247E-2</v>
      </c>
      <c r="I82" s="5">
        <f t="shared" si="21"/>
        <v>-2.6704205453110585E-2</v>
      </c>
      <c r="J82" s="5">
        <f t="shared" si="22"/>
        <v>-4.7619047619047672E-2</v>
      </c>
      <c r="K82" s="5">
        <f t="shared" si="23"/>
        <v>2.1960584274233863E-2</v>
      </c>
      <c r="L82" s="5">
        <v>0.25</v>
      </c>
      <c r="M82" s="5">
        <v>0.39199994106092184</v>
      </c>
      <c r="N82" s="5">
        <v>0.6934998324953402</v>
      </c>
      <c r="O82" s="5">
        <v>0.83640034553430787</v>
      </c>
      <c r="P82" s="4">
        <f>VLOOKUP(B82,'Channel wise traffic'!$B$3:$F$368,2,FALSE)</f>
        <v>7818242</v>
      </c>
      <c r="Q82" s="4">
        <f>VLOOKUP(B82,'Channel wise traffic'!$B$3:$F$368,3,FALSE)</f>
        <v>5863681</v>
      </c>
      <c r="R82" s="4">
        <f>VLOOKUP(B82,'Channel wise traffic'!$B$3:$F$368,4,)</f>
        <v>2388907</v>
      </c>
      <c r="S82" s="4">
        <f>VLOOKUP(B82,'Channel wise traffic'!$B$3:$F$368,5,)</f>
        <v>5646508</v>
      </c>
      <c r="T82" s="5">
        <f>VLOOKUP(B82,'Channel wise traffic'!$B$3:$J$368,6,)</f>
        <v>-4.7619036017596983E-2</v>
      </c>
      <c r="U82" s="5">
        <f>VLOOKUP(B82,'Channel wise traffic'!$B$3:$J$368,7,)</f>
        <v>-4.7619194570744261E-2</v>
      </c>
      <c r="V82" s="5">
        <f>VLOOKUP(B82,'Channel wise traffic'!$B$3:$J$368,8,)</f>
        <v>-4.7618914729671169E-2</v>
      </c>
      <c r="W82" s="5">
        <f>VLOOKUP(B82,'Channel wise traffic'!$B$3:$J$368,9,)</f>
        <v>-4.7618983364854484E-2</v>
      </c>
      <c r="X82" s="4">
        <f>VLOOKUP(B82,'Supporting Data'!$B$3:$J$368,2,)</f>
        <v>382856</v>
      </c>
      <c r="Y82" s="5">
        <f>VLOOKUP(B82,'Supporting Data'!$B$3:$J$368,3,)</f>
        <v>0.19</v>
      </c>
      <c r="Z82" s="4">
        <f>VLOOKUP(B82,'Supporting Data'!$B$3:$J$368,4,)</f>
        <v>36</v>
      </c>
      <c r="AA82" s="4">
        <f>VLOOKUP(B82,'Supporting Data'!$B$3:$J$368,5,)</f>
        <v>18</v>
      </c>
      <c r="AB82" s="4">
        <f>VLOOKUP(B82,'Supporting Data'!$B$3:$J$368,6,)</f>
        <v>28</v>
      </c>
      <c r="AC82" s="4">
        <f>VLOOKUP(B82,'Supporting Data'!$B$3:$J$368,7,)</f>
        <v>379</v>
      </c>
      <c r="AD82" s="4">
        <f>VLOOKUP(B82,'Supporting Data'!$B$3:$J$368,8,)</f>
        <v>39</v>
      </c>
      <c r="AE82" s="5">
        <f>VLOOKUP(B82,'Supporting Data'!$B$3:$J$368,9,)</f>
        <v>0.95</v>
      </c>
      <c r="AF82" s="5">
        <f t="shared" si="24"/>
        <v>-4.7619047619047616E-2</v>
      </c>
      <c r="AG82" s="4">
        <f t="shared" si="17"/>
        <v>5429335</v>
      </c>
      <c r="AH82" s="4">
        <f t="shared" si="18"/>
        <v>2128299</v>
      </c>
      <c r="AI82" s="4">
        <f t="shared" si="19"/>
        <v>1475975</v>
      </c>
      <c r="AJ82" s="4">
        <f t="shared" si="20"/>
        <v>1234506</v>
      </c>
      <c r="AK82" s="5">
        <f t="shared" si="25"/>
        <v>2.5063882988927144E-3</v>
      </c>
      <c r="AL82" s="5">
        <f t="shared" si="26"/>
        <v>-7.6199233344881323E-3</v>
      </c>
      <c r="AM82" s="5">
        <f t="shared" si="27"/>
        <v>-9.3498938405403242E-2</v>
      </c>
      <c r="AN82" s="5">
        <f t="shared" si="28"/>
        <v>-2.6704205453110585E-2</v>
      </c>
    </row>
    <row r="83" spans="2:40" x14ac:dyDescent="0.3">
      <c r="B83" s="3">
        <v>43546</v>
      </c>
      <c r="C83" s="4">
        <v>21065820</v>
      </c>
      <c r="D83" s="4">
        <v>5529777</v>
      </c>
      <c r="E83" s="4">
        <v>2123434</v>
      </c>
      <c r="F83" s="4">
        <v>1612111</v>
      </c>
      <c r="G83" s="7">
        <v>1361589</v>
      </c>
      <c r="H83" s="5">
        <f t="shared" si="16"/>
        <v>6.4634986912448691E-2</v>
      </c>
      <c r="I83" s="5">
        <f t="shared" si="21"/>
        <v>0.15016750885693586</v>
      </c>
      <c r="J83" s="5">
        <f t="shared" si="22"/>
        <v>-2.0202029128424948E-2</v>
      </c>
      <c r="K83" s="5">
        <f t="shared" si="23"/>
        <v>0.17388231354858696</v>
      </c>
      <c r="L83" s="5">
        <v>0.26249996439730333</v>
      </c>
      <c r="M83" s="5">
        <v>0.38399993345120426</v>
      </c>
      <c r="N83" s="5">
        <v>0.75919995629720538</v>
      </c>
      <c r="O83" s="5">
        <v>0.84460003064305122</v>
      </c>
      <c r="P83" s="4">
        <f>VLOOKUP(B83,'Channel wise traffic'!$B$3:$F$368,2,FALSE)</f>
        <v>7583695</v>
      </c>
      <c r="Q83" s="4">
        <f>VLOOKUP(B83,'Channel wise traffic'!$B$3:$F$368,3,FALSE)</f>
        <v>5687771</v>
      </c>
      <c r="R83" s="4">
        <f>VLOOKUP(B83,'Channel wise traffic'!$B$3:$F$368,4,)</f>
        <v>2317240</v>
      </c>
      <c r="S83" s="4">
        <f>VLOOKUP(B83,'Channel wise traffic'!$B$3:$F$368,5,)</f>
        <v>5477113</v>
      </c>
      <c r="T83" s="5">
        <f>VLOOKUP(B83,'Channel wise traffic'!$B$3:$J$368,6,)</f>
        <v>-2.0202039777469372E-2</v>
      </c>
      <c r="U83" s="5">
        <f>VLOOKUP(B83,'Channel wise traffic'!$B$3:$J$368,7,)</f>
        <v>-2.0202082843457703E-2</v>
      </c>
      <c r="V83" s="5">
        <f>VLOOKUP(B83,'Channel wise traffic'!$B$3:$J$368,8,)</f>
        <v>-2.0201960407912334E-2</v>
      </c>
      <c r="W83" s="5">
        <f>VLOOKUP(B83,'Channel wise traffic'!$B$3:$J$368,9,)</f>
        <v>-2.0201991290585752E-2</v>
      </c>
      <c r="X83" s="4">
        <f>VLOOKUP(B83,'Supporting Data'!$B$3:$J$368,2,)</f>
        <v>395181</v>
      </c>
      <c r="Y83" s="5">
        <f>VLOOKUP(B83,'Supporting Data'!$B$3:$J$368,3,)</f>
        <v>0.17</v>
      </c>
      <c r="Z83" s="4">
        <f>VLOOKUP(B83,'Supporting Data'!$B$3:$J$368,4,)</f>
        <v>40</v>
      </c>
      <c r="AA83" s="4">
        <f>VLOOKUP(B83,'Supporting Data'!$B$3:$J$368,5,)</f>
        <v>17</v>
      </c>
      <c r="AB83" s="4">
        <f>VLOOKUP(B83,'Supporting Data'!$B$3:$J$368,6,)</f>
        <v>27</v>
      </c>
      <c r="AC83" s="4">
        <f>VLOOKUP(B83,'Supporting Data'!$B$3:$J$368,7,)</f>
        <v>379</v>
      </c>
      <c r="AD83" s="4">
        <f>VLOOKUP(B83,'Supporting Data'!$B$3:$J$368,8,)</f>
        <v>32</v>
      </c>
      <c r="AE83" s="5">
        <f>VLOOKUP(B83,'Supporting Data'!$B$3:$J$368,9,)</f>
        <v>0.95</v>
      </c>
      <c r="AF83" s="5">
        <f t="shared" si="24"/>
        <v>-2.0202029128424909E-2</v>
      </c>
      <c r="AG83" s="4">
        <f t="shared" si="17"/>
        <v>5529777</v>
      </c>
      <c r="AH83" s="4">
        <f t="shared" si="18"/>
        <v>2123434</v>
      </c>
      <c r="AI83" s="4">
        <f t="shared" si="19"/>
        <v>1612111</v>
      </c>
      <c r="AJ83" s="4">
        <f t="shared" si="20"/>
        <v>1361589</v>
      </c>
      <c r="AK83" s="5">
        <f t="shared" si="25"/>
        <v>8.2934593008738844E-2</v>
      </c>
      <c r="AL83" s="5">
        <f t="shared" si="26"/>
        <v>-3.6813582046268944E-4</v>
      </c>
      <c r="AM83" s="5">
        <f t="shared" si="27"/>
        <v>6.0833842217753453E-2</v>
      </c>
      <c r="AN83" s="5">
        <f t="shared" si="28"/>
        <v>0.15016750885693586</v>
      </c>
    </row>
    <row r="84" spans="2:40" x14ac:dyDescent="0.3">
      <c r="B84" s="3">
        <v>43547</v>
      </c>
      <c r="C84" s="4">
        <v>44440853</v>
      </c>
      <c r="D84" s="4">
        <v>9612556</v>
      </c>
      <c r="E84" s="4">
        <v>3268269</v>
      </c>
      <c r="F84" s="4">
        <v>2289095</v>
      </c>
      <c r="G84" s="7">
        <v>1874769</v>
      </c>
      <c r="H84" s="5">
        <f t="shared" si="16"/>
        <v>4.2185711421875723E-2</v>
      </c>
      <c r="I84" s="5">
        <f t="shared" si="21"/>
        <v>3.2486296530253478E-2</v>
      </c>
      <c r="J84" s="5">
        <f t="shared" si="22"/>
        <v>4.2105262664225984E-2</v>
      </c>
      <c r="K84" s="5">
        <f t="shared" si="23"/>
        <v>-9.2303210420231485E-3</v>
      </c>
      <c r="L84" s="5">
        <v>0.21629998866133376</v>
      </c>
      <c r="M84" s="5">
        <v>0.33999999583877588</v>
      </c>
      <c r="N84" s="5">
        <v>0.70039981409119012</v>
      </c>
      <c r="O84" s="5">
        <v>0.8190000851865038</v>
      </c>
      <c r="P84" s="4">
        <f>VLOOKUP(B84,'Channel wise traffic'!$B$3:$F$368,2,FALSE)</f>
        <v>15998707</v>
      </c>
      <c r="Q84" s="4">
        <f>VLOOKUP(B84,'Channel wise traffic'!$B$3:$F$368,3,FALSE)</f>
        <v>11999030</v>
      </c>
      <c r="R84" s="4">
        <f>VLOOKUP(B84,'Channel wise traffic'!$B$3:$F$368,4,)</f>
        <v>4888493</v>
      </c>
      <c r="S84" s="4">
        <f>VLOOKUP(B84,'Channel wise traffic'!$B$3:$F$368,5,)</f>
        <v>11554621</v>
      </c>
      <c r="T84" s="5">
        <f>VLOOKUP(B84,'Channel wise traffic'!$B$3:$J$368,6,)</f>
        <v>4.2105303611303935E-2</v>
      </c>
      <c r="U84" s="5">
        <f>VLOOKUP(B84,'Channel wise traffic'!$B$3:$J$368,7,)</f>
        <v>4.2105236646057032E-2</v>
      </c>
      <c r="V84" s="5">
        <f>VLOOKUP(B84,'Channel wise traffic'!$B$3:$J$368,8,)</f>
        <v>4.210529232923288E-2</v>
      </c>
      <c r="W84" s="5">
        <f>VLOOKUP(B84,'Channel wise traffic'!$B$3:$J$368,9,)</f>
        <v>4.2105228031466657E-2</v>
      </c>
      <c r="X84" s="4">
        <f>VLOOKUP(B84,'Supporting Data'!$B$3:$J$368,2,)</f>
        <v>397192</v>
      </c>
      <c r="Y84" s="5">
        <f>VLOOKUP(B84,'Supporting Data'!$B$3:$J$368,3,)</f>
        <v>0.17</v>
      </c>
      <c r="Z84" s="4">
        <f>VLOOKUP(B84,'Supporting Data'!$B$3:$J$368,4,)</f>
        <v>38</v>
      </c>
      <c r="AA84" s="4">
        <f>VLOOKUP(B84,'Supporting Data'!$B$3:$J$368,5,)</f>
        <v>20</v>
      </c>
      <c r="AB84" s="4">
        <f>VLOOKUP(B84,'Supporting Data'!$B$3:$J$368,6,)</f>
        <v>30</v>
      </c>
      <c r="AC84" s="4">
        <f>VLOOKUP(B84,'Supporting Data'!$B$3:$J$368,7,)</f>
        <v>386</v>
      </c>
      <c r="AD84" s="4">
        <f>VLOOKUP(B84,'Supporting Data'!$B$3:$J$368,8,)</f>
        <v>34</v>
      </c>
      <c r="AE84" s="5">
        <f>VLOOKUP(B84,'Supporting Data'!$B$3:$J$368,9,)</f>
        <v>0.92</v>
      </c>
      <c r="AF84" s="5">
        <f t="shared" si="24"/>
        <v>4.2105262664226033E-2</v>
      </c>
      <c r="AG84" s="4">
        <f t="shared" si="17"/>
        <v>9612556</v>
      </c>
      <c r="AH84" s="4">
        <f t="shared" si="18"/>
        <v>3268269</v>
      </c>
      <c r="AI84" s="4">
        <f t="shared" si="19"/>
        <v>2289095</v>
      </c>
      <c r="AJ84" s="4">
        <f t="shared" si="20"/>
        <v>1874769</v>
      </c>
      <c r="AK84" s="5">
        <f t="shared" si="25"/>
        <v>3.2085014320264005E-2</v>
      </c>
      <c r="AL84" s="5">
        <f t="shared" si="26"/>
        <v>-7.6105270860857832E-3</v>
      </c>
      <c r="AM84" s="5">
        <f t="shared" si="27"/>
        <v>3.2485638716288845E-2</v>
      </c>
      <c r="AN84" s="5">
        <f t="shared" si="28"/>
        <v>3.2486296530253478E-2</v>
      </c>
    </row>
    <row r="85" spans="2:40" x14ac:dyDescent="0.3">
      <c r="B85" s="3">
        <v>43548</v>
      </c>
      <c r="C85" s="4">
        <v>45338648</v>
      </c>
      <c r="D85" s="4">
        <v>9425904</v>
      </c>
      <c r="E85" s="4">
        <v>3300951</v>
      </c>
      <c r="F85" s="4">
        <v>2289540</v>
      </c>
      <c r="G85" s="7">
        <v>1839416</v>
      </c>
      <c r="H85" s="5">
        <f t="shared" si="16"/>
        <v>4.05705966353474E-2</v>
      </c>
      <c r="I85" s="5">
        <f>(G85/G78)-1</f>
        <v>0.22259812803337153</v>
      </c>
      <c r="J85" s="5">
        <f t="shared" si="22"/>
        <v>6.3157893996339087E-2</v>
      </c>
      <c r="K85" s="5">
        <f t="shared" si="23"/>
        <v>0.14996853706998059</v>
      </c>
      <c r="L85" s="5">
        <v>0.20789997972590626</v>
      </c>
      <c r="M85" s="5">
        <v>0.35019993838256785</v>
      </c>
      <c r="N85" s="5">
        <v>0.69360011705717539</v>
      </c>
      <c r="O85" s="5">
        <v>0.80339980956873436</v>
      </c>
      <c r="P85" s="4">
        <f>VLOOKUP(B85,'Channel wise traffic'!$B$3:$F$368,2,FALSE)</f>
        <v>16321913</v>
      </c>
      <c r="Q85" s="4">
        <f>VLOOKUP(B85,'Channel wise traffic'!$B$3:$F$368,3,FALSE)</f>
        <v>12241435</v>
      </c>
      <c r="R85" s="4">
        <f>VLOOKUP(B85,'Channel wise traffic'!$B$3:$F$368,4,)</f>
        <v>4987251</v>
      </c>
      <c r="S85" s="4">
        <f>VLOOKUP(B85,'Channel wise traffic'!$B$3:$F$368,5,)</f>
        <v>11788048</v>
      </c>
      <c r="T85" s="5">
        <f>VLOOKUP(B85,'Channel wise traffic'!$B$3:$J$368,6,)</f>
        <v>6.3157922848533277E-2</v>
      </c>
      <c r="U85" s="5">
        <f>VLOOKUP(B85,'Channel wise traffic'!$B$3:$J$368,7,)</f>
        <v>6.3157898393647383E-2</v>
      </c>
      <c r="V85" s="5">
        <f>VLOOKUP(B85,'Channel wise traffic'!$B$3:$J$368,8,)</f>
        <v>6.3158045081430858E-2</v>
      </c>
      <c r="W85" s="5">
        <f>VLOOKUP(B85,'Channel wise traffic'!$B$3:$J$368,9,)</f>
        <v>6.3157887141938707E-2</v>
      </c>
      <c r="X85" s="4">
        <f>VLOOKUP(B85,'Supporting Data'!$B$3:$J$368,2,)</f>
        <v>401966</v>
      </c>
      <c r="Y85" s="5">
        <f>VLOOKUP(B85,'Supporting Data'!$B$3:$J$368,3,)</f>
        <v>0.17</v>
      </c>
      <c r="Z85" s="4">
        <f>VLOOKUP(B85,'Supporting Data'!$B$3:$J$368,4,)</f>
        <v>38</v>
      </c>
      <c r="AA85" s="4">
        <f>VLOOKUP(B85,'Supporting Data'!$B$3:$J$368,5,)</f>
        <v>20</v>
      </c>
      <c r="AB85" s="4">
        <f>VLOOKUP(B85,'Supporting Data'!$B$3:$J$368,6,)</f>
        <v>26</v>
      </c>
      <c r="AC85" s="4">
        <f>VLOOKUP(B85,'Supporting Data'!$B$3:$J$368,7,)</f>
        <v>350</v>
      </c>
      <c r="AD85" s="4">
        <f>VLOOKUP(B85,'Supporting Data'!$B$3:$J$368,8,)</f>
        <v>40</v>
      </c>
      <c r="AE85" s="5">
        <f>VLOOKUP(B85,'Supporting Data'!$B$3:$J$368,9,)</f>
        <v>0.91</v>
      </c>
      <c r="AF85" s="5">
        <f t="shared" si="24"/>
        <v>6.315789399633906E-2</v>
      </c>
      <c r="AG85" s="4">
        <f t="shared" si="17"/>
        <v>9425904</v>
      </c>
      <c r="AH85" s="4">
        <f t="shared" si="18"/>
        <v>3300951</v>
      </c>
      <c r="AI85" s="4">
        <f t="shared" si="19"/>
        <v>2289540</v>
      </c>
      <c r="AJ85" s="4">
        <f t="shared" si="20"/>
        <v>1839416</v>
      </c>
      <c r="AK85" s="5">
        <f t="shared" si="25"/>
        <v>8.50785786315853E-2</v>
      </c>
      <c r="AL85" s="5">
        <f t="shared" si="26"/>
        <v>0.14043956461579121</v>
      </c>
      <c r="AM85" s="5">
        <f t="shared" si="27"/>
        <v>0.16324878863181058</v>
      </c>
      <c r="AN85" s="5">
        <f t="shared" si="28"/>
        <v>0.22259812803337153</v>
      </c>
    </row>
    <row r="86" spans="2:40" x14ac:dyDescent="0.3">
      <c r="B86" s="3">
        <v>43549</v>
      </c>
      <c r="C86" s="4">
        <v>22368860</v>
      </c>
      <c r="D86" s="4">
        <v>5536293</v>
      </c>
      <c r="E86" s="4">
        <v>2258807</v>
      </c>
      <c r="F86" s="4">
        <v>1632440</v>
      </c>
      <c r="G86" s="7">
        <v>1351986</v>
      </c>
      <c r="H86" s="5">
        <f t="shared" si="16"/>
        <v>6.044054100208951E-2</v>
      </c>
      <c r="I86" s="5">
        <f t="shared" si="21"/>
        <v>3.1850312992747876E-2</v>
      </c>
      <c r="J86" s="5">
        <f t="shared" si="22"/>
        <v>0</v>
      </c>
      <c r="K86" s="5">
        <f t="shared" si="23"/>
        <v>3.1850312992747876E-2</v>
      </c>
      <c r="L86" s="5">
        <v>0.24750000670575076</v>
      </c>
      <c r="M86" s="5">
        <v>0.40799990173930462</v>
      </c>
      <c r="N86" s="5">
        <v>0.72270008017506582</v>
      </c>
      <c r="O86" s="5">
        <v>0.82819950503540707</v>
      </c>
      <c r="P86" s="4">
        <f>VLOOKUP(B86,'Channel wise traffic'!$B$3:$F$368,2,FALSE)</f>
        <v>8052789</v>
      </c>
      <c r="Q86" s="4">
        <f>VLOOKUP(B86,'Channel wise traffic'!$B$3:$F$368,3,FALSE)</f>
        <v>6039592</v>
      </c>
      <c r="R86" s="4">
        <f>VLOOKUP(B86,'Channel wise traffic'!$B$3:$F$368,4,)</f>
        <v>2460574</v>
      </c>
      <c r="S86" s="4">
        <f>VLOOKUP(B86,'Channel wise traffic'!$B$3:$F$368,5,)</f>
        <v>5815903</v>
      </c>
      <c r="T86" s="5">
        <f>VLOOKUP(B86,'Channel wise traffic'!$B$3:$J$368,6,)</f>
        <v>0</v>
      </c>
      <c r="U86" s="5">
        <f>VLOOKUP(B86,'Channel wise traffic'!$B$3:$J$368,7,)</f>
        <v>0</v>
      </c>
      <c r="V86" s="5">
        <f>VLOOKUP(B86,'Channel wise traffic'!$B$3:$J$368,8,)</f>
        <v>0</v>
      </c>
      <c r="W86" s="5">
        <f>VLOOKUP(B86,'Channel wise traffic'!$B$3:$J$368,9,)</f>
        <v>0</v>
      </c>
      <c r="X86" s="4">
        <f>VLOOKUP(B86,'Supporting Data'!$B$3:$J$368,2,)</f>
        <v>382312</v>
      </c>
      <c r="Y86" s="5">
        <f>VLOOKUP(B86,'Supporting Data'!$B$3:$J$368,3,)</f>
        <v>0.19</v>
      </c>
      <c r="Z86" s="4">
        <f>VLOOKUP(B86,'Supporting Data'!$B$3:$J$368,4,)</f>
        <v>31</v>
      </c>
      <c r="AA86" s="4">
        <f>VLOOKUP(B86,'Supporting Data'!$B$3:$J$368,5,)</f>
        <v>22</v>
      </c>
      <c r="AB86" s="4">
        <f>VLOOKUP(B86,'Supporting Data'!$B$3:$J$368,6,)</f>
        <v>27</v>
      </c>
      <c r="AC86" s="4">
        <f>VLOOKUP(B86,'Supporting Data'!$B$3:$J$368,7,)</f>
        <v>390</v>
      </c>
      <c r="AD86" s="4">
        <f>VLOOKUP(B86,'Supporting Data'!$B$3:$J$368,8,)</f>
        <v>32</v>
      </c>
      <c r="AE86" s="5">
        <f>VLOOKUP(B86,'Supporting Data'!$B$3:$J$368,9,)</f>
        <v>0.92</v>
      </c>
      <c r="AF86" s="5">
        <f t="shared" si="24"/>
        <v>0</v>
      </c>
      <c r="AG86" s="4">
        <f t="shared" si="17"/>
        <v>5536293</v>
      </c>
      <c r="AH86" s="4">
        <f t="shared" si="18"/>
        <v>2258807</v>
      </c>
      <c r="AI86" s="4">
        <f t="shared" si="19"/>
        <v>1632440</v>
      </c>
      <c r="AJ86" s="4">
        <f t="shared" si="20"/>
        <v>1351986</v>
      </c>
      <c r="AK86" s="5">
        <f t="shared" si="25"/>
        <v>3.1250104777363452E-2</v>
      </c>
      <c r="AL86" s="5">
        <f t="shared" si="26"/>
        <v>1.1418045078442018E-2</v>
      </c>
      <c r="AM86" s="5">
        <f t="shared" si="27"/>
        <v>1.1418137794599881E-2</v>
      </c>
      <c r="AN86" s="5">
        <f t="shared" si="28"/>
        <v>3.1850312992747876E-2</v>
      </c>
    </row>
    <row r="87" spans="2:40" x14ac:dyDescent="0.3">
      <c r="B87" s="3">
        <v>43550</v>
      </c>
      <c r="C87" s="4">
        <v>20848646</v>
      </c>
      <c r="D87" s="4">
        <v>5107918</v>
      </c>
      <c r="E87" s="4">
        <v>2043167</v>
      </c>
      <c r="F87" s="4">
        <v>1476597</v>
      </c>
      <c r="G87" s="7">
        <v>1259241</v>
      </c>
      <c r="H87" s="5">
        <f t="shared" si="16"/>
        <v>6.0399174123825596E-2</v>
      </c>
      <c r="I87" s="5">
        <f>(G87/G80)-1</f>
        <v>0.77964973472889199</v>
      </c>
      <c r="J87" s="5">
        <f t="shared" si="22"/>
        <v>-4.9504951397826846E-2</v>
      </c>
      <c r="K87" s="5">
        <f>(H87/H80)-1</f>
        <v>0.87233982685769784</v>
      </c>
      <c r="L87" s="5">
        <v>0.2449999870495187</v>
      </c>
      <c r="M87" s="5">
        <v>0.39999996084510364</v>
      </c>
      <c r="N87" s="5">
        <v>0.72270010234112048</v>
      </c>
      <c r="O87" s="5">
        <v>0.85279937586220211</v>
      </c>
      <c r="P87" s="4">
        <f>VLOOKUP(B87,'Channel wise traffic'!$B$3:$F$368,2,FALSE)</f>
        <v>7505512</v>
      </c>
      <c r="Q87" s="4">
        <f>VLOOKUP(B87,'Channel wise traffic'!$B$3:$F$368,3,FALSE)</f>
        <v>5629134</v>
      </c>
      <c r="R87" s="4">
        <f>VLOOKUP(B87,'Channel wise traffic'!$B$3:$F$368,4,)</f>
        <v>2293351</v>
      </c>
      <c r="S87" s="4">
        <f>VLOOKUP(B87,'Channel wise traffic'!$B$3:$F$368,5,)</f>
        <v>5420648</v>
      </c>
      <c r="T87" s="5">
        <f>VLOOKUP(B87,'Channel wise traffic'!$B$3:$J$368,6,)</f>
        <v>-4.9504940464189851E-2</v>
      </c>
      <c r="U87" s="5">
        <f>VLOOKUP(B87,'Channel wise traffic'!$B$3:$J$368,7,)</f>
        <v>-4.9504940464189851E-2</v>
      </c>
      <c r="V87" s="5">
        <f>VLOOKUP(B87,'Channel wise traffic'!$B$3:$J$368,8,)</f>
        <v>-4.950480687136416E-2</v>
      </c>
      <c r="W87" s="5">
        <f>VLOOKUP(B87,'Channel wise traffic'!$B$3:$J$368,9,)</f>
        <v>-4.9504881050637994E-2</v>
      </c>
      <c r="X87" s="4">
        <f>VLOOKUP(B87,'Supporting Data'!$B$3:$J$368,2,)</f>
        <v>395869</v>
      </c>
      <c r="Y87" s="5">
        <f>VLOOKUP(B87,'Supporting Data'!$B$3:$J$368,3,)</f>
        <v>0.17</v>
      </c>
      <c r="Z87" s="4">
        <f>VLOOKUP(B87,'Supporting Data'!$B$3:$J$368,4,)</f>
        <v>39</v>
      </c>
      <c r="AA87" s="4">
        <f>VLOOKUP(B87,'Supporting Data'!$B$3:$J$368,5,)</f>
        <v>18</v>
      </c>
      <c r="AB87" s="4">
        <f>VLOOKUP(B87,'Supporting Data'!$B$3:$J$368,6,)</f>
        <v>25</v>
      </c>
      <c r="AC87" s="4">
        <f>VLOOKUP(B87,'Supporting Data'!$B$3:$J$368,7,)</f>
        <v>366</v>
      </c>
      <c r="AD87" s="4">
        <f>VLOOKUP(B87,'Supporting Data'!$B$3:$J$368,8,)</f>
        <v>36</v>
      </c>
      <c r="AE87" s="5">
        <f>VLOOKUP(B87,'Supporting Data'!$B$3:$J$368,9,)</f>
        <v>0.94</v>
      </c>
      <c r="AF87" s="5">
        <f t="shared" si="24"/>
        <v>-4.9504951397826798E-2</v>
      </c>
      <c r="AG87" s="4">
        <f t="shared" si="17"/>
        <v>5107918</v>
      </c>
      <c r="AH87" s="4">
        <f t="shared" si="18"/>
        <v>2043167</v>
      </c>
      <c r="AI87" s="4">
        <f t="shared" si="19"/>
        <v>1476597</v>
      </c>
      <c r="AJ87" s="4">
        <f t="shared" si="20"/>
        <v>1259241</v>
      </c>
      <c r="AK87" s="5">
        <f t="shared" si="25"/>
        <v>-0.11287123279011169</v>
      </c>
      <c r="AL87" s="5">
        <f t="shared" si="26"/>
        <v>-0.15511561936583029</v>
      </c>
      <c r="AM87" s="5">
        <f t="shared" si="27"/>
        <v>-0.19573486975192245</v>
      </c>
      <c r="AN87" s="5">
        <f t="shared" si="28"/>
        <v>0.77964973472889199</v>
      </c>
    </row>
    <row r="88" spans="2:40" x14ac:dyDescent="0.3">
      <c r="B88" s="3">
        <v>43551</v>
      </c>
      <c r="C88" s="4">
        <v>20848646</v>
      </c>
      <c r="D88" s="4">
        <v>5212161</v>
      </c>
      <c r="E88" s="4">
        <v>2084864</v>
      </c>
      <c r="F88" s="4">
        <v>1476292</v>
      </c>
      <c r="G88" s="7">
        <v>1150032</v>
      </c>
      <c r="H88" s="5">
        <f t="shared" si="16"/>
        <v>5.5160992229423438E-2</v>
      </c>
      <c r="I88" s="5">
        <f t="shared" si="21"/>
        <v>-0.16532796254967064</v>
      </c>
      <c r="J88" s="5">
        <f t="shared" si="22"/>
        <v>-2.0408172854259776E-2</v>
      </c>
      <c r="K88" s="5">
        <f t="shared" si="23"/>
        <v>-0.14793895342886554</v>
      </c>
      <c r="L88" s="5">
        <v>0.24999997601762725</v>
      </c>
      <c r="M88" s="5">
        <v>0.39999992325639977</v>
      </c>
      <c r="N88" s="5">
        <v>0.70809990483791752</v>
      </c>
      <c r="O88" s="5">
        <v>0.77900036036231313</v>
      </c>
      <c r="P88" s="4">
        <f>VLOOKUP(B88,'Channel wise traffic'!$B$3:$F$368,2,FALSE)</f>
        <v>7505512</v>
      </c>
      <c r="Q88" s="4">
        <f>VLOOKUP(B88,'Channel wise traffic'!$B$3:$F$368,3,FALSE)</f>
        <v>5629134</v>
      </c>
      <c r="R88" s="4">
        <f>VLOOKUP(B88,'Channel wise traffic'!$B$3:$F$368,4,)</f>
        <v>2293351</v>
      </c>
      <c r="S88" s="4">
        <f>VLOOKUP(B88,'Channel wise traffic'!$B$3:$F$368,5,)</f>
        <v>5420648</v>
      </c>
      <c r="T88" s="5">
        <f>VLOOKUP(B88,'Channel wise traffic'!$B$3:$J$368,6,)</f>
        <v>-2.0408184574093213E-2</v>
      </c>
      <c r="U88" s="5">
        <f>VLOOKUP(B88,'Channel wise traffic'!$B$3:$J$368,7,)</f>
        <v>-2.0408227191664796E-2</v>
      </c>
      <c r="V88" s="5">
        <f>VLOOKUP(B88,'Channel wise traffic'!$B$3:$J$368,8,)</f>
        <v>-2.0408102244686255E-2</v>
      </c>
      <c r="W88" s="5">
        <f>VLOOKUP(B88,'Channel wise traffic'!$B$3:$J$368,9,)</f>
        <v>-2.0408133760832503E-2</v>
      </c>
      <c r="X88" s="4">
        <f>VLOOKUP(B88,'Supporting Data'!$B$3:$J$368,2,)</f>
        <v>408200</v>
      </c>
      <c r="Y88" s="5">
        <f>VLOOKUP(B88,'Supporting Data'!$B$3:$J$368,3,)</f>
        <v>0.19</v>
      </c>
      <c r="Z88" s="4">
        <f>VLOOKUP(B88,'Supporting Data'!$B$3:$J$368,4,)</f>
        <v>35</v>
      </c>
      <c r="AA88" s="4">
        <f>VLOOKUP(B88,'Supporting Data'!$B$3:$J$368,5,)</f>
        <v>17</v>
      </c>
      <c r="AB88" s="4">
        <f>VLOOKUP(B88,'Supporting Data'!$B$3:$J$368,6,)</f>
        <v>28</v>
      </c>
      <c r="AC88" s="4">
        <f>VLOOKUP(B88,'Supporting Data'!$B$3:$J$368,7,)</f>
        <v>384</v>
      </c>
      <c r="AD88" s="4">
        <f>VLOOKUP(B88,'Supporting Data'!$B$3:$J$368,8,)</f>
        <v>35</v>
      </c>
      <c r="AE88" s="5">
        <f>VLOOKUP(B88,'Supporting Data'!$B$3:$J$368,9,)</f>
        <v>0.93</v>
      </c>
      <c r="AF88" s="5">
        <f t="shared" si="24"/>
        <v>-2.0408172854259738E-2</v>
      </c>
      <c r="AG88" s="4">
        <f t="shared" si="17"/>
        <v>5212161</v>
      </c>
      <c r="AH88" s="4">
        <f t="shared" si="18"/>
        <v>2084863.9999999998</v>
      </c>
      <c r="AI88" s="4">
        <f t="shared" si="19"/>
        <v>1476292</v>
      </c>
      <c r="AJ88" s="4">
        <f t="shared" si="20"/>
        <v>1150032</v>
      </c>
      <c r="AK88" s="5">
        <f t="shared" si="25"/>
        <v>-3.9615909822498407E-2</v>
      </c>
      <c r="AL88" s="5">
        <f t="shared" si="26"/>
        <v>-2.9914999190379987E-2</v>
      </c>
      <c r="AM88" s="5">
        <f t="shared" si="27"/>
        <v>-7.7468564522559458E-2</v>
      </c>
      <c r="AN88" s="5">
        <f t="shared" si="28"/>
        <v>-0.16532796254967064</v>
      </c>
    </row>
    <row r="89" spans="2:40" x14ac:dyDescent="0.3">
      <c r="B89" s="3">
        <v>43552</v>
      </c>
      <c r="C89" s="4">
        <v>21500167</v>
      </c>
      <c r="D89" s="4">
        <v>5267540</v>
      </c>
      <c r="E89" s="4">
        <v>2064876</v>
      </c>
      <c r="F89" s="4">
        <v>1552580</v>
      </c>
      <c r="G89" s="7">
        <v>1311309</v>
      </c>
      <c r="H89" s="5">
        <f>G89/C89</f>
        <v>6.0990642537799823E-2</v>
      </c>
      <c r="I89" s="5">
        <f t="shared" si="21"/>
        <v>6.221354938736634E-2</v>
      </c>
      <c r="J89" s="5">
        <f t="shared" si="22"/>
        <v>-9.9999815815380311E-3</v>
      </c>
      <c r="K89" s="5">
        <f t="shared" si="23"/>
        <v>7.2942959217582981E-2</v>
      </c>
      <c r="L89" s="5">
        <v>0.24499995744219102</v>
      </c>
      <c r="M89" s="5">
        <v>0.39200006074942001</v>
      </c>
      <c r="N89" s="5">
        <v>0.75189987195357011</v>
      </c>
      <c r="O89" s="5">
        <v>0.84459995620193484</v>
      </c>
      <c r="P89" s="4">
        <f>VLOOKUP(B89,'Channel wise traffic'!$B$3:$F$368,2,FALSE)</f>
        <v>7740060</v>
      </c>
      <c r="Q89" s="4">
        <f>VLOOKUP(B89,'Channel wise traffic'!$B$3:$F$368,3,FALSE)</f>
        <v>5805045</v>
      </c>
      <c r="R89" s="4">
        <f>VLOOKUP(B89,'Channel wise traffic'!$B$3:$F$368,4,)</f>
        <v>2365018</v>
      </c>
      <c r="S89" s="4">
        <f>VLOOKUP(B89,'Channel wise traffic'!$B$3:$F$368,5,)</f>
        <v>5590043</v>
      </c>
      <c r="T89" s="5">
        <f>VLOOKUP(B89,'Channel wise traffic'!$B$3:$J$368,6,)</f>
        <v>-9.9999462794833072E-3</v>
      </c>
      <c r="U89" s="5">
        <f>VLOOKUP(B89,'Channel wise traffic'!$B$3:$J$368,7,)</f>
        <v>-9.9998618615166901E-3</v>
      </c>
      <c r="V89" s="5">
        <f>VLOOKUP(B89,'Channel wise traffic'!$B$3:$J$368,8,)</f>
        <v>-9.9999706978965985E-3</v>
      </c>
      <c r="W89" s="5">
        <f>VLOOKUP(B89,'Channel wise traffic'!$B$3:$J$368,9,)</f>
        <v>-9.9999858319513857E-3</v>
      </c>
      <c r="X89" s="4">
        <f>VLOOKUP(B89,'Supporting Data'!$B$3:$J$368,2,)</f>
        <v>404886</v>
      </c>
      <c r="Y89" s="5">
        <f>VLOOKUP(B89,'Supporting Data'!$B$3:$J$368,3,)</f>
        <v>0.17</v>
      </c>
      <c r="Z89" s="4">
        <f>VLOOKUP(B89,'Supporting Data'!$B$3:$J$368,4,)</f>
        <v>35</v>
      </c>
      <c r="AA89" s="4">
        <f>VLOOKUP(B89,'Supporting Data'!$B$3:$J$368,5,)</f>
        <v>18</v>
      </c>
      <c r="AB89" s="4">
        <f>VLOOKUP(B89,'Supporting Data'!$B$3:$J$368,6,)</f>
        <v>30</v>
      </c>
      <c r="AC89" s="4">
        <f>VLOOKUP(B89,'Supporting Data'!$B$3:$J$368,7,)</f>
        <v>395</v>
      </c>
      <c r="AD89" s="4">
        <f>VLOOKUP(B89,'Supporting Data'!$B$3:$J$368,8,)</f>
        <v>34</v>
      </c>
      <c r="AE89" s="5">
        <f>VLOOKUP(B89,'Supporting Data'!$B$3:$J$368,9,)</f>
        <v>0.93</v>
      </c>
      <c r="AF89" s="5">
        <f t="shared" si="24"/>
        <v>-9.999981581538071E-3</v>
      </c>
      <c r="AG89" s="4">
        <f t="shared" si="17"/>
        <v>5267540</v>
      </c>
      <c r="AH89" s="4">
        <f t="shared" si="18"/>
        <v>2064875.9999999998</v>
      </c>
      <c r="AI89" s="4">
        <f t="shared" si="19"/>
        <v>1552580</v>
      </c>
      <c r="AJ89" s="4">
        <f t="shared" si="20"/>
        <v>1311309</v>
      </c>
      <c r="AK89" s="5">
        <f t="shared" si="25"/>
        <v>-2.9800150478833998E-2</v>
      </c>
      <c r="AL89" s="5">
        <f t="shared" si="26"/>
        <v>-2.9799854249802471E-2</v>
      </c>
      <c r="AM89" s="5">
        <f t="shared" si="27"/>
        <v>5.1901285590880697E-2</v>
      </c>
      <c r="AN89" s="5">
        <f t="shared" si="28"/>
        <v>6.221354938736634E-2</v>
      </c>
    </row>
    <row r="90" spans="2:40" x14ac:dyDescent="0.3">
      <c r="B90" s="3">
        <v>43553</v>
      </c>
      <c r="C90" s="4">
        <v>22803207</v>
      </c>
      <c r="D90" s="4">
        <v>5757809</v>
      </c>
      <c r="E90" s="4">
        <v>2234030</v>
      </c>
      <c r="F90" s="4">
        <v>1712384</v>
      </c>
      <c r="G90" s="7">
        <v>1390113</v>
      </c>
      <c r="H90" s="5">
        <f t="shared" si="16"/>
        <v>6.0961293733815598E-2</v>
      </c>
      <c r="I90" s="5">
        <f t="shared" si="21"/>
        <v>2.0949052908036059E-2</v>
      </c>
      <c r="J90" s="5">
        <f t="shared" si="22"/>
        <v>8.2474216527056665E-2</v>
      </c>
      <c r="K90" s="5">
        <f t="shared" si="23"/>
        <v>-5.6837532644808841E-2</v>
      </c>
      <c r="L90" s="5">
        <v>0.25249996634245347</v>
      </c>
      <c r="M90" s="5">
        <v>0.38800001875713486</v>
      </c>
      <c r="N90" s="5">
        <v>0.76650000223810777</v>
      </c>
      <c r="O90" s="5">
        <v>0.81179980658543882</v>
      </c>
      <c r="P90" s="4">
        <f>VLOOKUP(B90,'Channel wise traffic'!$B$3:$F$368,2,FALSE)</f>
        <v>8209154</v>
      </c>
      <c r="Q90" s="4">
        <f>VLOOKUP(B90,'Channel wise traffic'!$B$3:$F$368,3,FALSE)</f>
        <v>6156866</v>
      </c>
      <c r="R90" s="4">
        <f>VLOOKUP(B90,'Channel wise traffic'!$B$3:$F$368,4,)</f>
        <v>2508352</v>
      </c>
      <c r="S90" s="4">
        <f>VLOOKUP(B90,'Channel wise traffic'!$B$3:$F$368,5,)</f>
        <v>5928833</v>
      </c>
      <c r="T90" s="5">
        <f>VLOOKUP(B90,'Channel wise traffic'!$B$3:$J$368,6,)</f>
        <v>8.2474176506307284E-2</v>
      </c>
      <c r="U90" s="5">
        <f>VLOOKUP(B90,'Channel wise traffic'!$B$3:$J$368,7,)</f>
        <v>8.247431199322186E-2</v>
      </c>
      <c r="V90" s="5">
        <f>VLOOKUP(B90,'Channel wise traffic'!$B$3:$J$368,8,)</f>
        <v>8.2473977663081843E-2</v>
      </c>
      <c r="W90" s="5">
        <f>VLOOKUP(B90,'Channel wise traffic'!$B$3:$J$368,9,)</f>
        <v>8.2474106340329367E-2</v>
      </c>
      <c r="X90" s="4">
        <f>VLOOKUP(B90,'Supporting Data'!$B$3:$J$368,2,)</f>
        <v>389891</v>
      </c>
      <c r="Y90" s="5">
        <f>VLOOKUP(B90,'Supporting Data'!$B$3:$J$368,3,)</f>
        <v>0.19</v>
      </c>
      <c r="Z90" s="4">
        <f>VLOOKUP(B90,'Supporting Data'!$B$3:$J$368,4,)</f>
        <v>38</v>
      </c>
      <c r="AA90" s="4">
        <f>VLOOKUP(B90,'Supporting Data'!$B$3:$J$368,5,)</f>
        <v>17</v>
      </c>
      <c r="AB90" s="4">
        <f>VLOOKUP(B90,'Supporting Data'!$B$3:$J$368,6,)</f>
        <v>25</v>
      </c>
      <c r="AC90" s="4">
        <f>VLOOKUP(B90,'Supporting Data'!$B$3:$J$368,7,)</f>
        <v>388</v>
      </c>
      <c r="AD90" s="4">
        <f>VLOOKUP(B90,'Supporting Data'!$B$3:$J$368,8,)</f>
        <v>36</v>
      </c>
      <c r="AE90" s="5">
        <f>VLOOKUP(B90,'Supporting Data'!$B$3:$J$368,9,)</f>
        <v>0.95</v>
      </c>
      <c r="AF90" s="5">
        <f t="shared" si="24"/>
        <v>8.2474216527056624E-2</v>
      </c>
      <c r="AG90" s="4">
        <f t="shared" si="17"/>
        <v>5757808.9999999991</v>
      </c>
      <c r="AH90" s="4">
        <f t="shared" si="18"/>
        <v>2234030</v>
      </c>
      <c r="AI90" s="4">
        <f t="shared" si="19"/>
        <v>1712384</v>
      </c>
      <c r="AJ90" s="4">
        <f t="shared" si="20"/>
        <v>1390113</v>
      </c>
      <c r="AK90" s="5">
        <f t="shared" si="25"/>
        <v>4.1237105944778474E-2</v>
      </c>
      <c r="AL90" s="5">
        <f t="shared" si="26"/>
        <v>5.2083558989824974E-2</v>
      </c>
      <c r="AM90" s="5">
        <f t="shared" si="27"/>
        <v>6.2199811303315977E-2</v>
      </c>
      <c r="AN90" s="5">
        <f t="shared" si="28"/>
        <v>2.0949052908036059E-2</v>
      </c>
    </row>
    <row r="91" spans="2:40" x14ac:dyDescent="0.3">
      <c r="B91" s="3">
        <v>43554</v>
      </c>
      <c r="C91" s="4">
        <v>44889750</v>
      </c>
      <c r="D91" s="4">
        <v>9898190</v>
      </c>
      <c r="E91" s="4">
        <v>3399038</v>
      </c>
      <c r="F91" s="4">
        <v>2311346</v>
      </c>
      <c r="G91" s="7">
        <v>1748764</v>
      </c>
      <c r="H91" s="5">
        <f t="shared" si="16"/>
        <v>3.8956866545258102E-2</v>
      </c>
      <c r="I91" s="5">
        <f t="shared" si="21"/>
        <v>-6.7210947055343917E-2</v>
      </c>
      <c r="J91" s="5">
        <f t="shared" si="22"/>
        <v>1.0100998736455313E-2</v>
      </c>
      <c r="K91" s="5">
        <f t="shared" si="23"/>
        <v>-7.6538827195012704E-2</v>
      </c>
      <c r="L91" s="5">
        <v>0.22050000278460005</v>
      </c>
      <c r="M91" s="5">
        <v>0.34339995494125691</v>
      </c>
      <c r="N91" s="5">
        <v>0.68000004707214212</v>
      </c>
      <c r="O91" s="5">
        <v>0.75659983403609843</v>
      </c>
      <c r="P91" s="4">
        <f>VLOOKUP(B91,'Channel wise traffic'!$B$3:$F$368,2,FALSE)</f>
        <v>16160310</v>
      </c>
      <c r="Q91" s="4">
        <f>VLOOKUP(B91,'Channel wise traffic'!$B$3:$F$368,3,FALSE)</f>
        <v>12120232</v>
      </c>
      <c r="R91" s="4">
        <f>VLOOKUP(B91,'Channel wise traffic'!$B$3:$F$368,4,)</f>
        <v>4937872</v>
      </c>
      <c r="S91" s="4">
        <f>VLOOKUP(B91,'Channel wise traffic'!$B$3:$F$368,5,)</f>
        <v>11671335</v>
      </c>
      <c r="T91" s="5">
        <f>VLOOKUP(B91,'Channel wise traffic'!$B$3:$J$368,6,)</f>
        <v>1.0101003787368557E-2</v>
      </c>
      <c r="U91" s="5">
        <f>VLOOKUP(B91,'Channel wise traffic'!$B$3:$J$368,7,)</f>
        <v>1.010098316280561E-2</v>
      </c>
      <c r="V91" s="5">
        <f>VLOOKUP(B91,'Channel wise traffic'!$B$3:$J$368,8,)</f>
        <v>1.0101067956934884E-2</v>
      </c>
      <c r="W91" s="5">
        <f>VLOOKUP(B91,'Channel wise traffic'!$B$3:$J$368,9,)</f>
        <v>1.0101066923787538E-2</v>
      </c>
      <c r="X91" s="4">
        <f>VLOOKUP(B91,'Supporting Data'!$B$3:$J$368,2,)</f>
        <v>380769</v>
      </c>
      <c r="Y91" s="5">
        <f>VLOOKUP(B91,'Supporting Data'!$B$3:$J$368,3,)</f>
        <v>0.18</v>
      </c>
      <c r="Z91" s="4">
        <f>VLOOKUP(B91,'Supporting Data'!$B$3:$J$368,4,)</f>
        <v>39</v>
      </c>
      <c r="AA91" s="4">
        <f>VLOOKUP(B91,'Supporting Data'!$B$3:$J$368,5,)</f>
        <v>18</v>
      </c>
      <c r="AB91" s="4">
        <f>VLOOKUP(B91,'Supporting Data'!$B$3:$J$368,6,)</f>
        <v>28</v>
      </c>
      <c r="AC91" s="4">
        <f>VLOOKUP(B91,'Supporting Data'!$B$3:$J$368,7,)</f>
        <v>354</v>
      </c>
      <c r="AD91" s="4">
        <f>VLOOKUP(B91,'Supporting Data'!$B$3:$J$368,8,)</f>
        <v>30</v>
      </c>
      <c r="AE91" s="5">
        <f>VLOOKUP(B91,'Supporting Data'!$B$3:$J$368,9,)</f>
        <v>0.92</v>
      </c>
      <c r="AF91" s="5">
        <f t="shared" si="24"/>
        <v>1.0100998736455397E-2</v>
      </c>
      <c r="AG91" s="4">
        <f t="shared" si="17"/>
        <v>9898190</v>
      </c>
      <c r="AH91" s="4">
        <f t="shared" si="18"/>
        <v>3399037.9999999995</v>
      </c>
      <c r="AI91" s="4">
        <f t="shared" si="19"/>
        <v>2311346</v>
      </c>
      <c r="AJ91" s="4">
        <f t="shared" si="20"/>
        <v>1748764</v>
      </c>
      <c r="AK91" s="5">
        <f t="shared" si="25"/>
        <v>2.9714677344922613E-2</v>
      </c>
      <c r="AL91" s="5">
        <f t="shared" si="26"/>
        <v>4.0011700383291382E-2</v>
      </c>
      <c r="AM91" s="5">
        <f t="shared" si="27"/>
        <v>9.7204353685627076E-3</v>
      </c>
      <c r="AN91" s="5">
        <f t="shared" si="28"/>
        <v>-6.7210947055343917E-2</v>
      </c>
    </row>
    <row r="92" spans="2:40" x14ac:dyDescent="0.3">
      <c r="B92" s="3">
        <v>43555</v>
      </c>
      <c r="C92" s="4">
        <v>42645263</v>
      </c>
      <c r="D92" s="4">
        <v>8597285</v>
      </c>
      <c r="E92" s="4">
        <v>2806153</v>
      </c>
      <c r="F92" s="4">
        <v>2003593</v>
      </c>
      <c r="G92" s="7">
        <v>1640943</v>
      </c>
      <c r="H92" s="5">
        <f t="shared" si="16"/>
        <v>3.8478904444791441E-2</v>
      </c>
      <c r="I92" s="5">
        <f t="shared" si="21"/>
        <v>-0.10790000739365102</v>
      </c>
      <c r="J92" s="5">
        <f t="shared" si="22"/>
        <v>-5.9405939938923624E-2</v>
      </c>
      <c r="K92" s="5">
        <f t="shared" si="23"/>
        <v>-5.1556850626484518E-2</v>
      </c>
      <c r="L92" s="5">
        <v>0.20159999951225532</v>
      </c>
      <c r="M92" s="5">
        <v>0.32639990415578873</v>
      </c>
      <c r="N92" s="5">
        <v>0.71399991376093885</v>
      </c>
      <c r="O92" s="5">
        <v>0.81900016620141913</v>
      </c>
      <c r="P92" s="4">
        <f>VLOOKUP(B92,'Channel wise traffic'!$B$3:$F$368,2,FALSE)</f>
        <v>15352294</v>
      </c>
      <c r="Q92" s="4">
        <f>VLOOKUP(B92,'Channel wise traffic'!$B$3:$F$368,3,FALSE)</f>
        <v>11514221</v>
      </c>
      <c r="R92" s="4">
        <f>VLOOKUP(B92,'Channel wise traffic'!$B$3:$F$368,4,)</f>
        <v>4690978</v>
      </c>
      <c r="S92" s="4">
        <f>VLOOKUP(B92,'Channel wise traffic'!$B$3:$F$368,5,)</f>
        <v>11087768</v>
      </c>
      <c r="T92" s="5">
        <f>VLOOKUP(B92,'Channel wise traffic'!$B$3:$J$368,6,)</f>
        <v>-5.9405965464955024E-2</v>
      </c>
      <c r="U92" s="5">
        <f>VLOOKUP(B92,'Channel wise traffic'!$B$3:$J$368,7,)</f>
        <v>-5.9405943829297758E-2</v>
      </c>
      <c r="V92" s="5">
        <f>VLOOKUP(B92,'Channel wise traffic'!$B$3:$J$368,8,)</f>
        <v>-5.9406073606481757E-2</v>
      </c>
      <c r="W92" s="5">
        <f>VLOOKUP(B92,'Channel wise traffic'!$B$3:$J$368,9,)</f>
        <v>-5.940593387471782E-2</v>
      </c>
      <c r="X92" s="4">
        <f>VLOOKUP(B92,'Supporting Data'!$B$3:$J$368,2,)</f>
        <v>398067</v>
      </c>
      <c r="Y92" s="5">
        <f>VLOOKUP(B92,'Supporting Data'!$B$3:$J$368,3,)</f>
        <v>0.19</v>
      </c>
      <c r="Z92" s="4">
        <f>VLOOKUP(B92,'Supporting Data'!$B$3:$J$368,4,)</f>
        <v>36</v>
      </c>
      <c r="AA92" s="4">
        <f>VLOOKUP(B92,'Supporting Data'!$B$3:$J$368,5,)</f>
        <v>17</v>
      </c>
      <c r="AB92" s="4">
        <f>VLOOKUP(B92,'Supporting Data'!$B$3:$J$368,6,)</f>
        <v>29</v>
      </c>
      <c r="AC92" s="4">
        <f>VLOOKUP(B92,'Supporting Data'!$B$3:$J$368,7,)</f>
        <v>363</v>
      </c>
      <c r="AD92" s="4">
        <f>VLOOKUP(B92,'Supporting Data'!$B$3:$J$368,8,)</f>
        <v>37</v>
      </c>
      <c r="AE92" s="5">
        <f>VLOOKUP(B92,'Supporting Data'!$B$3:$J$368,9,)</f>
        <v>0.95</v>
      </c>
      <c r="AF92" s="5">
        <f t="shared" si="24"/>
        <v>-5.9405939938923631E-2</v>
      </c>
      <c r="AG92" s="4">
        <f t="shared" si="17"/>
        <v>8597285</v>
      </c>
      <c r="AH92" s="4">
        <f t="shared" si="18"/>
        <v>2806153</v>
      </c>
      <c r="AI92" s="4">
        <f t="shared" si="19"/>
        <v>2003592.9999999998</v>
      </c>
      <c r="AJ92" s="4">
        <f t="shared" si="20"/>
        <v>1640943</v>
      </c>
      <c r="AK92" s="5">
        <f t="shared" si="25"/>
        <v>-8.7908703504724905E-2</v>
      </c>
      <c r="AL92" s="5">
        <f t="shared" si="26"/>
        <v>-0.14989559069492397</v>
      </c>
      <c r="AM92" s="5">
        <f t="shared" si="27"/>
        <v>-0.12489277322082171</v>
      </c>
      <c r="AN92" s="5">
        <f t="shared" si="28"/>
        <v>-0.10790000739365102</v>
      </c>
    </row>
    <row r="93" spans="2:40" x14ac:dyDescent="0.3">
      <c r="B93" s="3">
        <v>43556</v>
      </c>
      <c r="C93" s="4">
        <v>21065820</v>
      </c>
      <c r="D93" s="4">
        <v>5424448</v>
      </c>
      <c r="E93" s="4">
        <v>2278268</v>
      </c>
      <c r="F93" s="4">
        <v>1629873</v>
      </c>
      <c r="G93" s="7">
        <v>1363225</v>
      </c>
      <c r="H93" s="5">
        <f t="shared" si="16"/>
        <v>6.4712648261496586E-2</v>
      </c>
      <c r="I93" s="5">
        <f t="shared" si="21"/>
        <v>8.3129559033894296E-3</v>
      </c>
      <c r="J93" s="5">
        <f t="shared" si="22"/>
        <v>-5.8252409823299045E-2</v>
      </c>
      <c r="K93" s="5">
        <f t="shared" si="23"/>
        <v>7.068280972632901E-2</v>
      </c>
      <c r="L93" s="5">
        <v>0.25749996914432954</v>
      </c>
      <c r="M93" s="5">
        <v>0.41999997050391119</v>
      </c>
      <c r="N93" s="5">
        <v>0.71540003195409851</v>
      </c>
      <c r="O93" s="5">
        <v>0.8363995231530309</v>
      </c>
      <c r="P93" s="4">
        <f>VLOOKUP(B93,'Channel wise traffic'!$B$3:$F$368,2,FALSE)</f>
        <v>7583695</v>
      </c>
      <c r="Q93" s="4">
        <f>VLOOKUP(B93,'Channel wise traffic'!$B$3:$F$368,3,FALSE)</f>
        <v>5687771</v>
      </c>
      <c r="R93" s="4">
        <f>VLOOKUP(B93,'Channel wise traffic'!$B$3:$F$368,4,)</f>
        <v>2317240</v>
      </c>
      <c r="S93" s="4">
        <f>VLOOKUP(B93,'Channel wise traffic'!$B$3:$F$368,5,)</f>
        <v>5477113</v>
      </c>
      <c r="T93" s="5">
        <f>VLOOKUP(B93,'Channel wise traffic'!$B$3:$J$368,6,)</f>
        <v>-5.8252364491358177E-2</v>
      </c>
      <c r="U93" s="5">
        <f>VLOOKUP(B93,'Channel wise traffic'!$B$3:$J$368,7,)</f>
        <v>-5.8252444867136766E-2</v>
      </c>
      <c r="V93" s="5">
        <f>VLOOKUP(B93,'Channel wise traffic'!$B$3:$J$368,8,)</f>
        <v>-5.8252261464194932E-2</v>
      </c>
      <c r="W93" s="5">
        <f>VLOOKUP(B93,'Channel wise traffic'!$B$3:$J$368,9,)</f>
        <v>-5.825234705599458E-2</v>
      </c>
      <c r="X93" s="4">
        <f>VLOOKUP(B93,'Supporting Data'!$B$3:$J$368,2,)</f>
        <v>409072</v>
      </c>
      <c r="Y93" s="5">
        <f>VLOOKUP(B93,'Supporting Data'!$B$3:$J$368,3,)</f>
        <v>0.17</v>
      </c>
      <c r="Z93" s="4">
        <f>VLOOKUP(B93,'Supporting Data'!$B$3:$J$368,4,)</f>
        <v>36</v>
      </c>
      <c r="AA93" s="4">
        <f>VLOOKUP(B93,'Supporting Data'!$B$3:$J$368,5,)</f>
        <v>21</v>
      </c>
      <c r="AB93" s="4">
        <f>VLOOKUP(B93,'Supporting Data'!$B$3:$J$368,6,)</f>
        <v>29</v>
      </c>
      <c r="AC93" s="4">
        <f>VLOOKUP(B93,'Supporting Data'!$B$3:$J$368,7,)</f>
        <v>354</v>
      </c>
      <c r="AD93" s="4">
        <f>VLOOKUP(B93,'Supporting Data'!$B$3:$J$368,8,)</f>
        <v>35</v>
      </c>
      <c r="AE93" s="5">
        <f>VLOOKUP(B93,'Supporting Data'!$B$3:$J$368,9,)</f>
        <v>0.91</v>
      </c>
      <c r="AF93" s="5">
        <f t="shared" si="24"/>
        <v>-5.8252409823298996E-2</v>
      </c>
      <c r="AG93" s="4">
        <f t="shared" si="17"/>
        <v>5424448</v>
      </c>
      <c r="AH93" s="4">
        <f t="shared" si="18"/>
        <v>2278268</v>
      </c>
      <c r="AI93" s="4">
        <f t="shared" si="19"/>
        <v>1629873</v>
      </c>
      <c r="AJ93" s="4">
        <f t="shared" si="20"/>
        <v>1363225</v>
      </c>
      <c r="AK93" s="5">
        <f t="shared" si="25"/>
        <v>-2.020214609306259E-2</v>
      </c>
      <c r="AL93" s="5">
        <f t="shared" si="26"/>
        <v>8.6156099215204396E-3</v>
      </c>
      <c r="AM93" s="5">
        <f t="shared" si="27"/>
        <v>-1.5724927102986896E-3</v>
      </c>
      <c r="AN93" s="5">
        <f t="shared" si="28"/>
        <v>8.3129559033894296E-3</v>
      </c>
    </row>
    <row r="94" spans="2:40" x14ac:dyDescent="0.3">
      <c r="B94" s="3">
        <v>43557</v>
      </c>
      <c r="C94" s="4">
        <v>22803207</v>
      </c>
      <c r="D94" s="4">
        <v>5700801</v>
      </c>
      <c r="E94" s="4">
        <v>2257517</v>
      </c>
      <c r="F94" s="4">
        <v>1565588</v>
      </c>
      <c r="G94" s="7">
        <v>1309458</v>
      </c>
      <c r="H94" s="5">
        <f t="shared" si="16"/>
        <v>5.7424291241139895E-2</v>
      </c>
      <c r="I94" s="5">
        <f t="shared" si="21"/>
        <v>3.9878784124722788E-2</v>
      </c>
      <c r="J94" s="5">
        <f t="shared" si="22"/>
        <v>9.3750020984576077E-2</v>
      </c>
      <c r="K94" s="5">
        <f t="shared" si="23"/>
        <v>-4.9253701326889554E-2</v>
      </c>
      <c r="L94" s="5">
        <v>0.24999996710988942</v>
      </c>
      <c r="M94" s="5">
        <v>0.39599996561886652</v>
      </c>
      <c r="N94" s="5">
        <v>0.69349998250290035</v>
      </c>
      <c r="O94" s="5">
        <v>0.83640012570356947</v>
      </c>
      <c r="P94" s="4">
        <f>VLOOKUP(B94,'Channel wise traffic'!$B$3:$F$368,2,FALSE)</f>
        <v>8209154</v>
      </c>
      <c r="Q94" s="4">
        <f>VLOOKUP(B94,'Channel wise traffic'!$B$3:$F$368,3,FALSE)</f>
        <v>6156866</v>
      </c>
      <c r="R94" s="4">
        <f>VLOOKUP(B94,'Channel wise traffic'!$B$3:$F$368,4,)</f>
        <v>2508352</v>
      </c>
      <c r="S94" s="4">
        <f>VLOOKUP(B94,'Channel wise traffic'!$B$3:$F$368,5,)</f>
        <v>5928833</v>
      </c>
      <c r="T94" s="5">
        <f>VLOOKUP(B94,'Channel wise traffic'!$B$3:$J$368,6,)</f>
        <v>9.3750033308853453E-2</v>
      </c>
      <c r="U94" s="5">
        <f>VLOOKUP(B94,'Channel wise traffic'!$B$3:$J$368,7,)</f>
        <v>9.3750122132463032E-2</v>
      </c>
      <c r="V94" s="5">
        <f>VLOOKUP(B94,'Channel wise traffic'!$B$3:$J$368,8,)</f>
        <v>9.3749713846681182E-2</v>
      </c>
      <c r="W94" s="5">
        <f>VLOOKUP(B94,'Channel wise traffic'!$B$3:$J$368,9,)</f>
        <v>9.3749861640158194E-2</v>
      </c>
      <c r="X94" s="4">
        <f>VLOOKUP(B94,'Supporting Data'!$B$3:$J$368,2,)</f>
        <v>385907</v>
      </c>
      <c r="Y94" s="5">
        <f>VLOOKUP(B94,'Supporting Data'!$B$3:$J$368,3,)</f>
        <v>0.19</v>
      </c>
      <c r="Z94" s="4">
        <f>VLOOKUP(B94,'Supporting Data'!$B$3:$J$368,4,)</f>
        <v>35</v>
      </c>
      <c r="AA94" s="4">
        <f>VLOOKUP(B94,'Supporting Data'!$B$3:$J$368,5,)</f>
        <v>22</v>
      </c>
      <c r="AB94" s="4">
        <f>VLOOKUP(B94,'Supporting Data'!$B$3:$J$368,6,)</f>
        <v>25</v>
      </c>
      <c r="AC94" s="4">
        <f>VLOOKUP(B94,'Supporting Data'!$B$3:$J$368,7,)</f>
        <v>383</v>
      </c>
      <c r="AD94" s="4">
        <f>VLOOKUP(B94,'Supporting Data'!$B$3:$J$368,8,)</f>
        <v>33</v>
      </c>
      <c r="AE94" s="5">
        <f>VLOOKUP(B94,'Supporting Data'!$B$3:$J$368,9,)</f>
        <v>0.95</v>
      </c>
      <c r="AF94" s="5">
        <f t="shared" si="24"/>
        <v>9.3750020984576174E-2</v>
      </c>
      <c r="AG94" s="4">
        <f t="shared" si="17"/>
        <v>5700801</v>
      </c>
      <c r="AH94" s="4">
        <f t="shared" si="18"/>
        <v>2257517</v>
      </c>
      <c r="AI94" s="4">
        <f t="shared" si="19"/>
        <v>1565588</v>
      </c>
      <c r="AJ94" s="4">
        <f t="shared" si="20"/>
        <v>1309458</v>
      </c>
      <c r="AK94" s="5">
        <f t="shared" si="25"/>
        <v>0.11607136214794367</v>
      </c>
      <c r="AL94" s="5">
        <f t="shared" si="26"/>
        <v>0.1049106607536241</v>
      </c>
      <c r="AM94" s="5">
        <f t="shared" si="27"/>
        <v>6.0267628879105084E-2</v>
      </c>
      <c r="AN94" s="5">
        <f t="shared" si="28"/>
        <v>3.9878784124722788E-2</v>
      </c>
    </row>
    <row r="95" spans="2:40" x14ac:dyDescent="0.3">
      <c r="B95" s="3">
        <v>43558</v>
      </c>
      <c r="C95" s="4">
        <v>22368860</v>
      </c>
      <c r="D95" s="4">
        <v>5536293</v>
      </c>
      <c r="E95" s="4">
        <v>2303097</v>
      </c>
      <c r="F95" s="4">
        <v>1597198</v>
      </c>
      <c r="G95" s="7">
        <v>1335896</v>
      </c>
      <c r="H95" s="5">
        <f t="shared" si="16"/>
        <v>5.9721237470304701E-2</v>
      </c>
      <c r="I95" s="5">
        <f t="shared" si="21"/>
        <v>0.16161637241398497</v>
      </c>
      <c r="J95" s="5">
        <f t="shared" si="22"/>
        <v>7.2916677658587448E-2</v>
      </c>
      <c r="K95" s="5">
        <f t="shared" si="23"/>
        <v>8.267155931340886E-2</v>
      </c>
      <c r="L95" s="5">
        <v>0.24750000670575076</v>
      </c>
      <c r="M95" s="5">
        <v>0.41599983960386488</v>
      </c>
      <c r="N95" s="5">
        <v>0.69350010008262786</v>
      </c>
      <c r="O95" s="5">
        <v>0.83639974505352499</v>
      </c>
      <c r="P95" s="4">
        <f>VLOOKUP(B95,'Channel wise traffic'!$B$3:$F$368,2,FALSE)</f>
        <v>8052789</v>
      </c>
      <c r="Q95" s="4">
        <f>VLOOKUP(B95,'Channel wise traffic'!$B$3:$F$368,3,FALSE)</f>
        <v>6039592</v>
      </c>
      <c r="R95" s="4">
        <f>VLOOKUP(B95,'Channel wise traffic'!$B$3:$F$368,4,)</f>
        <v>2460574</v>
      </c>
      <c r="S95" s="4">
        <f>VLOOKUP(B95,'Channel wise traffic'!$B$3:$F$368,5,)</f>
        <v>5815903</v>
      </c>
      <c r="T95" s="5">
        <f>VLOOKUP(B95,'Channel wise traffic'!$B$3:$J$368,6,)</f>
        <v>7.2916677769617744E-2</v>
      </c>
      <c r="U95" s="5">
        <f>VLOOKUP(B95,'Channel wise traffic'!$B$3:$J$368,7,)</f>
        <v>7.2916722181422644E-2</v>
      </c>
      <c r="V95" s="5">
        <f>VLOOKUP(B95,'Channel wise traffic'!$B$3:$J$368,8,)</f>
        <v>7.2916444102974154E-2</v>
      </c>
      <c r="W95" s="5">
        <f>VLOOKUP(B95,'Channel wise traffic'!$B$3:$J$368,9,)</f>
        <v>7.2916559053456398E-2</v>
      </c>
      <c r="X95" s="4">
        <f>VLOOKUP(B95,'Supporting Data'!$B$3:$J$368,2,)</f>
        <v>410264</v>
      </c>
      <c r="Y95" s="5">
        <f>VLOOKUP(B95,'Supporting Data'!$B$3:$J$368,3,)</f>
        <v>0.17</v>
      </c>
      <c r="Z95" s="4">
        <f>VLOOKUP(B95,'Supporting Data'!$B$3:$J$368,4,)</f>
        <v>37</v>
      </c>
      <c r="AA95" s="4">
        <f>VLOOKUP(B95,'Supporting Data'!$B$3:$J$368,5,)</f>
        <v>21</v>
      </c>
      <c r="AB95" s="4">
        <f>VLOOKUP(B95,'Supporting Data'!$B$3:$J$368,6,)</f>
        <v>28</v>
      </c>
      <c r="AC95" s="4">
        <f>VLOOKUP(B95,'Supporting Data'!$B$3:$J$368,7,)</f>
        <v>361</v>
      </c>
      <c r="AD95" s="4">
        <f>VLOOKUP(B95,'Supporting Data'!$B$3:$J$368,8,)</f>
        <v>33</v>
      </c>
      <c r="AE95" s="5">
        <f>VLOOKUP(B95,'Supporting Data'!$B$3:$J$368,9,)</f>
        <v>0.91</v>
      </c>
      <c r="AF95" s="5">
        <f t="shared" si="24"/>
        <v>7.2916677658587517E-2</v>
      </c>
      <c r="AG95" s="4">
        <f t="shared" si="17"/>
        <v>5536293</v>
      </c>
      <c r="AH95" s="4">
        <f t="shared" si="18"/>
        <v>2303097</v>
      </c>
      <c r="AI95" s="4">
        <f t="shared" si="19"/>
        <v>1597198</v>
      </c>
      <c r="AJ95" s="4">
        <f t="shared" si="20"/>
        <v>1335896</v>
      </c>
      <c r="AK95" s="5">
        <f t="shared" si="25"/>
        <v>6.2187641555968787E-2</v>
      </c>
      <c r="AL95" s="5">
        <f t="shared" si="26"/>
        <v>0.10467493323305521</v>
      </c>
      <c r="AM95" s="5">
        <f t="shared" si="27"/>
        <v>8.1898432017514233E-2</v>
      </c>
      <c r="AN95" s="5">
        <f t="shared" si="28"/>
        <v>0.16161637241398497</v>
      </c>
    </row>
    <row r="96" spans="2:40" x14ac:dyDescent="0.3">
      <c r="B96" s="3">
        <v>43559</v>
      </c>
      <c r="C96" s="4">
        <v>22151687</v>
      </c>
      <c r="D96" s="4">
        <v>5814817</v>
      </c>
      <c r="E96" s="4">
        <v>1162963</v>
      </c>
      <c r="F96" s="4">
        <v>806515</v>
      </c>
      <c r="G96" s="7">
        <v>628275</v>
      </c>
      <c r="H96" s="5">
        <f t="shared" si="16"/>
        <v>2.8362399667348135E-2</v>
      </c>
      <c r="I96" s="5">
        <f>(G96/G89)-1</f>
        <v>-0.52087951809985289</v>
      </c>
      <c r="J96" s="5">
        <f t="shared" si="22"/>
        <v>3.0303020437004058E-2</v>
      </c>
      <c r="K96" s="5">
        <f>(H96/H89)-1</f>
        <v>-0.53497129252622422</v>
      </c>
      <c r="L96" s="5">
        <v>0.26249996219249577</v>
      </c>
      <c r="M96" s="5">
        <v>0.19999993121021695</v>
      </c>
      <c r="N96" s="5">
        <v>0.69350013714967718</v>
      </c>
      <c r="O96" s="5">
        <v>0.77899977061802939</v>
      </c>
      <c r="P96" s="4">
        <f>VLOOKUP(B96,'Channel wise traffic'!$B$3:$F$368,2,FALSE)</f>
        <v>7974607</v>
      </c>
      <c r="Q96" s="4">
        <f>VLOOKUP(B96,'Channel wise traffic'!$B$3:$F$368,3,FALSE)</f>
        <v>5980955</v>
      </c>
      <c r="R96" s="4">
        <f>VLOOKUP(B96,'Channel wise traffic'!$B$3:$F$368,4,)</f>
        <v>2436685</v>
      </c>
      <c r="S96" s="4">
        <f>VLOOKUP(B96,'Channel wise traffic'!$B$3:$F$368,5,)</f>
        <v>5759438</v>
      </c>
      <c r="T96" s="5">
        <f>VLOOKUP(B96,'Channel wise traffic'!$B$3:$J$368,6,)</f>
        <v>3.0302995067221783E-2</v>
      </c>
      <c r="U96" s="5">
        <f>VLOOKUP(B96,'Channel wise traffic'!$B$3:$J$368,7,)</f>
        <v>3.0302952001233452E-2</v>
      </c>
      <c r="V96" s="5">
        <f>VLOOKUP(B96,'Channel wise traffic'!$B$3:$J$368,8,)</f>
        <v>3.0302940611868445E-2</v>
      </c>
      <c r="W96" s="5">
        <f>VLOOKUP(B96,'Channel wise traffic'!$B$3:$J$368,9,)</f>
        <v>3.0302986935878629E-2</v>
      </c>
      <c r="X96" s="4">
        <f>VLOOKUP(B96,'Supporting Data'!$B$3:$J$368,2,)</f>
        <v>406272</v>
      </c>
      <c r="Y96" s="5">
        <f>VLOOKUP(B96,'Supporting Data'!$B$3:$J$368,3,)</f>
        <v>0.1</v>
      </c>
      <c r="Z96" s="4">
        <f>VLOOKUP(B96,'Supporting Data'!$B$3:$J$368,4,)</f>
        <v>35</v>
      </c>
      <c r="AA96" s="4">
        <f>VLOOKUP(B96,'Supporting Data'!$B$3:$J$368,5,)</f>
        <v>21</v>
      </c>
      <c r="AB96" s="4">
        <f>VLOOKUP(B96,'Supporting Data'!$B$3:$J$368,6,)</f>
        <v>29</v>
      </c>
      <c r="AC96" s="4">
        <f>VLOOKUP(B96,'Supporting Data'!$B$3:$J$368,7,)</f>
        <v>388</v>
      </c>
      <c r="AD96" s="4">
        <f>VLOOKUP(B96,'Supporting Data'!$B$3:$J$368,8,)</f>
        <v>40</v>
      </c>
      <c r="AE96" s="5">
        <f>VLOOKUP(B96,'Supporting Data'!$B$3:$J$368,9,)</f>
        <v>0.92</v>
      </c>
      <c r="AF96" s="5">
        <f t="shared" si="24"/>
        <v>3.0303020437004047E-2</v>
      </c>
      <c r="AG96" s="4">
        <f t="shared" si="17"/>
        <v>5814817</v>
      </c>
      <c r="AH96" s="4">
        <f t="shared" si="18"/>
        <v>1162963</v>
      </c>
      <c r="AI96" s="4">
        <f t="shared" si="19"/>
        <v>806515</v>
      </c>
      <c r="AJ96" s="4">
        <f t="shared" si="20"/>
        <v>628275</v>
      </c>
      <c r="AK96" s="5">
        <f t="shared" si="25"/>
        <v>0.1038961260854212</v>
      </c>
      <c r="AL96" s="5">
        <f t="shared" si="26"/>
        <v>-0.4367879717716705</v>
      </c>
      <c r="AM96" s="5">
        <f t="shared" si="27"/>
        <v>-0.48053240412732356</v>
      </c>
      <c r="AN96" s="5">
        <f t="shared" si="28"/>
        <v>-0.52087951809985289</v>
      </c>
    </row>
    <row r="97" spans="2:40" x14ac:dyDescent="0.3">
      <c r="B97" s="3">
        <v>43560</v>
      </c>
      <c r="C97" s="4">
        <v>22586034</v>
      </c>
      <c r="D97" s="4">
        <v>5928833</v>
      </c>
      <c r="E97" s="4">
        <v>2418964</v>
      </c>
      <c r="F97" s="4">
        <v>1854136</v>
      </c>
      <c r="G97" s="7">
        <v>1566003</v>
      </c>
      <c r="H97" s="5">
        <f t="shared" si="16"/>
        <v>6.9335014726357003E-2</v>
      </c>
      <c r="I97" s="5">
        <f t="shared" si="21"/>
        <v>0.12652928215188264</v>
      </c>
      <c r="J97" s="5">
        <f t="shared" si="22"/>
        <v>-9.5237919824172623E-3</v>
      </c>
      <c r="K97" s="5">
        <f t="shared" si="23"/>
        <v>0.13736127433753009</v>
      </c>
      <c r="L97" s="5">
        <v>0.26249995904548801</v>
      </c>
      <c r="M97" s="5">
        <v>0.40800002293874699</v>
      </c>
      <c r="N97" s="5">
        <v>0.76650003885961093</v>
      </c>
      <c r="O97" s="5">
        <v>0.84459985675268701</v>
      </c>
      <c r="P97" s="4">
        <f>VLOOKUP(B97,'Channel wise traffic'!$B$3:$F$368,2,FALSE)</f>
        <v>8130972</v>
      </c>
      <c r="Q97" s="4">
        <f>VLOOKUP(B97,'Channel wise traffic'!$B$3:$F$368,3,FALSE)</f>
        <v>6098229</v>
      </c>
      <c r="R97" s="4">
        <f>VLOOKUP(B97,'Channel wise traffic'!$B$3:$F$368,4,)</f>
        <v>2484463</v>
      </c>
      <c r="S97" s="4">
        <f>VLOOKUP(B97,'Channel wise traffic'!$B$3:$F$368,5,)</f>
        <v>5872368</v>
      </c>
      <c r="T97" s="5">
        <f>VLOOKUP(B97,'Channel wise traffic'!$B$3:$J$368,6,)</f>
        <v>-9.5237584774265915E-3</v>
      </c>
      <c r="U97" s="5">
        <f>VLOOKUP(B97,'Channel wise traffic'!$B$3:$J$368,7,)</f>
        <v>-9.5238389141488744E-3</v>
      </c>
      <c r="V97" s="5">
        <f>VLOOKUP(B97,'Channel wise traffic'!$B$3:$J$368,8,)</f>
        <v>-9.523782945934256E-3</v>
      </c>
      <c r="W97" s="5">
        <f>VLOOKUP(B97,'Channel wise traffic'!$B$3:$J$368,9,)</f>
        <v>-9.5237966729708745E-3</v>
      </c>
      <c r="X97" s="4">
        <f>VLOOKUP(B97,'Supporting Data'!$B$3:$J$368,2,)</f>
        <v>388271</v>
      </c>
      <c r="Y97" s="5">
        <f>VLOOKUP(B97,'Supporting Data'!$B$3:$J$368,3,)</f>
        <v>0.18</v>
      </c>
      <c r="Z97" s="4">
        <f>VLOOKUP(B97,'Supporting Data'!$B$3:$J$368,4,)</f>
        <v>34</v>
      </c>
      <c r="AA97" s="4">
        <f>VLOOKUP(B97,'Supporting Data'!$B$3:$J$368,5,)</f>
        <v>17</v>
      </c>
      <c r="AB97" s="4">
        <f>VLOOKUP(B97,'Supporting Data'!$B$3:$J$368,6,)</f>
        <v>28</v>
      </c>
      <c r="AC97" s="4">
        <f>VLOOKUP(B97,'Supporting Data'!$B$3:$J$368,7,)</f>
        <v>361</v>
      </c>
      <c r="AD97" s="4">
        <f>VLOOKUP(B97,'Supporting Data'!$B$3:$J$368,8,)</f>
        <v>36</v>
      </c>
      <c r="AE97" s="5">
        <f>VLOOKUP(B97,'Supporting Data'!$B$3:$J$368,9,)</f>
        <v>0.95</v>
      </c>
      <c r="AF97" s="5">
        <f t="shared" si="24"/>
        <v>-9.5237919824172103E-3</v>
      </c>
      <c r="AG97" s="4">
        <f t="shared" si="17"/>
        <v>5928833</v>
      </c>
      <c r="AH97" s="4">
        <f t="shared" si="18"/>
        <v>2418964</v>
      </c>
      <c r="AI97" s="4">
        <f t="shared" si="19"/>
        <v>1854136</v>
      </c>
      <c r="AJ97" s="4">
        <f t="shared" si="20"/>
        <v>1566003</v>
      </c>
      <c r="AK97" s="5">
        <f t="shared" si="25"/>
        <v>2.970296513830184E-2</v>
      </c>
      <c r="AL97" s="5">
        <f t="shared" si="26"/>
        <v>8.2780446099649518E-2</v>
      </c>
      <c r="AM97" s="5">
        <f t="shared" si="27"/>
        <v>8.2780497832261934E-2</v>
      </c>
      <c r="AN97" s="5">
        <f t="shared" si="28"/>
        <v>0.12652928215188264</v>
      </c>
    </row>
    <row r="98" spans="2:40" x14ac:dyDescent="0.3">
      <c r="B98" s="3">
        <v>43561</v>
      </c>
      <c r="C98" s="4">
        <v>46685340</v>
      </c>
      <c r="D98" s="4">
        <v>9999999</v>
      </c>
      <c r="E98" s="4">
        <v>3434000</v>
      </c>
      <c r="F98" s="4">
        <v>2288417</v>
      </c>
      <c r="G98" s="7">
        <v>1856364</v>
      </c>
      <c r="H98" s="5">
        <f t="shared" si="16"/>
        <v>3.9763317563929063E-2</v>
      </c>
      <c r="I98" s="5">
        <f t="shared" si="21"/>
        <v>6.1529171460528609E-2</v>
      </c>
      <c r="J98" s="5">
        <f t="shared" si="22"/>
        <v>4.0000000000000036E-2</v>
      </c>
      <c r="K98" s="5">
        <f t="shared" si="23"/>
        <v>2.0701126404354619E-2</v>
      </c>
      <c r="L98" s="5">
        <v>0.2141999822642397</v>
      </c>
      <c r="M98" s="5">
        <v>0.34340003434000343</v>
      </c>
      <c r="N98" s="5">
        <v>0.66639982527664532</v>
      </c>
      <c r="O98" s="5">
        <v>0.81120005663303496</v>
      </c>
      <c r="P98" s="4">
        <f>VLOOKUP(B98,'Channel wise traffic'!$B$3:$F$368,2,FALSE)</f>
        <v>16806722</v>
      </c>
      <c r="Q98" s="4">
        <f>VLOOKUP(B98,'Channel wise traffic'!$B$3:$F$368,3,FALSE)</f>
        <v>12605042</v>
      </c>
      <c r="R98" s="4">
        <f>VLOOKUP(B98,'Channel wise traffic'!$B$3:$F$368,4,)</f>
        <v>5135387</v>
      </c>
      <c r="S98" s="4">
        <f>VLOOKUP(B98,'Channel wise traffic'!$B$3:$F$368,5,)</f>
        <v>12138188</v>
      </c>
      <c r="T98" s="5">
        <f>VLOOKUP(B98,'Channel wise traffic'!$B$3:$J$368,6,)</f>
        <v>3.9999975247999586E-2</v>
      </c>
      <c r="U98" s="5">
        <f>VLOOKUP(B98,'Channel wise traffic'!$B$3:$J$368,7,)</f>
        <v>4.0000059404803556E-2</v>
      </c>
      <c r="V98" s="5">
        <f>VLOOKUP(B98,'Channel wise traffic'!$B$3:$J$368,8,)</f>
        <v>4.0000024301966475E-2</v>
      </c>
      <c r="W98" s="5">
        <f>VLOOKUP(B98,'Channel wise traffic'!$B$3:$J$368,9,)</f>
        <v>3.9999965727999465E-2</v>
      </c>
      <c r="X98" s="4">
        <f>VLOOKUP(B98,'Supporting Data'!$B$3:$J$368,2,)</f>
        <v>403590</v>
      </c>
      <c r="Y98" s="5">
        <f>VLOOKUP(B98,'Supporting Data'!$B$3:$J$368,3,)</f>
        <v>0.17</v>
      </c>
      <c r="Z98" s="4">
        <f>VLOOKUP(B98,'Supporting Data'!$B$3:$J$368,4,)</f>
        <v>30</v>
      </c>
      <c r="AA98" s="4">
        <f>VLOOKUP(B98,'Supporting Data'!$B$3:$J$368,5,)</f>
        <v>18</v>
      </c>
      <c r="AB98" s="4">
        <f>VLOOKUP(B98,'Supporting Data'!$B$3:$J$368,6,)</f>
        <v>25</v>
      </c>
      <c r="AC98" s="4">
        <f>VLOOKUP(B98,'Supporting Data'!$B$3:$J$368,7,)</f>
        <v>363</v>
      </c>
      <c r="AD98" s="4">
        <f>VLOOKUP(B98,'Supporting Data'!$B$3:$J$368,8,)</f>
        <v>30</v>
      </c>
      <c r="AE98" s="5">
        <f>VLOOKUP(B98,'Supporting Data'!$B$3:$J$368,9,)</f>
        <v>0.91</v>
      </c>
      <c r="AF98" s="5">
        <f t="shared" si="24"/>
        <v>0.04</v>
      </c>
      <c r="AG98" s="4">
        <f t="shared" si="17"/>
        <v>9999999</v>
      </c>
      <c r="AH98" s="4">
        <f t="shared" si="18"/>
        <v>3434000</v>
      </c>
      <c r="AI98" s="4">
        <f t="shared" si="19"/>
        <v>2288417</v>
      </c>
      <c r="AJ98" s="4">
        <f t="shared" si="20"/>
        <v>1856364</v>
      </c>
      <c r="AK98" s="5">
        <f t="shared" si="25"/>
        <v>1.0285617875591457E-2</v>
      </c>
      <c r="AL98" s="5">
        <f t="shared" si="26"/>
        <v>1.0285851467385809E-2</v>
      </c>
      <c r="AM98" s="5">
        <f t="shared" si="27"/>
        <v>-9.9201936880068953E-3</v>
      </c>
      <c r="AN98" s="5">
        <f t="shared" si="28"/>
        <v>6.1529171460528609E-2</v>
      </c>
    </row>
    <row r="99" spans="2:40" x14ac:dyDescent="0.3">
      <c r="B99" s="3">
        <v>43562</v>
      </c>
      <c r="C99" s="4">
        <v>43094160</v>
      </c>
      <c r="D99" s="4">
        <v>8687782</v>
      </c>
      <c r="E99" s="4">
        <v>2983384</v>
      </c>
      <c r="F99" s="4">
        <v>1947553</v>
      </c>
      <c r="G99" s="7">
        <v>1503900</v>
      </c>
      <c r="H99" s="5">
        <f t="shared" si="16"/>
        <v>3.4898000100245602E-2</v>
      </c>
      <c r="I99" s="5">
        <f t="shared" si="21"/>
        <v>-8.3514783877319365E-2</v>
      </c>
      <c r="J99" s="5">
        <f t="shared" si="22"/>
        <v>1.0526303941424953E-2</v>
      </c>
      <c r="K99" s="5">
        <f t="shared" si="23"/>
        <v>-9.306149424507737E-2</v>
      </c>
      <c r="L99" s="5">
        <v>0.20159998477751973</v>
      </c>
      <c r="M99" s="5">
        <v>0.3433999610027047</v>
      </c>
      <c r="N99" s="5">
        <v>0.6527999747937242</v>
      </c>
      <c r="O99" s="5">
        <v>0.77219978095589692</v>
      </c>
      <c r="P99" s="4">
        <f>VLOOKUP(B99,'Channel wise traffic'!$B$3:$F$368,2,FALSE)</f>
        <v>15513897</v>
      </c>
      <c r="Q99" s="4">
        <f>VLOOKUP(B99,'Channel wise traffic'!$B$3:$F$368,3,FALSE)</f>
        <v>11635423</v>
      </c>
      <c r="R99" s="4">
        <f>VLOOKUP(B99,'Channel wise traffic'!$B$3:$F$368,4,)</f>
        <v>4740357</v>
      </c>
      <c r="S99" s="4">
        <f>VLOOKUP(B99,'Channel wise traffic'!$B$3:$F$368,5,)</f>
        <v>11204481</v>
      </c>
      <c r="T99" s="5">
        <f>VLOOKUP(B99,'Channel wise traffic'!$B$3:$J$368,6,)</f>
        <v>1.052630961861456E-2</v>
      </c>
      <c r="U99" s="5">
        <f>VLOOKUP(B99,'Channel wise traffic'!$B$3:$J$368,7,)</f>
        <v>1.052628744923334E-2</v>
      </c>
      <c r="V99" s="5">
        <f>VLOOKUP(B99,'Channel wise traffic'!$B$3:$J$368,8,)</f>
        <v>1.0526376376098989E-2</v>
      </c>
      <c r="W99" s="5">
        <f>VLOOKUP(B99,'Channel wise traffic'!$B$3:$J$368,9,)</f>
        <v>1.0526284460497415E-2</v>
      </c>
      <c r="X99" s="4">
        <f>VLOOKUP(B99,'Supporting Data'!$B$3:$J$368,2,)</f>
        <v>403770</v>
      </c>
      <c r="Y99" s="5">
        <f>VLOOKUP(B99,'Supporting Data'!$B$3:$J$368,3,)</f>
        <v>0.18</v>
      </c>
      <c r="Z99" s="4">
        <f>VLOOKUP(B99,'Supporting Data'!$B$3:$J$368,4,)</f>
        <v>37</v>
      </c>
      <c r="AA99" s="4">
        <f>VLOOKUP(B99,'Supporting Data'!$B$3:$J$368,5,)</f>
        <v>22</v>
      </c>
      <c r="AB99" s="4">
        <f>VLOOKUP(B99,'Supporting Data'!$B$3:$J$368,6,)</f>
        <v>27</v>
      </c>
      <c r="AC99" s="4">
        <f>VLOOKUP(B99,'Supporting Data'!$B$3:$J$368,7,)</f>
        <v>391</v>
      </c>
      <c r="AD99" s="4">
        <f>VLOOKUP(B99,'Supporting Data'!$B$3:$J$368,8,)</f>
        <v>31</v>
      </c>
      <c r="AE99" s="5">
        <f>VLOOKUP(B99,'Supporting Data'!$B$3:$J$368,9,)</f>
        <v>0.95</v>
      </c>
      <c r="AF99" s="5">
        <f t="shared" si="24"/>
        <v>1.0526303941424866E-2</v>
      </c>
      <c r="AG99" s="4">
        <f t="shared" si="17"/>
        <v>8687782</v>
      </c>
      <c r="AH99" s="4">
        <f t="shared" si="18"/>
        <v>2983384</v>
      </c>
      <c r="AI99" s="4">
        <f t="shared" si="19"/>
        <v>1947553</v>
      </c>
      <c r="AJ99" s="4">
        <f t="shared" si="20"/>
        <v>1503900</v>
      </c>
      <c r="AK99" s="5">
        <f t="shared" si="25"/>
        <v>1.0526230083101717E-2</v>
      </c>
      <c r="AL99" s="5">
        <f t="shared" si="26"/>
        <v>6.3157996018036178E-2</v>
      </c>
      <c r="AM99" s="5">
        <f t="shared" si="27"/>
        <v>-2.7969752339921272E-2</v>
      </c>
      <c r="AN99" s="5">
        <f t="shared" si="28"/>
        <v>-8.3514783877319365E-2</v>
      </c>
    </row>
    <row r="100" spans="2:40" x14ac:dyDescent="0.3">
      <c r="B100" s="3">
        <v>43563</v>
      </c>
      <c r="C100" s="4">
        <v>21500167</v>
      </c>
      <c r="D100" s="4">
        <v>5536293</v>
      </c>
      <c r="E100" s="4">
        <v>2170226</v>
      </c>
      <c r="F100" s="4">
        <v>1520894</v>
      </c>
      <c r="G100" s="7">
        <v>1259605</v>
      </c>
      <c r="H100" s="5">
        <f t="shared" si="16"/>
        <v>5.8585824007785614E-2</v>
      </c>
      <c r="I100" s="5">
        <f t="shared" si="21"/>
        <v>-7.6010929963872487E-2</v>
      </c>
      <c r="J100" s="5">
        <f t="shared" si="22"/>
        <v>2.0618565999329652E-2</v>
      </c>
      <c r="K100" s="5">
        <f t="shared" si="23"/>
        <v>-9.46773840710885E-2</v>
      </c>
      <c r="L100" s="5">
        <v>0.25749999988372185</v>
      </c>
      <c r="M100" s="5">
        <v>0.39199984538390581</v>
      </c>
      <c r="N100" s="5">
        <v>0.70079982453440337</v>
      </c>
      <c r="O100" s="5">
        <v>0.82820038740372437</v>
      </c>
      <c r="P100" s="4">
        <f>VLOOKUP(B100,'Channel wise traffic'!$B$3:$F$368,2,FALSE)</f>
        <v>7740060</v>
      </c>
      <c r="Q100" s="4">
        <f>VLOOKUP(B100,'Channel wise traffic'!$B$3:$F$368,3,FALSE)</f>
        <v>5805045</v>
      </c>
      <c r="R100" s="4">
        <f>VLOOKUP(B100,'Channel wise traffic'!$B$3:$F$368,4,)</f>
        <v>2365018</v>
      </c>
      <c r="S100" s="4">
        <f>VLOOKUP(B100,'Channel wise traffic'!$B$3:$F$368,5,)</f>
        <v>5590043</v>
      </c>
      <c r="T100" s="5">
        <f>VLOOKUP(B100,'Channel wise traffic'!$B$3:$J$368,6,)</f>
        <v>2.0618577092037516E-2</v>
      </c>
      <c r="U100" s="5">
        <f>VLOOKUP(B100,'Channel wise traffic'!$B$3:$J$368,7,)</f>
        <v>2.0618621952255056E-2</v>
      </c>
      <c r="V100" s="5">
        <f>VLOOKUP(B100,'Channel wise traffic'!$B$3:$J$368,8,)</f>
        <v>2.0618494415770572E-2</v>
      </c>
      <c r="W100" s="5">
        <f>VLOOKUP(B100,'Channel wise traffic'!$B$3:$J$368,9,)</f>
        <v>2.0618526585082231E-2</v>
      </c>
      <c r="X100" s="4">
        <f>VLOOKUP(B100,'Supporting Data'!$B$3:$J$368,2,)</f>
        <v>390761</v>
      </c>
      <c r="Y100" s="5">
        <f>VLOOKUP(B100,'Supporting Data'!$B$3:$J$368,3,)</f>
        <v>0.19</v>
      </c>
      <c r="Z100" s="4">
        <f>VLOOKUP(B100,'Supporting Data'!$B$3:$J$368,4,)</f>
        <v>32</v>
      </c>
      <c r="AA100" s="4">
        <f>VLOOKUP(B100,'Supporting Data'!$B$3:$J$368,5,)</f>
        <v>21</v>
      </c>
      <c r="AB100" s="4">
        <f>VLOOKUP(B100,'Supporting Data'!$B$3:$J$368,6,)</f>
        <v>27</v>
      </c>
      <c r="AC100" s="4">
        <f>VLOOKUP(B100,'Supporting Data'!$B$3:$J$368,7,)</f>
        <v>387</v>
      </c>
      <c r="AD100" s="4">
        <f>VLOOKUP(B100,'Supporting Data'!$B$3:$J$368,8,)</f>
        <v>34</v>
      </c>
      <c r="AE100" s="5">
        <f>VLOOKUP(B100,'Supporting Data'!$B$3:$J$368,9,)</f>
        <v>0.92</v>
      </c>
      <c r="AF100" s="5">
        <f t="shared" si="24"/>
        <v>2.0618565999329722E-2</v>
      </c>
      <c r="AG100" s="4">
        <f t="shared" si="17"/>
        <v>5536293</v>
      </c>
      <c r="AH100" s="4">
        <f t="shared" si="18"/>
        <v>2170226</v>
      </c>
      <c r="AI100" s="4">
        <f t="shared" si="19"/>
        <v>1520894</v>
      </c>
      <c r="AJ100" s="4">
        <f t="shared" si="20"/>
        <v>1259605</v>
      </c>
      <c r="AK100" s="5">
        <f t="shared" si="25"/>
        <v>2.0618687836992722E-2</v>
      </c>
      <c r="AL100" s="5">
        <f t="shared" si="26"/>
        <v>-4.7422866844462508E-2</v>
      </c>
      <c r="AM100" s="5">
        <f t="shared" si="27"/>
        <v>-6.6863491818074161E-2</v>
      </c>
      <c r="AN100" s="5">
        <f t="shared" si="28"/>
        <v>-7.6010929963872487E-2</v>
      </c>
    </row>
    <row r="101" spans="2:40" x14ac:dyDescent="0.3">
      <c r="B101" s="3">
        <v>43564</v>
      </c>
      <c r="C101" s="4">
        <v>21717340</v>
      </c>
      <c r="D101" s="4">
        <v>5592215</v>
      </c>
      <c r="E101" s="4">
        <v>2214517</v>
      </c>
      <c r="F101" s="4">
        <v>1535767</v>
      </c>
      <c r="G101" s="7">
        <v>1322295</v>
      </c>
      <c r="H101" s="5">
        <f t="shared" si="16"/>
        <v>6.088660029266936E-2</v>
      </c>
      <c r="I101" s="5">
        <f t="shared" si="21"/>
        <v>9.8032926600166714E-3</v>
      </c>
      <c r="J101" s="5">
        <f t="shared" si="22"/>
        <v>-4.7619047619047672E-2</v>
      </c>
      <c r="K101" s="5">
        <f t="shared" si="23"/>
        <v>6.0293457293017383E-2</v>
      </c>
      <c r="L101" s="5">
        <v>0.25749999769769227</v>
      </c>
      <c r="M101" s="5">
        <v>0.39599997496519718</v>
      </c>
      <c r="N101" s="5">
        <v>0.69349975638028516</v>
      </c>
      <c r="O101" s="5">
        <v>0.86099974800864976</v>
      </c>
      <c r="P101" s="4">
        <f>VLOOKUP(B101,'Channel wise traffic'!$B$3:$F$368,2,FALSE)</f>
        <v>7818242</v>
      </c>
      <c r="Q101" s="4">
        <f>VLOOKUP(B101,'Channel wise traffic'!$B$3:$F$368,3,FALSE)</f>
        <v>5863681</v>
      </c>
      <c r="R101" s="4">
        <f>VLOOKUP(B101,'Channel wise traffic'!$B$3:$F$368,4,)</f>
        <v>2388907</v>
      </c>
      <c r="S101" s="4">
        <f>VLOOKUP(B101,'Channel wise traffic'!$B$3:$F$368,5,)</f>
        <v>5646508</v>
      </c>
      <c r="T101" s="5">
        <f>VLOOKUP(B101,'Channel wise traffic'!$B$3:$J$368,6,)</f>
        <v>-4.7619036017596983E-2</v>
      </c>
      <c r="U101" s="5">
        <f>VLOOKUP(B101,'Channel wise traffic'!$B$3:$J$368,7,)</f>
        <v>-4.7619194570744261E-2</v>
      </c>
      <c r="V101" s="5">
        <f>VLOOKUP(B101,'Channel wise traffic'!$B$3:$J$368,8,)</f>
        <v>-4.7618914729671169E-2</v>
      </c>
      <c r="W101" s="5">
        <f>VLOOKUP(B101,'Channel wise traffic'!$B$3:$J$368,9,)</f>
        <v>-4.7618983364854484E-2</v>
      </c>
      <c r="X101" s="4">
        <f>VLOOKUP(B101,'Supporting Data'!$B$3:$J$368,2,)</f>
        <v>395003</v>
      </c>
      <c r="Y101" s="5">
        <f>VLOOKUP(B101,'Supporting Data'!$B$3:$J$368,3,)</f>
        <v>0.19</v>
      </c>
      <c r="Z101" s="4">
        <f>VLOOKUP(B101,'Supporting Data'!$B$3:$J$368,4,)</f>
        <v>34</v>
      </c>
      <c r="AA101" s="4">
        <f>VLOOKUP(B101,'Supporting Data'!$B$3:$J$368,5,)</f>
        <v>22</v>
      </c>
      <c r="AB101" s="4">
        <f>VLOOKUP(B101,'Supporting Data'!$B$3:$J$368,6,)</f>
        <v>25</v>
      </c>
      <c r="AC101" s="4">
        <f>VLOOKUP(B101,'Supporting Data'!$B$3:$J$368,7,)</f>
        <v>400</v>
      </c>
      <c r="AD101" s="4">
        <f>VLOOKUP(B101,'Supporting Data'!$B$3:$J$368,8,)</f>
        <v>34</v>
      </c>
      <c r="AE101" s="5">
        <f>VLOOKUP(B101,'Supporting Data'!$B$3:$J$368,9,)</f>
        <v>0.95</v>
      </c>
      <c r="AF101" s="5">
        <f t="shared" si="24"/>
        <v>-4.7619047619047616E-2</v>
      </c>
      <c r="AG101" s="4">
        <f t="shared" si="17"/>
        <v>5592215</v>
      </c>
      <c r="AH101" s="4">
        <f t="shared" si="18"/>
        <v>2214517</v>
      </c>
      <c r="AI101" s="4">
        <f t="shared" si="19"/>
        <v>1535767</v>
      </c>
      <c r="AJ101" s="4">
        <f t="shared" si="20"/>
        <v>1322295</v>
      </c>
      <c r="AK101" s="5">
        <f t="shared" si="25"/>
        <v>-1.904749876377021E-2</v>
      </c>
      <c r="AL101" s="5">
        <f t="shared" si="26"/>
        <v>-1.9047475611479348E-2</v>
      </c>
      <c r="AM101" s="5">
        <f t="shared" si="27"/>
        <v>-1.9047795460874761E-2</v>
      </c>
      <c r="AN101" s="5">
        <f t="shared" si="28"/>
        <v>9.8032926600166714E-3</v>
      </c>
    </row>
    <row r="102" spans="2:40" x14ac:dyDescent="0.3">
      <c r="B102" s="3">
        <v>43565</v>
      </c>
      <c r="C102" s="4">
        <v>21500167</v>
      </c>
      <c r="D102" s="4">
        <v>5375041</v>
      </c>
      <c r="E102" s="4">
        <v>2064016</v>
      </c>
      <c r="F102" s="4">
        <v>1521799</v>
      </c>
      <c r="G102" s="7">
        <v>1210438</v>
      </c>
      <c r="H102" s="5">
        <f t="shared" si="16"/>
        <v>5.6299004561220382E-2</v>
      </c>
      <c r="I102" s="5">
        <f t="shared" si="21"/>
        <v>-9.3912999215507775E-2</v>
      </c>
      <c r="J102" s="5">
        <f t="shared" si="22"/>
        <v>-3.8834924980530983E-2</v>
      </c>
      <c r="K102" s="5">
        <f t="shared" si="23"/>
        <v>-5.7303449393291017E-2</v>
      </c>
      <c r="L102" s="5">
        <v>0.24999996511655004</v>
      </c>
      <c r="M102" s="5">
        <v>0.38400004762754369</v>
      </c>
      <c r="N102" s="5">
        <v>0.73730000155037556</v>
      </c>
      <c r="O102" s="5">
        <v>0.79539939242961788</v>
      </c>
      <c r="P102" s="4">
        <f>VLOOKUP(B102,'Channel wise traffic'!$B$3:$F$368,2,FALSE)</f>
        <v>7740060</v>
      </c>
      <c r="Q102" s="4">
        <f>VLOOKUP(B102,'Channel wise traffic'!$B$3:$F$368,3,FALSE)</f>
        <v>5805045</v>
      </c>
      <c r="R102" s="4">
        <f>VLOOKUP(B102,'Channel wise traffic'!$B$3:$F$368,4,)</f>
        <v>2365018</v>
      </c>
      <c r="S102" s="4">
        <f>VLOOKUP(B102,'Channel wise traffic'!$B$3:$F$368,5,)</f>
        <v>5590043</v>
      </c>
      <c r="T102" s="5">
        <f>VLOOKUP(B102,'Channel wise traffic'!$B$3:$J$368,6,)</f>
        <v>-3.8834868267379141E-2</v>
      </c>
      <c r="U102" s="5">
        <f>VLOOKUP(B102,'Channel wise traffic'!$B$3:$J$368,7,)</f>
        <v>-3.8834908053391737E-2</v>
      </c>
      <c r="V102" s="5">
        <f>VLOOKUP(B102,'Channel wise traffic'!$B$3:$J$368,8,)</f>
        <v>-3.8834840976129992E-2</v>
      </c>
      <c r="W102" s="5">
        <f>VLOOKUP(B102,'Channel wise traffic'!$B$3:$J$368,9,)</f>
        <v>-3.8834898037329757E-2</v>
      </c>
      <c r="X102" s="4">
        <f>VLOOKUP(B102,'Supporting Data'!$B$3:$J$368,2,)</f>
        <v>395190</v>
      </c>
      <c r="Y102" s="5">
        <f>VLOOKUP(B102,'Supporting Data'!$B$3:$J$368,3,)</f>
        <v>0.19</v>
      </c>
      <c r="Z102" s="4">
        <f>VLOOKUP(B102,'Supporting Data'!$B$3:$J$368,4,)</f>
        <v>32</v>
      </c>
      <c r="AA102" s="4">
        <f>VLOOKUP(B102,'Supporting Data'!$B$3:$J$368,5,)</f>
        <v>20</v>
      </c>
      <c r="AB102" s="4">
        <f>VLOOKUP(B102,'Supporting Data'!$B$3:$J$368,6,)</f>
        <v>25</v>
      </c>
      <c r="AC102" s="4">
        <f>VLOOKUP(B102,'Supporting Data'!$B$3:$J$368,7,)</f>
        <v>384</v>
      </c>
      <c r="AD102" s="4">
        <f>VLOOKUP(B102,'Supporting Data'!$B$3:$J$368,8,)</f>
        <v>30</v>
      </c>
      <c r="AE102" s="5">
        <f>VLOOKUP(B102,'Supporting Data'!$B$3:$J$368,9,)</f>
        <v>0.95</v>
      </c>
      <c r="AF102" s="5">
        <f t="shared" si="24"/>
        <v>-3.8834924980530969E-2</v>
      </c>
      <c r="AG102" s="4">
        <f t="shared" si="17"/>
        <v>5375041</v>
      </c>
      <c r="AH102" s="4">
        <f t="shared" si="18"/>
        <v>2064016</v>
      </c>
      <c r="AI102" s="4">
        <f t="shared" si="19"/>
        <v>1521799</v>
      </c>
      <c r="AJ102" s="4">
        <f t="shared" si="20"/>
        <v>1210438</v>
      </c>
      <c r="AK102" s="5">
        <f t="shared" si="25"/>
        <v>-2.9126348623528364E-2</v>
      </c>
      <c r="AL102" s="5">
        <f t="shared" si="26"/>
        <v>-0.10380848049387414</v>
      </c>
      <c r="AM102" s="5">
        <f t="shared" si="27"/>
        <v>-4.7207046339902803E-2</v>
      </c>
      <c r="AN102" s="5">
        <f t="shared" si="28"/>
        <v>-9.3912999215507775E-2</v>
      </c>
    </row>
    <row r="103" spans="2:40" x14ac:dyDescent="0.3">
      <c r="B103" s="3">
        <v>43566</v>
      </c>
      <c r="C103" s="4">
        <v>20631473</v>
      </c>
      <c r="D103" s="4">
        <v>5106289</v>
      </c>
      <c r="E103" s="4">
        <v>1981240</v>
      </c>
      <c r="F103" s="4">
        <v>1504157</v>
      </c>
      <c r="G103" s="7">
        <v>1208741</v>
      </c>
      <c r="H103" s="5">
        <f t="shared" si="16"/>
        <v>5.8587237081908793E-2</v>
      </c>
      <c r="I103" s="5">
        <f>(G103/G96)-1</f>
        <v>0.9239043412518404</v>
      </c>
      <c r="J103" s="5">
        <f t="shared" si="22"/>
        <v>-6.8627459389436152E-2</v>
      </c>
      <c r="K103" s="5">
        <f>(H103/H96)-1</f>
        <v>1.0656657324153227</v>
      </c>
      <c r="L103" s="5">
        <v>0.24749997249348119</v>
      </c>
      <c r="M103" s="5">
        <v>0.38799997414952425</v>
      </c>
      <c r="N103" s="5">
        <v>0.75919979406836124</v>
      </c>
      <c r="O103" s="5">
        <v>0.80360028906556957</v>
      </c>
      <c r="P103" s="4">
        <f>VLOOKUP(B103,'Channel wise traffic'!$B$3:$F$368,2,FALSE)</f>
        <v>7427330</v>
      </c>
      <c r="Q103" s="4">
        <f>VLOOKUP(B103,'Channel wise traffic'!$B$3:$F$368,3,FALSE)</f>
        <v>5570497</v>
      </c>
      <c r="R103" s="4">
        <f>VLOOKUP(B103,'Channel wise traffic'!$B$3:$F$368,4,)</f>
        <v>2269462</v>
      </c>
      <c r="S103" s="4">
        <f>VLOOKUP(B103,'Channel wise traffic'!$B$3:$F$368,5,)</f>
        <v>5364183</v>
      </c>
      <c r="T103" s="5">
        <f>VLOOKUP(B103,'Channel wise traffic'!$B$3:$J$368,6,)</f>
        <v>-6.8627457127354408E-2</v>
      </c>
      <c r="U103" s="5">
        <f>VLOOKUP(B103,'Channel wise traffic'!$B$3:$J$368,7,)</f>
        <v>-6.8627501795281876E-2</v>
      </c>
      <c r="V103" s="5">
        <f>VLOOKUP(B103,'Channel wise traffic'!$B$3:$J$368,8,)</f>
        <v>-6.8627253830511492E-2</v>
      </c>
      <c r="W103" s="5">
        <f>VLOOKUP(B103,'Channel wise traffic'!$B$3:$J$368,9,)</f>
        <v>-6.8627355655187183E-2</v>
      </c>
      <c r="X103" s="4">
        <f>VLOOKUP(B103,'Supporting Data'!$B$3:$J$368,2,)</f>
        <v>394581</v>
      </c>
      <c r="Y103" s="5">
        <f>VLOOKUP(B103,'Supporting Data'!$B$3:$J$368,3,)</f>
        <v>0.18</v>
      </c>
      <c r="Z103" s="4">
        <f>VLOOKUP(B103,'Supporting Data'!$B$3:$J$368,4,)</f>
        <v>35</v>
      </c>
      <c r="AA103" s="4">
        <f>VLOOKUP(B103,'Supporting Data'!$B$3:$J$368,5,)</f>
        <v>19</v>
      </c>
      <c r="AB103" s="4">
        <f>VLOOKUP(B103,'Supporting Data'!$B$3:$J$368,6,)</f>
        <v>25</v>
      </c>
      <c r="AC103" s="4">
        <f>VLOOKUP(B103,'Supporting Data'!$B$3:$J$368,7,)</f>
        <v>387</v>
      </c>
      <c r="AD103" s="4">
        <f>VLOOKUP(B103,'Supporting Data'!$B$3:$J$368,8,)</f>
        <v>36</v>
      </c>
      <c r="AE103" s="5">
        <f>VLOOKUP(B103,'Supporting Data'!$B$3:$J$368,9,)</f>
        <v>0.91</v>
      </c>
      <c r="AF103" s="5">
        <f t="shared" si="24"/>
        <v>-6.8627459389436124E-2</v>
      </c>
      <c r="AG103" s="4">
        <f t="shared" si="17"/>
        <v>5106289</v>
      </c>
      <c r="AH103" s="4">
        <f t="shared" si="18"/>
        <v>1981240</v>
      </c>
      <c r="AI103" s="4">
        <f t="shared" si="19"/>
        <v>1504157</v>
      </c>
      <c r="AJ103" s="4">
        <f t="shared" si="20"/>
        <v>1208741</v>
      </c>
      <c r="AK103" s="5">
        <f t="shared" si="25"/>
        <v>-0.12184871854092738</v>
      </c>
      <c r="AL103" s="5">
        <f t="shared" si="26"/>
        <v>0.70361395848363184</v>
      </c>
      <c r="AM103" s="5">
        <f t="shared" si="27"/>
        <v>0.86500809036409732</v>
      </c>
      <c r="AN103" s="5">
        <f t="shared" si="28"/>
        <v>0.9239043412518404</v>
      </c>
    </row>
    <row r="104" spans="2:40" x14ac:dyDescent="0.3">
      <c r="B104" s="3">
        <v>43567</v>
      </c>
      <c r="C104" s="4">
        <v>20631473</v>
      </c>
      <c r="D104" s="4">
        <v>5054710</v>
      </c>
      <c r="E104" s="4">
        <v>1920790</v>
      </c>
      <c r="F104" s="4">
        <v>1402176</v>
      </c>
      <c r="G104" s="7">
        <v>1138287</v>
      </c>
      <c r="H104" s="5">
        <f t="shared" si="16"/>
        <v>5.5172357300906243E-2</v>
      </c>
      <c r="I104" s="5">
        <f>(G104/G97)-1</f>
        <v>-0.27312591355188975</v>
      </c>
      <c r="J104" s="5">
        <f t="shared" si="22"/>
        <v>-8.6538477715919493E-2</v>
      </c>
      <c r="K104" s="5">
        <f t="shared" si="23"/>
        <v>-0.20426414390111858</v>
      </c>
      <c r="L104" s="5">
        <v>0.24499995710437156</v>
      </c>
      <c r="M104" s="5">
        <v>0.38000003956705725</v>
      </c>
      <c r="N104" s="5">
        <v>0.72999963556661585</v>
      </c>
      <c r="O104" s="5">
        <v>0.8118003731343284</v>
      </c>
      <c r="P104" s="4">
        <f>VLOOKUP(B104,'Channel wise traffic'!$B$3:$F$368,2,FALSE)</f>
        <v>7427330</v>
      </c>
      <c r="Q104" s="4">
        <f>VLOOKUP(B104,'Channel wise traffic'!$B$3:$F$368,3,FALSE)</f>
        <v>5570497</v>
      </c>
      <c r="R104" s="4">
        <f>VLOOKUP(B104,'Channel wise traffic'!$B$3:$F$368,4,)</f>
        <v>2269462</v>
      </c>
      <c r="S104" s="4">
        <f>VLOOKUP(B104,'Channel wise traffic'!$B$3:$F$368,5,)</f>
        <v>5364183</v>
      </c>
      <c r="T104" s="5">
        <f>VLOOKUP(B104,'Channel wise traffic'!$B$3:$J$368,6,)</f>
        <v>-8.6538485189716519E-2</v>
      </c>
      <c r="U104" s="5">
        <f>VLOOKUP(B104,'Channel wise traffic'!$B$3:$J$368,7,)</f>
        <v>-8.6538567180733938E-2</v>
      </c>
      <c r="V104" s="5">
        <f>VLOOKUP(B104,'Channel wise traffic'!$B$3:$J$368,8,)</f>
        <v>-8.6538217715457999E-2</v>
      </c>
      <c r="W104" s="5">
        <f>VLOOKUP(B104,'Channel wise traffic'!$B$3:$J$368,9,)</f>
        <v>-8.6538343646038518E-2</v>
      </c>
      <c r="X104" s="4">
        <f>VLOOKUP(B104,'Supporting Data'!$B$3:$J$368,2,)</f>
        <v>406144</v>
      </c>
      <c r="Y104" s="5">
        <f>VLOOKUP(B104,'Supporting Data'!$B$3:$J$368,3,)</f>
        <v>0.17</v>
      </c>
      <c r="Z104" s="4">
        <f>VLOOKUP(B104,'Supporting Data'!$B$3:$J$368,4,)</f>
        <v>32</v>
      </c>
      <c r="AA104" s="4">
        <f>VLOOKUP(B104,'Supporting Data'!$B$3:$J$368,5,)</f>
        <v>17</v>
      </c>
      <c r="AB104" s="4">
        <f>VLOOKUP(B104,'Supporting Data'!$B$3:$J$368,6,)</f>
        <v>28</v>
      </c>
      <c r="AC104" s="4">
        <f>VLOOKUP(B104,'Supporting Data'!$B$3:$J$368,7,)</f>
        <v>360</v>
      </c>
      <c r="AD104" s="4">
        <f>VLOOKUP(B104,'Supporting Data'!$B$3:$J$368,8,)</f>
        <v>32</v>
      </c>
      <c r="AE104" s="5">
        <f>VLOOKUP(B104,'Supporting Data'!$B$3:$J$368,9,)</f>
        <v>0.95</v>
      </c>
      <c r="AF104" s="5">
        <f t="shared" si="24"/>
        <v>-8.6538477715919493E-2</v>
      </c>
      <c r="AG104" s="4">
        <f t="shared" si="17"/>
        <v>5054710</v>
      </c>
      <c r="AH104" s="4">
        <f t="shared" si="18"/>
        <v>1920790</v>
      </c>
      <c r="AI104" s="4">
        <f t="shared" si="19"/>
        <v>1402176</v>
      </c>
      <c r="AJ104" s="4">
        <f t="shared" si="20"/>
        <v>1138287</v>
      </c>
      <c r="AK104" s="5">
        <f t="shared" si="25"/>
        <v>-0.1474359287907081</v>
      </c>
      <c r="AL104" s="5">
        <f t="shared" si="26"/>
        <v>-0.20594518975892162</v>
      </c>
      <c r="AM104" s="5">
        <f t="shared" si="27"/>
        <v>-0.24375773945384804</v>
      </c>
      <c r="AN104" s="5">
        <f t="shared" si="28"/>
        <v>-0.27312591355188975</v>
      </c>
    </row>
    <row r="105" spans="2:40" x14ac:dyDescent="0.3">
      <c r="B105" s="3">
        <v>43568</v>
      </c>
      <c r="C105" s="4">
        <v>43094160</v>
      </c>
      <c r="D105" s="4">
        <v>9140271</v>
      </c>
      <c r="E105" s="4">
        <v>3107692</v>
      </c>
      <c r="F105" s="4">
        <v>2113230</v>
      </c>
      <c r="G105" s="7">
        <v>1598870</v>
      </c>
      <c r="H105" s="5">
        <f t="shared" si="16"/>
        <v>3.7101778988150598E-2</v>
      </c>
      <c r="I105" s="5">
        <f t="shared" si="21"/>
        <v>-0.13870878771620221</v>
      </c>
      <c r="J105" s="5">
        <f t="shared" si="22"/>
        <v>-7.6923076923076872E-2</v>
      </c>
      <c r="K105" s="5">
        <f t="shared" si="23"/>
        <v>-6.6934520025885735E-2</v>
      </c>
      <c r="L105" s="5">
        <v>0.21209999220311987</v>
      </c>
      <c r="M105" s="5">
        <v>0.3399999846831675</v>
      </c>
      <c r="N105" s="5">
        <v>0.67999981980196234</v>
      </c>
      <c r="O105" s="5">
        <v>0.75660008612408491</v>
      </c>
      <c r="P105" s="4">
        <f>VLOOKUP(B105,'Channel wise traffic'!$B$3:$F$368,2,FALSE)</f>
        <v>15513897</v>
      </c>
      <c r="Q105" s="4">
        <f>VLOOKUP(B105,'Channel wise traffic'!$B$3:$F$368,3,FALSE)</f>
        <v>11635423</v>
      </c>
      <c r="R105" s="4">
        <f>VLOOKUP(B105,'Channel wise traffic'!$B$3:$F$368,4,)</f>
        <v>4740357</v>
      </c>
      <c r="S105" s="4">
        <f>VLOOKUP(B105,'Channel wise traffic'!$B$3:$F$368,5,)</f>
        <v>11204481</v>
      </c>
      <c r="T105" s="5">
        <f>VLOOKUP(B105,'Channel wise traffic'!$B$3:$J$368,6,)</f>
        <v>-7.6923090653846726E-2</v>
      </c>
      <c r="U105" s="5">
        <f>VLOOKUP(B105,'Channel wise traffic'!$B$3:$J$368,7,)</f>
        <v>-7.6923107435897475E-2</v>
      </c>
      <c r="V105" s="5">
        <f>VLOOKUP(B105,'Channel wise traffic'!$B$3:$J$368,8,)</f>
        <v>-7.6923121860144161E-2</v>
      </c>
      <c r="W105" s="5">
        <f>VLOOKUP(B105,'Channel wise traffic'!$B$3:$J$368,9,)</f>
        <v>-7.69230959349122E-2</v>
      </c>
      <c r="X105" s="4">
        <f>VLOOKUP(B105,'Supporting Data'!$B$3:$J$368,2,)</f>
        <v>381621</v>
      </c>
      <c r="Y105" s="5">
        <f>VLOOKUP(B105,'Supporting Data'!$B$3:$J$368,3,)</f>
        <v>0.17</v>
      </c>
      <c r="Z105" s="4">
        <f>VLOOKUP(B105,'Supporting Data'!$B$3:$J$368,4,)</f>
        <v>31</v>
      </c>
      <c r="AA105" s="4">
        <f>VLOOKUP(B105,'Supporting Data'!$B$3:$J$368,5,)</f>
        <v>21</v>
      </c>
      <c r="AB105" s="4">
        <f>VLOOKUP(B105,'Supporting Data'!$B$3:$J$368,6,)</f>
        <v>25</v>
      </c>
      <c r="AC105" s="4">
        <f>VLOOKUP(B105,'Supporting Data'!$B$3:$J$368,7,)</f>
        <v>366</v>
      </c>
      <c r="AD105" s="4">
        <f>VLOOKUP(B105,'Supporting Data'!$B$3:$J$368,8,)</f>
        <v>32</v>
      </c>
      <c r="AE105" s="5">
        <f>VLOOKUP(B105,'Supporting Data'!$B$3:$J$368,9,)</f>
        <v>0.91</v>
      </c>
      <c r="AF105" s="5">
        <f t="shared" si="24"/>
        <v>-7.6923076923076927E-2</v>
      </c>
      <c r="AG105" s="4">
        <f t="shared" si="17"/>
        <v>9140271</v>
      </c>
      <c r="AH105" s="4">
        <f t="shared" si="18"/>
        <v>3107692</v>
      </c>
      <c r="AI105" s="4">
        <f t="shared" si="19"/>
        <v>2113230</v>
      </c>
      <c r="AJ105" s="4">
        <f t="shared" si="20"/>
        <v>1598870</v>
      </c>
      <c r="AK105" s="5">
        <f t="shared" si="25"/>
        <v>-8.5972808597280848E-2</v>
      </c>
      <c r="AL105" s="5">
        <f t="shared" si="26"/>
        <v>-9.5022714036109512E-2</v>
      </c>
      <c r="AM105" s="5">
        <f t="shared" si="27"/>
        <v>-7.6553792425069433E-2</v>
      </c>
      <c r="AN105" s="5">
        <f t="shared" si="28"/>
        <v>-0.13870878771620221</v>
      </c>
    </row>
    <row r="106" spans="2:40" x14ac:dyDescent="0.3">
      <c r="B106" s="3">
        <v>43569</v>
      </c>
      <c r="C106" s="4">
        <v>46685340</v>
      </c>
      <c r="D106" s="4">
        <v>9803921</v>
      </c>
      <c r="E106" s="4">
        <v>3466666</v>
      </c>
      <c r="F106" s="4">
        <v>2357333</v>
      </c>
      <c r="G106" s="7">
        <v>1930656</v>
      </c>
      <c r="H106" s="5">
        <f t="shared" si="16"/>
        <v>4.1354652231300019E-2</v>
      </c>
      <c r="I106" s="5">
        <f>(G106/G99)-1</f>
        <v>0.28376620785956508</v>
      </c>
      <c r="J106" s="5">
        <f t="shared" si="22"/>
        <v>8.3333333333333259E-2</v>
      </c>
      <c r="K106" s="5">
        <f t="shared" si="23"/>
        <v>0.18501496110113713</v>
      </c>
      <c r="L106" s="5">
        <v>0.20999999143199985</v>
      </c>
      <c r="M106" s="5">
        <v>0.35359995250879722</v>
      </c>
      <c r="N106" s="5">
        <v>0.68000003461539127</v>
      </c>
      <c r="O106" s="5">
        <v>0.81900011580883991</v>
      </c>
      <c r="P106" s="4">
        <f>VLOOKUP(B106,'Channel wise traffic'!$B$3:$F$368,2,FALSE)</f>
        <v>16806722</v>
      </c>
      <c r="Q106" s="4">
        <f>VLOOKUP(B106,'Channel wise traffic'!$B$3:$F$368,3,FALSE)</f>
        <v>12605042</v>
      </c>
      <c r="R106" s="4">
        <f>VLOOKUP(B106,'Channel wise traffic'!$B$3:$F$368,4,)</f>
        <v>5135387</v>
      </c>
      <c r="S106" s="4">
        <f>VLOOKUP(B106,'Channel wise traffic'!$B$3:$F$368,5,)</f>
        <v>12138188</v>
      </c>
      <c r="T106" s="5">
        <f>VLOOKUP(B106,'Channel wise traffic'!$B$3:$J$368,6,)</f>
        <v>8.3333349447917593E-2</v>
      </c>
      <c r="U106" s="5">
        <f>VLOOKUP(B106,'Channel wise traffic'!$B$3:$J$368,7,)</f>
        <v>8.3333369143519853E-2</v>
      </c>
      <c r="V106" s="5">
        <f>VLOOKUP(B106,'Channel wise traffic'!$B$3:$J$368,8,)</f>
        <v>8.3333386071977378E-2</v>
      </c>
      <c r="W106" s="5">
        <f>VLOOKUP(B106,'Channel wise traffic'!$B$3:$J$368,9,)</f>
        <v>8.3333355645834883E-2</v>
      </c>
      <c r="X106" s="4">
        <f>VLOOKUP(B106,'Supporting Data'!$B$3:$J$368,2,)</f>
        <v>396665</v>
      </c>
      <c r="Y106" s="5">
        <f>VLOOKUP(B106,'Supporting Data'!$B$3:$J$368,3,)</f>
        <v>0.17</v>
      </c>
      <c r="Z106" s="4">
        <f>VLOOKUP(B106,'Supporting Data'!$B$3:$J$368,4,)</f>
        <v>38</v>
      </c>
      <c r="AA106" s="4">
        <f>VLOOKUP(B106,'Supporting Data'!$B$3:$J$368,5,)</f>
        <v>22</v>
      </c>
      <c r="AB106" s="4">
        <f>VLOOKUP(B106,'Supporting Data'!$B$3:$J$368,6,)</f>
        <v>29</v>
      </c>
      <c r="AC106" s="4">
        <f>VLOOKUP(B106,'Supporting Data'!$B$3:$J$368,7,)</f>
        <v>395</v>
      </c>
      <c r="AD106" s="4">
        <f>VLOOKUP(B106,'Supporting Data'!$B$3:$J$368,8,)</f>
        <v>35</v>
      </c>
      <c r="AE106" s="5">
        <f>VLOOKUP(B106,'Supporting Data'!$B$3:$J$368,9,)</f>
        <v>0.95</v>
      </c>
      <c r="AF106" s="5">
        <f t="shared" si="24"/>
        <v>8.3333333333333329E-2</v>
      </c>
      <c r="AG106" s="4">
        <f t="shared" si="17"/>
        <v>9803921</v>
      </c>
      <c r="AH106" s="4">
        <f t="shared" si="18"/>
        <v>3466665.9999999995</v>
      </c>
      <c r="AI106" s="4">
        <f t="shared" si="19"/>
        <v>2357333</v>
      </c>
      <c r="AJ106" s="4">
        <f t="shared" si="20"/>
        <v>1930656</v>
      </c>
      <c r="AK106" s="5">
        <f t="shared" si="25"/>
        <v>0.12847226138961587</v>
      </c>
      <c r="AL106" s="5">
        <f t="shared" si="26"/>
        <v>0.16199121534472249</v>
      </c>
      <c r="AM106" s="5">
        <f t="shared" si="27"/>
        <v>0.21040762433679605</v>
      </c>
      <c r="AN106" s="5">
        <f t="shared" si="28"/>
        <v>0.28376620785956508</v>
      </c>
    </row>
    <row r="107" spans="2:40" x14ac:dyDescent="0.3">
      <c r="B107" s="3">
        <v>43570</v>
      </c>
      <c r="C107" s="4">
        <v>21065820</v>
      </c>
      <c r="D107" s="4">
        <v>5477113</v>
      </c>
      <c r="E107" s="4">
        <v>2256570</v>
      </c>
      <c r="F107" s="4">
        <v>1729661</v>
      </c>
      <c r="G107" s="7">
        <v>1418322</v>
      </c>
      <c r="H107" s="5">
        <f t="shared" si="16"/>
        <v>6.732811730091684E-2</v>
      </c>
      <c r="I107" s="5">
        <f t="shared" si="21"/>
        <v>0.12600537470079898</v>
      </c>
      <c r="J107" s="5">
        <f t="shared" si="22"/>
        <v>-2.0202029128424948E-2</v>
      </c>
      <c r="K107" s="5">
        <f t="shared" si="23"/>
        <v>0.14922199083466747</v>
      </c>
      <c r="L107" s="5">
        <v>0.25999999050594758</v>
      </c>
      <c r="M107" s="5">
        <v>0.41199989848666624</v>
      </c>
      <c r="N107" s="5">
        <v>0.76650004209929223</v>
      </c>
      <c r="O107" s="5">
        <v>0.81999998843704058</v>
      </c>
      <c r="P107" s="4">
        <f>VLOOKUP(B107,'Channel wise traffic'!$B$3:$F$368,2,FALSE)</f>
        <v>7583695</v>
      </c>
      <c r="Q107" s="4">
        <f>VLOOKUP(B107,'Channel wise traffic'!$B$3:$F$368,3,FALSE)</f>
        <v>5687771</v>
      </c>
      <c r="R107" s="4">
        <f>VLOOKUP(B107,'Channel wise traffic'!$B$3:$F$368,4,)</f>
        <v>2317240</v>
      </c>
      <c r="S107" s="4">
        <f>VLOOKUP(B107,'Channel wise traffic'!$B$3:$F$368,5,)</f>
        <v>5477113</v>
      </c>
      <c r="T107" s="5">
        <f>VLOOKUP(B107,'Channel wise traffic'!$B$3:$J$368,6,)</f>
        <v>-2.0202039777469372E-2</v>
      </c>
      <c r="U107" s="5">
        <f>VLOOKUP(B107,'Channel wise traffic'!$B$3:$J$368,7,)</f>
        <v>-2.0202082843457703E-2</v>
      </c>
      <c r="V107" s="5">
        <f>VLOOKUP(B107,'Channel wise traffic'!$B$3:$J$368,8,)</f>
        <v>-2.0201960407912334E-2</v>
      </c>
      <c r="W107" s="5">
        <f>VLOOKUP(B107,'Channel wise traffic'!$B$3:$J$368,9,)</f>
        <v>-2.0201991290585752E-2</v>
      </c>
      <c r="X107" s="4">
        <f>VLOOKUP(B107,'Supporting Data'!$B$3:$J$368,2,)</f>
        <v>406139</v>
      </c>
      <c r="Y107" s="5">
        <f>VLOOKUP(B107,'Supporting Data'!$B$3:$J$368,3,)</f>
        <v>0.17</v>
      </c>
      <c r="Z107" s="4">
        <f>VLOOKUP(B107,'Supporting Data'!$B$3:$J$368,4,)</f>
        <v>31</v>
      </c>
      <c r="AA107" s="4">
        <f>VLOOKUP(B107,'Supporting Data'!$B$3:$J$368,5,)</f>
        <v>17</v>
      </c>
      <c r="AB107" s="4">
        <f>VLOOKUP(B107,'Supporting Data'!$B$3:$J$368,6,)</f>
        <v>26</v>
      </c>
      <c r="AC107" s="4">
        <f>VLOOKUP(B107,'Supporting Data'!$B$3:$J$368,7,)</f>
        <v>360</v>
      </c>
      <c r="AD107" s="4">
        <f>VLOOKUP(B107,'Supporting Data'!$B$3:$J$368,8,)</f>
        <v>35</v>
      </c>
      <c r="AE107" s="5">
        <f>VLOOKUP(B107,'Supporting Data'!$B$3:$J$368,9,)</f>
        <v>0.94</v>
      </c>
      <c r="AF107" s="5">
        <f t="shared" si="24"/>
        <v>-2.0202029128424909E-2</v>
      </c>
      <c r="AG107" s="4">
        <f t="shared" si="17"/>
        <v>5477113.0000000009</v>
      </c>
      <c r="AH107" s="4">
        <f t="shared" si="18"/>
        <v>2256570</v>
      </c>
      <c r="AI107" s="4">
        <f t="shared" si="19"/>
        <v>1729660.9999999998</v>
      </c>
      <c r="AJ107" s="4">
        <f t="shared" si="20"/>
        <v>1418322</v>
      </c>
      <c r="AK107" s="5">
        <f t="shared" si="25"/>
        <v>-1.0689463147994349E-2</v>
      </c>
      <c r="AL107" s="5">
        <f t="shared" si="26"/>
        <v>3.9785718169444095E-2</v>
      </c>
      <c r="AM107" s="5">
        <f t="shared" si="27"/>
        <v>0.13726597645858285</v>
      </c>
      <c r="AN107" s="5">
        <f t="shared" si="28"/>
        <v>0.12600537470079898</v>
      </c>
    </row>
    <row r="108" spans="2:40" x14ac:dyDescent="0.3">
      <c r="B108" s="3">
        <v>43571</v>
      </c>
      <c r="C108" s="4">
        <v>22586034</v>
      </c>
      <c r="D108" s="4">
        <v>5872368</v>
      </c>
      <c r="E108" s="4">
        <v>2254989</v>
      </c>
      <c r="F108" s="4">
        <v>1596758</v>
      </c>
      <c r="G108" s="7">
        <v>1296248</v>
      </c>
      <c r="H108" s="5">
        <f t="shared" si="16"/>
        <v>5.7391572154721807E-2</v>
      </c>
      <c r="I108" s="5">
        <f t="shared" si="21"/>
        <v>-1.9698327529031001E-2</v>
      </c>
      <c r="J108" s="5">
        <f t="shared" si="22"/>
        <v>4.0000018418461902E-2</v>
      </c>
      <c r="K108" s="5">
        <f t="shared" si="23"/>
        <v>-5.7402254702145883E-2</v>
      </c>
      <c r="L108" s="5">
        <v>0.25999996280887561</v>
      </c>
      <c r="M108" s="5">
        <v>0.3839999468698147</v>
      </c>
      <c r="N108" s="5">
        <v>0.70810012820461654</v>
      </c>
      <c r="O108" s="5">
        <v>0.81179990956675963</v>
      </c>
      <c r="P108" s="4">
        <f>VLOOKUP(B108,'Channel wise traffic'!$B$3:$F$368,2,FALSE)</f>
        <v>8130972</v>
      </c>
      <c r="Q108" s="4">
        <f>VLOOKUP(B108,'Channel wise traffic'!$B$3:$F$368,3,FALSE)</f>
        <v>6098229</v>
      </c>
      <c r="R108" s="4">
        <f>VLOOKUP(B108,'Channel wise traffic'!$B$3:$F$368,4,)</f>
        <v>2484463</v>
      </c>
      <c r="S108" s="4">
        <f>VLOOKUP(B108,'Channel wise traffic'!$B$3:$F$368,5,)</f>
        <v>5872368</v>
      </c>
      <c r="T108" s="5">
        <f>VLOOKUP(B108,'Channel wise traffic'!$B$3:$J$368,6,)</f>
        <v>4.0000040929917491E-2</v>
      </c>
      <c r="U108" s="5">
        <f>VLOOKUP(B108,'Channel wise traffic'!$B$3:$J$368,7,)</f>
        <v>4.0000129611416524E-2</v>
      </c>
      <c r="V108" s="5">
        <f>VLOOKUP(B108,'Channel wise traffic'!$B$3:$J$368,8,)</f>
        <v>3.9999882791586172E-2</v>
      </c>
      <c r="W108" s="5">
        <f>VLOOKUP(B108,'Channel wise traffic'!$B$3:$J$368,9,)</f>
        <v>3.9999943327805543E-2</v>
      </c>
      <c r="X108" s="4">
        <f>VLOOKUP(B108,'Supporting Data'!$B$3:$J$368,2,)</f>
        <v>400491</v>
      </c>
      <c r="Y108" s="5">
        <f>VLOOKUP(B108,'Supporting Data'!$B$3:$J$368,3,)</f>
        <v>0.18</v>
      </c>
      <c r="Z108" s="4">
        <f>VLOOKUP(B108,'Supporting Data'!$B$3:$J$368,4,)</f>
        <v>33</v>
      </c>
      <c r="AA108" s="4">
        <f>VLOOKUP(B108,'Supporting Data'!$B$3:$J$368,5,)</f>
        <v>22</v>
      </c>
      <c r="AB108" s="4">
        <f>VLOOKUP(B108,'Supporting Data'!$B$3:$J$368,6,)</f>
        <v>25</v>
      </c>
      <c r="AC108" s="4">
        <f>VLOOKUP(B108,'Supporting Data'!$B$3:$J$368,7,)</f>
        <v>394</v>
      </c>
      <c r="AD108" s="4">
        <f>VLOOKUP(B108,'Supporting Data'!$B$3:$J$368,8,)</f>
        <v>30</v>
      </c>
      <c r="AE108" s="5">
        <f>VLOOKUP(B108,'Supporting Data'!$B$3:$J$368,9,)</f>
        <v>0.92</v>
      </c>
      <c r="AF108" s="5">
        <f t="shared" si="24"/>
        <v>4.000001841846193E-2</v>
      </c>
      <c r="AG108" s="4">
        <f t="shared" si="17"/>
        <v>5872368</v>
      </c>
      <c r="AH108" s="4">
        <f t="shared" si="18"/>
        <v>2254989</v>
      </c>
      <c r="AI108" s="4">
        <f t="shared" si="19"/>
        <v>1596758</v>
      </c>
      <c r="AJ108" s="4">
        <f t="shared" si="20"/>
        <v>1296248</v>
      </c>
      <c r="AK108" s="5">
        <f t="shared" si="25"/>
        <v>5.009696515602502E-2</v>
      </c>
      <c r="AL108" s="5">
        <f t="shared" si="26"/>
        <v>1.8275768485859434E-2</v>
      </c>
      <c r="AM108" s="5">
        <f t="shared" si="27"/>
        <v>3.9713706571374408E-2</v>
      </c>
      <c r="AN108" s="5">
        <f t="shared" si="28"/>
        <v>-1.9698327529031001E-2</v>
      </c>
    </row>
    <row r="109" spans="2:40" x14ac:dyDescent="0.3">
      <c r="B109" s="3">
        <v>43572</v>
      </c>
      <c r="C109" s="4">
        <v>21934513</v>
      </c>
      <c r="D109" s="4">
        <v>5319119</v>
      </c>
      <c r="E109" s="4">
        <v>2191477</v>
      </c>
      <c r="F109" s="4">
        <v>1551785</v>
      </c>
      <c r="G109" s="7">
        <v>1336086</v>
      </c>
      <c r="H109" s="5">
        <f t="shared" si="16"/>
        <v>6.0912498946295274E-2</v>
      </c>
      <c r="I109" s="5">
        <f t="shared" si="21"/>
        <v>0.10380374707337348</v>
      </c>
      <c r="J109" s="5">
        <f t="shared" si="22"/>
        <v>2.0201982617158221E-2</v>
      </c>
      <c r="K109" s="5">
        <f t="shared" si="23"/>
        <v>8.1946286990884687E-2</v>
      </c>
      <c r="L109" s="5">
        <v>0.24249998164992312</v>
      </c>
      <c r="M109" s="5">
        <v>0.41199999473597038</v>
      </c>
      <c r="N109" s="5">
        <v>0.70810006219549648</v>
      </c>
      <c r="O109" s="5">
        <v>0.86099942968903553</v>
      </c>
      <c r="P109" s="4">
        <f>VLOOKUP(B109,'Channel wise traffic'!$B$3:$F$368,2,FALSE)</f>
        <v>7896424</v>
      </c>
      <c r="Q109" s="4">
        <f>VLOOKUP(B109,'Channel wise traffic'!$B$3:$F$368,3,FALSE)</f>
        <v>5922318</v>
      </c>
      <c r="R109" s="4">
        <f>VLOOKUP(B109,'Channel wise traffic'!$B$3:$F$368,4,)</f>
        <v>2412796</v>
      </c>
      <c r="S109" s="4">
        <f>VLOOKUP(B109,'Channel wise traffic'!$B$3:$F$368,5,)</f>
        <v>5702973</v>
      </c>
      <c r="T109" s="5">
        <f>VLOOKUP(B109,'Channel wise traffic'!$B$3:$J$368,6,)</f>
        <v>2.0201910579504601E-2</v>
      </c>
      <c r="U109" s="5">
        <f>VLOOKUP(B109,'Channel wise traffic'!$B$3:$J$368,7,)</f>
        <v>2.0201910579504601E-2</v>
      </c>
      <c r="V109" s="5">
        <f>VLOOKUP(B109,'Channel wise traffic'!$B$3:$J$368,8,)</f>
        <v>2.0201960407912223E-2</v>
      </c>
      <c r="W109" s="5">
        <f>VLOOKUP(B109,'Channel wise traffic'!$B$3:$J$368,9,)</f>
        <v>2.0201991290585752E-2</v>
      </c>
      <c r="X109" s="4">
        <f>VLOOKUP(B109,'Supporting Data'!$B$3:$J$368,2,)</f>
        <v>400313</v>
      </c>
      <c r="Y109" s="5">
        <f>VLOOKUP(B109,'Supporting Data'!$B$3:$J$368,3,)</f>
        <v>0.18</v>
      </c>
      <c r="Z109" s="4">
        <f>VLOOKUP(B109,'Supporting Data'!$B$3:$J$368,4,)</f>
        <v>31</v>
      </c>
      <c r="AA109" s="4">
        <f>VLOOKUP(B109,'Supporting Data'!$B$3:$J$368,5,)</f>
        <v>17</v>
      </c>
      <c r="AB109" s="4">
        <f>VLOOKUP(B109,'Supporting Data'!$B$3:$J$368,6,)</f>
        <v>30</v>
      </c>
      <c r="AC109" s="4">
        <f>VLOOKUP(B109,'Supporting Data'!$B$3:$J$368,7,)</f>
        <v>387</v>
      </c>
      <c r="AD109" s="4">
        <f>VLOOKUP(B109,'Supporting Data'!$B$3:$J$368,8,)</f>
        <v>35</v>
      </c>
      <c r="AE109" s="5">
        <f>VLOOKUP(B109,'Supporting Data'!$B$3:$J$368,9,)</f>
        <v>0.92</v>
      </c>
      <c r="AF109" s="5">
        <f t="shared" si="24"/>
        <v>2.0201982617158276E-2</v>
      </c>
      <c r="AG109" s="4">
        <f t="shared" si="17"/>
        <v>5319119</v>
      </c>
      <c r="AH109" s="4">
        <f t="shared" si="18"/>
        <v>2191477</v>
      </c>
      <c r="AI109" s="4">
        <f t="shared" si="19"/>
        <v>1551785</v>
      </c>
      <c r="AJ109" s="4">
        <f t="shared" si="20"/>
        <v>1336086</v>
      </c>
      <c r="AK109" s="5">
        <f t="shared" si="25"/>
        <v>-1.0404013662407396E-2</v>
      </c>
      <c r="AL109" s="5">
        <f t="shared" si="26"/>
        <v>6.1753881752854678E-2</v>
      </c>
      <c r="AM109" s="5">
        <f t="shared" si="27"/>
        <v>1.9704310490413102E-2</v>
      </c>
      <c r="AN109" s="5">
        <f t="shared" si="28"/>
        <v>0.10380374707337348</v>
      </c>
    </row>
    <row r="110" spans="2:40" x14ac:dyDescent="0.3">
      <c r="B110" s="3">
        <v>43573</v>
      </c>
      <c r="C110" s="4">
        <v>22803207</v>
      </c>
      <c r="D110" s="4">
        <v>5415761</v>
      </c>
      <c r="E110" s="4">
        <v>3639391</v>
      </c>
      <c r="F110" s="4">
        <v>2656756</v>
      </c>
      <c r="G110" s="7">
        <v>2091398</v>
      </c>
      <c r="H110" s="5">
        <f t="shared" si="16"/>
        <v>9.1715082005789803E-2</v>
      </c>
      <c r="I110" s="5">
        <f>(G110/G103)-1</f>
        <v>0.7302283946685022</v>
      </c>
      <c r="J110" s="5">
        <f t="shared" si="22"/>
        <v>0.10526315789473695</v>
      </c>
      <c r="K110" s="5">
        <f>(H110/H103)-1</f>
        <v>0.56544473803340667</v>
      </c>
      <c r="L110" s="5">
        <v>0.23749997094706898</v>
      </c>
      <c r="M110" s="5">
        <v>0.67199992761866711</v>
      </c>
      <c r="N110" s="5">
        <v>0.73000015661961026</v>
      </c>
      <c r="O110" s="5">
        <v>0.78719987834787986</v>
      </c>
      <c r="P110" s="4">
        <f>VLOOKUP(B110,'Channel wise traffic'!$B$3:$F$368,2,FALSE)</f>
        <v>8209154</v>
      </c>
      <c r="Q110" s="4">
        <f>VLOOKUP(B110,'Channel wise traffic'!$B$3:$F$368,3,FALSE)</f>
        <v>6156866</v>
      </c>
      <c r="R110" s="4">
        <f>VLOOKUP(B110,'Channel wise traffic'!$B$3:$F$368,4,)</f>
        <v>2508352</v>
      </c>
      <c r="S110" s="4">
        <f>VLOOKUP(B110,'Channel wise traffic'!$B$3:$F$368,5,)</f>
        <v>5928833</v>
      </c>
      <c r="T110" s="5">
        <f>VLOOKUP(B110,'Channel wise traffic'!$B$3:$J$368,6,)</f>
        <v>0.10526312954991912</v>
      </c>
      <c r="U110" s="5">
        <f>VLOOKUP(B110,'Channel wise traffic'!$B$3:$J$368,7,)</f>
        <v>0.10526331851538551</v>
      </c>
      <c r="V110" s="5">
        <f>VLOOKUP(B110,'Channel wise traffic'!$B$3:$J$368,8,)</f>
        <v>0.10526283321774055</v>
      </c>
      <c r="W110" s="5">
        <f>VLOOKUP(B110,'Channel wise traffic'!$B$3:$J$368,9,)</f>
        <v>0.10526300090805996</v>
      </c>
      <c r="X110" s="4">
        <f>VLOOKUP(B110,'Supporting Data'!$B$3:$J$368,2,)</f>
        <v>389107</v>
      </c>
      <c r="Y110" s="5">
        <f>VLOOKUP(B110,'Supporting Data'!$B$3:$J$368,3,)</f>
        <v>0.28999999999999998</v>
      </c>
      <c r="Z110" s="4">
        <f>VLOOKUP(B110,'Supporting Data'!$B$3:$J$368,4,)</f>
        <v>32</v>
      </c>
      <c r="AA110" s="4">
        <f>VLOOKUP(B110,'Supporting Data'!$B$3:$J$368,5,)</f>
        <v>18</v>
      </c>
      <c r="AB110" s="4">
        <f>VLOOKUP(B110,'Supporting Data'!$B$3:$J$368,6,)</f>
        <v>28</v>
      </c>
      <c r="AC110" s="4">
        <f>VLOOKUP(B110,'Supporting Data'!$B$3:$J$368,7,)</f>
        <v>364</v>
      </c>
      <c r="AD110" s="4">
        <f>VLOOKUP(B110,'Supporting Data'!$B$3:$J$368,8,)</f>
        <v>40</v>
      </c>
      <c r="AE110" s="5">
        <f>VLOOKUP(B110,'Supporting Data'!$B$3:$J$368,9,)</f>
        <v>0.91</v>
      </c>
      <c r="AF110" s="5">
        <f t="shared" si="24"/>
        <v>0.10526315789473684</v>
      </c>
      <c r="AG110" s="4">
        <f t="shared" si="17"/>
        <v>5415761</v>
      </c>
      <c r="AH110" s="4">
        <f t="shared" si="18"/>
        <v>3639391</v>
      </c>
      <c r="AI110" s="4">
        <f t="shared" si="19"/>
        <v>2656756</v>
      </c>
      <c r="AJ110" s="4">
        <f t="shared" si="20"/>
        <v>2091398</v>
      </c>
      <c r="AK110" s="5">
        <f t="shared" si="25"/>
        <v>6.060604873715536E-2</v>
      </c>
      <c r="AL110" s="5">
        <f t="shared" si="26"/>
        <v>0.83692586461004215</v>
      </c>
      <c r="AM110" s="5">
        <f t="shared" si="27"/>
        <v>0.76627572786617359</v>
      </c>
      <c r="AN110" s="5">
        <f t="shared" si="28"/>
        <v>0.7302283946685022</v>
      </c>
    </row>
    <row r="111" spans="2:40" x14ac:dyDescent="0.3">
      <c r="B111" s="3">
        <v>43574</v>
      </c>
      <c r="C111" s="4">
        <v>22151687</v>
      </c>
      <c r="D111" s="4">
        <v>5537921</v>
      </c>
      <c r="E111" s="4">
        <v>2281623</v>
      </c>
      <c r="F111" s="4">
        <v>1748864</v>
      </c>
      <c r="G111" s="7">
        <v>1419728</v>
      </c>
      <c r="H111" s="5">
        <f t="shared" si="16"/>
        <v>6.409119088762856E-2</v>
      </c>
      <c r="I111" s="5">
        <f>(G111/G104)-1</f>
        <v>0.2472495952251057</v>
      </c>
      <c r="J111" s="5">
        <f t="shared" si="22"/>
        <v>7.3684220220243013E-2</v>
      </c>
      <c r="K111" s="5">
        <f>(H111/H104)-1</f>
        <v>0.16165402428030418</v>
      </c>
      <c r="L111" s="5">
        <v>0.24999996614253353</v>
      </c>
      <c r="M111" s="5">
        <v>0.41199991838092309</v>
      </c>
      <c r="N111" s="5">
        <v>0.76649998707060718</v>
      </c>
      <c r="O111" s="5">
        <v>0.81180011710458899</v>
      </c>
      <c r="P111" s="4">
        <f>VLOOKUP(B111,'Channel wise traffic'!$B$3:$F$368,2,FALSE)</f>
        <v>7974607</v>
      </c>
      <c r="Q111" s="4">
        <f>VLOOKUP(B111,'Channel wise traffic'!$B$3:$F$368,3,FALSE)</f>
        <v>5980955</v>
      </c>
      <c r="R111" s="4">
        <f>VLOOKUP(B111,'Channel wise traffic'!$B$3:$F$368,4,)</f>
        <v>2436685</v>
      </c>
      <c r="S111" s="4">
        <f>VLOOKUP(B111,'Channel wise traffic'!$B$3:$F$368,5,)</f>
        <v>5759438</v>
      </c>
      <c r="T111" s="5">
        <f>VLOOKUP(B111,'Channel wise traffic'!$B$3:$J$368,6,)</f>
        <v>7.3684217612520309E-2</v>
      </c>
      <c r="U111" s="5">
        <f>VLOOKUP(B111,'Channel wise traffic'!$B$3:$J$368,7,)</f>
        <v>7.3684269105611211E-2</v>
      </c>
      <c r="V111" s="5">
        <f>VLOOKUP(B111,'Channel wise traffic'!$B$3:$J$368,8,)</f>
        <v>7.3683983252418317E-2</v>
      </c>
      <c r="W111" s="5">
        <f>VLOOKUP(B111,'Channel wise traffic'!$B$3:$J$368,9,)</f>
        <v>7.3684100635641903E-2</v>
      </c>
      <c r="X111" s="4">
        <f>VLOOKUP(B111,'Supporting Data'!$B$3:$J$368,2,)</f>
        <v>384879</v>
      </c>
      <c r="Y111" s="5">
        <f>VLOOKUP(B111,'Supporting Data'!$B$3:$J$368,3,)</f>
        <v>0.18</v>
      </c>
      <c r="Z111" s="4">
        <f>VLOOKUP(B111,'Supporting Data'!$B$3:$J$368,4,)</f>
        <v>39</v>
      </c>
      <c r="AA111" s="4">
        <f>VLOOKUP(B111,'Supporting Data'!$B$3:$J$368,5,)</f>
        <v>17</v>
      </c>
      <c r="AB111" s="4">
        <f>VLOOKUP(B111,'Supporting Data'!$B$3:$J$368,6,)</f>
        <v>27</v>
      </c>
      <c r="AC111" s="4">
        <f>VLOOKUP(B111,'Supporting Data'!$B$3:$J$368,7,)</f>
        <v>351</v>
      </c>
      <c r="AD111" s="4">
        <f>VLOOKUP(B111,'Supporting Data'!$B$3:$J$368,8,)</f>
        <v>36</v>
      </c>
      <c r="AE111" s="5">
        <f>VLOOKUP(B111,'Supporting Data'!$B$3:$J$368,9,)</f>
        <v>0.95</v>
      </c>
      <c r="AF111" s="5">
        <f t="shared" si="24"/>
        <v>7.3684220220243124E-2</v>
      </c>
      <c r="AG111" s="4">
        <f t="shared" si="17"/>
        <v>5537921</v>
      </c>
      <c r="AH111" s="4">
        <f t="shared" si="18"/>
        <v>2281623</v>
      </c>
      <c r="AI111" s="4">
        <f t="shared" si="19"/>
        <v>1748864</v>
      </c>
      <c r="AJ111" s="4">
        <f t="shared" si="20"/>
        <v>1419728</v>
      </c>
      <c r="AK111" s="5">
        <f t="shared" si="25"/>
        <v>9.5596186527021398E-2</v>
      </c>
      <c r="AL111" s="5">
        <f t="shared" si="26"/>
        <v>0.18785655901998655</v>
      </c>
      <c r="AM111" s="5">
        <f t="shared" si="27"/>
        <v>0.24724998858916436</v>
      </c>
      <c r="AN111" s="5">
        <f t="shared" si="28"/>
        <v>0.2472495952251057</v>
      </c>
    </row>
    <row r="112" spans="2:40" x14ac:dyDescent="0.3">
      <c r="B112" s="3">
        <v>43575</v>
      </c>
      <c r="C112" s="4">
        <v>44440853</v>
      </c>
      <c r="D112" s="4">
        <v>9612556</v>
      </c>
      <c r="E112" s="4">
        <v>3300951</v>
      </c>
      <c r="F112" s="4">
        <v>2132414</v>
      </c>
      <c r="G112" s="7">
        <v>1596752</v>
      </c>
      <c r="H112" s="5">
        <f t="shared" si="16"/>
        <v>3.5929823399204329E-2</v>
      </c>
      <c r="I112" s="5">
        <f t="shared" si="21"/>
        <v>-1.3246855591761975E-3</v>
      </c>
      <c r="J112" s="5">
        <f t="shared" si="22"/>
        <v>3.1250011602500294E-2</v>
      </c>
      <c r="K112" s="5">
        <f t="shared" si="23"/>
        <v>-3.1587584771085031E-2</v>
      </c>
      <c r="L112" s="5">
        <v>0.21629998866133376</v>
      </c>
      <c r="M112" s="5">
        <v>0.34339992401604735</v>
      </c>
      <c r="N112" s="5">
        <v>0.64599989518172185</v>
      </c>
      <c r="O112" s="5">
        <v>0.74880018608018895</v>
      </c>
      <c r="P112" s="4">
        <f>VLOOKUP(B112,'Channel wise traffic'!$B$3:$F$368,2,FALSE)</f>
        <v>15998707</v>
      </c>
      <c r="Q112" s="4">
        <f>VLOOKUP(B112,'Channel wise traffic'!$B$3:$F$368,3,FALSE)</f>
        <v>11999030</v>
      </c>
      <c r="R112" s="4">
        <f>VLOOKUP(B112,'Channel wise traffic'!$B$3:$F$368,4,)</f>
        <v>4888493</v>
      </c>
      <c r="S112" s="4">
        <f>VLOOKUP(B112,'Channel wise traffic'!$B$3:$F$368,5,)</f>
        <v>11554621</v>
      </c>
      <c r="T112" s="5">
        <f>VLOOKUP(B112,'Channel wise traffic'!$B$3:$J$368,6,)</f>
        <v>3.1250046329429626E-2</v>
      </c>
      <c r="U112" s="5">
        <f>VLOOKUP(B112,'Channel wise traffic'!$B$3:$J$368,7,)</f>
        <v>3.1250002685764056E-2</v>
      </c>
      <c r="V112" s="5">
        <f>VLOOKUP(B112,'Channel wise traffic'!$B$3:$J$368,8,)</f>
        <v>3.1249967038347481E-2</v>
      </c>
      <c r="W112" s="5">
        <f>VLOOKUP(B112,'Channel wise traffic'!$B$3:$J$368,9,)</f>
        <v>3.1249997210937241E-2</v>
      </c>
      <c r="X112" s="4">
        <f>VLOOKUP(B112,'Supporting Data'!$B$3:$J$368,2,)</f>
        <v>384256</v>
      </c>
      <c r="Y112" s="5">
        <f>VLOOKUP(B112,'Supporting Data'!$B$3:$J$368,3,)</f>
        <v>0.18</v>
      </c>
      <c r="Z112" s="4">
        <f>VLOOKUP(B112,'Supporting Data'!$B$3:$J$368,4,)</f>
        <v>35</v>
      </c>
      <c r="AA112" s="4">
        <f>VLOOKUP(B112,'Supporting Data'!$B$3:$J$368,5,)</f>
        <v>17</v>
      </c>
      <c r="AB112" s="4">
        <f>VLOOKUP(B112,'Supporting Data'!$B$3:$J$368,6,)</f>
        <v>29</v>
      </c>
      <c r="AC112" s="4">
        <f>VLOOKUP(B112,'Supporting Data'!$B$3:$J$368,7,)</f>
        <v>395</v>
      </c>
      <c r="AD112" s="4">
        <f>VLOOKUP(B112,'Supporting Data'!$B$3:$J$368,8,)</f>
        <v>34</v>
      </c>
      <c r="AE112" s="5">
        <f>VLOOKUP(B112,'Supporting Data'!$B$3:$J$368,9,)</f>
        <v>0.94</v>
      </c>
      <c r="AF112" s="5">
        <f t="shared" si="24"/>
        <v>3.1250011602500197E-2</v>
      </c>
      <c r="AG112" s="4">
        <f t="shared" si="17"/>
        <v>9612556</v>
      </c>
      <c r="AH112" s="4">
        <f t="shared" si="18"/>
        <v>3300951</v>
      </c>
      <c r="AI112" s="4">
        <f t="shared" si="19"/>
        <v>2132414</v>
      </c>
      <c r="AJ112" s="4">
        <f t="shared" si="20"/>
        <v>1596752</v>
      </c>
      <c r="AK112" s="5">
        <f t="shared" si="25"/>
        <v>5.1670787441641552E-2</v>
      </c>
      <c r="AL112" s="5">
        <f t="shared" si="26"/>
        <v>6.2187308137357178E-2</v>
      </c>
      <c r="AM112" s="5">
        <f t="shared" si="27"/>
        <v>9.0780464028998864E-3</v>
      </c>
      <c r="AN112" s="5">
        <f t="shared" si="28"/>
        <v>-1.3246855591761975E-3</v>
      </c>
    </row>
    <row r="113" spans="2:40" x14ac:dyDescent="0.3">
      <c r="B113" s="3">
        <v>43576</v>
      </c>
      <c r="C113" s="4">
        <v>46685340</v>
      </c>
      <c r="D113" s="4">
        <v>10098039</v>
      </c>
      <c r="E113" s="4">
        <v>3536333</v>
      </c>
      <c r="F113" s="4">
        <v>2356612</v>
      </c>
      <c r="G113" s="7">
        <v>1930065</v>
      </c>
      <c r="H113" s="5">
        <f t="shared" si="16"/>
        <v>4.1341993011082281E-2</v>
      </c>
      <c r="I113" s="5">
        <f t="shared" si="21"/>
        <v>-3.0611356968823777E-4</v>
      </c>
      <c r="J113" s="5">
        <f t="shared" si="22"/>
        <v>0</v>
      </c>
      <c r="K113" s="5">
        <f t="shared" si="23"/>
        <v>-3.0611356968823777E-4</v>
      </c>
      <c r="L113" s="5">
        <v>0.21629999910035999</v>
      </c>
      <c r="M113" s="5">
        <v>0.35019997447029072</v>
      </c>
      <c r="N113" s="5">
        <v>0.66639991199923765</v>
      </c>
      <c r="O113" s="5">
        <v>0.81899990325093819</v>
      </c>
      <c r="P113" s="4">
        <f>VLOOKUP(B113,'Channel wise traffic'!$B$3:$F$368,2,FALSE)</f>
        <v>16806722</v>
      </c>
      <c r="Q113" s="4">
        <f>VLOOKUP(B113,'Channel wise traffic'!$B$3:$F$368,3,FALSE)</f>
        <v>12605042</v>
      </c>
      <c r="R113" s="4">
        <f>VLOOKUP(B113,'Channel wise traffic'!$B$3:$F$368,4,)</f>
        <v>5135387</v>
      </c>
      <c r="S113" s="4">
        <f>VLOOKUP(B113,'Channel wise traffic'!$B$3:$F$368,5,)</f>
        <v>12138188</v>
      </c>
      <c r="T113" s="5">
        <f>VLOOKUP(B113,'Channel wise traffic'!$B$3:$J$368,6,)</f>
        <v>0</v>
      </c>
      <c r="U113" s="5">
        <f>VLOOKUP(B113,'Channel wise traffic'!$B$3:$J$368,7,)</f>
        <v>0</v>
      </c>
      <c r="V113" s="5">
        <f>VLOOKUP(B113,'Channel wise traffic'!$B$3:$J$368,8,)</f>
        <v>0</v>
      </c>
      <c r="W113" s="5">
        <f>VLOOKUP(B113,'Channel wise traffic'!$B$3:$J$368,9,)</f>
        <v>0</v>
      </c>
      <c r="X113" s="4">
        <f>VLOOKUP(B113,'Supporting Data'!$B$3:$J$368,2,)</f>
        <v>405625</v>
      </c>
      <c r="Y113" s="5">
        <f>VLOOKUP(B113,'Supporting Data'!$B$3:$J$368,3,)</f>
        <v>0.17</v>
      </c>
      <c r="Z113" s="4">
        <f>VLOOKUP(B113,'Supporting Data'!$B$3:$J$368,4,)</f>
        <v>34</v>
      </c>
      <c r="AA113" s="4">
        <f>VLOOKUP(B113,'Supporting Data'!$B$3:$J$368,5,)</f>
        <v>18</v>
      </c>
      <c r="AB113" s="4">
        <f>VLOOKUP(B113,'Supporting Data'!$B$3:$J$368,6,)</f>
        <v>25</v>
      </c>
      <c r="AC113" s="4">
        <f>VLOOKUP(B113,'Supporting Data'!$B$3:$J$368,7,)</f>
        <v>380</v>
      </c>
      <c r="AD113" s="4">
        <f>VLOOKUP(B113,'Supporting Data'!$B$3:$J$368,8,)</f>
        <v>34</v>
      </c>
      <c r="AE113" s="5">
        <f>VLOOKUP(B113,'Supporting Data'!$B$3:$J$368,9,)</f>
        <v>0.94</v>
      </c>
      <c r="AF113" s="5">
        <f t="shared" si="24"/>
        <v>0</v>
      </c>
      <c r="AG113" s="4">
        <f t="shared" si="17"/>
        <v>10098039</v>
      </c>
      <c r="AH113" s="4">
        <f t="shared" si="18"/>
        <v>3536333</v>
      </c>
      <c r="AI113" s="4">
        <f t="shared" si="19"/>
        <v>2356612</v>
      </c>
      <c r="AJ113" s="4">
        <f t="shared" si="20"/>
        <v>1930065</v>
      </c>
      <c r="AK113" s="5">
        <f t="shared" si="25"/>
        <v>3.0000037740002261E-2</v>
      </c>
      <c r="AL113" s="5">
        <f t="shared" si="26"/>
        <v>2.0096253864664293E-2</v>
      </c>
      <c r="AM113" s="5">
        <f t="shared" si="27"/>
        <v>-3.0585411564676424E-4</v>
      </c>
      <c r="AN113" s="5">
        <f t="shared" si="28"/>
        <v>-3.0611356968823777E-4</v>
      </c>
    </row>
    <row r="114" spans="2:40" x14ac:dyDescent="0.3">
      <c r="B114" s="3">
        <v>43577</v>
      </c>
      <c r="C114" s="4">
        <v>20848646</v>
      </c>
      <c r="D114" s="4">
        <v>5368526</v>
      </c>
      <c r="E114" s="4">
        <v>2211832</v>
      </c>
      <c r="F114" s="4">
        <v>1695369</v>
      </c>
      <c r="G114" s="7">
        <v>1459713</v>
      </c>
      <c r="H114" s="5">
        <f t="shared" si="16"/>
        <v>7.0014762589378707E-2</v>
      </c>
      <c r="I114" s="5">
        <f t="shared" si="21"/>
        <v>2.9183076903552152E-2</v>
      </c>
      <c r="J114" s="5">
        <f t="shared" si="22"/>
        <v>-1.030930673479602E-2</v>
      </c>
      <c r="K114" s="5">
        <f t="shared" si="23"/>
        <v>3.9903763779018941E-2</v>
      </c>
      <c r="L114" s="5">
        <v>0.2574999834521628</v>
      </c>
      <c r="M114" s="5">
        <v>0.41199986737514172</v>
      </c>
      <c r="N114" s="5">
        <v>0.76649989691802989</v>
      </c>
      <c r="O114" s="5">
        <v>0.86100017164404918</v>
      </c>
      <c r="P114" s="4">
        <f>VLOOKUP(B114,'Channel wise traffic'!$B$3:$F$368,2,FALSE)</f>
        <v>7505512</v>
      </c>
      <c r="Q114" s="4">
        <f>VLOOKUP(B114,'Channel wise traffic'!$B$3:$F$368,3,FALSE)</f>
        <v>5629134</v>
      </c>
      <c r="R114" s="4">
        <f>VLOOKUP(B114,'Channel wise traffic'!$B$3:$F$368,4,)</f>
        <v>2293351</v>
      </c>
      <c r="S114" s="4">
        <f>VLOOKUP(B114,'Channel wise traffic'!$B$3:$F$368,5,)</f>
        <v>5420648</v>
      </c>
      <c r="T114" s="5">
        <f>VLOOKUP(B114,'Channel wise traffic'!$B$3:$J$368,6,)</f>
        <v>-1.0309354476940369E-2</v>
      </c>
      <c r="U114" s="5">
        <f>VLOOKUP(B114,'Channel wise traffic'!$B$3:$J$368,7,)</f>
        <v>-1.0309310976127528E-2</v>
      </c>
      <c r="V114" s="5">
        <f>VLOOKUP(B114,'Channel wise traffic'!$B$3:$J$368,8,)</f>
        <v>-1.0309247207885286E-2</v>
      </c>
      <c r="W114" s="5">
        <f>VLOOKUP(B114,'Channel wise traffic'!$B$3:$J$368,9,)</f>
        <v>-1.0309263292541115E-2</v>
      </c>
      <c r="X114" s="4">
        <f>VLOOKUP(B114,'Supporting Data'!$B$3:$J$368,2,)</f>
        <v>385119</v>
      </c>
      <c r="Y114" s="5">
        <f>VLOOKUP(B114,'Supporting Data'!$B$3:$J$368,3,)</f>
        <v>0.19</v>
      </c>
      <c r="Z114" s="4">
        <f>VLOOKUP(B114,'Supporting Data'!$B$3:$J$368,4,)</f>
        <v>31</v>
      </c>
      <c r="AA114" s="4">
        <f>VLOOKUP(B114,'Supporting Data'!$B$3:$J$368,5,)</f>
        <v>17</v>
      </c>
      <c r="AB114" s="4">
        <f>VLOOKUP(B114,'Supporting Data'!$B$3:$J$368,6,)</f>
        <v>26</v>
      </c>
      <c r="AC114" s="4">
        <f>VLOOKUP(B114,'Supporting Data'!$B$3:$J$368,7,)</f>
        <v>383</v>
      </c>
      <c r="AD114" s="4">
        <f>VLOOKUP(B114,'Supporting Data'!$B$3:$J$368,8,)</f>
        <v>33</v>
      </c>
      <c r="AE114" s="5">
        <f>VLOOKUP(B114,'Supporting Data'!$B$3:$J$368,9,)</f>
        <v>0.95</v>
      </c>
      <c r="AF114" s="5">
        <f t="shared" si="24"/>
        <v>-1.0309306734795987E-2</v>
      </c>
      <c r="AG114" s="4">
        <f t="shared" si="17"/>
        <v>5368526</v>
      </c>
      <c r="AH114" s="4">
        <f t="shared" si="18"/>
        <v>2211832</v>
      </c>
      <c r="AI114" s="4">
        <f t="shared" si="19"/>
        <v>1695369</v>
      </c>
      <c r="AJ114" s="4">
        <f t="shared" si="20"/>
        <v>1459713</v>
      </c>
      <c r="AK114" s="5">
        <f t="shared" si="25"/>
        <v>-1.9825590598550935E-2</v>
      </c>
      <c r="AL114" s="5">
        <f t="shared" si="26"/>
        <v>-1.9825664614880112E-2</v>
      </c>
      <c r="AM114" s="5">
        <f t="shared" si="27"/>
        <v>-1.9825850267769063E-2</v>
      </c>
      <c r="AN114" s="5">
        <f t="shared" si="28"/>
        <v>2.9183076903552152E-2</v>
      </c>
    </row>
    <row r="115" spans="2:40" x14ac:dyDescent="0.3">
      <c r="B115" s="3">
        <v>43578</v>
      </c>
      <c r="C115" s="4">
        <v>20631473</v>
      </c>
      <c r="D115" s="4">
        <v>4899974</v>
      </c>
      <c r="E115" s="4">
        <v>1881590</v>
      </c>
      <c r="F115" s="4">
        <v>1414767</v>
      </c>
      <c r="G115" s="7">
        <v>1148508</v>
      </c>
      <c r="H115" s="5">
        <f t="shared" si="16"/>
        <v>5.5667765457173127E-2</v>
      </c>
      <c r="I115" s="5">
        <f t="shared" si="21"/>
        <v>-0.11397510352957152</v>
      </c>
      <c r="J115" s="5">
        <f t="shared" si="22"/>
        <v>-8.6538477715919493E-2</v>
      </c>
      <c r="K115" s="5">
        <f t="shared" si="23"/>
        <v>-3.0035885633198478E-2</v>
      </c>
      <c r="L115" s="5">
        <v>0.23749995940667931</v>
      </c>
      <c r="M115" s="5">
        <v>0.38399999673467655</v>
      </c>
      <c r="N115" s="5">
        <v>0.75189972310652164</v>
      </c>
      <c r="O115" s="5">
        <v>0.81180010560042748</v>
      </c>
      <c r="P115" s="4">
        <f>VLOOKUP(B115,'Channel wise traffic'!$B$3:$F$368,2,FALSE)</f>
        <v>7427330</v>
      </c>
      <c r="Q115" s="4">
        <f>VLOOKUP(B115,'Channel wise traffic'!$B$3:$F$368,3,FALSE)</f>
        <v>5570497</v>
      </c>
      <c r="R115" s="4">
        <f>VLOOKUP(B115,'Channel wise traffic'!$B$3:$F$368,4,)</f>
        <v>2269462</v>
      </c>
      <c r="S115" s="4">
        <f>VLOOKUP(B115,'Channel wise traffic'!$B$3:$F$368,5,)</f>
        <v>5364183</v>
      </c>
      <c r="T115" s="5">
        <f>VLOOKUP(B115,'Channel wise traffic'!$B$3:$J$368,6,)</f>
        <v>-8.6538485189716519E-2</v>
      </c>
      <c r="U115" s="5">
        <f>VLOOKUP(B115,'Channel wise traffic'!$B$3:$J$368,7,)</f>
        <v>-8.6538567180733938E-2</v>
      </c>
      <c r="V115" s="5">
        <f>VLOOKUP(B115,'Channel wise traffic'!$B$3:$J$368,8,)</f>
        <v>-8.6538217715457999E-2</v>
      </c>
      <c r="W115" s="5">
        <f>VLOOKUP(B115,'Channel wise traffic'!$B$3:$J$368,9,)</f>
        <v>-8.6538343646038518E-2</v>
      </c>
      <c r="X115" s="4">
        <f>VLOOKUP(B115,'Supporting Data'!$B$3:$J$368,2,)</f>
        <v>392946</v>
      </c>
      <c r="Y115" s="5">
        <f>VLOOKUP(B115,'Supporting Data'!$B$3:$J$368,3,)</f>
        <v>0.18</v>
      </c>
      <c r="Z115" s="4">
        <f>VLOOKUP(B115,'Supporting Data'!$B$3:$J$368,4,)</f>
        <v>38</v>
      </c>
      <c r="AA115" s="4">
        <f>VLOOKUP(B115,'Supporting Data'!$B$3:$J$368,5,)</f>
        <v>21</v>
      </c>
      <c r="AB115" s="4">
        <f>VLOOKUP(B115,'Supporting Data'!$B$3:$J$368,6,)</f>
        <v>27</v>
      </c>
      <c r="AC115" s="4">
        <f>VLOOKUP(B115,'Supporting Data'!$B$3:$J$368,7,)</f>
        <v>390</v>
      </c>
      <c r="AD115" s="4">
        <f>VLOOKUP(B115,'Supporting Data'!$B$3:$J$368,8,)</f>
        <v>37</v>
      </c>
      <c r="AE115" s="5">
        <f>VLOOKUP(B115,'Supporting Data'!$B$3:$J$368,9,)</f>
        <v>0.93</v>
      </c>
      <c r="AF115" s="5">
        <f t="shared" si="24"/>
        <v>-8.6538477715919493E-2</v>
      </c>
      <c r="AG115" s="4">
        <f t="shared" si="17"/>
        <v>4899974</v>
      </c>
      <c r="AH115" s="4">
        <f t="shared" si="18"/>
        <v>1881590</v>
      </c>
      <c r="AI115" s="4">
        <f t="shared" si="19"/>
        <v>1414767</v>
      </c>
      <c r="AJ115" s="4">
        <f t="shared" si="20"/>
        <v>1148508</v>
      </c>
      <c r="AK115" s="5">
        <f t="shared" si="25"/>
        <v>-0.16558805578941915</v>
      </c>
      <c r="AL115" s="5">
        <f t="shared" si="26"/>
        <v>-0.16558794743566374</v>
      </c>
      <c r="AM115" s="5">
        <f t="shared" si="27"/>
        <v>-0.11397531748705814</v>
      </c>
      <c r="AN115" s="5">
        <f t="shared" si="28"/>
        <v>-0.11397510352957152</v>
      </c>
    </row>
    <row r="116" spans="2:40" x14ac:dyDescent="0.3">
      <c r="B116" s="3">
        <v>43579</v>
      </c>
      <c r="C116" s="4">
        <v>21717340</v>
      </c>
      <c r="D116" s="4">
        <v>5700801</v>
      </c>
      <c r="E116" s="4">
        <v>2325927</v>
      </c>
      <c r="F116" s="4">
        <v>1765843</v>
      </c>
      <c r="G116" s="7">
        <v>1476951</v>
      </c>
      <c r="H116" s="5">
        <f t="shared" si="16"/>
        <v>6.8007914413091106E-2</v>
      </c>
      <c r="I116" s="5">
        <f t="shared" si="21"/>
        <v>0.10543108751981545</v>
      </c>
      <c r="J116" s="5">
        <f t="shared" si="22"/>
        <v>-9.9009720434640736E-3</v>
      </c>
      <c r="K116" s="5">
        <f t="shared" si="23"/>
        <v>0.11648537803467307</v>
      </c>
      <c r="L116" s="5">
        <v>0.2624999654653839</v>
      </c>
      <c r="M116" s="5">
        <v>0.40800003367947768</v>
      </c>
      <c r="N116" s="5">
        <v>0.7591996653377342</v>
      </c>
      <c r="O116" s="5">
        <v>0.83639995175108994</v>
      </c>
      <c r="P116" s="4">
        <f>VLOOKUP(B116,'Channel wise traffic'!$B$3:$F$368,2,FALSE)</f>
        <v>7818242</v>
      </c>
      <c r="Q116" s="4">
        <f>VLOOKUP(B116,'Channel wise traffic'!$B$3:$F$368,3,FALSE)</f>
        <v>5863681</v>
      </c>
      <c r="R116" s="4">
        <f>VLOOKUP(B116,'Channel wise traffic'!$B$3:$F$368,4,)</f>
        <v>2388907</v>
      </c>
      <c r="S116" s="4">
        <f>VLOOKUP(B116,'Channel wise traffic'!$B$3:$F$368,5,)</f>
        <v>5646508</v>
      </c>
      <c r="T116" s="5">
        <f>VLOOKUP(B116,'Channel wise traffic'!$B$3:$J$368,6,)</f>
        <v>-9.9009374369968262E-3</v>
      </c>
      <c r="U116" s="5">
        <f>VLOOKUP(B116,'Channel wise traffic'!$B$3:$J$368,7,)</f>
        <v>-9.9010218633988067E-3</v>
      </c>
      <c r="V116" s="5">
        <f>VLOOKUP(B116,'Channel wise traffic'!$B$3:$J$368,8,)</f>
        <v>-9.9009613742728764E-3</v>
      </c>
      <c r="W116" s="5">
        <f>VLOOKUP(B116,'Channel wise traffic'!$B$3:$J$368,9,)</f>
        <v>-9.9009762101276433E-3</v>
      </c>
      <c r="X116" s="4">
        <f>VLOOKUP(B116,'Supporting Data'!$B$3:$J$368,2,)</f>
        <v>394455</v>
      </c>
      <c r="Y116" s="5">
        <f>VLOOKUP(B116,'Supporting Data'!$B$3:$J$368,3,)</f>
        <v>0.17</v>
      </c>
      <c r="Z116" s="4">
        <f>VLOOKUP(B116,'Supporting Data'!$B$3:$J$368,4,)</f>
        <v>37</v>
      </c>
      <c r="AA116" s="4">
        <f>VLOOKUP(B116,'Supporting Data'!$B$3:$J$368,5,)</f>
        <v>18</v>
      </c>
      <c r="AB116" s="4">
        <f>VLOOKUP(B116,'Supporting Data'!$B$3:$J$368,6,)</f>
        <v>25</v>
      </c>
      <c r="AC116" s="4">
        <f>VLOOKUP(B116,'Supporting Data'!$B$3:$J$368,7,)</f>
        <v>383</v>
      </c>
      <c r="AD116" s="4">
        <f>VLOOKUP(B116,'Supporting Data'!$B$3:$J$368,8,)</f>
        <v>39</v>
      </c>
      <c r="AE116" s="5">
        <f>VLOOKUP(B116,'Supporting Data'!$B$3:$J$368,9,)</f>
        <v>0.94</v>
      </c>
      <c r="AF116" s="5">
        <f t="shared" si="24"/>
        <v>-9.9009720434641065E-3</v>
      </c>
      <c r="AG116" s="4">
        <f t="shared" si="17"/>
        <v>5700801</v>
      </c>
      <c r="AH116" s="4">
        <f t="shared" si="18"/>
        <v>2325927</v>
      </c>
      <c r="AI116" s="4">
        <f t="shared" si="19"/>
        <v>1765843</v>
      </c>
      <c r="AJ116" s="4">
        <f t="shared" si="20"/>
        <v>1476951</v>
      </c>
      <c r="AK116" s="5">
        <f t="shared" si="25"/>
        <v>7.1756619846256475E-2</v>
      </c>
      <c r="AL116" s="5">
        <f t="shared" si="26"/>
        <v>6.1351316942865441E-2</v>
      </c>
      <c r="AM116" s="5">
        <f t="shared" si="27"/>
        <v>0.13794307845481169</v>
      </c>
      <c r="AN116" s="5">
        <f t="shared" si="28"/>
        <v>0.10543108751981545</v>
      </c>
    </row>
    <row r="117" spans="2:40" x14ac:dyDescent="0.3">
      <c r="B117" s="3">
        <v>43580</v>
      </c>
      <c r="C117" s="4">
        <v>22803207</v>
      </c>
      <c r="D117" s="4">
        <v>5700801</v>
      </c>
      <c r="E117" s="4">
        <v>2189107</v>
      </c>
      <c r="F117" s="4">
        <v>1518146</v>
      </c>
      <c r="G117" s="7">
        <v>1282226</v>
      </c>
      <c r="H117" s="5">
        <f t="shared" si="16"/>
        <v>5.6230073252415767E-2</v>
      </c>
      <c r="I117" s="5">
        <f>(G117/G110)-1</f>
        <v>-0.38690483590402214</v>
      </c>
      <c r="J117" s="5">
        <f t="shared" si="22"/>
        <v>0</v>
      </c>
      <c r="K117" s="5">
        <f>(H117/H110)-1</f>
        <v>-0.38690483590402214</v>
      </c>
      <c r="L117" s="5">
        <v>0.24999996710988942</v>
      </c>
      <c r="M117" s="5">
        <v>0.38399989755825542</v>
      </c>
      <c r="N117" s="5">
        <v>0.69350013498654928</v>
      </c>
      <c r="O117" s="5">
        <v>0.84459992648928361</v>
      </c>
      <c r="P117" s="4">
        <f>VLOOKUP(B117,'Channel wise traffic'!$B$3:$F$368,2,FALSE)</f>
        <v>8209154</v>
      </c>
      <c r="Q117" s="4">
        <f>VLOOKUP(B117,'Channel wise traffic'!$B$3:$F$368,3,FALSE)</f>
        <v>6156866</v>
      </c>
      <c r="R117" s="4">
        <f>VLOOKUP(B117,'Channel wise traffic'!$B$3:$F$368,4,)</f>
        <v>2508352</v>
      </c>
      <c r="S117" s="4">
        <f>VLOOKUP(B117,'Channel wise traffic'!$B$3:$F$368,5,)</f>
        <v>5928833</v>
      </c>
      <c r="T117" s="5">
        <f>VLOOKUP(B117,'Channel wise traffic'!$B$3:$J$368,6,)</f>
        <v>0</v>
      </c>
      <c r="U117" s="5">
        <f>VLOOKUP(B117,'Channel wise traffic'!$B$3:$J$368,7,)</f>
        <v>0</v>
      </c>
      <c r="V117" s="5">
        <f>VLOOKUP(B117,'Channel wise traffic'!$B$3:$J$368,8,)</f>
        <v>0</v>
      </c>
      <c r="W117" s="5">
        <f>VLOOKUP(B117,'Channel wise traffic'!$B$3:$J$368,9,)</f>
        <v>0</v>
      </c>
      <c r="X117" s="4">
        <f>VLOOKUP(B117,'Supporting Data'!$B$3:$J$368,2,)</f>
        <v>393483</v>
      </c>
      <c r="Y117" s="5">
        <f>VLOOKUP(B117,'Supporting Data'!$B$3:$J$368,3,)</f>
        <v>0.17</v>
      </c>
      <c r="Z117" s="4">
        <f>VLOOKUP(B117,'Supporting Data'!$B$3:$J$368,4,)</f>
        <v>30</v>
      </c>
      <c r="AA117" s="4">
        <f>VLOOKUP(B117,'Supporting Data'!$B$3:$J$368,5,)</f>
        <v>17</v>
      </c>
      <c r="AB117" s="4">
        <f>VLOOKUP(B117,'Supporting Data'!$B$3:$J$368,6,)</f>
        <v>28</v>
      </c>
      <c r="AC117" s="4">
        <f>VLOOKUP(B117,'Supporting Data'!$B$3:$J$368,7,)</f>
        <v>383</v>
      </c>
      <c r="AD117" s="4">
        <f>VLOOKUP(B117,'Supporting Data'!$B$3:$J$368,8,)</f>
        <v>38</v>
      </c>
      <c r="AE117" s="5">
        <f>VLOOKUP(B117,'Supporting Data'!$B$3:$J$368,9,)</f>
        <v>0.91</v>
      </c>
      <c r="AF117" s="5">
        <f t="shared" si="24"/>
        <v>0</v>
      </c>
      <c r="AG117" s="4">
        <f t="shared" si="17"/>
        <v>5700801</v>
      </c>
      <c r="AH117" s="4">
        <f t="shared" si="18"/>
        <v>2189107</v>
      </c>
      <c r="AI117" s="4">
        <f t="shared" si="19"/>
        <v>1518146</v>
      </c>
      <c r="AJ117" s="4">
        <f t="shared" si="20"/>
        <v>1282226</v>
      </c>
      <c r="AK117" s="5">
        <f t="shared" si="25"/>
        <v>5.2631569229144359E-2</v>
      </c>
      <c r="AL117" s="5">
        <f t="shared" si="26"/>
        <v>-0.39849634183301552</v>
      </c>
      <c r="AM117" s="5">
        <f t="shared" si="27"/>
        <v>-0.42857153611396759</v>
      </c>
      <c r="AN117" s="5">
        <f t="shared" si="28"/>
        <v>-0.38690483590402214</v>
      </c>
    </row>
    <row r="118" spans="2:40" x14ac:dyDescent="0.3">
      <c r="B118" s="3">
        <v>43581</v>
      </c>
      <c r="C118" s="4">
        <v>22151687</v>
      </c>
      <c r="D118" s="4">
        <v>5759438</v>
      </c>
      <c r="E118" s="4">
        <v>2188586</v>
      </c>
      <c r="F118" s="4">
        <v>1533761</v>
      </c>
      <c r="G118" s="7">
        <v>1307991</v>
      </c>
      <c r="H118" s="5">
        <f t="shared" si="16"/>
        <v>5.9047015245385151E-2</v>
      </c>
      <c r="I118" s="5">
        <f t="shared" si="21"/>
        <v>-7.8703103693101739E-2</v>
      </c>
      <c r="J118" s="5">
        <f t="shared" si="22"/>
        <v>0</v>
      </c>
      <c r="K118" s="5">
        <f t="shared" si="23"/>
        <v>-7.8703103693101739E-2</v>
      </c>
      <c r="L118" s="5">
        <v>0.25999997201116104</v>
      </c>
      <c r="M118" s="5">
        <v>0.37999992360365714</v>
      </c>
      <c r="N118" s="5">
        <v>0.70079996856417792</v>
      </c>
      <c r="O118" s="5">
        <v>0.85279975172142208</v>
      </c>
      <c r="P118" s="4">
        <f>VLOOKUP(B118,'Channel wise traffic'!$B$3:$F$368,2,FALSE)</f>
        <v>7974607</v>
      </c>
      <c r="Q118" s="4">
        <f>VLOOKUP(B118,'Channel wise traffic'!$B$3:$F$368,3,FALSE)</f>
        <v>5980955</v>
      </c>
      <c r="R118" s="4">
        <f>VLOOKUP(B118,'Channel wise traffic'!$B$3:$F$368,4,)</f>
        <v>2436685</v>
      </c>
      <c r="S118" s="4">
        <f>VLOOKUP(B118,'Channel wise traffic'!$B$3:$F$368,5,)</f>
        <v>5759438</v>
      </c>
      <c r="T118" s="5">
        <f>VLOOKUP(B118,'Channel wise traffic'!$B$3:$J$368,6,)</f>
        <v>0</v>
      </c>
      <c r="U118" s="5">
        <f>VLOOKUP(B118,'Channel wise traffic'!$B$3:$J$368,7,)</f>
        <v>0</v>
      </c>
      <c r="V118" s="5">
        <f>VLOOKUP(B118,'Channel wise traffic'!$B$3:$J$368,8,)</f>
        <v>0</v>
      </c>
      <c r="W118" s="5">
        <f>VLOOKUP(B118,'Channel wise traffic'!$B$3:$J$368,9,)</f>
        <v>0</v>
      </c>
      <c r="X118" s="4">
        <f>VLOOKUP(B118,'Supporting Data'!$B$3:$J$368,2,)</f>
        <v>387973</v>
      </c>
      <c r="Y118" s="5">
        <f>VLOOKUP(B118,'Supporting Data'!$B$3:$J$368,3,)</f>
        <v>0.17</v>
      </c>
      <c r="Z118" s="4">
        <f>VLOOKUP(B118,'Supporting Data'!$B$3:$J$368,4,)</f>
        <v>38</v>
      </c>
      <c r="AA118" s="4">
        <f>VLOOKUP(B118,'Supporting Data'!$B$3:$J$368,5,)</f>
        <v>19</v>
      </c>
      <c r="AB118" s="4">
        <f>VLOOKUP(B118,'Supporting Data'!$B$3:$J$368,6,)</f>
        <v>30</v>
      </c>
      <c r="AC118" s="4">
        <f>VLOOKUP(B118,'Supporting Data'!$B$3:$J$368,7,)</f>
        <v>367</v>
      </c>
      <c r="AD118" s="4">
        <f>VLOOKUP(B118,'Supporting Data'!$B$3:$J$368,8,)</f>
        <v>30</v>
      </c>
      <c r="AE118" s="5">
        <f>VLOOKUP(B118,'Supporting Data'!$B$3:$J$368,9,)</f>
        <v>0.94</v>
      </c>
      <c r="AF118" s="5">
        <f t="shared" si="24"/>
        <v>0</v>
      </c>
      <c r="AG118" s="4">
        <f t="shared" si="17"/>
        <v>5759438</v>
      </c>
      <c r="AH118" s="4">
        <f t="shared" si="18"/>
        <v>2188586</v>
      </c>
      <c r="AI118" s="4">
        <f t="shared" si="19"/>
        <v>1533761</v>
      </c>
      <c r="AJ118" s="4">
        <f t="shared" si="20"/>
        <v>1307991</v>
      </c>
      <c r="AK118" s="5">
        <f t="shared" si="25"/>
        <v>4.0000028891708617E-2</v>
      </c>
      <c r="AL118" s="5">
        <f t="shared" si="26"/>
        <v>-4.0776675200065893E-2</v>
      </c>
      <c r="AM118" s="5">
        <f t="shared" si="27"/>
        <v>-0.12299584187220958</v>
      </c>
      <c r="AN118" s="5">
        <f t="shared" si="28"/>
        <v>-7.8703103693101739E-2</v>
      </c>
    </row>
    <row r="119" spans="2:40" x14ac:dyDescent="0.3">
      <c r="B119" s="3">
        <v>43582</v>
      </c>
      <c r="C119" s="4">
        <v>47134238</v>
      </c>
      <c r="D119" s="4">
        <v>9997171</v>
      </c>
      <c r="E119" s="4">
        <v>3297067</v>
      </c>
      <c r="F119" s="4">
        <v>2354106</v>
      </c>
      <c r="G119" s="7">
        <v>1744392</v>
      </c>
      <c r="H119" s="5">
        <f t="shared" si="16"/>
        <v>3.7009020915963468E-2</v>
      </c>
      <c r="I119" s="5">
        <f t="shared" si="21"/>
        <v>9.246269927953743E-2</v>
      </c>
      <c r="J119" s="5">
        <f t="shared" si="22"/>
        <v>6.0606059924187328E-2</v>
      </c>
      <c r="K119" s="5">
        <f t="shared" si="23"/>
        <v>3.0036259982926472E-2</v>
      </c>
      <c r="L119" s="5">
        <v>0.21209998133416308</v>
      </c>
      <c r="M119" s="5">
        <v>0.32980000042011887</v>
      </c>
      <c r="N119" s="5">
        <v>0.71400004913457926</v>
      </c>
      <c r="O119" s="5">
        <v>0.74099976806481949</v>
      </c>
      <c r="P119" s="4">
        <f>VLOOKUP(B119,'Channel wise traffic'!$B$3:$F$368,2,FALSE)</f>
        <v>16968325</v>
      </c>
      <c r="Q119" s="4">
        <f>VLOOKUP(B119,'Channel wise traffic'!$B$3:$F$368,3,FALSE)</f>
        <v>12726244</v>
      </c>
      <c r="R119" s="4">
        <f>VLOOKUP(B119,'Channel wise traffic'!$B$3:$F$368,4,)</f>
        <v>5184766</v>
      </c>
      <c r="S119" s="4">
        <f>VLOOKUP(B119,'Channel wise traffic'!$B$3:$F$368,5,)</f>
        <v>12254901</v>
      </c>
      <c r="T119" s="5">
        <f>VLOOKUP(B119,'Channel wise traffic'!$B$3:$J$368,6,)</f>
        <v>6.0606022724211339E-2</v>
      </c>
      <c r="U119" s="5">
        <f>VLOOKUP(B119,'Channel wise traffic'!$B$3:$J$368,7,)</f>
        <v>6.0606065656974017E-2</v>
      </c>
      <c r="V119" s="5">
        <f>VLOOKUP(B119,'Channel wise traffic'!$B$3:$J$368,8,)</f>
        <v>6.0606203179589313E-2</v>
      </c>
      <c r="W119" s="5">
        <f>VLOOKUP(B119,'Channel wise traffic'!$B$3:$J$368,9,)</f>
        <v>6.060605536088115E-2</v>
      </c>
      <c r="X119" s="4">
        <f>VLOOKUP(B119,'Supporting Data'!$B$3:$J$368,2,)</f>
        <v>388059</v>
      </c>
      <c r="Y119" s="5">
        <f>VLOOKUP(B119,'Supporting Data'!$B$3:$J$368,3,)</f>
        <v>0.19</v>
      </c>
      <c r="Z119" s="4">
        <f>VLOOKUP(B119,'Supporting Data'!$B$3:$J$368,4,)</f>
        <v>31</v>
      </c>
      <c r="AA119" s="4">
        <f>VLOOKUP(B119,'Supporting Data'!$B$3:$J$368,5,)</f>
        <v>20</v>
      </c>
      <c r="AB119" s="4">
        <f>VLOOKUP(B119,'Supporting Data'!$B$3:$J$368,6,)</f>
        <v>29</v>
      </c>
      <c r="AC119" s="4">
        <f>VLOOKUP(B119,'Supporting Data'!$B$3:$J$368,7,)</f>
        <v>366</v>
      </c>
      <c r="AD119" s="4">
        <f>VLOOKUP(B119,'Supporting Data'!$B$3:$J$368,8,)</f>
        <v>36</v>
      </c>
      <c r="AE119" s="5">
        <f>VLOOKUP(B119,'Supporting Data'!$B$3:$J$368,9,)</f>
        <v>0.94</v>
      </c>
      <c r="AF119" s="5">
        <f t="shared" si="24"/>
        <v>6.0606059924187321E-2</v>
      </c>
      <c r="AG119" s="4">
        <f t="shared" si="17"/>
        <v>9997171</v>
      </c>
      <c r="AH119" s="4">
        <f t="shared" si="18"/>
        <v>3297067</v>
      </c>
      <c r="AI119" s="4">
        <f t="shared" si="19"/>
        <v>2354106</v>
      </c>
      <c r="AJ119" s="4">
        <f t="shared" si="20"/>
        <v>1744392</v>
      </c>
      <c r="AK119" s="5">
        <f t="shared" si="25"/>
        <v>4.0011730490828956E-2</v>
      </c>
      <c r="AL119" s="5">
        <f t="shared" si="26"/>
        <v>-1.1766306134202154E-3</v>
      </c>
      <c r="AM119" s="5">
        <f t="shared" si="27"/>
        <v>0.1039629265236488</v>
      </c>
      <c r="AN119" s="5">
        <f t="shared" si="28"/>
        <v>9.246269927953743E-2</v>
      </c>
    </row>
    <row r="120" spans="2:40" x14ac:dyDescent="0.3">
      <c r="B120" s="3">
        <v>43583</v>
      </c>
      <c r="C120" s="4">
        <v>46236443</v>
      </c>
      <c r="D120" s="4">
        <v>9224170</v>
      </c>
      <c r="E120" s="4">
        <v>3261666</v>
      </c>
      <c r="F120" s="4">
        <v>2151395</v>
      </c>
      <c r="G120" s="7">
        <v>1644526</v>
      </c>
      <c r="H120" s="5">
        <f t="shared" si="16"/>
        <v>3.5567744690048933E-2</v>
      </c>
      <c r="I120" s="5">
        <f t="shared" si="21"/>
        <v>-0.14794268586809256</v>
      </c>
      <c r="J120" s="5">
        <f t="shared" si="22"/>
        <v>-9.6153739053844722E-3</v>
      </c>
      <c r="K120" s="5">
        <f t="shared" si="23"/>
        <v>-0.13967029406360465</v>
      </c>
      <c r="L120" s="5">
        <v>0.19949999181381664</v>
      </c>
      <c r="M120" s="5">
        <v>0.3535999444936509</v>
      </c>
      <c r="N120" s="5">
        <v>0.65960003262136591</v>
      </c>
      <c r="O120" s="5">
        <v>0.76439984289263474</v>
      </c>
      <c r="P120" s="4">
        <f>VLOOKUP(B120,'Channel wise traffic'!$B$3:$F$368,2,FALSE)</f>
        <v>16645119</v>
      </c>
      <c r="Q120" s="4">
        <f>VLOOKUP(B120,'Channel wise traffic'!$B$3:$F$368,3,FALSE)</f>
        <v>12483839</v>
      </c>
      <c r="R120" s="4">
        <f>VLOOKUP(B120,'Channel wise traffic'!$B$3:$F$368,4,)</f>
        <v>5086008</v>
      </c>
      <c r="S120" s="4">
        <f>VLOOKUP(B120,'Channel wise traffic'!$B$3:$F$368,5,)</f>
        <v>12021475</v>
      </c>
      <c r="T120" s="5">
        <f>VLOOKUP(B120,'Channel wise traffic'!$B$3:$J$368,6,)</f>
        <v>-9.6153788942305862E-3</v>
      </c>
      <c r="U120" s="5">
        <f>VLOOKUP(B120,'Channel wise traffic'!$B$3:$J$368,7,)</f>
        <v>-9.6154380128206096E-3</v>
      </c>
      <c r="V120" s="5">
        <f>VLOOKUP(B120,'Channel wise traffic'!$B$3:$J$368,8,)</f>
        <v>-9.6154389143408014E-3</v>
      </c>
      <c r="W120" s="5">
        <f>VLOOKUP(B120,'Channel wise traffic'!$B$3:$J$368,9,)</f>
        <v>-9.6153560976317554E-3</v>
      </c>
      <c r="X120" s="4">
        <f>VLOOKUP(B120,'Supporting Data'!$B$3:$J$368,2,)</f>
        <v>394554</v>
      </c>
      <c r="Y120" s="5">
        <f>VLOOKUP(B120,'Supporting Data'!$B$3:$J$368,3,)</f>
        <v>0.18</v>
      </c>
      <c r="Z120" s="4">
        <f>VLOOKUP(B120,'Supporting Data'!$B$3:$J$368,4,)</f>
        <v>30</v>
      </c>
      <c r="AA120" s="4">
        <f>VLOOKUP(B120,'Supporting Data'!$B$3:$J$368,5,)</f>
        <v>20</v>
      </c>
      <c r="AB120" s="4">
        <f>VLOOKUP(B120,'Supporting Data'!$B$3:$J$368,6,)</f>
        <v>29</v>
      </c>
      <c r="AC120" s="4">
        <f>VLOOKUP(B120,'Supporting Data'!$B$3:$J$368,7,)</f>
        <v>389</v>
      </c>
      <c r="AD120" s="4">
        <f>VLOOKUP(B120,'Supporting Data'!$B$3:$J$368,8,)</f>
        <v>31</v>
      </c>
      <c r="AE120" s="5">
        <f>VLOOKUP(B120,'Supporting Data'!$B$3:$J$368,9,)</f>
        <v>0.93</v>
      </c>
      <c r="AF120" s="5">
        <f t="shared" si="24"/>
        <v>-9.6153739053844306E-3</v>
      </c>
      <c r="AG120" s="4">
        <f t="shared" si="17"/>
        <v>9224170</v>
      </c>
      <c r="AH120" s="4">
        <f t="shared" si="18"/>
        <v>3261666</v>
      </c>
      <c r="AI120" s="4">
        <f t="shared" si="19"/>
        <v>2151395</v>
      </c>
      <c r="AJ120" s="4">
        <f t="shared" si="20"/>
        <v>1644526</v>
      </c>
      <c r="AK120" s="5">
        <f t="shared" si="25"/>
        <v>-8.6538485343540472E-2</v>
      </c>
      <c r="AL120" s="5">
        <f t="shared" si="26"/>
        <v>-7.7670004493355149E-2</v>
      </c>
      <c r="AM120" s="5">
        <f t="shared" si="27"/>
        <v>-8.7081369355668237E-2</v>
      </c>
      <c r="AN120" s="5">
        <f t="shared" si="28"/>
        <v>-0.14794268586809256</v>
      </c>
    </row>
    <row r="121" spans="2:40" x14ac:dyDescent="0.3">
      <c r="B121" s="3">
        <v>43584</v>
      </c>
      <c r="C121" s="4">
        <v>20631473</v>
      </c>
      <c r="D121" s="4">
        <v>5209447</v>
      </c>
      <c r="E121" s="4">
        <v>2062941</v>
      </c>
      <c r="F121" s="4">
        <v>1475828</v>
      </c>
      <c r="G121" s="7">
        <v>1210178</v>
      </c>
      <c r="H121" s="5">
        <f t="shared" si="16"/>
        <v>5.8656887949784291E-2</v>
      </c>
      <c r="I121" s="5">
        <f t="shared" si="21"/>
        <v>-0.17094798772087394</v>
      </c>
      <c r="J121" s="5">
        <f t="shared" si="22"/>
        <v>-1.041664768062156E-2</v>
      </c>
      <c r="K121" s="5">
        <f t="shared" si="23"/>
        <v>-0.16222114050726522</v>
      </c>
      <c r="L121" s="5">
        <v>0.25250000327170047</v>
      </c>
      <c r="M121" s="5">
        <v>0.39599999769649252</v>
      </c>
      <c r="N121" s="5">
        <v>0.71540000416880556</v>
      </c>
      <c r="O121" s="5">
        <v>0.81999934951769449</v>
      </c>
      <c r="P121" s="4">
        <f>VLOOKUP(B121,'Channel wise traffic'!$B$3:$F$368,2,FALSE)</f>
        <v>7427330</v>
      </c>
      <c r="Q121" s="4">
        <f>VLOOKUP(B121,'Channel wise traffic'!$B$3:$F$368,3,FALSE)</f>
        <v>5570497</v>
      </c>
      <c r="R121" s="4">
        <f>VLOOKUP(B121,'Channel wise traffic'!$B$3:$F$368,4,)</f>
        <v>2269462</v>
      </c>
      <c r="S121" s="4">
        <f>VLOOKUP(B121,'Channel wise traffic'!$B$3:$F$368,5,)</f>
        <v>5364183</v>
      </c>
      <c r="T121" s="5">
        <f>VLOOKUP(B121,'Channel wise traffic'!$B$3:$J$368,6,)</f>
        <v>-1.0416611151910726E-2</v>
      </c>
      <c r="U121" s="5">
        <f>VLOOKUP(B121,'Channel wise traffic'!$B$3:$J$368,7,)</f>
        <v>-1.0416699975520194E-2</v>
      </c>
      <c r="V121" s="5">
        <f>VLOOKUP(B121,'Channel wise traffic'!$B$3:$J$368,8,)</f>
        <v>-1.0416634871853403E-2</v>
      </c>
      <c r="W121" s="5">
        <f>VLOOKUP(B121,'Channel wise traffic'!$B$3:$J$368,9,)</f>
        <v>-1.0416651293350898E-2</v>
      </c>
      <c r="X121" s="4">
        <f>VLOOKUP(B121,'Supporting Data'!$B$3:$J$368,2,)</f>
        <v>395744</v>
      </c>
      <c r="Y121" s="5">
        <f>VLOOKUP(B121,'Supporting Data'!$B$3:$J$368,3,)</f>
        <v>0.18</v>
      </c>
      <c r="Z121" s="4">
        <f>VLOOKUP(B121,'Supporting Data'!$B$3:$J$368,4,)</f>
        <v>38</v>
      </c>
      <c r="AA121" s="4">
        <f>VLOOKUP(B121,'Supporting Data'!$B$3:$J$368,5,)</f>
        <v>20</v>
      </c>
      <c r="AB121" s="4">
        <f>VLOOKUP(B121,'Supporting Data'!$B$3:$J$368,6,)</f>
        <v>27</v>
      </c>
      <c r="AC121" s="4">
        <f>VLOOKUP(B121,'Supporting Data'!$B$3:$J$368,7,)</f>
        <v>366</v>
      </c>
      <c r="AD121" s="4">
        <f>VLOOKUP(B121,'Supporting Data'!$B$3:$J$368,8,)</f>
        <v>31</v>
      </c>
      <c r="AE121" s="5">
        <f>VLOOKUP(B121,'Supporting Data'!$B$3:$J$368,9,)</f>
        <v>0.91</v>
      </c>
      <c r="AF121" s="5">
        <f t="shared" si="24"/>
        <v>-1.0416647680621562E-2</v>
      </c>
      <c r="AG121" s="4">
        <f t="shared" si="17"/>
        <v>5209447</v>
      </c>
      <c r="AH121" s="4">
        <f t="shared" si="18"/>
        <v>2062940.9999999998</v>
      </c>
      <c r="AI121" s="4">
        <f t="shared" si="19"/>
        <v>1475828</v>
      </c>
      <c r="AJ121" s="4">
        <f t="shared" si="20"/>
        <v>1210178</v>
      </c>
      <c r="AK121" s="5">
        <f t="shared" si="25"/>
        <v>-2.9631783472781947E-2</v>
      </c>
      <c r="AL121" s="5">
        <f t="shared" si="26"/>
        <v>-6.7315691245989906E-2</v>
      </c>
      <c r="AM121" s="5">
        <f t="shared" si="27"/>
        <v>-0.12949452302124198</v>
      </c>
      <c r="AN121" s="5">
        <f t="shared" si="28"/>
        <v>-0.17094798772087394</v>
      </c>
    </row>
    <row r="122" spans="2:40" x14ac:dyDescent="0.3">
      <c r="B122" s="3">
        <v>43585</v>
      </c>
      <c r="C122" s="4">
        <v>21065820</v>
      </c>
      <c r="D122" s="4">
        <v>5319119</v>
      </c>
      <c r="E122" s="4">
        <v>2148924</v>
      </c>
      <c r="F122" s="4">
        <v>1490279</v>
      </c>
      <c r="G122" s="7">
        <v>1246469</v>
      </c>
      <c r="H122" s="5">
        <f t="shared" si="16"/>
        <v>5.9170210321743945E-2</v>
      </c>
      <c r="I122" s="5">
        <f t="shared" si="21"/>
        <v>8.5294138133996444E-2</v>
      </c>
      <c r="J122" s="5">
        <f t="shared" si="22"/>
        <v>2.105264127287465E-2</v>
      </c>
      <c r="K122" s="5">
        <f t="shared" si="23"/>
        <v>6.2916929318195036E-2</v>
      </c>
      <c r="L122" s="5">
        <v>0.25249997389135576</v>
      </c>
      <c r="M122" s="5">
        <v>0.40399998571191958</v>
      </c>
      <c r="N122" s="5">
        <v>0.69350009586192907</v>
      </c>
      <c r="O122" s="5">
        <v>0.83639976138696182</v>
      </c>
      <c r="P122" s="4">
        <f>VLOOKUP(B122,'Channel wise traffic'!$B$3:$F$368,2,FALSE)</f>
        <v>7583695</v>
      </c>
      <c r="Q122" s="4">
        <f>VLOOKUP(B122,'Channel wise traffic'!$B$3:$F$368,3,FALSE)</f>
        <v>5687771</v>
      </c>
      <c r="R122" s="4">
        <f>VLOOKUP(B122,'Channel wise traffic'!$B$3:$F$368,4,)</f>
        <v>2317240</v>
      </c>
      <c r="S122" s="4">
        <f>VLOOKUP(B122,'Channel wise traffic'!$B$3:$F$368,5,)</f>
        <v>5477113</v>
      </c>
      <c r="T122" s="5">
        <f>VLOOKUP(B122,'Channel wise traffic'!$B$3:$J$368,6,)</f>
        <v>2.1052652837560748E-2</v>
      </c>
      <c r="U122" s="5">
        <f>VLOOKUP(B122,'Channel wise traffic'!$B$3:$J$368,7,)</f>
        <v>2.1052699606516345E-2</v>
      </c>
      <c r="V122" s="5">
        <f>VLOOKUP(B122,'Channel wise traffic'!$B$3:$J$368,8,)</f>
        <v>2.1052566643548154E-2</v>
      </c>
      <c r="W122" s="5">
        <f>VLOOKUP(B122,'Channel wise traffic'!$B$3:$J$368,9,)</f>
        <v>2.1052600181612036E-2</v>
      </c>
      <c r="X122" s="4">
        <f>VLOOKUP(B122,'Supporting Data'!$B$3:$J$368,2,)</f>
        <v>405172</v>
      </c>
      <c r="Y122" s="5">
        <f>VLOOKUP(B122,'Supporting Data'!$B$3:$J$368,3,)</f>
        <v>0.17</v>
      </c>
      <c r="Z122" s="4">
        <f>VLOOKUP(B122,'Supporting Data'!$B$3:$J$368,4,)</f>
        <v>33</v>
      </c>
      <c r="AA122" s="4">
        <f>VLOOKUP(B122,'Supporting Data'!$B$3:$J$368,5,)</f>
        <v>19</v>
      </c>
      <c r="AB122" s="4">
        <f>VLOOKUP(B122,'Supporting Data'!$B$3:$J$368,6,)</f>
        <v>27</v>
      </c>
      <c r="AC122" s="4">
        <f>VLOOKUP(B122,'Supporting Data'!$B$3:$J$368,7,)</f>
        <v>380</v>
      </c>
      <c r="AD122" s="4">
        <f>VLOOKUP(B122,'Supporting Data'!$B$3:$J$368,8,)</f>
        <v>34</v>
      </c>
      <c r="AE122" s="5">
        <f>VLOOKUP(B122,'Supporting Data'!$B$3:$J$368,9,)</f>
        <v>0.94</v>
      </c>
      <c r="AF122" s="5">
        <f t="shared" si="24"/>
        <v>2.1052641272874699E-2</v>
      </c>
      <c r="AG122" s="4">
        <f t="shared" si="17"/>
        <v>5319119</v>
      </c>
      <c r="AH122" s="4">
        <f t="shared" si="18"/>
        <v>2148924</v>
      </c>
      <c r="AI122" s="4">
        <f t="shared" si="19"/>
        <v>1490279</v>
      </c>
      <c r="AJ122" s="4">
        <f t="shared" si="20"/>
        <v>1246469</v>
      </c>
      <c r="AK122" s="5">
        <f t="shared" si="25"/>
        <v>8.5540249805407198E-2</v>
      </c>
      <c r="AL122" s="5">
        <f t="shared" si="26"/>
        <v>0.14207877380300693</v>
      </c>
      <c r="AM122" s="5">
        <f t="shared" si="27"/>
        <v>5.3374159843988522E-2</v>
      </c>
      <c r="AN122" s="5">
        <f t="shared" si="28"/>
        <v>8.5294138133996444E-2</v>
      </c>
    </row>
    <row r="123" spans="2:40" x14ac:dyDescent="0.3">
      <c r="B123" s="3">
        <v>43586</v>
      </c>
      <c r="C123" s="4">
        <v>22803207</v>
      </c>
      <c r="D123" s="4">
        <v>5529777</v>
      </c>
      <c r="E123" s="4">
        <v>2278268</v>
      </c>
      <c r="F123" s="4">
        <v>1696398</v>
      </c>
      <c r="G123" s="7">
        <v>1460599</v>
      </c>
      <c r="H123" s="5">
        <f t="shared" si="16"/>
        <v>6.4052350180393486E-2</v>
      </c>
      <c r="I123" s="5">
        <f t="shared" si="21"/>
        <v>-1.1071457346926161E-2</v>
      </c>
      <c r="J123" s="5">
        <f t="shared" si="22"/>
        <v>5.0000000000000044E-2</v>
      </c>
      <c r="K123" s="5">
        <f t="shared" si="23"/>
        <v>-5.8163292711358228E-2</v>
      </c>
      <c r="L123" s="5">
        <v>0.24249996941219715</v>
      </c>
      <c r="M123" s="5">
        <v>0.41199997757594925</v>
      </c>
      <c r="N123" s="5">
        <v>0.7445998451455228</v>
      </c>
      <c r="O123" s="5">
        <v>0.86100018981394699</v>
      </c>
      <c r="P123" s="4">
        <f>VLOOKUP(B123,'Channel wise traffic'!$B$3:$F$368,2,FALSE)</f>
        <v>8209154</v>
      </c>
      <c r="Q123" s="4">
        <f>VLOOKUP(B123,'Channel wise traffic'!$B$3:$F$368,3,FALSE)</f>
        <v>6156866</v>
      </c>
      <c r="R123" s="4">
        <f>VLOOKUP(B123,'Channel wise traffic'!$B$3:$F$368,4,)</f>
        <v>2508352</v>
      </c>
      <c r="S123" s="4">
        <f>VLOOKUP(B123,'Channel wise traffic'!$B$3:$F$368,5,)</f>
        <v>5928833</v>
      </c>
      <c r="T123" s="5">
        <f>VLOOKUP(B123,'Channel wise traffic'!$B$3:$J$368,6,)</f>
        <v>4.9999987209400798E-2</v>
      </c>
      <c r="U123" s="5">
        <f>VLOOKUP(B123,'Channel wise traffic'!$B$3:$J$368,7,)</f>
        <v>5.0000162014270488E-2</v>
      </c>
      <c r="V123" s="5">
        <f>VLOOKUP(B123,'Channel wise traffic'!$B$3:$J$368,8,)</f>
        <v>4.9999853489482771E-2</v>
      </c>
      <c r="W123" s="5">
        <f>VLOOKUP(B123,'Channel wise traffic'!$B$3:$J$368,9,)</f>
        <v>4.9999929159756817E-2</v>
      </c>
      <c r="X123" s="4">
        <f>VLOOKUP(B123,'Supporting Data'!$B$3:$J$368,2,)</f>
        <v>410255</v>
      </c>
      <c r="Y123" s="5">
        <f>VLOOKUP(B123,'Supporting Data'!$B$3:$J$368,3,)</f>
        <v>0.18</v>
      </c>
      <c r="Z123" s="4">
        <f>VLOOKUP(B123,'Supporting Data'!$B$3:$J$368,4,)</f>
        <v>40</v>
      </c>
      <c r="AA123" s="4">
        <f>VLOOKUP(B123,'Supporting Data'!$B$3:$J$368,5,)</f>
        <v>18</v>
      </c>
      <c r="AB123" s="4">
        <f>VLOOKUP(B123,'Supporting Data'!$B$3:$J$368,6,)</f>
        <v>27</v>
      </c>
      <c r="AC123" s="4">
        <f>VLOOKUP(B123,'Supporting Data'!$B$3:$J$368,7,)</f>
        <v>378</v>
      </c>
      <c r="AD123" s="4">
        <f>VLOOKUP(B123,'Supporting Data'!$B$3:$J$368,8,)</f>
        <v>35</v>
      </c>
      <c r="AE123" s="5">
        <f>VLOOKUP(B123,'Supporting Data'!$B$3:$J$368,9,)</f>
        <v>0.94</v>
      </c>
      <c r="AF123" s="5">
        <f t="shared" si="24"/>
        <v>0.05</v>
      </c>
      <c r="AG123" s="4">
        <f t="shared" si="17"/>
        <v>5529777</v>
      </c>
      <c r="AH123" s="4">
        <f t="shared" si="18"/>
        <v>2278268</v>
      </c>
      <c r="AI123" s="4">
        <f t="shared" si="19"/>
        <v>1696398</v>
      </c>
      <c r="AJ123" s="4">
        <f t="shared" si="20"/>
        <v>1460599</v>
      </c>
      <c r="AK123" s="5">
        <f t="shared" si="25"/>
        <v>-2.9999994737581637E-2</v>
      </c>
      <c r="AL123" s="5">
        <f t="shared" si="26"/>
        <v>-2.0490324932811776E-2</v>
      </c>
      <c r="AM123" s="5">
        <f t="shared" si="27"/>
        <v>-3.9326825771033969E-2</v>
      </c>
      <c r="AN123" s="5">
        <f t="shared" si="28"/>
        <v>-1.1071457346926161E-2</v>
      </c>
    </row>
    <row r="124" spans="2:40" x14ac:dyDescent="0.3">
      <c r="B124" s="3">
        <v>43587</v>
      </c>
      <c r="C124" s="4">
        <v>21282993</v>
      </c>
      <c r="D124" s="4">
        <v>5533578</v>
      </c>
      <c r="E124" s="4">
        <v>2169162</v>
      </c>
      <c r="F124" s="4">
        <v>1615158</v>
      </c>
      <c r="G124" s="7">
        <v>1284697</v>
      </c>
      <c r="H124" s="5">
        <f t="shared" si="16"/>
        <v>6.0362609713774752E-2</v>
      </c>
      <c r="I124" s="5">
        <f t="shared" si="21"/>
        <v>1.9271173724444424E-3</v>
      </c>
      <c r="J124" s="5">
        <f t="shared" si="22"/>
        <v>-6.6666675437362821E-2</v>
      </c>
      <c r="K124" s="5">
        <f t="shared" si="23"/>
        <v>7.3493350129709034E-2</v>
      </c>
      <c r="L124" s="5">
        <v>0.25999999154254289</v>
      </c>
      <c r="M124" s="5">
        <v>0.39199989590821704</v>
      </c>
      <c r="N124" s="5">
        <v>0.74459998838261043</v>
      </c>
      <c r="O124" s="5">
        <v>0.79540020233314634</v>
      </c>
      <c r="P124" s="4">
        <f>VLOOKUP(B124,'Channel wise traffic'!$B$3:$F$368,2,FALSE)</f>
        <v>7661877</v>
      </c>
      <c r="Q124" s="4">
        <f>VLOOKUP(B124,'Channel wise traffic'!$B$3:$F$368,3,FALSE)</f>
        <v>5746408</v>
      </c>
      <c r="R124" s="4">
        <f>VLOOKUP(B124,'Channel wise traffic'!$B$3:$F$368,4,)</f>
        <v>2341129</v>
      </c>
      <c r="S124" s="4">
        <f>VLOOKUP(B124,'Channel wise traffic'!$B$3:$F$368,5,)</f>
        <v>5533578</v>
      </c>
      <c r="T124" s="5">
        <f>VLOOKUP(B124,'Channel wise traffic'!$B$3:$J$368,6,)</f>
        <v>-6.6666674787682179E-2</v>
      </c>
      <c r="U124" s="5">
        <f>VLOOKUP(B124,'Channel wise traffic'!$B$3:$J$368,7,)</f>
        <v>-6.6666709978745686E-2</v>
      </c>
      <c r="V124" s="5">
        <f>VLOOKUP(B124,'Channel wise traffic'!$B$3:$J$368,8,)</f>
        <v>-6.666648062153957E-2</v>
      </c>
      <c r="W124" s="5">
        <f>VLOOKUP(B124,'Channel wise traffic'!$B$3:$J$368,9,)</f>
        <v>-6.6666576710796233E-2</v>
      </c>
      <c r="X124" s="4">
        <f>VLOOKUP(B124,'Supporting Data'!$B$3:$J$368,2,)</f>
        <v>390331</v>
      </c>
      <c r="Y124" s="5">
        <f>VLOOKUP(B124,'Supporting Data'!$B$3:$J$368,3,)</f>
        <v>0.19</v>
      </c>
      <c r="Z124" s="4">
        <f>VLOOKUP(B124,'Supporting Data'!$B$3:$J$368,4,)</f>
        <v>31</v>
      </c>
      <c r="AA124" s="4">
        <f>VLOOKUP(B124,'Supporting Data'!$B$3:$J$368,5,)</f>
        <v>18</v>
      </c>
      <c r="AB124" s="4">
        <f>VLOOKUP(B124,'Supporting Data'!$B$3:$J$368,6,)</f>
        <v>30</v>
      </c>
      <c r="AC124" s="4">
        <f>VLOOKUP(B124,'Supporting Data'!$B$3:$J$368,7,)</f>
        <v>378</v>
      </c>
      <c r="AD124" s="4">
        <f>VLOOKUP(B124,'Supporting Data'!$B$3:$J$368,8,)</f>
        <v>36</v>
      </c>
      <c r="AE124" s="5">
        <f>VLOOKUP(B124,'Supporting Data'!$B$3:$J$368,9,)</f>
        <v>0.95</v>
      </c>
      <c r="AF124" s="5">
        <f t="shared" si="24"/>
        <v>-6.6666675437362821E-2</v>
      </c>
      <c r="AG124" s="4">
        <f t="shared" si="17"/>
        <v>5533577.9999999991</v>
      </c>
      <c r="AH124" s="4">
        <f t="shared" si="18"/>
        <v>2169162</v>
      </c>
      <c r="AI124" s="4">
        <f t="shared" si="19"/>
        <v>1615158</v>
      </c>
      <c r="AJ124" s="4">
        <f t="shared" si="20"/>
        <v>1284697</v>
      </c>
      <c r="AK124" s="5">
        <f t="shared" si="25"/>
        <v>-2.9333246328016149E-2</v>
      </c>
      <c r="AL124" s="5">
        <f t="shared" si="26"/>
        <v>-9.111021069321823E-3</v>
      </c>
      <c r="AM124" s="5">
        <f t="shared" si="27"/>
        <v>6.3901627379711723E-2</v>
      </c>
      <c r="AN124" s="5">
        <f t="shared" si="28"/>
        <v>1.9271173724444424E-3</v>
      </c>
    </row>
    <row r="125" spans="2:40" x14ac:dyDescent="0.3">
      <c r="B125" s="3">
        <v>43588</v>
      </c>
      <c r="C125" s="4">
        <v>20848646</v>
      </c>
      <c r="D125" s="4">
        <v>5264283</v>
      </c>
      <c r="E125" s="4">
        <v>2147827</v>
      </c>
      <c r="F125" s="4">
        <v>1552235</v>
      </c>
      <c r="G125" s="7">
        <v>1260104</v>
      </c>
      <c r="H125" s="5">
        <f t="shared" si="16"/>
        <v>6.0440567699216532E-2</v>
      </c>
      <c r="I125" s="5">
        <f t="shared" si="21"/>
        <v>-3.6611108180407914E-2</v>
      </c>
      <c r="J125" s="5">
        <f t="shared" si="22"/>
        <v>-5.8823555966640351E-2</v>
      </c>
      <c r="K125" s="5">
        <f t="shared" si="23"/>
        <v>2.3600726438755881E-2</v>
      </c>
      <c r="L125" s="5">
        <v>0.25249999448405425</v>
      </c>
      <c r="M125" s="5">
        <v>0.40799991185884193</v>
      </c>
      <c r="N125" s="5">
        <v>0.72270019885214221</v>
      </c>
      <c r="O125" s="5">
        <v>0.81179975970133389</v>
      </c>
      <c r="P125" s="4">
        <f>VLOOKUP(B125,'Channel wise traffic'!$B$3:$F$368,2,FALSE)</f>
        <v>7505512</v>
      </c>
      <c r="Q125" s="4">
        <f>VLOOKUP(B125,'Channel wise traffic'!$B$3:$F$368,3,FALSE)</f>
        <v>5629134</v>
      </c>
      <c r="R125" s="4">
        <f>VLOOKUP(B125,'Channel wise traffic'!$B$3:$F$368,4,)</f>
        <v>2293351</v>
      </c>
      <c r="S125" s="4">
        <f>VLOOKUP(B125,'Channel wise traffic'!$B$3:$F$368,5,)</f>
        <v>5420648</v>
      </c>
      <c r="T125" s="5">
        <f>VLOOKUP(B125,'Channel wise traffic'!$B$3:$J$368,6,)</f>
        <v>-5.8823588422601936E-2</v>
      </c>
      <c r="U125" s="5">
        <f>VLOOKUP(B125,'Channel wise traffic'!$B$3:$J$368,7,)</f>
        <v>-5.8823549082044568E-2</v>
      </c>
      <c r="V125" s="5">
        <f>VLOOKUP(B125,'Channel wise traffic'!$B$3:$J$368,8,)</f>
        <v>-5.8823360426152771E-2</v>
      </c>
      <c r="W125" s="5">
        <f>VLOOKUP(B125,'Channel wise traffic'!$B$3:$J$368,9,)</f>
        <v>-5.8823447704446141E-2</v>
      </c>
      <c r="X125" s="4">
        <f>VLOOKUP(B125,'Supporting Data'!$B$3:$J$368,2,)</f>
        <v>400375</v>
      </c>
      <c r="Y125" s="5">
        <f>VLOOKUP(B125,'Supporting Data'!$B$3:$J$368,3,)</f>
        <v>0.18</v>
      </c>
      <c r="Z125" s="4">
        <f>VLOOKUP(B125,'Supporting Data'!$B$3:$J$368,4,)</f>
        <v>37</v>
      </c>
      <c r="AA125" s="4">
        <f>VLOOKUP(B125,'Supporting Data'!$B$3:$J$368,5,)</f>
        <v>18</v>
      </c>
      <c r="AB125" s="4">
        <f>VLOOKUP(B125,'Supporting Data'!$B$3:$J$368,6,)</f>
        <v>27</v>
      </c>
      <c r="AC125" s="4">
        <f>VLOOKUP(B125,'Supporting Data'!$B$3:$J$368,7,)</f>
        <v>365</v>
      </c>
      <c r="AD125" s="4">
        <f>VLOOKUP(B125,'Supporting Data'!$B$3:$J$368,8,)</f>
        <v>37</v>
      </c>
      <c r="AE125" s="5">
        <f>VLOOKUP(B125,'Supporting Data'!$B$3:$J$368,9,)</f>
        <v>0.93</v>
      </c>
      <c r="AF125" s="5">
        <f t="shared" si="24"/>
        <v>-5.8823555966640372E-2</v>
      </c>
      <c r="AG125" s="4">
        <f t="shared" si="17"/>
        <v>5264283</v>
      </c>
      <c r="AH125" s="4">
        <f t="shared" si="18"/>
        <v>2147827</v>
      </c>
      <c r="AI125" s="4">
        <f t="shared" si="19"/>
        <v>1552235</v>
      </c>
      <c r="AJ125" s="4">
        <f t="shared" si="20"/>
        <v>1260104</v>
      </c>
      <c r="AK125" s="5">
        <f t="shared" si="25"/>
        <v>-8.5972798040364395E-2</v>
      </c>
      <c r="AL125" s="5">
        <f t="shared" si="26"/>
        <v>-1.8623439974485789E-2</v>
      </c>
      <c r="AM125" s="5">
        <f t="shared" si="27"/>
        <v>1.204490138946035E-2</v>
      </c>
      <c r="AN125" s="5">
        <f t="shared" si="28"/>
        <v>-3.6611108180407914E-2</v>
      </c>
    </row>
    <row r="126" spans="2:40" x14ac:dyDescent="0.3">
      <c r="B126" s="3">
        <v>43589</v>
      </c>
      <c r="C126" s="4">
        <v>43094160</v>
      </c>
      <c r="D126" s="4">
        <v>9321266</v>
      </c>
      <c r="E126" s="4">
        <v>3042461</v>
      </c>
      <c r="F126" s="4">
        <v>1986118</v>
      </c>
      <c r="G126" s="7">
        <v>1487205</v>
      </c>
      <c r="H126" s="5">
        <f t="shared" si="16"/>
        <v>3.4510592618582192E-2</v>
      </c>
      <c r="I126" s="5">
        <f t="shared" si="21"/>
        <v>-0.14743647070153953</v>
      </c>
      <c r="J126" s="5">
        <f t="shared" si="22"/>
        <v>-8.5714295413028663E-2</v>
      </c>
      <c r="K126" s="5">
        <f t="shared" si="23"/>
        <v>-6.750862993794049E-2</v>
      </c>
      <c r="L126" s="5">
        <v>0.21629998125035968</v>
      </c>
      <c r="M126" s="5">
        <v>0.32639997614058003</v>
      </c>
      <c r="N126" s="5">
        <v>0.65279982224915944</v>
      </c>
      <c r="O126" s="5">
        <v>0.74879992024643049</v>
      </c>
      <c r="P126" s="4">
        <f>VLOOKUP(B126,'Channel wise traffic'!$B$3:$F$368,2,FALSE)</f>
        <v>15513897</v>
      </c>
      <c r="Q126" s="4">
        <f>VLOOKUP(B126,'Channel wise traffic'!$B$3:$F$368,3,FALSE)</f>
        <v>11635423</v>
      </c>
      <c r="R126" s="4">
        <f>VLOOKUP(B126,'Channel wise traffic'!$B$3:$F$368,4,)</f>
        <v>4740357</v>
      </c>
      <c r="S126" s="4">
        <f>VLOOKUP(B126,'Channel wise traffic'!$B$3:$F$368,5,)</f>
        <v>11204481</v>
      </c>
      <c r="T126" s="5">
        <f>VLOOKUP(B126,'Channel wise traffic'!$B$3:$J$368,6,)</f>
        <v>-8.5714294133333757E-2</v>
      </c>
      <c r="U126" s="5">
        <f>VLOOKUP(B126,'Channel wise traffic'!$B$3:$J$368,7,)</f>
        <v>-8.5714292449523999E-2</v>
      </c>
      <c r="V126" s="5">
        <f>VLOOKUP(B126,'Channel wise traffic'!$B$3:$J$368,8,)</f>
        <v>-8.5714379395328555E-2</v>
      </c>
      <c r="W126" s="5">
        <f>VLOOKUP(B126,'Channel wise traffic'!$B$3:$J$368,9,)</f>
        <v>-8.5714278719999482E-2</v>
      </c>
      <c r="X126" s="4">
        <f>VLOOKUP(B126,'Supporting Data'!$B$3:$J$368,2,)</f>
        <v>400472</v>
      </c>
      <c r="Y126" s="5">
        <f>VLOOKUP(B126,'Supporting Data'!$B$3:$J$368,3,)</f>
        <v>0.19</v>
      </c>
      <c r="Z126" s="4">
        <f>VLOOKUP(B126,'Supporting Data'!$B$3:$J$368,4,)</f>
        <v>39</v>
      </c>
      <c r="AA126" s="4">
        <f>VLOOKUP(B126,'Supporting Data'!$B$3:$J$368,5,)</f>
        <v>19</v>
      </c>
      <c r="AB126" s="4">
        <f>VLOOKUP(B126,'Supporting Data'!$B$3:$J$368,6,)</f>
        <v>30</v>
      </c>
      <c r="AC126" s="4">
        <f>VLOOKUP(B126,'Supporting Data'!$B$3:$J$368,7,)</f>
        <v>370</v>
      </c>
      <c r="AD126" s="4">
        <f>VLOOKUP(B126,'Supporting Data'!$B$3:$J$368,8,)</f>
        <v>40</v>
      </c>
      <c r="AE126" s="5">
        <f>VLOOKUP(B126,'Supporting Data'!$B$3:$J$368,9,)</f>
        <v>0.94</v>
      </c>
      <c r="AF126" s="5">
        <f t="shared" si="24"/>
        <v>-8.5714295413028635E-2</v>
      </c>
      <c r="AG126" s="4">
        <f t="shared" si="17"/>
        <v>9321266</v>
      </c>
      <c r="AH126" s="4">
        <f t="shared" si="18"/>
        <v>3042461</v>
      </c>
      <c r="AI126" s="4">
        <f t="shared" si="19"/>
        <v>1986118</v>
      </c>
      <c r="AJ126" s="4">
        <f t="shared" si="20"/>
        <v>1487205</v>
      </c>
      <c r="AK126" s="5">
        <f t="shared" si="25"/>
        <v>-6.7609626763411423E-2</v>
      </c>
      <c r="AL126" s="5">
        <f t="shared" si="26"/>
        <v>-7.7221967281829618E-2</v>
      </c>
      <c r="AM126" s="5">
        <f t="shared" si="27"/>
        <v>-0.15631751501419222</v>
      </c>
      <c r="AN126" s="5">
        <f t="shared" si="28"/>
        <v>-0.14743647070153953</v>
      </c>
    </row>
    <row r="127" spans="2:40" x14ac:dyDescent="0.3">
      <c r="B127" s="3">
        <v>43590</v>
      </c>
      <c r="C127" s="4">
        <v>43991955</v>
      </c>
      <c r="D127" s="4">
        <v>8868778</v>
      </c>
      <c r="E127" s="4">
        <v>3136000</v>
      </c>
      <c r="F127" s="4">
        <v>2068505</v>
      </c>
      <c r="G127" s="7">
        <v>1532762</v>
      </c>
      <c r="H127" s="5">
        <f t="shared" si="16"/>
        <v>3.4841870519280171E-2</v>
      </c>
      <c r="I127" s="5">
        <f t="shared" si="21"/>
        <v>-6.796122408523797E-2</v>
      </c>
      <c r="J127" s="5">
        <f t="shared" si="22"/>
        <v>-4.8543699609418511E-2</v>
      </c>
      <c r="K127" s="5">
        <f t="shared" si="23"/>
        <v>-2.040821472079013E-2</v>
      </c>
      <c r="L127" s="5">
        <v>0.2015999970903771</v>
      </c>
      <c r="M127" s="5">
        <v>0.35360001118530648</v>
      </c>
      <c r="N127" s="5">
        <v>0.65959980867346935</v>
      </c>
      <c r="O127" s="5">
        <v>0.74099990089460743</v>
      </c>
      <c r="P127" s="4">
        <f>VLOOKUP(B127,'Channel wise traffic'!$B$3:$F$368,2,FALSE)</f>
        <v>15837104</v>
      </c>
      <c r="Q127" s="4">
        <f>VLOOKUP(B127,'Channel wise traffic'!$B$3:$F$368,3,FALSE)</f>
        <v>11877828</v>
      </c>
      <c r="R127" s="4">
        <f>VLOOKUP(B127,'Channel wise traffic'!$B$3:$F$368,4,)</f>
        <v>4839115</v>
      </c>
      <c r="S127" s="4">
        <f>VLOOKUP(B127,'Channel wise traffic'!$B$3:$F$368,5,)</f>
        <v>11437908</v>
      </c>
      <c r="T127" s="5">
        <f>VLOOKUP(B127,'Channel wise traffic'!$B$3:$J$368,6,)</f>
        <v>-4.8543660156469937E-2</v>
      </c>
      <c r="U127" s="5">
        <f>VLOOKUP(B127,'Channel wise traffic'!$B$3:$J$368,7,)</f>
        <v>-4.8543641102708923E-2</v>
      </c>
      <c r="V127" s="5">
        <f>VLOOKUP(B127,'Channel wise traffic'!$B$3:$J$368,8,)</f>
        <v>-4.8543572876802443E-2</v>
      </c>
      <c r="W127" s="5">
        <f>VLOOKUP(B127,'Channel wise traffic'!$B$3:$J$368,9,)</f>
        <v>-4.8543710318409317E-2</v>
      </c>
      <c r="X127" s="4">
        <f>VLOOKUP(B127,'Supporting Data'!$B$3:$J$368,2,)</f>
        <v>387617</v>
      </c>
      <c r="Y127" s="5">
        <f>VLOOKUP(B127,'Supporting Data'!$B$3:$J$368,3,)</f>
        <v>0.18</v>
      </c>
      <c r="Z127" s="4">
        <f>VLOOKUP(B127,'Supporting Data'!$B$3:$J$368,4,)</f>
        <v>34</v>
      </c>
      <c r="AA127" s="4">
        <f>VLOOKUP(B127,'Supporting Data'!$B$3:$J$368,5,)</f>
        <v>21</v>
      </c>
      <c r="AB127" s="4">
        <f>VLOOKUP(B127,'Supporting Data'!$B$3:$J$368,6,)</f>
        <v>28</v>
      </c>
      <c r="AC127" s="4">
        <f>VLOOKUP(B127,'Supporting Data'!$B$3:$J$368,7,)</f>
        <v>397</v>
      </c>
      <c r="AD127" s="4">
        <f>VLOOKUP(B127,'Supporting Data'!$B$3:$J$368,8,)</f>
        <v>36</v>
      </c>
      <c r="AE127" s="5">
        <f>VLOOKUP(B127,'Supporting Data'!$B$3:$J$368,9,)</f>
        <v>0.93</v>
      </c>
      <c r="AF127" s="5">
        <f t="shared" si="24"/>
        <v>-4.8543699609418484E-2</v>
      </c>
      <c r="AG127" s="4">
        <f t="shared" si="17"/>
        <v>8868778</v>
      </c>
      <c r="AH127" s="4">
        <f t="shared" si="18"/>
        <v>3136000</v>
      </c>
      <c r="AI127" s="4">
        <f t="shared" si="19"/>
        <v>2068504.9999999998</v>
      </c>
      <c r="AJ127" s="4">
        <f t="shared" si="20"/>
        <v>1532762</v>
      </c>
      <c r="AK127" s="5">
        <f t="shared" si="25"/>
        <v>-3.8528344555661898E-2</v>
      </c>
      <c r="AL127" s="5">
        <f t="shared" si="26"/>
        <v>-3.8528163214749722E-2</v>
      </c>
      <c r="AM127" s="5">
        <f t="shared" si="27"/>
        <v>-3.8528489654387155E-2</v>
      </c>
      <c r="AN127" s="5">
        <f t="shared" si="28"/>
        <v>-6.796122408523797E-2</v>
      </c>
    </row>
    <row r="128" spans="2:40" x14ac:dyDescent="0.3">
      <c r="B128" s="3">
        <v>43591</v>
      </c>
      <c r="C128" s="4">
        <v>21717340</v>
      </c>
      <c r="D128" s="4">
        <v>5157868</v>
      </c>
      <c r="E128" s="4">
        <v>1959989</v>
      </c>
      <c r="F128" s="4">
        <v>1430792</v>
      </c>
      <c r="G128" s="7">
        <v>1161517</v>
      </c>
      <c r="H128" s="5">
        <f t="shared" si="16"/>
        <v>5.3483391612416623E-2</v>
      </c>
      <c r="I128" s="5">
        <f t="shared" si="21"/>
        <v>-4.0209787320542922E-2</v>
      </c>
      <c r="J128" s="5">
        <f t="shared" si="22"/>
        <v>5.2631578947368363E-2</v>
      </c>
      <c r="K128" s="5">
        <f t="shared" si="23"/>
        <v>-8.8199297954515754E-2</v>
      </c>
      <c r="L128" s="5">
        <v>0.23749998848846129</v>
      </c>
      <c r="M128" s="5">
        <v>0.37999983714201296</v>
      </c>
      <c r="N128" s="5">
        <v>0.73000001530620839</v>
      </c>
      <c r="O128" s="5">
        <v>0.81180003802090028</v>
      </c>
      <c r="P128" s="4">
        <f>VLOOKUP(B128,'Channel wise traffic'!$B$3:$F$368,2,FALSE)</f>
        <v>7818242</v>
      </c>
      <c r="Q128" s="4">
        <f>VLOOKUP(B128,'Channel wise traffic'!$B$3:$F$368,3,FALSE)</f>
        <v>5863681</v>
      </c>
      <c r="R128" s="4">
        <f>VLOOKUP(B128,'Channel wise traffic'!$B$3:$F$368,4,)</f>
        <v>2388907</v>
      </c>
      <c r="S128" s="4">
        <f>VLOOKUP(B128,'Channel wise traffic'!$B$3:$F$368,5,)</f>
        <v>5646508</v>
      </c>
      <c r="T128" s="5">
        <f>VLOOKUP(B128,'Channel wise traffic'!$B$3:$J$368,6,)</f>
        <v>5.2631564774959561E-2</v>
      </c>
      <c r="U128" s="5">
        <f>VLOOKUP(B128,'Channel wise traffic'!$B$3:$J$368,7,)</f>
        <v>5.2631569499094866E-2</v>
      </c>
      <c r="V128" s="5">
        <f>VLOOKUP(B128,'Channel wise traffic'!$B$3:$J$368,8,)</f>
        <v>5.2631416608870385E-2</v>
      </c>
      <c r="W128" s="5">
        <f>VLOOKUP(B128,'Channel wise traffic'!$B$3:$J$368,9,)</f>
        <v>5.2631500454030089E-2</v>
      </c>
      <c r="X128" s="4">
        <f>VLOOKUP(B128,'Supporting Data'!$B$3:$J$368,2,)</f>
        <v>388170</v>
      </c>
      <c r="Y128" s="5">
        <f>VLOOKUP(B128,'Supporting Data'!$B$3:$J$368,3,)</f>
        <v>0.18</v>
      </c>
      <c r="Z128" s="4">
        <f>VLOOKUP(B128,'Supporting Data'!$B$3:$J$368,4,)</f>
        <v>32</v>
      </c>
      <c r="AA128" s="4">
        <f>VLOOKUP(B128,'Supporting Data'!$B$3:$J$368,5,)</f>
        <v>18</v>
      </c>
      <c r="AB128" s="4">
        <f>VLOOKUP(B128,'Supporting Data'!$B$3:$J$368,6,)</f>
        <v>29</v>
      </c>
      <c r="AC128" s="4">
        <f>VLOOKUP(B128,'Supporting Data'!$B$3:$J$368,7,)</f>
        <v>359</v>
      </c>
      <c r="AD128" s="4">
        <f>VLOOKUP(B128,'Supporting Data'!$B$3:$J$368,8,)</f>
        <v>35</v>
      </c>
      <c r="AE128" s="5">
        <f>VLOOKUP(B128,'Supporting Data'!$B$3:$J$368,9,)</f>
        <v>0.93</v>
      </c>
      <c r="AF128" s="5">
        <f t="shared" si="24"/>
        <v>5.2631578947368418E-2</v>
      </c>
      <c r="AG128" s="4">
        <f t="shared" si="17"/>
        <v>5157868</v>
      </c>
      <c r="AH128" s="4">
        <f t="shared" si="18"/>
        <v>1959989.0000000002</v>
      </c>
      <c r="AI128" s="4">
        <f t="shared" si="19"/>
        <v>1430792</v>
      </c>
      <c r="AJ128" s="4">
        <f t="shared" si="20"/>
        <v>1161517</v>
      </c>
      <c r="AK128" s="5">
        <f t="shared" si="25"/>
        <v>-9.9010509176885586E-3</v>
      </c>
      <c r="AL128" s="5">
        <f t="shared" si="26"/>
        <v>-4.9905450519428074E-2</v>
      </c>
      <c r="AM128" s="5">
        <f t="shared" si="27"/>
        <v>-3.0515751157993987E-2</v>
      </c>
      <c r="AN128" s="5">
        <f t="shared" si="28"/>
        <v>-4.0209787320542922E-2</v>
      </c>
    </row>
    <row r="129" spans="2:40" x14ac:dyDescent="0.3">
      <c r="B129" s="3">
        <v>43592</v>
      </c>
      <c r="C129" s="4">
        <v>22151687</v>
      </c>
      <c r="D129" s="4">
        <v>5814817</v>
      </c>
      <c r="E129" s="4">
        <v>2372445</v>
      </c>
      <c r="F129" s="4">
        <v>1679928</v>
      </c>
      <c r="G129" s="7">
        <v>1308664</v>
      </c>
      <c r="H129" s="5">
        <f t="shared" si="16"/>
        <v>5.9077396678636714E-2</v>
      </c>
      <c r="I129" s="5">
        <f t="shared" si="21"/>
        <v>4.9896948901256177E-2</v>
      </c>
      <c r="J129" s="5">
        <f t="shared" si="22"/>
        <v>5.154639126319327E-2</v>
      </c>
      <c r="K129" s="5">
        <f t="shared" si="23"/>
        <v>-1.5685873449249321E-3</v>
      </c>
      <c r="L129" s="5">
        <v>0.26249996219249577</v>
      </c>
      <c r="M129" s="5">
        <v>0.4079999422165822</v>
      </c>
      <c r="N129" s="5">
        <v>0.70809987165139765</v>
      </c>
      <c r="O129" s="5">
        <v>0.77900005238319736</v>
      </c>
      <c r="P129" s="4">
        <f>VLOOKUP(B129,'Channel wise traffic'!$B$3:$F$368,2,FALSE)</f>
        <v>7974607</v>
      </c>
      <c r="Q129" s="4">
        <f>VLOOKUP(B129,'Channel wise traffic'!$B$3:$F$368,3,FALSE)</f>
        <v>5980955</v>
      </c>
      <c r="R129" s="4">
        <f>VLOOKUP(B129,'Channel wise traffic'!$B$3:$F$368,4,)</f>
        <v>2436685</v>
      </c>
      <c r="S129" s="4">
        <f>VLOOKUP(B129,'Channel wise traffic'!$B$3:$F$368,5,)</f>
        <v>5759438</v>
      </c>
      <c r="T129" s="5">
        <f>VLOOKUP(B129,'Channel wise traffic'!$B$3:$J$368,6,)</f>
        <v>5.15463767991724E-2</v>
      </c>
      <c r="U129" s="5">
        <f>VLOOKUP(B129,'Channel wise traffic'!$B$3:$J$368,7,)</f>
        <v>5.1546379064839387E-2</v>
      </c>
      <c r="V129" s="5">
        <f>VLOOKUP(B129,'Channel wise traffic'!$B$3:$J$368,8,)</f>
        <v>5.1546236039426319E-2</v>
      </c>
      <c r="W129" s="5">
        <f>VLOOKUP(B129,'Channel wise traffic'!$B$3:$J$368,9,)</f>
        <v>5.154631646270591E-2</v>
      </c>
      <c r="X129" s="4">
        <f>VLOOKUP(B129,'Supporting Data'!$B$3:$J$368,2,)</f>
        <v>404780</v>
      </c>
      <c r="Y129" s="5">
        <f>VLOOKUP(B129,'Supporting Data'!$B$3:$J$368,3,)</f>
        <v>0.18</v>
      </c>
      <c r="Z129" s="4">
        <f>VLOOKUP(B129,'Supporting Data'!$B$3:$J$368,4,)</f>
        <v>37</v>
      </c>
      <c r="AA129" s="4">
        <f>VLOOKUP(B129,'Supporting Data'!$B$3:$J$368,5,)</f>
        <v>22</v>
      </c>
      <c r="AB129" s="4">
        <f>VLOOKUP(B129,'Supporting Data'!$B$3:$J$368,6,)</f>
        <v>29</v>
      </c>
      <c r="AC129" s="4">
        <f>VLOOKUP(B129,'Supporting Data'!$B$3:$J$368,7,)</f>
        <v>360</v>
      </c>
      <c r="AD129" s="4">
        <f>VLOOKUP(B129,'Supporting Data'!$B$3:$J$368,8,)</f>
        <v>31</v>
      </c>
      <c r="AE129" s="5">
        <f>VLOOKUP(B129,'Supporting Data'!$B$3:$J$368,9,)</f>
        <v>0.95</v>
      </c>
      <c r="AF129" s="5">
        <f t="shared" si="24"/>
        <v>5.1546391263193173E-2</v>
      </c>
      <c r="AG129" s="4">
        <f t="shared" si="17"/>
        <v>5814817</v>
      </c>
      <c r="AH129" s="4">
        <f t="shared" si="18"/>
        <v>2372445</v>
      </c>
      <c r="AI129" s="4">
        <f t="shared" si="19"/>
        <v>1679928</v>
      </c>
      <c r="AJ129" s="4">
        <f t="shared" si="20"/>
        <v>1308664</v>
      </c>
      <c r="AK129" s="5">
        <f t="shared" si="25"/>
        <v>9.3191748483160364E-2</v>
      </c>
      <c r="AL129" s="5">
        <f t="shared" si="26"/>
        <v>0.10401531184909274</v>
      </c>
      <c r="AM129" s="5">
        <f t="shared" si="27"/>
        <v>0.12725737932293213</v>
      </c>
      <c r="AN129" s="5">
        <f t="shared" si="28"/>
        <v>4.9896948901256177E-2</v>
      </c>
    </row>
    <row r="130" spans="2:40" x14ac:dyDescent="0.3">
      <c r="B130" s="3">
        <v>43593</v>
      </c>
      <c r="C130" s="4">
        <v>22803207</v>
      </c>
      <c r="D130" s="4">
        <v>5757809</v>
      </c>
      <c r="E130" s="4">
        <v>2187967</v>
      </c>
      <c r="F130" s="4">
        <v>1565272</v>
      </c>
      <c r="G130" s="7">
        <v>1334864</v>
      </c>
      <c r="H130" s="5">
        <f t="shared" si="16"/>
        <v>5.8538432773951488E-2</v>
      </c>
      <c r="I130" s="5">
        <f t="shared" si="21"/>
        <v>-8.6084544765537951E-2</v>
      </c>
      <c r="J130" s="5">
        <f t="shared" si="22"/>
        <v>0</v>
      </c>
      <c r="K130" s="5">
        <f t="shared" si="23"/>
        <v>-8.6084544765537951E-2</v>
      </c>
      <c r="L130" s="5">
        <v>0.25249996634245347</v>
      </c>
      <c r="M130" s="5">
        <v>0.37999992705558661</v>
      </c>
      <c r="N130" s="5">
        <v>0.71540018656588511</v>
      </c>
      <c r="O130" s="5">
        <v>0.85280002453247739</v>
      </c>
      <c r="P130" s="4">
        <f>VLOOKUP(B130,'Channel wise traffic'!$B$3:$F$368,2,FALSE)</f>
        <v>8209154</v>
      </c>
      <c r="Q130" s="4">
        <f>VLOOKUP(B130,'Channel wise traffic'!$B$3:$F$368,3,FALSE)</f>
        <v>6156866</v>
      </c>
      <c r="R130" s="4">
        <f>VLOOKUP(B130,'Channel wise traffic'!$B$3:$F$368,4,)</f>
        <v>2508352</v>
      </c>
      <c r="S130" s="4">
        <f>VLOOKUP(B130,'Channel wise traffic'!$B$3:$F$368,5,)</f>
        <v>5928833</v>
      </c>
      <c r="T130" s="5">
        <f>VLOOKUP(B130,'Channel wise traffic'!$B$3:$J$368,6,)</f>
        <v>0</v>
      </c>
      <c r="U130" s="5">
        <f>VLOOKUP(B130,'Channel wise traffic'!$B$3:$J$368,7,)</f>
        <v>0</v>
      </c>
      <c r="V130" s="5">
        <f>VLOOKUP(B130,'Channel wise traffic'!$B$3:$J$368,8,)</f>
        <v>0</v>
      </c>
      <c r="W130" s="5">
        <f>VLOOKUP(B130,'Channel wise traffic'!$B$3:$J$368,9,)</f>
        <v>0</v>
      </c>
      <c r="X130" s="4">
        <f>VLOOKUP(B130,'Supporting Data'!$B$3:$J$368,2,)</f>
        <v>384639</v>
      </c>
      <c r="Y130" s="5">
        <f>VLOOKUP(B130,'Supporting Data'!$B$3:$J$368,3,)</f>
        <v>0.17</v>
      </c>
      <c r="Z130" s="4">
        <f>VLOOKUP(B130,'Supporting Data'!$B$3:$J$368,4,)</f>
        <v>35</v>
      </c>
      <c r="AA130" s="4">
        <f>VLOOKUP(B130,'Supporting Data'!$B$3:$J$368,5,)</f>
        <v>20</v>
      </c>
      <c r="AB130" s="4">
        <f>VLOOKUP(B130,'Supporting Data'!$B$3:$J$368,6,)</f>
        <v>29</v>
      </c>
      <c r="AC130" s="4">
        <f>VLOOKUP(B130,'Supporting Data'!$B$3:$J$368,7,)</f>
        <v>390</v>
      </c>
      <c r="AD130" s="4">
        <f>VLOOKUP(B130,'Supporting Data'!$B$3:$J$368,8,)</f>
        <v>38</v>
      </c>
      <c r="AE130" s="5">
        <f>VLOOKUP(B130,'Supporting Data'!$B$3:$J$368,9,)</f>
        <v>0.91</v>
      </c>
      <c r="AF130" s="5">
        <f t="shared" si="24"/>
        <v>0</v>
      </c>
      <c r="AG130" s="4">
        <f t="shared" si="17"/>
        <v>5757808.9999999991</v>
      </c>
      <c r="AH130" s="4">
        <f t="shared" si="18"/>
        <v>2187967</v>
      </c>
      <c r="AI130" s="4">
        <f t="shared" si="19"/>
        <v>1565272</v>
      </c>
      <c r="AJ130" s="4">
        <f t="shared" si="20"/>
        <v>1334864</v>
      </c>
      <c r="AK130" s="5">
        <f t="shared" si="25"/>
        <v>4.1237105944778474E-2</v>
      </c>
      <c r="AL130" s="5">
        <f t="shared" si="26"/>
        <v>-3.9635811063492121E-2</v>
      </c>
      <c r="AM130" s="5">
        <f t="shared" si="27"/>
        <v>-7.729671928403592E-2</v>
      </c>
      <c r="AN130" s="5">
        <f t="shared" si="28"/>
        <v>-8.6084544765537951E-2</v>
      </c>
    </row>
    <row r="131" spans="2:40" x14ac:dyDescent="0.3">
      <c r="B131" s="3">
        <v>43594</v>
      </c>
      <c r="C131" s="4">
        <v>21065820</v>
      </c>
      <c r="D131" s="4">
        <v>5108461</v>
      </c>
      <c r="E131" s="4">
        <v>2063818</v>
      </c>
      <c r="F131" s="4">
        <v>1506587</v>
      </c>
      <c r="G131" s="7">
        <v>1210693</v>
      </c>
      <c r="H131" s="5">
        <f t="shared" si="16"/>
        <v>5.7471914219337297E-2</v>
      </c>
      <c r="I131" s="5">
        <f t="shared" si="21"/>
        <v>-5.7604244424950046E-2</v>
      </c>
      <c r="J131" s="5">
        <f t="shared" si="22"/>
        <v>-1.0204062934193514E-2</v>
      </c>
      <c r="K131" s="5">
        <f t="shared" si="23"/>
        <v>-4.7888842250930708E-2</v>
      </c>
      <c r="L131" s="5">
        <v>0.24249998338540821</v>
      </c>
      <c r="M131" s="5">
        <v>0.40399995223610397</v>
      </c>
      <c r="N131" s="5">
        <v>0.72999993216456105</v>
      </c>
      <c r="O131" s="5">
        <v>0.80359979211290156</v>
      </c>
      <c r="P131" s="4">
        <f>VLOOKUP(B131,'Channel wise traffic'!$B$3:$F$368,2,FALSE)</f>
        <v>7583695</v>
      </c>
      <c r="Q131" s="4">
        <f>VLOOKUP(B131,'Channel wise traffic'!$B$3:$F$368,3,FALSE)</f>
        <v>5687771</v>
      </c>
      <c r="R131" s="4">
        <f>VLOOKUP(B131,'Channel wise traffic'!$B$3:$F$368,4,)</f>
        <v>2317240</v>
      </c>
      <c r="S131" s="4">
        <f>VLOOKUP(B131,'Channel wise traffic'!$B$3:$F$368,5,)</f>
        <v>5477113</v>
      </c>
      <c r="T131" s="5">
        <f>VLOOKUP(B131,'Channel wise traffic'!$B$3:$J$368,6,)</f>
        <v>-1.0204027028886009E-2</v>
      </c>
      <c r="U131" s="5">
        <f>VLOOKUP(B131,'Channel wise traffic'!$B$3:$J$368,7,)</f>
        <v>-1.0204113595832398E-2</v>
      </c>
      <c r="V131" s="5">
        <f>VLOOKUP(B131,'Channel wise traffic'!$B$3:$J$368,8,)</f>
        <v>-1.0204051122343127E-2</v>
      </c>
      <c r="W131" s="5">
        <f>VLOOKUP(B131,'Channel wise traffic'!$B$3:$J$368,9,)</f>
        <v>-1.0204066880416196E-2</v>
      </c>
      <c r="X131" s="4">
        <f>VLOOKUP(B131,'Supporting Data'!$B$3:$J$368,2,)</f>
        <v>403290</v>
      </c>
      <c r="Y131" s="5">
        <f>VLOOKUP(B131,'Supporting Data'!$B$3:$J$368,3,)</f>
        <v>0.18</v>
      </c>
      <c r="Z131" s="4">
        <f>VLOOKUP(B131,'Supporting Data'!$B$3:$J$368,4,)</f>
        <v>32</v>
      </c>
      <c r="AA131" s="4">
        <f>VLOOKUP(B131,'Supporting Data'!$B$3:$J$368,5,)</f>
        <v>19</v>
      </c>
      <c r="AB131" s="4">
        <f>VLOOKUP(B131,'Supporting Data'!$B$3:$J$368,6,)</f>
        <v>26</v>
      </c>
      <c r="AC131" s="4">
        <f>VLOOKUP(B131,'Supporting Data'!$B$3:$J$368,7,)</f>
        <v>385</v>
      </c>
      <c r="AD131" s="4">
        <f>VLOOKUP(B131,'Supporting Data'!$B$3:$J$368,8,)</f>
        <v>40</v>
      </c>
      <c r="AE131" s="5">
        <f>VLOOKUP(B131,'Supporting Data'!$B$3:$J$368,9,)</f>
        <v>0.95</v>
      </c>
      <c r="AF131" s="5">
        <f t="shared" si="24"/>
        <v>-1.0204062934193512E-2</v>
      </c>
      <c r="AG131" s="4">
        <f t="shared" si="17"/>
        <v>5108461</v>
      </c>
      <c r="AH131" s="4">
        <f t="shared" si="18"/>
        <v>2063818</v>
      </c>
      <c r="AI131" s="4">
        <f t="shared" si="19"/>
        <v>1506587</v>
      </c>
      <c r="AJ131" s="4">
        <f t="shared" si="20"/>
        <v>1210693</v>
      </c>
      <c r="AK131" s="5">
        <f t="shared" si="25"/>
        <v>-7.6824976534169975E-2</v>
      </c>
      <c r="AL131" s="5">
        <f t="shared" si="26"/>
        <v>-4.8564376473495319E-2</v>
      </c>
      <c r="AM131" s="5">
        <f t="shared" si="27"/>
        <v>-6.7220049060215725E-2</v>
      </c>
      <c r="AN131" s="5">
        <f t="shared" si="28"/>
        <v>-5.7604244424950046E-2</v>
      </c>
    </row>
    <row r="132" spans="2:40" x14ac:dyDescent="0.3">
      <c r="B132" s="3">
        <v>43595</v>
      </c>
      <c r="C132" s="4">
        <v>21065820</v>
      </c>
      <c r="D132" s="4">
        <v>5213790</v>
      </c>
      <c r="E132" s="4">
        <v>2168936</v>
      </c>
      <c r="F132" s="4">
        <v>1583323</v>
      </c>
      <c r="G132" s="7">
        <v>1337275</v>
      </c>
      <c r="H132" s="5">
        <f t="shared" ref="H132:H195" si="29">G132/C132</f>
        <v>6.3480794955999814E-2</v>
      </c>
      <c r="I132" s="5">
        <f t="shared" si="21"/>
        <v>6.1241770520528371E-2</v>
      </c>
      <c r="J132" s="5">
        <f t="shared" si="22"/>
        <v>1.0416695645367069E-2</v>
      </c>
      <c r="K132" s="5">
        <f t="shared" si="23"/>
        <v>5.030110358845441E-2</v>
      </c>
      <c r="L132" s="5">
        <v>0.247499978638382</v>
      </c>
      <c r="M132" s="5">
        <v>0.41599987724860416</v>
      </c>
      <c r="N132" s="5">
        <v>0.72999987090444352</v>
      </c>
      <c r="O132" s="5">
        <v>0.84460024897004593</v>
      </c>
      <c r="P132" s="4">
        <f>VLOOKUP(B132,'Channel wise traffic'!$B$3:$F$368,2,FALSE)</f>
        <v>7583695</v>
      </c>
      <c r="Q132" s="4">
        <f>VLOOKUP(B132,'Channel wise traffic'!$B$3:$F$368,3,FALSE)</f>
        <v>5687771</v>
      </c>
      <c r="R132" s="4">
        <f>VLOOKUP(B132,'Channel wise traffic'!$B$3:$F$368,4,)</f>
        <v>2317240</v>
      </c>
      <c r="S132" s="4">
        <f>VLOOKUP(B132,'Channel wise traffic'!$B$3:$F$368,5,)</f>
        <v>5477113</v>
      </c>
      <c r="T132" s="5">
        <f>VLOOKUP(B132,'Channel wise traffic'!$B$3:$J$368,6,)</f>
        <v>1.0416744387324872E-2</v>
      </c>
      <c r="U132" s="5">
        <f>VLOOKUP(B132,'Channel wise traffic'!$B$3:$J$368,7,)</f>
        <v>1.0416699975520194E-2</v>
      </c>
      <c r="V132" s="5">
        <f>VLOOKUP(B132,'Channel wise traffic'!$B$3:$J$368,8,)</f>
        <v>1.0416634871853514E-2</v>
      </c>
      <c r="W132" s="5">
        <f>VLOOKUP(B132,'Channel wise traffic'!$B$3:$J$368,9,)</f>
        <v>1.0416651293351009E-2</v>
      </c>
      <c r="X132" s="4">
        <f>VLOOKUP(B132,'Supporting Data'!$B$3:$J$368,2,)</f>
        <v>406517</v>
      </c>
      <c r="Y132" s="5">
        <f>VLOOKUP(B132,'Supporting Data'!$B$3:$J$368,3,)</f>
        <v>0.19</v>
      </c>
      <c r="Z132" s="4">
        <f>VLOOKUP(B132,'Supporting Data'!$B$3:$J$368,4,)</f>
        <v>40</v>
      </c>
      <c r="AA132" s="4">
        <f>VLOOKUP(B132,'Supporting Data'!$B$3:$J$368,5,)</f>
        <v>21</v>
      </c>
      <c r="AB132" s="4">
        <f>VLOOKUP(B132,'Supporting Data'!$B$3:$J$368,6,)</f>
        <v>25</v>
      </c>
      <c r="AC132" s="4">
        <f>VLOOKUP(B132,'Supporting Data'!$B$3:$J$368,7,)</f>
        <v>377</v>
      </c>
      <c r="AD132" s="4">
        <f>VLOOKUP(B132,'Supporting Data'!$B$3:$J$368,8,)</f>
        <v>39</v>
      </c>
      <c r="AE132" s="5">
        <f>VLOOKUP(B132,'Supporting Data'!$B$3:$J$368,9,)</f>
        <v>0.92</v>
      </c>
      <c r="AF132" s="5">
        <f t="shared" si="24"/>
        <v>1.041669564536709E-2</v>
      </c>
      <c r="AG132" s="4">
        <f t="shared" ref="AG132:AG195" si="30">C132*L132</f>
        <v>5213790</v>
      </c>
      <c r="AH132" s="4">
        <f t="shared" ref="AH132:AH195" si="31">D132*M132</f>
        <v>2168936</v>
      </c>
      <c r="AI132" s="4">
        <f t="shared" ref="AI132:AI195" si="32">E132*N132</f>
        <v>1583323</v>
      </c>
      <c r="AJ132" s="4">
        <f t="shared" ref="AJ132:AJ195" si="33">F132*O132</f>
        <v>1337275</v>
      </c>
      <c r="AK132" s="5">
        <f t="shared" si="25"/>
        <v>-9.591619599478185E-3</v>
      </c>
      <c r="AL132" s="5">
        <f t="shared" si="26"/>
        <v>9.828072745151184E-3</v>
      </c>
      <c r="AM132" s="5">
        <f t="shared" si="27"/>
        <v>2.0027895260704698E-2</v>
      </c>
      <c r="AN132" s="5">
        <f t="shared" si="28"/>
        <v>6.1241770520528371E-2</v>
      </c>
    </row>
    <row r="133" spans="2:40" x14ac:dyDescent="0.3">
      <c r="B133" s="3">
        <v>43596</v>
      </c>
      <c r="C133" s="4">
        <v>45787545</v>
      </c>
      <c r="D133" s="4">
        <v>10096153</v>
      </c>
      <c r="E133" s="4">
        <v>3398365</v>
      </c>
      <c r="F133" s="4">
        <v>2218452</v>
      </c>
      <c r="G133" s="7">
        <v>1678481</v>
      </c>
      <c r="H133" s="5">
        <f t="shared" si="29"/>
        <v>3.6658025670518041E-2</v>
      </c>
      <c r="I133" s="5">
        <f t="shared" si="21"/>
        <v>0.12861441428720322</v>
      </c>
      <c r="J133" s="5">
        <f t="shared" si="22"/>
        <v>6.25E-2</v>
      </c>
      <c r="K133" s="5">
        <f t="shared" si="23"/>
        <v>6.2225331093838321E-2</v>
      </c>
      <c r="L133" s="5">
        <v>0.22049998531259976</v>
      </c>
      <c r="M133" s="5">
        <v>0.33659999011504677</v>
      </c>
      <c r="N133" s="5">
        <v>0.6527998022578505</v>
      </c>
      <c r="O133" s="5">
        <v>0.75660009772580161</v>
      </c>
      <c r="P133" s="4">
        <f>VLOOKUP(B133,'Channel wise traffic'!$B$3:$F$368,2,FALSE)</f>
        <v>16483516</v>
      </c>
      <c r="Q133" s="4">
        <f>VLOOKUP(B133,'Channel wise traffic'!$B$3:$F$368,3,FALSE)</f>
        <v>12362637</v>
      </c>
      <c r="R133" s="4">
        <f>VLOOKUP(B133,'Channel wise traffic'!$B$3:$F$368,4,)</f>
        <v>5036630</v>
      </c>
      <c r="S133" s="4">
        <f>VLOOKUP(B133,'Channel wise traffic'!$B$3:$F$368,5,)</f>
        <v>11904761</v>
      </c>
      <c r="T133" s="5">
        <f>VLOOKUP(B133,'Channel wise traffic'!$B$3:$J$368,6,)</f>
        <v>6.2500028200522362E-2</v>
      </c>
      <c r="U133" s="5">
        <f>VLOOKUP(B133,'Channel wise traffic'!$B$3:$J$368,7,)</f>
        <v>6.2500005371527889E-2</v>
      </c>
      <c r="V133" s="5">
        <f>VLOOKUP(B133,'Channel wise traffic'!$B$3:$J$368,8,)</f>
        <v>6.2500145031270771E-2</v>
      </c>
      <c r="W133" s="5">
        <f>VLOOKUP(B133,'Channel wise traffic'!$B$3:$J$368,9,)</f>
        <v>6.2499994421874705E-2</v>
      </c>
      <c r="X133" s="4">
        <f>VLOOKUP(B133,'Supporting Data'!$B$3:$J$368,2,)</f>
        <v>398563</v>
      </c>
      <c r="Y133" s="5">
        <f>VLOOKUP(B133,'Supporting Data'!$B$3:$J$368,3,)</f>
        <v>0.17</v>
      </c>
      <c r="Z133" s="4">
        <f>VLOOKUP(B133,'Supporting Data'!$B$3:$J$368,4,)</f>
        <v>39</v>
      </c>
      <c r="AA133" s="4">
        <f>VLOOKUP(B133,'Supporting Data'!$B$3:$J$368,5,)</f>
        <v>17</v>
      </c>
      <c r="AB133" s="4">
        <f>VLOOKUP(B133,'Supporting Data'!$B$3:$J$368,6,)</f>
        <v>28</v>
      </c>
      <c r="AC133" s="4">
        <f>VLOOKUP(B133,'Supporting Data'!$B$3:$J$368,7,)</f>
        <v>367</v>
      </c>
      <c r="AD133" s="4">
        <f>VLOOKUP(B133,'Supporting Data'!$B$3:$J$368,8,)</f>
        <v>33</v>
      </c>
      <c r="AE133" s="5">
        <f>VLOOKUP(B133,'Supporting Data'!$B$3:$J$368,9,)</f>
        <v>0.91</v>
      </c>
      <c r="AF133" s="5">
        <f t="shared" si="24"/>
        <v>6.25E-2</v>
      </c>
      <c r="AG133" s="4">
        <f t="shared" si="30"/>
        <v>10096153</v>
      </c>
      <c r="AH133" s="4">
        <f t="shared" si="31"/>
        <v>3398364.9999999995</v>
      </c>
      <c r="AI133" s="4">
        <f t="shared" si="32"/>
        <v>2218452</v>
      </c>
      <c r="AJ133" s="4">
        <f t="shared" si="33"/>
        <v>1678481</v>
      </c>
      <c r="AK133" s="5">
        <f t="shared" si="25"/>
        <v>8.3131089703909256E-2</v>
      </c>
      <c r="AL133" s="5">
        <f t="shared" si="26"/>
        <v>0.11697898510449245</v>
      </c>
      <c r="AM133" s="5">
        <f t="shared" si="27"/>
        <v>0.11697895089818422</v>
      </c>
      <c r="AN133" s="5">
        <f t="shared" si="28"/>
        <v>0.12861441428720322</v>
      </c>
    </row>
    <row r="134" spans="2:40" x14ac:dyDescent="0.3">
      <c r="B134" s="3">
        <v>43597</v>
      </c>
      <c r="C134" s="4">
        <v>42645263</v>
      </c>
      <c r="D134" s="4">
        <v>8955505</v>
      </c>
      <c r="E134" s="4">
        <v>3166666</v>
      </c>
      <c r="F134" s="4">
        <v>2088733</v>
      </c>
      <c r="G134" s="7">
        <v>1564043</v>
      </c>
      <c r="H134" s="5">
        <f t="shared" si="29"/>
        <v>3.6675656098075889E-2</v>
      </c>
      <c r="I134" s="5">
        <f t="shared" si="21"/>
        <v>2.0408256467735919E-2</v>
      </c>
      <c r="J134" s="5">
        <f t="shared" si="22"/>
        <v>-3.0612233532244737E-2</v>
      </c>
      <c r="K134" s="5">
        <f t="shared" si="23"/>
        <v>5.2631662751314368E-2</v>
      </c>
      <c r="L134" s="5">
        <v>0.20999999460666943</v>
      </c>
      <c r="M134" s="5">
        <v>0.35359993657532435</v>
      </c>
      <c r="N134" s="5">
        <v>0.65960003360000707</v>
      </c>
      <c r="O134" s="5">
        <v>0.74879987054353048</v>
      </c>
      <c r="P134" s="4">
        <f>VLOOKUP(B134,'Channel wise traffic'!$B$3:$F$368,2,FALSE)</f>
        <v>15352294</v>
      </c>
      <c r="Q134" s="4">
        <f>VLOOKUP(B134,'Channel wise traffic'!$B$3:$F$368,3,FALSE)</f>
        <v>11514221</v>
      </c>
      <c r="R134" s="4">
        <f>VLOOKUP(B134,'Channel wise traffic'!$B$3:$F$368,4,)</f>
        <v>4690978</v>
      </c>
      <c r="S134" s="4">
        <f>VLOOKUP(B134,'Channel wise traffic'!$B$3:$F$368,5,)</f>
        <v>11087768</v>
      </c>
      <c r="T134" s="5">
        <f>VLOOKUP(B134,'Channel wise traffic'!$B$3:$J$368,6,)</f>
        <v>-3.061228871137045E-2</v>
      </c>
      <c r="U134" s="5">
        <f>VLOOKUP(B134,'Channel wise traffic'!$B$3:$J$368,7,)</f>
        <v>-3.0612246616132155E-2</v>
      </c>
      <c r="V134" s="5">
        <f>VLOOKUP(B134,'Channel wise traffic'!$B$3:$J$368,8,)</f>
        <v>-3.061241569997819E-2</v>
      </c>
      <c r="W134" s="5">
        <f>VLOOKUP(B134,'Channel wise traffic'!$B$3:$J$368,9,)</f>
        <v>-3.0612241329445955E-2</v>
      </c>
      <c r="X134" s="4">
        <f>VLOOKUP(B134,'Supporting Data'!$B$3:$J$368,2,)</f>
        <v>398790</v>
      </c>
      <c r="Y134" s="5">
        <f>VLOOKUP(B134,'Supporting Data'!$B$3:$J$368,3,)</f>
        <v>0.17</v>
      </c>
      <c r="Z134" s="4">
        <f>VLOOKUP(B134,'Supporting Data'!$B$3:$J$368,4,)</f>
        <v>34</v>
      </c>
      <c r="AA134" s="4">
        <f>VLOOKUP(B134,'Supporting Data'!$B$3:$J$368,5,)</f>
        <v>22</v>
      </c>
      <c r="AB134" s="4">
        <f>VLOOKUP(B134,'Supporting Data'!$B$3:$J$368,6,)</f>
        <v>27</v>
      </c>
      <c r="AC134" s="4">
        <f>VLOOKUP(B134,'Supporting Data'!$B$3:$J$368,7,)</f>
        <v>350</v>
      </c>
      <c r="AD134" s="4">
        <f>VLOOKUP(B134,'Supporting Data'!$B$3:$J$368,8,)</f>
        <v>30</v>
      </c>
      <c r="AE134" s="5">
        <f>VLOOKUP(B134,'Supporting Data'!$B$3:$J$368,9,)</f>
        <v>0.94</v>
      </c>
      <c r="AF134" s="5">
        <f t="shared" si="24"/>
        <v>-3.0612233532244702E-2</v>
      </c>
      <c r="AG134" s="4">
        <f t="shared" si="30"/>
        <v>8955505</v>
      </c>
      <c r="AH134" s="4">
        <f t="shared" si="31"/>
        <v>3166666</v>
      </c>
      <c r="AI134" s="4">
        <f t="shared" si="32"/>
        <v>2088733</v>
      </c>
      <c r="AJ134" s="4">
        <f t="shared" si="33"/>
        <v>1564043</v>
      </c>
      <c r="AK134" s="5">
        <f t="shared" si="25"/>
        <v>9.7789120440268107E-3</v>
      </c>
      <c r="AL134" s="5">
        <f t="shared" si="26"/>
        <v>9.7786989795918267E-3</v>
      </c>
      <c r="AM134" s="5">
        <f t="shared" si="27"/>
        <v>9.7790433187254777E-3</v>
      </c>
      <c r="AN134" s="5">
        <f t="shared" si="28"/>
        <v>2.0408256467735919E-2</v>
      </c>
    </row>
    <row r="135" spans="2:40" x14ac:dyDescent="0.3">
      <c r="B135" s="3">
        <v>43598</v>
      </c>
      <c r="C135" s="4">
        <v>20848646</v>
      </c>
      <c r="D135" s="4">
        <v>5420648</v>
      </c>
      <c r="E135" s="4">
        <v>2059846</v>
      </c>
      <c r="F135" s="4">
        <v>1428503</v>
      </c>
      <c r="G135" s="7">
        <v>1229941</v>
      </c>
      <c r="H135" s="5">
        <f t="shared" si="29"/>
        <v>5.8993807079845854E-2</v>
      </c>
      <c r="I135" s="5">
        <f t="shared" si="21"/>
        <v>5.8909167924360961E-2</v>
      </c>
      <c r="J135" s="5">
        <f t="shared" si="22"/>
        <v>-4.0000018418461902E-2</v>
      </c>
      <c r="K135" s="5">
        <f t="shared" si="23"/>
        <v>0.10303040441717126</v>
      </c>
      <c r="L135" s="5">
        <v>0.2600000019185898</v>
      </c>
      <c r="M135" s="5">
        <v>0.37999995572485062</v>
      </c>
      <c r="N135" s="5">
        <v>0.69349990241988968</v>
      </c>
      <c r="O135" s="5">
        <v>0.86099994189721685</v>
      </c>
      <c r="P135" s="4">
        <f>VLOOKUP(B135,'Channel wise traffic'!$B$3:$F$368,2,FALSE)</f>
        <v>7505512</v>
      </c>
      <c r="Q135" s="4">
        <f>VLOOKUP(B135,'Channel wise traffic'!$B$3:$F$368,3,FALSE)</f>
        <v>5629134</v>
      </c>
      <c r="R135" s="4">
        <f>VLOOKUP(B135,'Channel wise traffic'!$B$3:$F$368,4,)</f>
        <v>2293351</v>
      </c>
      <c r="S135" s="4">
        <f>VLOOKUP(B135,'Channel wise traffic'!$B$3:$F$368,5,)</f>
        <v>5420648</v>
      </c>
      <c r="T135" s="5">
        <f>VLOOKUP(B135,'Channel wise traffic'!$B$3:$J$368,6,)</f>
        <v>-4.0000040929917491E-2</v>
      </c>
      <c r="U135" s="5">
        <f>VLOOKUP(B135,'Channel wise traffic'!$B$3:$J$368,7,)</f>
        <v>-3.9999959070079028E-2</v>
      </c>
      <c r="V135" s="5">
        <f>VLOOKUP(B135,'Channel wise traffic'!$B$3:$J$368,8,)</f>
        <v>-3.9999882791586283E-2</v>
      </c>
      <c r="W135" s="5">
        <f>VLOOKUP(B135,'Channel wise traffic'!$B$3:$J$368,9,)</f>
        <v>-3.9999943327805432E-2</v>
      </c>
      <c r="X135" s="4">
        <f>VLOOKUP(B135,'Supporting Data'!$B$3:$J$368,2,)</f>
        <v>385035</v>
      </c>
      <c r="Y135" s="5">
        <f>VLOOKUP(B135,'Supporting Data'!$B$3:$J$368,3,)</f>
        <v>0.17</v>
      </c>
      <c r="Z135" s="4">
        <f>VLOOKUP(B135,'Supporting Data'!$B$3:$J$368,4,)</f>
        <v>37</v>
      </c>
      <c r="AA135" s="4">
        <f>VLOOKUP(B135,'Supporting Data'!$B$3:$J$368,5,)</f>
        <v>19</v>
      </c>
      <c r="AB135" s="4">
        <f>VLOOKUP(B135,'Supporting Data'!$B$3:$J$368,6,)</f>
        <v>25</v>
      </c>
      <c r="AC135" s="4">
        <f>VLOOKUP(B135,'Supporting Data'!$B$3:$J$368,7,)</f>
        <v>395</v>
      </c>
      <c r="AD135" s="4">
        <f>VLOOKUP(B135,'Supporting Data'!$B$3:$J$368,8,)</f>
        <v>33</v>
      </c>
      <c r="AE135" s="5">
        <f>VLOOKUP(B135,'Supporting Data'!$B$3:$J$368,9,)</f>
        <v>0.93</v>
      </c>
      <c r="AF135" s="5">
        <f t="shared" si="24"/>
        <v>-4.000001841846193E-2</v>
      </c>
      <c r="AG135" s="4">
        <f t="shared" si="30"/>
        <v>5420647.9999999991</v>
      </c>
      <c r="AH135" s="4">
        <f t="shared" si="31"/>
        <v>2059846</v>
      </c>
      <c r="AI135" s="4">
        <f t="shared" si="32"/>
        <v>1428503</v>
      </c>
      <c r="AJ135" s="4">
        <f t="shared" si="33"/>
        <v>1229941</v>
      </c>
      <c r="AK135" s="5">
        <f t="shared" si="25"/>
        <v>5.0947406951864505E-2</v>
      </c>
      <c r="AL135" s="5">
        <f t="shared" si="26"/>
        <v>5.0947734910756992E-2</v>
      </c>
      <c r="AM135" s="5">
        <f t="shared" si="27"/>
        <v>-1.5998132502837992E-3</v>
      </c>
      <c r="AN135" s="5">
        <f t="shared" si="28"/>
        <v>5.8909167924360961E-2</v>
      </c>
    </row>
    <row r="136" spans="2:40" x14ac:dyDescent="0.3">
      <c r="B136" s="3">
        <v>43599</v>
      </c>
      <c r="C136" s="4">
        <v>22803207</v>
      </c>
      <c r="D136" s="4">
        <v>5700801</v>
      </c>
      <c r="E136" s="4">
        <v>2280320</v>
      </c>
      <c r="F136" s="4">
        <v>1731219</v>
      </c>
      <c r="G136" s="7">
        <v>1433796</v>
      </c>
      <c r="H136" s="5">
        <f t="shared" si="29"/>
        <v>6.287694533492591E-2</v>
      </c>
      <c r="I136" s="5">
        <f t="shared" si="21"/>
        <v>9.5618126577945217E-2</v>
      </c>
      <c r="J136" s="5">
        <f t="shared" si="22"/>
        <v>2.9411755411675955E-2</v>
      </c>
      <c r="K136" s="5">
        <f t="shared" si="23"/>
        <v>6.4314761142194588E-2</v>
      </c>
      <c r="L136" s="5">
        <v>0.24999996710988942</v>
      </c>
      <c r="M136" s="5">
        <v>0.39999992983442151</v>
      </c>
      <c r="N136" s="5">
        <v>0.75920002455795677</v>
      </c>
      <c r="O136" s="5">
        <v>0.82820024502965828</v>
      </c>
      <c r="P136" s="4">
        <f>VLOOKUP(B136,'Channel wise traffic'!$B$3:$F$368,2,FALSE)</f>
        <v>8209154</v>
      </c>
      <c r="Q136" s="4">
        <f>VLOOKUP(B136,'Channel wise traffic'!$B$3:$F$368,3,FALSE)</f>
        <v>6156866</v>
      </c>
      <c r="R136" s="4">
        <f>VLOOKUP(B136,'Channel wise traffic'!$B$3:$F$368,4,)</f>
        <v>2508352</v>
      </c>
      <c r="S136" s="4">
        <f>VLOOKUP(B136,'Channel wise traffic'!$B$3:$F$368,5,)</f>
        <v>5928833</v>
      </c>
      <c r="T136" s="5">
        <f>VLOOKUP(B136,'Channel wise traffic'!$B$3:$J$368,6,)</f>
        <v>2.9411731512286376E-2</v>
      </c>
      <c r="U136" s="5">
        <f>VLOOKUP(B136,'Channel wise traffic'!$B$3:$J$368,7,)</f>
        <v>2.9411858139711811E-2</v>
      </c>
      <c r="V136" s="5">
        <f>VLOOKUP(B136,'Channel wise traffic'!$B$3:$J$368,8,)</f>
        <v>2.9411680213076385E-2</v>
      </c>
      <c r="W136" s="5">
        <f>VLOOKUP(B136,'Channel wise traffic'!$B$3:$J$368,9,)</f>
        <v>2.9411723852223126E-2</v>
      </c>
      <c r="X136" s="4">
        <f>VLOOKUP(B136,'Supporting Data'!$B$3:$J$368,2,)</f>
        <v>387454</v>
      </c>
      <c r="Y136" s="5">
        <f>VLOOKUP(B136,'Supporting Data'!$B$3:$J$368,3,)</f>
        <v>0.17</v>
      </c>
      <c r="Z136" s="4">
        <f>VLOOKUP(B136,'Supporting Data'!$B$3:$J$368,4,)</f>
        <v>35</v>
      </c>
      <c r="AA136" s="4">
        <f>VLOOKUP(B136,'Supporting Data'!$B$3:$J$368,5,)</f>
        <v>20</v>
      </c>
      <c r="AB136" s="4">
        <f>VLOOKUP(B136,'Supporting Data'!$B$3:$J$368,6,)</f>
        <v>27</v>
      </c>
      <c r="AC136" s="4">
        <f>VLOOKUP(B136,'Supporting Data'!$B$3:$J$368,7,)</f>
        <v>389</v>
      </c>
      <c r="AD136" s="4">
        <f>VLOOKUP(B136,'Supporting Data'!$B$3:$J$368,8,)</f>
        <v>35</v>
      </c>
      <c r="AE136" s="5">
        <f>VLOOKUP(B136,'Supporting Data'!$B$3:$J$368,9,)</f>
        <v>0.91</v>
      </c>
      <c r="AF136" s="5">
        <f t="shared" si="24"/>
        <v>2.9411755411675868E-2</v>
      </c>
      <c r="AG136" s="4">
        <f t="shared" si="30"/>
        <v>5700801</v>
      </c>
      <c r="AH136" s="4">
        <f t="shared" si="31"/>
        <v>2280320</v>
      </c>
      <c r="AI136" s="4">
        <f t="shared" si="32"/>
        <v>1731219</v>
      </c>
      <c r="AJ136" s="4">
        <f t="shared" si="33"/>
        <v>1433796</v>
      </c>
      <c r="AK136" s="5">
        <f t="shared" si="25"/>
        <v>-1.9607839765206747E-2</v>
      </c>
      <c r="AL136" s="5">
        <f t="shared" si="26"/>
        <v>-3.883124793198578E-2</v>
      </c>
      <c r="AM136" s="5">
        <f t="shared" si="27"/>
        <v>3.0531665642813177E-2</v>
      </c>
      <c r="AN136" s="5">
        <f t="shared" si="28"/>
        <v>9.5618126577945217E-2</v>
      </c>
    </row>
    <row r="137" spans="2:40" x14ac:dyDescent="0.3">
      <c r="B137" s="3">
        <v>43600</v>
      </c>
      <c r="C137" s="4">
        <v>21934513</v>
      </c>
      <c r="D137" s="4">
        <v>5483628</v>
      </c>
      <c r="E137" s="4">
        <v>2303123</v>
      </c>
      <c r="F137" s="4">
        <v>1647654</v>
      </c>
      <c r="G137" s="7">
        <v>1283523</v>
      </c>
      <c r="H137" s="5">
        <f t="shared" si="29"/>
        <v>5.8516138470911118E-2</v>
      </c>
      <c r="I137" s="5">
        <f t="shared" si="21"/>
        <v>-3.8461596087691285E-2</v>
      </c>
      <c r="J137" s="5">
        <f t="shared" si="22"/>
        <v>-3.809525563663041E-2</v>
      </c>
      <c r="K137" s="5">
        <f t="shared" si="23"/>
        <v>-3.808489907213275E-4</v>
      </c>
      <c r="L137" s="5">
        <v>0.24999998860243672</v>
      </c>
      <c r="M137" s="5">
        <v>0.41999986140562418</v>
      </c>
      <c r="N137" s="5">
        <v>0.71539991567970973</v>
      </c>
      <c r="O137" s="5">
        <v>0.7790003240971709</v>
      </c>
      <c r="P137" s="4">
        <f>VLOOKUP(B137,'Channel wise traffic'!$B$3:$F$368,2,FALSE)</f>
        <v>7896424</v>
      </c>
      <c r="Q137" s="4">
        <f>VLOOKUP(B137,'Channel wise traffic'!$B$3:$F$368,3,FALSE)</f>
        <v>5922318</v>
      </c>
      <c r="R137" s="4">
        <f>VLOOKUP(B137,'Channel wise traffic'!$B$3:$F$368,4,)</f>
        <v>2412796</v>
      </c>
      <c r="S137" s="4">
        <f>VLOOKUP(B137,'Channel wise traffic'!$B$3:$F$368,5,)</f>
        <v>5702973</v>
      </c>
      <c r="T137" s="5">
        <f>VLOOKUP(B137,'Channel wise traffic'!$B$3:$J$368,6,)</f>
        <v>-3.8095277540170391E-2</v>
      </c>
      <c r="U137" s="5">
        <f>VLOOKUP(B137,'Channel wise traffic'!$B$3:$J$368,7,)</f>
        <v>-3.8095355656595387E-2</v>
      </c>
      <c r="V137" s="5">
        <f>VLOOKUP(B137,'Channel wise traffic'!$B$3:$J$368,8,)</f>
        <v>-3.8095131783736913E-2</v>
      </c>
      <c r="W137" s="5">
        <f>VLOOKUP(B137,'Channel wise traffic'!$B$3:$J$368,9,)</f>
        <v>-3.8095186691883498E-2</v>
      </c>
      <c r="X137" s="4">
        <f>VLOOKUP(B137,'Supporting Data'!$B$3:$J$368,2,)</f>
        <v>381343</v>
      </c>
      <c r="Y137" s="5">
        <f>VLOOKUP(B137,'Supporting Data'!$B$3:$J$368,3,)</f>
        <v>0.17</v>
      </c>
      <c r="Z137" s="4">
        <f>VLOOKUP(B137,'Supporting Data'!$B$3:$J$368,4,)</f>
        <v>37</v>
      </c>
      <c r="AA137" s="4">
        <f>VLOOKUP(B137,'Supporting Data'!$B$3:$J$368,5,)</f>
        <v>20</v>
      </c>
      <c r="AB137" s="4">
        <f>VLOOKUP(B137,'Supporting Data'!$B$3:$J$368,6,)</f>
        <v>29</v>
      </c>
      <c r="AC137" s="4">
        <f>VLOOKUP(B137,'Supporting Data'!$B$3:$J$368,7,)</f>
        <v>399</v>
      </c>
      <c r="AD137" s="4">
        <f>VLOOKUP(B137,'Supporting Data'!$B$3:$J$368,8,)</f>
        <v>36</v>
      </c>
      <c r="AE137" s="5">
        <f>VLOOKUP(B137,'Supporting Data'!$B$3:$J$368,9,)</f>
        <v>0.95</v>
      </c>
      <c r="AF137" s="5">
        <f t="shared" si="24"/>
        <v>-3.809525563663041E-2</v>
      </c>
      <c r="AG137" s="4">
        <f t="shared" si="30"/>
        <v>5483628</v>
      </c>
      <c r="AH137" s="4">
        <f t="shared" si="31"/>
        <v>2303123</v>
      </c>
      <c r="AI137" s="4">
        <f t="shared" si="32"/>
        <v>1647654</v>
      </c>
      <c r="AJ137" s="4">
        <f t="shared" si="33"/>
        <v>1283523</v>
      </c>
      <c r="AK137" s="5">
        <f t="shared" si="25"/>
        <v>-4.7618981456314269E-2</v>
      </c>
      <c r="AL137" s="5">
        <f t="shared" si="26"/>
        <v>5.2631506782323534E-2</v>
      </c>
      <c r="AM137" s="5">
        <f t="shared" si="27"/>
        <v>5.2631108203558208E-2</v>
      </c>
      <c r="AN137" s="5">
        <f t="shared" si="28"/>
        <v>-3.8461596087691285E-2</v>
      </c>
    </row>
    <row r="138" spans="2:40" x14ac:dyDescent="0.3">
      <c r="B138" s="3">
        <v>43601</v>
      </c>
      <c r="C138" s="4">
        <v>21065820</v>
      </c>
      <c r="D138" s="4">
        <v>5424448</v>
      </c>
      <c r="E138" s="4">
        <v>2256570</v>
      </c>
      <c r="F138" s="4">
        <v>1680242</v>
      </c>
      <c r="G138" s="7">
        <v>1377798</v>
      </c>
      <c r="H138" s="5">
        <f t="shared" si="29"/>
        <v>6.5404432393327203E-2</v>
      </c>
      <c r="I138" s="5">
        <f t="shared" si="21"/>
        <v>0.13802425552968423</v>
      </c>
      <c r="J138" s="5">
        <f t="shared" si="22"/>
        <v>0</v>
      </c>
      <c r="K138" s="5">
        <f t="shared" si="23"/>
        <v>0.13802425552968423</v>
      </c>
      <c r="L138" s="5">
        <v>0.25749996914432954</v>
      </c>
      <c r="M138" s="5">
        <v>0.41599993215899572</v>
      </c>
      <c r="N138" s="5">
        <v>0.74459999025069024</v>
      </c>
      <c r="O138" s="5">
        <v>0.81999973813295945</v>
      </c>
      <c r="P138" s="4">
        <f>VLOOKUP(B138,'Channel wise traffic'!$B$3:$F$368,2,FALSE)</f>
        <v>7583695</v>
      </c>
      <c r="Q138" s="4">
        <f>VLOOKUP(B138,'Channel wise traffic'!$B$3:$F$368,3,FALSE)</f>
        <v>5687771</v>
      </c>
      <c r="R138" s="4">
        <f>VLOOKUP(B138,'Channel wise traffic'!$B$3:$F$368,4,)</f>
        <v>2317240</v>
      </c>
      <c r="S138" s="4">
        <f>VLOOKUP(B138,'Channel wise traffic'!$B$3:$F$368,5,)</f>
        <v>5477113</v>
      </c>
      <c r="T138" s="5">
        <f>VLOOKUP(B138,'Channel wise traffic'!$B$3:$J$368,6,)</f>
        <v>0</v>
      </c>
      <c r="U138" s="5">
        <f>VLOOKUP(B138,'Channel wise traffic'!$B$3:$J$368,7,)</f>
        <v>0</v>
      </c>
      <c r="V138" s="5">
        <f>VLOOKUP(B138,'Channel wise traffic'!$B$3:$J$368,8,)</f>
        <v>0</v>
      </c>
      <c r="W138" s="5">
        <f>VLOOKUP(B138,'Channel wise traffic'!$B$3:$J$368,9,)</f>
        <v>0</v>
      </c>
      <c r="X138" s="4">
        <f>VLOOKUP(B138,'Supporting Data'!$B$3:$J$368,2,)</f>
        <v>382648</v>
      </c>
      <c r="Y138" s="5">
        <f>VLOOKUP(B138,'Supporting Data'!$B$3:$J$368,3,)</f>
        <v>0.17</v>
      </c>
      <c r="Z138" s="4">
        <f>VLOOKUP(B138,'Supporting Data'!$B$3:$J$368,4,)</f>
        <v>37</v>
      </c>
      <c r="AA138" s="4">
        <f>VLOOKUP(B138,'Supporting Data'!$B$3:$J$368,5,)</f>
        <v>22</v>
      </c>
      <c r="AB138" s="4">
        <f>VLOOKUP(B138,'Supporting Data'!$B$3:$J$368,6,)</f>
        <v>26</v>
      </c>
      <c r="AC138" s="4">
        <f>VLOOKUP(B138,'Supporting Data'!$B$3:$J$368,7,)</f>
        <v>390</v>
      </c>
      <c r="AD138" s="4">
        <f>VLOOKUP(B138,'Supporting Data'!$B$3:$J$368,8,)</f>
        <v>39</v>
      </c>
      <c r="AE138" s="5">
        <f>VLOOKUP(B138,'Supporting Data'!$B$3:$J$368,9,)</f>
        <v>0.93</v>
      </c>
      <c r="AF138" s="5">
        <f t="shared" si="24"/>
        <v>0</v>
      </c>
      <c r="AG138" s="4">
        <f t="shared" si="30"/>
        <v>5424448</v>
      </c>
      <c r="AH138" s="4">
        <f t="shared" si="31"/>
        <v>2256570</v>
      </c>
      <c r="AI138" s="4">
        <f t="shared" si="32"/>
        <v>1680242</v>
      </c>
      <c r="AJ138" s="4">
        <f t="shared" si="33"/>
        <v>1377798</v>
      </c>
      <c r="AK138" s="5">
        <f t="shared" si="25"/>
        <v>6.1855615614957227E-2</v>
      </c>
      <c r="AL138" s="5">
        <f t="shared" si="26"/>
        <v>9.3395832384444821E-2</v>
      </c>
      <c r="AM138" s="5">
        <f t="shared" si="27"/>
        <v>0.11526383806577378</v>
      </c>
      <c r="AN138" s="5">
        <f t="shared" si="28"/>
        <v>0.13802425552968423</v>
      </c>
    </row>
    <row r="139" spans="2:40" x14ac:dyDescent="0.3">
      <c r="B139" s="3">
        <v>43602</v>
      </c>
      <c r="C139" s="4">
        <v>20631473</v>
      </c>
      <c r="D139" s="4">
        <v>5312604</v>
      </c>
      <c r="E139" s="4">
        <v>2082540</v>
      </c>
      <c r="F139" s="4">
        <v>1489849</v>
      </c>
      <c r="G139" s="7">
        <v>1185026</v>
      </c>
      <c r="H139" s="5">
        <f t="shared" si="29"/>
        <v>5.7437779648598045E-2</v>
      </c>
      <c r="I139" s="5">
        <f t="shared" ref="I139:I202" si="34">(G139/G132)-1</f>
        <v>-0.11385018040418016</v>
      </c>
      <c r="J139" s="5">
        <f t="shared" ref="J139:J202" si="35">(C139/C132)-1</f>
        <v>-2.0618565999329763E-2</v>
      </c>
      <c r="K139" s="5">
        <f t="shared" ref="K139:K202" si="36">(H139/H132)-1</f>
        <v>-9.5194386138206633E-2</v>
      </c>
      <c r="L139" s="5">
        <v>0.25749998558028309</v>
      </c>
      <c r="M139" s="5">
        <v>0.39199985543812416</v>
      </c>
      <c r="N139" s="5">
        <v>0.71539994429878895</v>
      </c>
      <c r="O139" s="5">
        <v>0.79540007074542451</v>
      </c>
      <c r="P139" s="4">
        <f>VLOOKUP(B139,'Channel wise traffic'!$B$3:$F$368,2,FALSE)</f>
        <v>7427330</v>
      </c>
      <c r="Q139" s="4">
        <f>VLOOKUP(B139,'Channel wise traffic'!$B$3:$F$368,3,FALSE)</f>
        <v>5570497</v>
      </c>
      <c r="R139" s="4">
        <f>VLOOKUP(B139,'Channel wise traffic'!$B$3:$F$368,4,)</f>
        <v>2269462</v>
      </c>
      <c r="S139" s="4">
        <f>VLOOKUP(B139,'Channel wise traffic'!$B$3:$F$368,5,)</f>
        <v>5364183</v>
      </c>
      <c r="T139" s="5">
        <f>VLOOKUP(B139,'Channel wise traffic'!$B$3:$J$368,6,)</f>
        <v>-2.0618577092037627E-2</v>
      </c>
      <c r="U139" s="5">
        <f>VLOOKUP(B139,'Channel wise traffic'!$B$3:$J$368,7,)</f>
        <v>-2.0618621952255056E-2</v>
      </c>
      <c r="V139" s="5">
        <f>VLOOKUP(B139,'Channel wise traffic'!$B$3:$J$368,8,)</f>
        <v>-2.0618494415770461E-2</v>
      </c>
      <c r="W139" s="5">
        <f>VLOOKUP(B139,'Channel wise traffic'!$B$3:$J$368,9,)</f>
        <v>-2.0618526585082342E-2</v>
      </c>
      <c r="X139" s="4">
        <f>VLOOKUP(B139,'Supporting Data'!$B$3:$J$368,2,)</f>
        <v>391140</v>
      </c>
      <c r="Y139" s="5">
        <f>VLOOKUP(B139,'Supporting Data'!$B$3:$J$368,3,)</f>
        <v>0.18</v>
      </c>
      <c r="Z139" s="4">
        <f>VLOOKUP(B139,'Supporting Data'!$B$3:$J$368,4,)</f>
        <v>32</v>
      </c>
      <c r="AA139" s="4">
        <f>VLOOKUP(B139,'Supporting Data'!$B$3:$J$368,5,)</f>
        <v>17</v>
      </c>
      <c r="AB139" s="4">
        <f>VLOOKUP(B139,'Supporting Data'!$B$3:$J$368,6,)</f>
        <v>25</v>
      </c>
      <c r="AC139" s="4">
        <f>VLOOKUP(B139,'Supporting Data'!$B$3:$J$368,7,)</f>
        <v>378</v>
      </c>
      <c r="AD139" s="4">
        <f>VLOOKUP(B139,'Supporting Data'!$B$3:$J$368,8,)</f>
        <v>35</v>
      </c>
      <c r="AE139" s="5">
        <f>VLOOKUP(B139,'Supporting Data'!$B$3:$J$368,9,)</f>
        <v>0.91</v>
      </c>
      <c r="AF139" s="5">
        <f t="shared" ref="AF139:AF202" si="37">(C139-C132)/C132</f>
        <v>-2.0618565999329722E-2</v>
      </c>
      <c r="AG139" s="4">
        <f t="shared" si="30"/>
        <v>5312604</v>
      </c>
      <c r="AH139" s="4">
        <f t="shared" si="31"/>
        <v>2082540.0000000002</v>
      </c>
      <c r="AI139" s="4">
        <f t="shared" si="32"/>
        <v>1489849</v>
      </c>
      <c r="AJ139" s="4">
        <f t="shared" si="33"/>
        <v>1185026</v>
      </c>
      <c r="AK139" s="5">
        <f t="shared" ref="AK139:AK202" si="38">(AG139/AG132)-1</f>
        <v>1.8952431916130053E-2</v>
      </c>
      <c r="AL139" s="5">
        <f t="shared" ref="AL139:AL202" si="39">(AH139/AH132)-1</f>
        <v>-3.9833356078740834E-2</v>
      </c>
      <c r="AM139" s="5">
        <f t="shared" ref="AM139:AM202" si="40">(AI139/AI132)-1</f>
        <v>-5.90365958177832E-2</v>
      </c>
      <c r="AN139" s="5">
        <f t="shared" ref="AN139:AN202" si="41">(AJ139/AJ132)-1</f>
        <v>-0.11385018040418016</v>
      </c>
    </row>
    <row r="140" spans="2:40" x14ac:dyDescent="0.3">
      <c r="B140" s="3">
        <v>43603</v>
      </c>
      <c r="C140" s="4">
        <v>44889750</v>
      </c>
      <c r="D140" s="4">
        <v>9332579</v>
      </c>
      <c r="E140" s="4">
        <v>3331730</v>
      </c>
      <c r="F140" s="4">
        <v>2152298</v>
      </c>
      <c r="G140" s="7">
        <v>1745944</v>
      </c>
      <c r="H140" s="5">
        <f t="shared" si="29"/>
        <v>3.8894045968177589E-2</v>
      </c>
      <c r="I140" s="5">
        <f t="shared" si="34"/>
        <v>4.0192888689237538E-2</v>
      </c>
      <c r="J140" s="5">
        <f t="shared" si="35"/>
        <v>-1.9607843137254943E-2</v>
      </c>
      <c r="K140" s="5">
        <f t="shared" si="36"/>
        <v>6.0996746463022111E-2</v>
      </c>
      <c r="L140" s="5">
        <v>0.20789999944307999</v>
      </c>
      <c r="M140" s="5">
        <v>0.35699992467248337</v>
      </c>
      <c r="N140" s="5">
        <v>0.64600012606063517</v>
      </c>
      <c r="O140" s="5">
        <v>0.81119993606833252</v>
      </c>
      <c r="P140" s="4">
        <f>VLOOKUP(B140,'Channel wise traffic'!$B$3:$F$368,2,FALSE)</f>
        <v>16160310</v>
      </c>
      <c r="Q140" s="4">
        <f>VLOOKUP(B140,'Channel wise traffic'!$B$3:$F$368,3,FALSE)</f>
        <v>12120232</v>
      </c>
      <c r="R140" s="4">
        <f>VLOOKUP(B140,'Channel wise traffic'!$B$3:$F$368,4,)</f>
        <v>4937872</v>
      </c>
      <c r="S140" s="4">
        <f>VLOOKUP(B140,'Channel wise traffic'!$B$3:$F$368,5,)</f>
        <v>11671335</v>
      </c>
      <c r="T140" s="5">
        <f>VLOOKUP(B140,'Channel wise traffic'!$B$3:$J$368,6,)</f>
        <v>-1.9607831241829743E-2</v>
      </c>
      <c r="U140" s="5">
        <f>VLOOKUP(B140,'Channel wise traffic'!$B$3:$J$368,7,)</f>
        <v>-1.9607871686275313E-2</v>
      </c>
      <c r="V140" s="5">
        <f>VLOOKUP(B140,'Channel wise traffic'!$B$3:$J$368,8,)</f>
        <v>-1.9607952142603247E-2</v>
      </c>
      <c r="W140" s="5">
        <f>VLOOKUP(B140,'Channel wise traffic'!$B$3:$J$368,9,)</f>
        <v>-1.9607785490191709E-2</v>
      </c>
      <c r="X140" s="4">
        <f>VLOOKUP(B140,'Supporting Data'!$B$3:$J$368,2,)</f>
        <v>389840</v>
      </c>
      <c r="Y140" s="5">
        <f>VLOOKUP(B140,'Supporting Data'!$B$3:$J$368,3,)</f>
        <v>0.17</v>
      </c>
      <c r="Z140" s="4">
        <f>VLOOKUP(B140,'Supporting Data'!$B$3:$J$368,4,)</f>
        <v>35</v>
      </c>
      <c r="AA140" s="4">
        <f>VLOOKUP(B140,'Supporting Data'!$B$3:$J$368,5,)</f>
        <v>22</v>
      </c>
      <c r="AB140" s="4">
        <f>VLOOKUP(B140,'Supporting Data'!$B$3:$J$368,6,)</f>
        <v>26</v>
      </c>
      <c r="AC140" s="4">
        <f>VLOOKUP(B140,'Supporting Data'!$B$3:$J$368,7,)</f>
        <v>377</v>
      </c>
      <c r="AD140" s="4">
        <f>VLOOKUP(B140,'Supporting Data'!$B$3:$J$368,8,)</f>
        <v>35</v>
      </c>
      <c r="AE140" s="5">
        <f>VLOOKUP(B140,'Supporting Data'!$B$3:$J$368,9,)</f>
        <v>0.93</v>
      </c>
      <c r="AF140" s="5">
        <f t="shared" si="37"/>
        <v>-1.9607843137254902E-2</v>
      </c>
      <c r="AG140" s="4">
        <f t="shared" si="30"/>
        <v>9332579</v>
      </c>
      <c r="AH140" s="4">
        <f t="shared" si="31"/>
        <v>3331730</v>
      </c>
      <c r="AI140" s="4">
        <f t="shared" si="32"/>
        <v>2152298</v>
      </c>
      <c r="AJ140" s="4">
        <f t="shared" si="33"/>
        <v>1745944</v>
      </c>
      <c r="AK140" s="5">
        <f t="shared" si="38"/>
        <v>-7.5630193005197133E-2</v>
      </c>
      <c r="AL140" s="5">
        <f t="shared" si="39"/>
        <v>-1.9607958533000347E-2</v>
      </c>
      <c r="AM140" s="5">
        <f t="shared" si="40"/>
        <v>-2.9819892429495898E-2</v>
      </c>
      <c r="AN140" s="5">
        <f t="shared" si="41"/>
        <v>4.0192888689237538E-2</v>
      </c>
    </row>
    <row r="141" spans="2:40" x14ac:dyDescent="0.3">
      <c r="B141" s="3">
        <v>43604</v>
      </c>
      <c r="C141" s="4">
        <v>47134238</v>
      </c>
      <c r="D141" s="4">
        <v>9403280</v>
      </c>
      <c r="E141" s="4">
        <v>3069230</v>
      </c>
      <c r="F141" s="4">
        <v>2066206</v>
      </c>
      <c r="G141" s="7">
        <v>1547175</v>
      </c>
      <c r="H141" s="5">
        <f t="shared" si="29"/>
        <v>3.2824865016381509E-2</v>
      </c>
      <c r="I141" s="5">
        <f t="shared" si="34"/>
        <v>-1.0784869725448676E-2</v>
      </c>
      <c r="J141" s="5">
        <f t="shared" si="35"/>
        <v>0.10526315666056507</v>
      </c>
      <c r="K141" s="5">
        <f t="shared" si="36"/>
        <v>-0.10499583351411135</v>
      </c>
      <c r="L141" s="5">
        <v>0.19949998979510394</v>
      </c>
      <c r="M141" s="5">
        <v>0.32639993704324449</v>
      </c>
      <c r="N141" s="5">
        <v>0.67320011859652096</v>
      </c>
      <c r="O141" s="5">
        <v>0.74879997444591684</v>
      </c>
      <c r="P141" s="4">
        <f>VLOOKUP(B141,'Channel wise traffic'!$B$3:$F$368,2,FALSE)</f>
        <v>16968325</v>
      </c>
      <c r="Q141" s="4">
        <f>VLOOKUP(B141,'Channel wise traffic'!$B$3:$F$368,3,FALSE)</f>
        <v>12726244</v>
      </c>
      <c r="R141" s="4">
        <f>VLOOKUP(B141,'Channel wise traffic'!$B$3:$F$368,4,)</f>
        <v>5184766</v>
      </c>
      <c r="S141" s="4">
        <f>VLOOKUP(B141,'Channel wise traffic'!$B$3:$F$368,5,)</f>
        <v>12254901</v>
      </c>
      <c r="T141" s="5">
        <f>VLOOKUP(B141,'Channel wise traffic'!$B$3:$J$368,6,)</f>
        <v>0.10526316132299196</v>
      </c>
      <c r="U141" s="5">
        <f>VLOOKUP(B141,'Channel wise traffic'!$B$3:$J$368,7,)</f>
        <v>0.10526313503970441</v>
      </c>
      <c r="V141" s="5">
        <f>VLOOKUP(B141,'Channel wise traffic'!$B$3:$J$368,8,)</f>
        <v>0.10526333741066352</v>
      </c>
      <c r="W141" s="5">
        <f>VLOOKUP(B141,'Channel wise traffic'!$B$3:$J$368,9,)</f>
        <v>0.10526311517340559</v>
      </c>
      <c r="X141" s="4">
        <f>VLOOKUP(B141,'Supporting Data'!$B$3:$J$368,2,)</f>
        <v>397741</v>
      </c>
      <c r="Y141" s="5">
        <f>VLOOKUP(B141,'Supporting Data'!$B$3:$J$368,3,)</f>
        <v>0.19</v>
      </c>
      <c r="Z141" s="4">
        <f>VLOOKUP(B141,'Supporting Data'!$B$3:$J$368,4,)</f>
        <v>31</v>
      </c>
      <c r="AA141" s="4">
        <f>VLOOKUP(B141,'Supporting Data'!$B$3:$J$368,5,)</f>
        <v>20</v>
      </c>
      <c r="AB141" s="4">
        <f>VLOOKUP(B141,'Supporting Data'!$B$3:$J$368,6,)</f>
        <v>25</v>
      </c>
      <c r="AC141" s="4">
        <f>VLOOKUP(B141,'Supporting Data'!$B$3:$J$368,7,)</f>
        <v>398</v>
      </c>
      <c r="AD141" s="4">
        <f>VLOOKUP(B141,'Supporting Data'!$B$3:$J$368,8,)</f>
        <v>34</v>
      </c>
      <c r="AE141" s="5">
        <f>VLOOKUP(B141,'Supporting Data'!$B$3:$J$368,9,)</f>
        <v>0.92</v>
      </c>
      <c r="AF141" s="5">
        <f t="shared" si="37"/>
        <v>0.10526315666056509</v>
      </c>
      <c r="AG141" s="4">
        <f t="shared" si="30"/>
        <v>9403280</v>
      </c>
      <c r="AH141" s="4">
        <f t="shared" si="31"/>
        <v>3069230</v>
      </c>
      <c r="AI141" s="4">
        <f t="shared" si="32"/>
        <v>2066206</v>
      </c>
      <c r="AJ141" s="4">
        <f t="shared" si="33"/>
        <v>1547175</v>
      </c>
      <c r="AK141" s="5">
        <f t="shared" si="38"/>
        <v>4.9999972084209698E-2</v>
      </c>
      <c r="AL141" s="5">
        <f t="shared" si="39"/>
        <v>-3.0769269635635754E-2</v>
      </c>
      <c r="AM141" s="5">
        <f t="shared" si="40"/>
        <v>-1.078500698748952E-2</v>
      </c>
      <c r="AN141" s="5">
        <f t="shared" si="41"/>
        <v>-1.0784869725448676E-2</v>
      </c>
    </row>
    <row r="142" spans="2:40" x14ac:dyDescent="0.3">
      <c r="B142" s="3">
        <v>43605</v>
      </c>
      <c r="C142" s="4">
        <v>22368860</v>
      </c>
      <c r="D142" s="4">
        <v>5480370</v>
      </c>
      <c r="E142" s="4">
        <v>2148305</v>
      </c>
      <c r="F142" s="4">
        <v>1536897</v>
      </c>
      <c r="G142" s="7">
        <v>1310666</v>
      </c>
      <c r="H142" s="5">
        <f t="shared" si="29"/>
        <v>5.8593330192061643E-2</v>
      </c>
      <c r="I142" s="5">
        <f t="shared" si="34"/>
        <v>6.5633229561417927E-2</v>
      </c>
      <c r="J142" s="5">
        <f t="shared" si="35"/>
        <v>7.2916677658587448E-2</v>
      </c>
      <c r="K142" s="5">
        <f t="shared" si="36"/>
        <v>-6.7884564093682043E-3</v>
      </c>
      <c r="L142" s="5">
        <v>0.24499996870649643</v>
      </c>
      <c r="M142" s="5">
        <v>0.39199999270122271</v>
      </c>
      <c r="N142" s="5">
        <v>0.71539981520314855</v>
      </c>
      <c r="O142" s="5">
        <v>0.85280015511774698</v>
      </c>
      <c r="P142" s="4">
        <f>VLOOKUP(B142,'Channel wise traffic'!$B$3:$F$368,2,FALSE)</f>
        <v>8052789</v>
      </c>
      <c r="Q142" s="4">
        <f>VLOOKUP(B142,'Channel wise traffic'!$B$3:$F$368,3,FALSE)</f>
        <v>6039592</v>
      </c>
      <c r="R142" s="4">
        <f>VLOOKUP(B142,'Channel wise traffic'!$B$3:$F$368,4,)</f>
        <v>2460574</v>
      </c>
      <c r="S142" s="4">
        <f>VLOOKUP(B142,'Channel wise traffic'!$B$3:$F$368,5,)</f>
        <v>5815903</v>
      </c>
      <c r="T142" s="5">
        <f>VLOOKUP(B142,'Channel wise traffic'!$B$3:$J$368,6,)</f>
        <v>7.2916677769617744E-2</v>
      </c>
      <c r="U142" s="5">
        <f>VLOOKUP(B142,'Channel wise traffic'!$B$3:$J$368,7,)</f>
        <v>7.2916722181422644E-2</v>
      </c>
      <c r="V142" s="5">
        <f>VLOOKUP(B142,'Channel wise traffic'!$B$3:$J$368,8,)</f>
        <v>7.2916444102974154E-2</v>
      </c>
      <c r="W142" s="5">
        <f>VLOOKUP(B142,'Channel wise traffic'!$B$3:$J$368,9,)</f>
        <v>7.2916559053456398E-2</v>
      </c>
      <c r="X142" s="4">
        <f>VLOOKUP(B142,'Supporting Data'!$B$3:$J$368,2,)</f>
        <v>409012</v>
      </c>
      <c r="Y142" s="5">
        <f>VLOOKUP(B142,'Supporting Data'!$B$3:$J$368,3,)</f>
        <v>0.19</v>
      </c>
      <c r="Z142" s="4">
        <f>VLOOKUP(B142,'Supporting Data'!$B$3:$J$368,4,)</f>
        <v>32</v>
      </c>
      <c r="AA142" s="4">
        <f>VLOOKUP(B142,'Supporting Data'!$B$3:$J$368,5,)</f>
        <v>22</v>
      </c>
      <c r="AB142" s="4">
        <f>VLOOKUP(B142,'Supporting Data'!$B$3:$J$368,6,)</f>
        <v>25</v>
      </c>
      <c r="AC142" s="4">
        <f>VLOOKUP(B142,'Supporting Data'!$B$3:$J$368,7,)</f>
        <v>379</v>
      </c>
      <c r="AD142" s="4">
        <f>VLOOKUP(B142,'Supporting Data'!$B$3:$J$368,8,)</f>
        <v>35</v>
      </c>
      <c r="AE142" s="5">
        <f>VLOOKUP(B142,'Supporting Data'!$B$3:$J$368,9,)</f>
        <v>0.93</v>
      </c>
      <c r="AF142" s="5">
        <f t="shared" si="37"/>
        <v>7.2916677658587517E-2</v>
      </c>
      <c r="AG142" s="4">
        <f t="shared" si="30"/>
        <v>5480370</v>
      </c>
      <c r="AH142" s="4">
        <f t="shared" si="31"/>
        <v>2148305</v>
      </c>
      <c r="AI142" s="4">
        <f t="shared" si="32"/>
        <v>1536897</v>
      </c>
      <c r="AJ142" s="4">
        <f t="shared" si="33"/>
        <v>1310666</v>
      </c>
      <c r="AK142" s="5">
        <f t="shared" si="38"/>
        <v>1.1017501966554821E-2</v>
      </c>
      <c r="AL142" s="5">
        <f t="shared" si="39"/>
        <v>4.2944472547947754E-2</v>
      </c>
      <c r="AM142" s="5">
        <f t="shared" si="40"/>
        <v>7.5879434624918529E-2</v>
      </c>
      <c r="AN142" s="5">
        <f t="shared" si="41"/>
        <v>6.5633229561417927E-2</v>
      </c>
    </row>
    <row r="143" spans="2:40" x14ac:dyDescent="0.3">
      <c r="B143" s="3">
        <v>43606</v>
      </c>
      <c r="C143" s="4">
        <v>22368860</v>
      </c>
      <c r="D143" s="4">
        <v>5424448</v>
      </c>
      <c r="E143" s="4">
        <v>2148081</v>
      </c>
      <c r="F143" s="4">
        <v>1521056</v>
      </c>
      <c r="G143" s="7">
        <v>1234793</v>
      </c>
      <c r="H143" s="5">
        <f t="shared" si="29"/>
        <v>5.5201427341402286E-2</v>
      </c>
      <c r="I143" s="5">
        <f t="shared" si="34"/>
        <v>-0.13879450075185029</v>
      </c>
      <c r="J143" s="5">
        <f t="shared" si="35"/>
        <v>-1.9047627818315149E-2</v>
      </c>
      <c r="K143" s="5">
        <f t="shared" si="36"/>
        <v>-0.12207205602369087</v>
      </c>
      <c r="L143" s="5">
        <v>0.24249997541224722</v>
      </c>
      <c r="M143" s="5">
        <v>0.39599992478497353</v>
      </c>
      <c r="N143" s="5">
        <v>0.7080999273304871</v>
      </c>
      <c r="O143" s="5">
        <v>0.81179982854017207</v>
      </c>
      <c r="P143" s="4">
        <f>VLOOKUP(B143,'Channel wise traffic'!$B$3:$F$368,2,FALSE)</f>
        <v>8052789</v>
      </c>
      <c r="Q143" s="4">
        <f>VLOOKUP(B143,'Channel wise traffic'!$B$3:$F$368,3,FALSE)</f>
        <v>6039592</v>
      </c>
      <c r="R143" s="4">
        <f>VLOOKUP(B143,'Channel wise traffic'!$B$3:$F$368,4,)</f>
        <v>2460574</v>
      </c>
      <c r="S143" s="4">
        <f>VLOOKUP(B143,'Channel wise traffic'!$B$3:$F$368,5,)</f>
        <v>5815903</v>
      </c>
      <c r="T143" s="5">
        <f>VLOOKUP(B143,'Channel wise traffic'!$B$3:$J$368,6,)</f>
        <v>-1.9047638770085196E-2</v>
      </c>
      <c r="U143" s="5">
        <f>VLOOKUP(B143,'Channel wise traffic'!$B$3:$J$368,7,)</f>
        <v>-1.9047677828297749E-2</v>
      </c>
      <c r="V143" s="5">
        <f>VLOOKUP(B143,'Channel wise traffic'!$B$3:$J$368,8,)</f>
        <v>-1.9047565891868401E-2</v>
      </c>
      <c r="W143" s="5">
        <f>VLOOKUP(B143,'Channel wise traffic'!$B$3:$J$368,9,)</f>
        <v>-1.9047593345941749E-2</v>
      </c>
      <c r="X143" s="4">
        <f>VLOOKUP(B143,'Supporting Data'!$B$3:$J$368,2,)</f>
        <v>397624</v>
      </c>
      <c r="Y143" s="5">
        <f>VLOOKUP(B143,'Supporting Data'!$B$3:$J$368,3,)</f>
        <v>0.18</v>
      </c>
      <c r="Z143" s="4">
        <f>VLOOKUP(B143,'Supporting Data'!$B$3:$J$368,4,)</f>
        <v>35</v>
      </c>
      <c r="AA143" s="4">
        <f>VLOOKUP(B143,'Supporting Data'!$B$3:$J$368,5,)</f>
        <v>21</v>
      </c>
      <c r="AB143" s="4">
        <f>VLOOKUP(B143,'Supporting Data'!$B$3:$J$368,6,)</f>
        <v>25</v>
      </c>
      <c r="AC143" s="4">
        <f>VLOOKUP(B143,'Supporting Data'!$B$3:$J$368,7,)</f>
        <v>380</v>
      </c>
      <c r="AD143" s="4">
        <f>VLOOKUP(B143,'Supporting Data'!$B$3:$J$368,8,)</f>
        <v>37</v>
      </c>
      <c r="AE143" s="5">
        <f>VLOOKUP(B143,'Supporting Data'!$B$3:$J$368,9,)</f>
        <v>0.94</v>
      </c>
      <c r="AF143" s="5">
        <f t="shared" si="37"/>
        <v>-1.9047627818315205E-2</v>
      </c>
      <c r="AG143" s="4">
        <f t="shared" si="30"/>
        <v>5424448</v>
      </c>
      <c r="AH143" s="4">
        <f t="shared" si="31"/>
        <v>2148081</v>
      </c>
      <c r="AI143" s="4">
        <f t="shared" si="32"/>
        <v>1521056</v>
      </c>
      <c r="AJ143" s="4">
        <f t="shared" si="33"/>
        <v>1234793</v>
      </c>
      <c r="AK143" s="5">
        <f t="shared" si="38"/>
        <v>-4.8476170278527575E-2</v>
      </c>
      <c r="AL143" s="5">
        <f t="shared" si="39"/>
        <v>-5.7991422256525427E-2</v>
      </c>
      <c r="AM143" s="5">
        <f t="shared" si="40"/>
        <v>-0.12139596434650957</v>
      </c>
      <c r="AN143" s="5">
        <f t="shared" si="41"/>
        <v>-0.13879450075185029</v>
      </c>
    </row>
    <row r="144" spans="2:40" x14ac:dyDescent="0.3">
      <c r="B144" s="3">
        <v>43607</v>
      </c>
      <c r="C144" s="4">
        <v>21934513</v>
      </c>
      <c r="D144" s="4">
        <v>5648137</v>
      </c>
      <c r="E144" s="4">
        <v>2372217</v>
      </c>
      <c r="F144" s="4">
        <v>1818304</v>
      </c>
      <c r="G144" s="7">
        <v>1476099</v>
      </c>
      <c r="H144" s="5">
        <f t="shared" si="29"/>
        <v>6.7295727058084218E-2</v>
      </c>
      <c r="I144" s="5">
        <f t="shared" si="34"/>
        <v>0.15003704647287197</v>
      </c>
      <c r="J144" s="5">
        <f t="shared" si="35"/>
        <v>0</v>
      </c>
      <c r="K144" s="5">
        <f t="shared" si="36"/>
        <v>0.15003704647287197</v>
      </c>
      <c r="L144" s="5">
        <v>0.25749999555495034</v>
      </c>
      <c r="M144" s="5">
        <v>0.41999990439325391</v>
      </c>
      <c r="N144" s="5">
        <v>0.76649986067885023</v>
      </c>
      <c r="O144" s="5">
        <v>0.81179989704691846</v>
      </c>
      <c r="P144" s="4">
        <f>VLOOKUP(B144,'Channel wise traffic'!$B$3:$F$368,2,FALSE)</f>
        <v>7896424</v>
      </c>
      <c r="Q144" s="4">
        <f>VLOOKUP(B144,'Channel wise traffic'!$B$3:$F$368,3,FALSE)</f>
        <v>5922318</v>
      </c>
      <c r="R144" s="4">
        <f>VLOOKUP(B144,'Channel wise traffic'!$B$3:$F$368,4,)</f>
        <v>2412796</v>
      </c>
      <c r="S144" s="4">
        <f>VLOOKUP(B144,'Channel wise traffic'!$B$3:$F$368,5,)</f>
        <v>5702973</v>
      </c>
      <c r="T144" s="5">
        <f>VLOOKUP(B144,'Channel wise traffic'!$B$3:$J$368,6,)</f>
        <v>0</v>
      </c>
      <c r="U144" s="5">
        <f>VLOOKUP(B144,'Channel wise traffic'!$B$3:$J$368,7,)</f>
        <v>0</v>
      </c>
      <c r="V144" s="5">
        <f>VLOOKUP(B144,'Channel wise traffic'!$B$3:$J$368,8,)</f>
        <v>0</v>
      </c>
      <c r="W144" s="5">
        <f>VLOOKUP(B144,'Channel wise traffic'!$B$3:$J$368,9,)</f>
        <v>0</v>
      </c>
      <c r="X144" s="4">
        <f>VLOOKUP(B144,'Supporting Data'!$B$3:$J$368,2,)</f>
        <v>387088</v>
      </c>
      <c r="Y144" s="5">
        <f>VLOOKUP(B144,'Supporting Data'!$B$3:$J$368,3,)</f>
        <v>0.18</v>
      </c>
      <c r="Z144" s="4">
        <f>VLOOKUP(B144,'Supporting Data'!$B$3:$J$368,4,)</f>
        <v>35</v>
      </c>
      <c r="AA144" s="4">
        <f>VLOOKUP(B144,'Supporting Data'!$B$3:$J$368,5,)</f>
        <v>17</v>
      </c>
      <c r="AB144" s="4">
        <f>VLOOKUP(B144,'Supporting Data'!$B$3:$J$368,6,)</f>
        <v>25</v>
      </c>
      <c r="AC144" s="4">
        <f>VLOOKUP(B144,'Supporting Data'!$B$3:$J$368,7,)</f>
        <v>398</v>
      </c>
      <c r="AD144" s="4">
        <f>VLOOKUP(B144,'Supporting Data'!$B$3:$J$368,8,)</f>
        <v>37</v>
      </c>
      <c r="AE144" s="5">
        <f>VLOOKUP(B144,'Supporting Data'!$B$3:$J$368,9,)</f>
        <v>0.94</v>
      </c>
      <c r="AF144" s="5">
        <f t="shared" si="37"/>
        <v>0</v>
      </c>
      <c r="AG144" s="4">
        <f t="shared" si="30"/>
        <v>5648137.0000000009</v>
      </c>
      <c r="AH144" s="4">
        <f t="shared" si="31"/>
        <v>2372217</v>
      </c>
      <c r="AI144" s="4">
        <f t="shared" si="32"/>
        <v>1818304</v>
      </c>
      <c r="AJ144" s="4">
        <f t="shared" si="33"/>
        <v>1476099</v>
      </c>
      <c r="AK144" s="5">
        <f t="shared" si="38"/>
        <v>3.0000029177763565E-2</v>
      </c>
      <c r="AL144" s="5">
        <f t="shared" si="39"/>
        <v>3.0000134599845518E-2</v>
      </c>
      <c r="AM144" s="5">
        <f t="shared" si="40"/>
        <v>0.10357150226928713</v>
      </c>
      <c r="AN144" s="5">
        <f t="shared" si="41"/>
        <v>0.15003704647287197</v>
      </c>
    </row>
    <row r="145" spans="2:40" x14ac:dyDescent="0.3">
      <c r="B145" s="3">
        <v>43608</v>
      </c>
      <c r="C145" s="4">
        <v>21065820</v>
      </c>
      <c r="D145" s="4">
        <v>5319119</v>
      </c>
      <c r="E145" s="4">
        <v>2234030</v>
      </c>
      <c r="F145" s="4">
        <v>1614533</v>
      </c>
      <c r="G145" s="7">
        <v>1310678</v>
      </c>
      <c r="H145" s="5">
        <f t="shared" si="29"/>
        <v>6.2218228390824568E-2</v>
      </c>
      <c r="I145" s="5">
        <f t="shared" si="34"/>
        <v>-4.8715414015697567E-2</v>
      </c>
      <c r="J145" s="5">
        <f t="shared" si="35"/>
        <v>0</v>
      </c>
      <c r="K145" s="5">
        <f t="shared" si="36"/>
        <v>-4.8715414015697567E-2</v>
      </c>
      <c r="L145" s="5">
        <v>0.25249997389135576</v>
      </c>
      <c r="M145" s="5">
        <v>0.42000000376002117</v>
      </c>
      <c r="N145" s="5">
        <v>0.72269978469402829</v>
      </c>
      <c r="O145" s="5">
        <v>0.81180006850278064</v>
      </c>
      <c r="P145" s="4">
        <f>VLOOKUP(B145,'Channel wise traffic'!$B$3:$F$368,2,FALSE)</f>
        <v>7583695</v>
      </c>
      <c r="Q145" s="4">
        <f>VLOOKUP(B145,'Channel wise traffic'!$B$3:$F$368,3,FALSE)</f>
        <v>5687771</v>
      </c>
      <c r="R145" s="4">
        <f>VLOOKUP(B145,'Channel wise traffic'!$B$3:$F$368,4,)</f>
        <v>2317240</v>
      </c>
      <c r="S145" s="4">
        <f>VLOOKUP(B145,'Channel wise traffic'!$B$3:$F$368,5,)</f>
        <v>5477113</v>
      </c>
      <c r="T145" s="5">
        <f>VLOOKUP(B145,'Channel wise traffic'!$B$3:$J$368,6,)</f>
        <v>0</v>
      </c>
      <c r="U145" s="5">
        <f>VLOOKUP(B145,'Channel wise traffic'!$B$3:$J$368,7,)</f>
        <v>0</v>
      </c>
      <c r="V145" s="5">
        <f>VLOOKUP(B145,'Channel wise traffic'!$B$3:$J$368,8,)</f>
        <v>0</v>
      </c>
      <c r="W145" s="5">
        <f>VLOOKUP(B145,'Channel wise traffic'!$B$3:$J$368,9,)</f>
        <v>0</v>
      </c>
      <c r="X145" s="4">
        <f>VLOOKUP(B145,'Supporting Data'!$B$3:$J$368,2,)</f>
        <v>388159</v>
      </c>
      <c r="Y145" s="5">
        <f>VLOOKUP(B145,'Supporting Data'!$B$3:$J$368,3,)</f>
        <v>0.17</v>
      </c>
      <c r="Z145" s="4">
        <f>VLOOKUP(B145,'Supporting Data'!$B$3:$J$368,4,)</f>
        <v>38</v>
      </c>
      <c r="AA145" s="4">
        <f>VLOOKUP(B145,'Supporting Data'!$B$3:$J$368,5,)</f>
        <v>22</v>
      </c>
      <c r="AB145" s="4">
        <f>VLOOKUP(B145,'Supporting Data'!$B$3:$J$368,6,)</f>
        <v>26</v>
      </c>
      <c r="AC145" s="4">
        <f>VLOOKUP(B145,'Supporting Data'!$B$3:$J$368,7,)</f>
        <v>391</v>
      </c>
      <c r="AD145" s="4">
        <f>VLOOKUP(B145,'Supporting Data'!$B$3:$J$368,8,)</f>
        <v>33</v>
      </c>
      <c r="AE145" s="5">
        <f>VLOOKUP(B145,'Supporting Data'!$B$3:$J$368,9,)</f>
        <v>0.93</v>
      </c>
      <c r="AF145" s="5">
        <f t="shared" si="37"/>
        <v>0</v>
      </c>
      <c r="AG145" s="4">
        <f t="shared" si="30"/>
        <v>5319119</v>
      </c>
      <c r="AH145" s="4">
        <f t="shared" si="31"/>
        <v>2234030</v>
      </c>
      <c r="AI145" s="4">
        <f t="shared" si="32"/>
        <v>1614533</v>
      </c>
      <c r="AJ145" s="4">
        <f t="shared" si="33"/>
        <v>1310678</v>
      </c>
      <c r="AK145" s="5">
        <f t="shared" si="38"/>
        <v>-1.9417459619854416E-2</v>
      </c>
      <c r="AL145" s="5">
        <f t="shared" si="39"/>
        <v>-9.9886110335597467E-3</v>
      </c>
      <c r="AM145" s="5">
        <f t="shared" si="40"/>
        <v>-3.9106866748956359E-2</v>
      </c>
      <c r="AN145" s="5">
        <f t="shared" si="41"/>
        <v>-4.8715414015697567E-2</v>
      </c>
    </row>
    <row r="146" spans="2:40" x14ac:dyDescent="0.3">
      <c r="B146" s="3">
        <v>43609</v>
      </c>
      <c r="C146" s="4">
        <v>22368860</v>
      </c>
      <c r="D146" s="4">
        <v>5312604</v>
      </c>
      <c r="E146" s="4">
        <v>2082540</v>
      </c>
      <c r="F146" s="4">
        <v>1505052</v>
      </c>
      <c r="G146" s="7">
        <v>1295850</v>
      </c>
      <c r="H146" s="5">
        <f t="shared" si="29"/>
        <v>5.7930980836752521E-2</v>
      </c>
      <c r="I146" s="5">
        <f t="shared" si="34"/>
        <v>9.352031094676394E-2</v>
      </c>
      <c r="J146" s="5">
        <f t="shared" si="35"/>
        <v>8.4210516621862075E-2</v>
      </c>
      <c r="K146" s="5">
        <f t="shared" si="36"/>
        <v>8.5867035803239844E-3</v>
      </c>
      <c r="L146" s="5">
        <v>0.23749998882374873</v>
      </c>
      <c r="M146" s="5">
        <v>0.39199985543812416</v>
      </c>
      <c r="N146" s="5">
        <v>0.72270016422253591</v>
      </c>
      <c r="O146" s="5">
        <v>0.86100015148978237</v>
      </c>
      <c r="P146" s="4">
        <f>VLOOKUP(B146,'Channel wise traffic'!$B$3:$F$368,2,FALSE)</f>
        <v>8052789</v>
      </c>
      <c r="Q146" s="4">
        <f>VLOOKUP(B146,'Channel wise traffic'!$B$3:$F$368,3,FALSE)</f>
        <v>6039592</v>
      </c>
      <c r="R146" s="4">
        <f>VLOOKUP(B146,'Channel wise traffic'!$B$3:$F$368,4,)</f>
        <v>2460574</v>
      </c>
      <c r="S146" s="4">
        <f>VLOOKUP(B146,'Channel wise traffic'!$B$3:$F$368,5,)</f>
        <v>5815903</v>
      </c>
      <c r="T146" s="5">
        <f>VLOOKUP(B146,'Channel wise traffic'!$B$3:$J$368,6,)</f>
        <v>8.4210476712358373E-2</v>
      </c>
      <c r="U146" s="5">
        <f>VLOOKUP(B146,'Channel wise traffic'!$B$3:$J$368,7,)</f>
        <v>8.4210618908869384E-2</v>
      </c>
      <c r="V146" s="5">
        <f>VLOOKUP(B146,'Channel wise traffic'!$B$3:$J$368,8,)</f>
        <v>8.4210266574192394E-2</v>
      </c>
      <c r="W146" s="5">
        <f>VLOOKUP(B146,'Channel wise traffic'!$B$3:$J$368,9,)</f>
        <v>8.421040072644792E-2</v>
      </c>
      <c r="X146" s="4">
        <f>VLOOKUP(B146,'Supporting Data'!$B$3:$J$368,2,)</f>
        <v>403534</v>
      </c>
      <c r="Y146" s="5">
        <f>VLOOKUP(B146,'Supporting Data'!$B$3:$J$368,3,)</f>
        <v>0.17</v>
      </c>
      <c r="Z146" s="4">
        <f>VLOOKUP(B146,'Supporting Data'!$B$3:$J$368,4,)</f>
        <v>34</v>
      </c>
      <c r="AA146" s="4">
        <f>VLOOKUP(B146,'Supporting Data'!$B$3:$J$368,5,)</f>
        <v>22</v>
      </c>
      <c r="AB146" s="4">
        <f>VLOOKUP(B146,'Supporting Data'!$B$3:$J$368,6,)</f>
        <v>26</v>
      </c>
      <c r="AC146" s="4">
        <f>VLOOKUP(B146,'Supporting Data'!$B$3:$J$368,7,)</f>
        <v>386</v>
      </c>
      <c r="AD146" s="4">
        <f>VLOOKUP(B146,'Supporting Data'!$B$3:$J$368,8,)</f>
        <v>35</v>
      </c>
      <c r="AE146" s="5">
        <f>VLOOKUP(B146,'Supporting Data'!$B$3:$J$368,9,)</f>
        <v>0.92</v>
      </c>
      <c r="AF146" s="5">
        <f t="shared" si="37"/>
        <v>8.4210516621862144E-2</v>
      </c>
      <c r="AG146" s="4">
        <f t="shared" si="30"/>
        <v>5312604</v>
      </c>
      <c r="AH146" s="4">
        <f t="shared" si="31"/>
        <v>2082540.0000000002</v>
      </c>
      <c r="AI146" s="4">
        <f t="shared" si="32"/>
        <v>1505052</v>
      </c>
      <c r="AJ146" s="4">
        <f t="shared" si="33"/>
        <v>1295850</v>
      </c>
      <c r="AK146" s="5">
        <f t="shared" si="38"/>
        <v>0</v>
      </c>
      <c r="AL146" s="5">
        <f t="shared" si="39"/>
        <v>0</v>
      </c>
      <c r="AM146" s="5">
        <f t="shared" si="40"/>
        <v>1.0204389840849704E-2</v>
      </c>
      <c r="AN146" s="5">
        <f t="shared" si="41"/>
        <v>9.352031094676394E-2</v>
      </c>
    </row>
    <row r="147" spans="2:40" x14ac:dyDescent="0.3">
      <c r="B147" s="3">
        <v>43610</v>
      </c>
      <c r="C147" s="4">
        <v>47134238</v>
      </c>
      <c r="D147" s="4">
        <v>9898190</v>
      </c>
      <c r="E147" s="4">
        <v>3500000</v>
      </c>
      <c r="F147" s="4">
        <v>2475200</v>
      </c>
      <c r="G147" s="7">
        <v>1853429</v>
      </c>
      <c r="H147" s="5">
        <f t="shared" si="29"/>
        <v>3.9322349923212929E-2</v>
      </c>
      <c r="I147" s="5">
        <f t="shared" si="34"/>
        <v>6.1562684713828197E-2</v>
      </c>
      <c r="J147" s="5">
        <f t="shared" si="35"/>
        <v>5.0000011138400247E-2</v>
      </c>
      <c r="K147" s="5">
        <f t="shared" si="36"/>
        <v>1.1012069955020243E-2</v>
      </c>
      <c r="L147" s="5">
        <v>0.21000000042432002</v>
      </c>
      <c r="M147" s="5">
        <v>0.35360000161645716</v>
      </c>
      <c r="N147" s="5">
        <v>0.70720000000000005</v>
      </c>
      <c r="O147" s="5">
        <v>0.74879969295410476</v>
      </c>
      <c r="P147" s="4">
        <f>VLOOKUP(B147,'Channel wise traffic'!$B$3:$F$368,2,FALSE)</f>
        <v>16968325</v>
      </c>
      <c r="Q147" s="4">
        <f>VLOOKUP(B147,'Channel wise traffic'!$B$3:$F$368,3,FALSE)</f>
        <v>12726244</v>
      </c>
      <c r="R147" s="4">
        <f>VLOOKUP(B147,'Channel wise traffic'!$B$3:$F$368,4,)</f>
        <v>5184766</v>
      </c>
      <c r="S147" s="4">
        <f>VLOOKUP(B147,'Channel wise traffic'!$B$3:$F$368,5,)</f>
        <v>12254901</v>
      </c>
      <c r="T147" s="5">
        <f>VLOOKUP(B147,'Channel wise traffic'!$B$3:$J$368,6,)</f>
        <v>4.9999969059999483E-2</v>
      </c>
      <c r="U147" s="5">
        <f>VLOOKUP(B147,'Channel wise traffic'!$B$3:$J$368,7,)</f>
        <v>5.0000033002668642E-2</v>
      </c>
      <c r="V147" s="5">
        <f>VLOOKUP(B147,'Channel wise traffic'!$B$3:$J$368,8,)</f>
        <v>5.0000081006555064E-2</v>
      </c>
      <c r="W147" s="5">
        <f>VLOOKUP(B147,'Channel wise traffic'!$B$3:$J$368,9,)</f>
        <v>4.9999935739998946E-2</v>
      </c>
      <c r="X147" s="4">
        <f>VLOOKUP(B147,'Supporting Data'!$B$3:$J$368,2,)</f>
        <v>398544</v>
      </c>
      <c r="Y147" s="5">
        <f>VLOOKUP(B147,'Supporting Data'!$B$3:$J$368,3,)</f>
        <v>0.19</v>
      </c>
      <c r="Z147" s="4">
        <f>VLOOKUP(B147,'Supporting Data'!$B$3:$J$368,4,)</f>
        <v>31</v>
      </c>
      <c r="AA147" s="4">
        <f>VLOOKUP(B147,'Supporting Data'!$B$3:$J$368,5,)</f>
        <v>19</v>
      </c>
      <c r="AB147" s="4">
        <f>VLOOKUP(B147,'Supporting Data'!$B$3:$J$368,6,)</f>
        <v>30</v>
      </c>
      <c r="AC147" s="4">
        <f>VLOOKUP(B147,'Supporting Data'!$B$3:$J$368,7,)</f>
        <v>396</v>
      </c>
      <c r="AD147" s="4">
        <f>VLOOKUP(B147,'Supporting Data'!$B$3:$J$368,8,)</f>
        <v>37</v>
      </c>
      <c r="AE147" s="5">
        <f>VLOOKUP(B147,'Supporting Data'!$B$3:$J$368,9,)</f>
        <v>0.95</v>
      </c>
      <c r="AF147" s="5">
        <f t="shared" si="37"/>
        <v>5.0000011138400191E-2</v>
      </c>
      <c r="AG147" s="4">
        <f t="shared" si="30"/>
        <v>9898190</v>
      </c>
      <c r="AH147" s="4">
        <f t="shared" si="31"/>
        <v>3500000</v>
      </c>
      <c r="AI147" s="4">
        <f t="shared" si="32"/>
        <v>2475200</v>
      </c>
      <c r="AJ147" s="4">
        <f t="shared" si="33"/>
        <v>1853429</v>
      </c>
      <c r="AK147" s="5">
        <f t="shared" si="38"/>
        <v>6.0606076841138945E-2</v>
      </c>
      <c r="AL147" s="5">
        <f t="shared" si="39"/>
        <v>5.050529304595508E-2</v>
      </c>
      <c r="AM147" s="5">
        <f t="shared" si="40"/>
        <v>0.15002662270745026</v>
      </c>
      <c r="AN147" s="5">
        <f t="shared" si="41"/>
        <v>6.1562684713828197E-2</v>
      </c>
    </row>
    <row r="148" spans="2:40" x14ac:dyDescent="0.3">
      <c r="B148" s="3">
        <v>43611</v>
      </c>
      <c r="C148" s="4">
        <v>47134238</v>
      </c>
      <c r="D148" s="4">
        <v>9799208</v>
      </c>
      <c r="E148" s="4">
        <v>3365048</v>
      </c>
      <c r="F148" s="4">
        <v>2288232</v>
      </c>
      <c r="G148" s="7">
        <v>1695580</v>
      </c>
      <c r="H148" s="5">
        <f t="shared" si="29"/>
        <v>3.5973425517136823E-2</v>
      </c>
      <c r="I148" s="5">
        <f t="shared" si="34"/>
        <v>9.5919983195178249E-2</v>
      </c>
      <c r="J148" s="5">
        <f t="shared" si="35"/>
        <v>0</v>
      </c>
      <c r="K148" s="5">
        <f t="shared" si="36"/>
        <v>9.5919983195178471E-2</v>
      </c>
      <c r="L148" s="5">
        <v>0.2078999982984768</v>
      </c>
      <c r="M148" s="5">
        <v>0.34339999722426545</v>
      </c>
      <c r="N148" s="5">
        <v>0.67999980980954799</v>
      </c>
      <c r="O148" s="5">
        <v>0.74100003845763895</v>
      </c>
      <c r="P148" s="4">
        <f>VLOOKUP(B148,'Channel wise traffic'!$B$3:$F$368,2,FALSE)</f>
        <v>16968325</v>
      </c>
      <c r="Q148" s="4">
        <f>VLOOKUP(B148,'Channel wise traffic'!$B$3:$F$368,3,FALSE)</f>
        <v>12726244</v>
      </c>
      <c r="R148" s="4">
        <f>VLOOKUP(B148,'Channel wise traffic'!$B$3:$F$368,4,)</f>
        <v>5184766</v>
      </c>
      <c r="S148" s="4">
        <f>VLOOKUP(B148,'Channel wise traffic'!$B$3:$F$368,5,)</f>
        <v>12254901</v>
      </c>
      <c r="T148" s="5">
        <f>VLOOKUP(B148,'Channel wise traffic'!$B$3:$J$368,6,)</f>
        <v>0</v>
      </c>
      <c r="U148" s="5">
        <f>VLOOKUP(B148,'Channel wise traffic'!$B$3:$J$368,7,)</f>
        <v>0</v>
      </c>
      <c r="V148" s="5">
        <f>VLOOKUP(B148,'Channel wise traffic'!$B$3:$J$368,8,)</f>
        <v>0</v>
      </c>
      <c r="W148" s="5">
        <f>VLOOKUP(B148,'Channel wise traffic'!$B$3:$J$368,9,)</f>
        <v>0</v>
      </c>
      <c r="X148" s="4">
        <f>VLOOKUP(B148,'Supporting Data'!$B$3:$J$368,2,)</f>
        <v>401029</v>
      </c>
      <c r="Y148" s="5">
        <f>VLOOKUP(B148,'Supporting Data'!$B$3:$J$368,3,)</f>
        <v>0.18</v>
      </c>
      <c r="Z148" s="4">
        <f>VLOOKUP(B148,'Supporting Data'!$B$3:$J$368,4,)</f>
        <v>35</v>
      </c>
      <c r="AA148" s="4">
        <f>VLOOKUP(B148,'Supporting Data'!$B$3:$J$368,5,)</f>
        <v>18</v>
      </c>
      <c r="AB148" s="4">
        <f>VLOOKUP(B148,'Supporting Data'!$B$3:$J$368,6,)</f>
        <v>30</v>
      </c>
      <c r="AC148" s="4">
        <f>VLOOKUP(B148,'Supporting Data'!$B$3:$J$368,7,)</f>
        <v>354</v>
      </c>
      <c r="AD148" s="4">
        <f>VLOOKUP(B148,'Supporting Data'!$B$3:$J$368,8,)</f>
        <v>33</v>
      </c>
      <c r="AE148" s="5">
        <f>VLOOKUP(B148,'Supporting Data'!$B$3:$J$368,9,)</f>
        <v>0.91</v>
      </c>
      <c r="AF148" s="5">
        <f t="shared" si="37"/>
        <v>0</v>
      </c>
      <c r="AG148" s="4">
        <f t="shared" si="30"/>
        <v>9799208</v>
      </c>
      <c r="AH148" s="4">
        <f t="shared" si="31"/>
        <v>3365048</v>
      </c>
      <c r="AI148" s="4">
        <f t="shared" si="32"/>
        <v>2288232</v>
      </c>
      <c r="AJ148" s="4">
        <f t="shared" si="33"/>
        <v>1695580</v>
      </c>
      <c r="AK148" s="5">
        <f t="shared" si="38"/>
        <v>4.2105307935103475E-2</v>
      </c>
      <c r="AL148" s="5">
        <f t="shared" si="39"/>
        <v>9.6381828667124969E-2</v>
      </c>
      <c r="AM148" s="5">
        <f t="shared" si="40"/>
        <v>0.10745588774788195</v>
      </c>
      <c r="AN148" s="5">
        <f t="shared" si="41"/>
        <v>9.5919983195178249E-2</v>
      </c>
    </row>
    <row r="149" spans="2:40" x14ac:dyDescent="0.3">
      <c r="B149" s="3">
        <v>43612</v>
      </c>
      <c r="C149" s="4">
        <v>21065820</v>
      </c>
      <c r="D149" s="4">
        <v>5055796</v>
      </c>
      <c r="E149" s="4">
        <v>1941425</v>
      </c>
      <c r="F149" s="4">
        <v>1445585</v>
      </c>
      <c r="G149" s="7">
        <v>1126111</v>
      </c>
      <c r="H149" s="5">
        <f t="shared" si="29"/>
        <v>5.3456784497351632E-2</v>
      </c>
      <c r="I149" s="5">
        <f t="shared" si="34"/>
        <v>-0.14081009196851069</v>
      </c>
      <c r="J149" s="5">
        <f t="shared" si="35"/>
        <v>-5.8252409823299045E-2</v>
      </c>
      <c r="K149" s="5">
        <f t="shared" si="36"/>
        <v>-8.7664341280365043E-2</v>
      </c>
      <c r="L149" s="5">
        <v>0.2399999620237902</v>
      </c>
      <c r="M149" s="5">
        <v>0.383999868665587</v>
      </c>
      <c r="N149" s="5">
        <v>0.74459997167029368</v>
      </c>
      <c r="O149" s="5">
        <v>0.77900019715201807</v>
      </c>
      <c r="P149" s="4">
        <f>VLOOKUP(B149,'Channel wise traffic'!$B$3:$F$368,2,FALSE)</f>
        <v>7583695</v>
      </c>
      <c r="Q149" s="4">
        <f>VLOOKUP(B149,'Channel wise traffic'!$B$3:$F$368,3,FALSE)</f>
        <v>5687771</v>
      </c>
      <c r="R149" s="4">
        <f>VLOOKUP(B149,'Channel wise traffic'!$B$3:$F$368,4,)</f>
        <v>2317240</v>
      </c>
      <c r="S149" s="4">
        <f>VLOOKUP(B149,'Channel wise traffic'!$B$3:$F$368,5,)</f>
        <v>5477113</v>
      </c>
      <c r="T149" s="5">
        <f>VLOOKUP(B149,'Channel wise traffic'!$B$3:$J$368,6,)</f>
        <v>-5.8252364491358177E-2</v>
      </c>
      <c r="U149" s="5">
        <f>VLOOKUP(B149,'Channel wise traffic'!$B$3:$J$368,7,)</f>
        <v>-5.8252444867136766E-2</v>
      </c>
      <c r="V149" s="5">
        <f>VLOOKUP(B149,'Channel wise traffic'!$B$3:$J$368,8,)</f>
        <v>-5.8252261464194932E-2</v>
      </c>
      <c r="W149" s="5">
        <f>VLOOKUP(B149,'Channel wise traffic'!$B$3:$J$368,9,)</f>
        <v>-5.825234705599458E-2</v>
      </c>
      <c r="X149" s="4">
        <f>VLOOKUP(B149,'Supporting Data'!$B$3:$J$368,2,)</f>
        <v>384455</v>
      </c>
      <c r="Y149" s="5">
        <f>VLOOKUP(B149,'Supporting Data'!$B$3:$J$368,3,)</f>
        <v>0.17</v>
      </c>
      <c r="Z149" s="4">
        <f>VLOOKUP(B149,'Supporting Data'!$B$3:$J$368,4,)</f>
        <v>40</v>
      </c>
      <c r="AA149" s="4">
        <f>VLOOKUP(B149,'Supporting Data'!$B$3:$J$368,5,)</f>
        <v>18</v>
      </c>
      <c r="AB149" s="4">
        <f>VLOOKUP(B149,'Supporting Data'!$B$3:$J$368,6,)</f>
        <v>29</v>
      </c>
      <c r="AC149" s="4">
        <f>VLOOKUP(B149,'Supporting Data'!$B$3:$J$368,7,)</f>
        <v>396</v>
      </c>
      <c r="AD149" s="4">
        <f>VLOOKUP(B149,'Supporting Data'!$B$3:$J$368,8,)</f>
        <v>31</v>
      </c>
      <c r="AE149" s="5">
        <f>VLOOKUP(B149,'Supporting Data'!$B$3:$J$368,9,)</f>
        <v>0.91</v>
      </c>
      <c r="AF149" s="5">
        <f t="shared" si="37"/>
        <v>-5.8252409823298996E-2</v>
      </c>
      <c r="AG149" s="4">
        <f t="shared" si="30"/>
        <v>5055796</v>
      </c>
      <c r="AH149" s="4">
        <f t="shared" si="31"/>
        <v>1941425</v>
      </c>
      <c r="AI149" s="4">
        <f t="shared" si="32"/>
        <v>1445585</v>
      </c>
      <c r="AJ149" s="4">
        <f t="shared" si="33"/>
        <v>1126111</v>
      </c>
      <c r="AK149" s="5">
        <f t="shared" si="38"/>
        <v>-7.7471776540635084E-2</v>
      </c>
      <c r="AL149" s="5">
        <f t="shared" si="39"/>
        <v>-9.6299175396417191E-2</v>
      </c>
      <c r="AM149" s="5">
        <f t="shared" si="40"/>
        <v>-5.9413220274358025E-2</v>
      </c>
      <c r="AN149" s="5">
        <f t="shared" si="41"/>
        <v>-0.14081009196851069</v>
      </c>
    </row>
    <row r="150" spans="2:40" x14ac:dyDescent="0.3">
      <c r="B150" s="3">
        <v>43613</v>
      </c>
      <c r="C150" s="4">
        <v>22586034</v>
      </c>
      <c r="D150" s="4">
        <v>5477113</v>
      </c>
      <c r="E150" s="4">
        <v>2125119</v>
      </c>
      <c r="F150" s="4">
        <v>1582364</v>
      </c>
      <c r="G150" s="7">
        <v>1232661</v>
      </c>
      <c r="H150" s="5">
        <f t="shared" si="29"/>
        <v>5.457624831344892E-2</v>
      </c>
      <c r="I150" s="5">
        <f t="shared" si="34"/>
        <v>-1.7266051880761024E-3</v>
      </c>
      <c r="J150" s="5">
        <f t="shared" si="35"/>
        <v>9.7087647738864913E-3</v>
      </c>
      <c r="K150" s="5">
        <f t="shared" si="36"/>
        <v>-1.1325414179724769E-2</v>
      </c>
      <c r="L150" s="5">
        <v>0.24249998915258872</v>
      </c>
      <c r="M150" s="5">
        <v>0.38799984590421999</v>
      </c>
      <c r="N150" s="5">
        <v>0.74460018474259559</v>
      </c>
      <c r="O150" s="5">
        <v>0.778999648626991</v>
      </c>
      <c r="P150" s="4">
        <f>VLOOKUP(B150,'Channel wise traffic'!$B$3:$F$368,2,FALSE)</f>
        <v>8130972</v>
      </c>
      <c r="Q150" s="4">
        <f>VLOOKUP(B150,'Channel wise traffic'!$B$3:$F$368,3,FALSE)</f>
        <v>6098229</v>
      </c>
      <c r="R150" s="4">
        <f>VLOOKUP(B150,'Channel wise traffic'!$B$3:$F$368,4,)</f>
        <v>2484463</v>
      </c>
      <c r="S150" s="4">
        <f>VLOOKUP(B150,'Channel wise traffic'!$B$3:$F$368,5,)</f>
        <v>5872368</v>
      </c>
      <c r="T150" s="5">
        <f>VLOOKUP(B150,'Channel wise traffic'!$B$3:$J$368,6,)</f>
        <v>9.7088102022790945E-3</v>
      </c>
      <c r="U150" s="5">
        <f>VLOOKUP(B150,'Channel wise traffic'!$B$3:$J$368,7,)</f>
        <v>9.7087684068726254E-3</v>
      </c>
      <c r="V150" s="5">
        <f>VLOOKUP(B150,'Channel wise traffic'!$B$3:$J$368,8,)</f>
        <v>9.7087102440325257E-3</v>
      </c>
      <c r="W150" s="5">
        <f>VLOOKUP(B150,'Channel wise traffic'!$B$3:$J$368,9,)</f>
        <v>9.708724509332356E-3</v>
      </c>
      <c r="X150" s="4">
        <f>VLOOKUP(B150,'Supporting Data'!$B$3:$J$368,2,)</f>
        <v>402546</v>
      </c>
      <c r="Y150" s="5">
        <f>VLOOKUP(B150,'Supporting Data'!$B$3:$J$368,3,)</f>
        <v>0.18</v>
      </c>
      <c r="Z150" s="4">
        <f>VLOOKUP(B150,'Supporting Data'!$B$3:$J$368,4,)</f>
        <v>39</v>
      </c>
      <c r="AA150" s="4">
        <f>VLOOKUP(B150,'Supporting Data'!$B$3:$J$368,5,)</f>
        <v>19</v>
      </c>
      <c r="AB150" s="4">
        <f>VLOOKUP(B150,'Supporting Data'!$B$3:$J$368,6,)</f>
        <v>25</v>
      </c>
      <c r="AC150" s="4">
        <f>VLOOKUP(B150,'Supporting Data'!$B$3:$J$368,7,)</f>
        <v>395</v>
      </c>
      <c r="AD150" s="4">
        <f>VLOOKUP(B150,'Supporting Data'!$B$3:$J$368,8,)</f>
        <v>35</v>
      </c>
      <c r="AE150" s="5">
        <f>VLOOKUP(B150,'Supporting Data'!$B$3:$J$368,9,)</f>
        <v>0.92</v>
      </c>
      <c r="AF150" s="5">
        <f t="shared" si="37"/>
        <v>9.7087647738865555E-3</v>
      </c>
      <c r="AG150" s="4">
        <f t="shared" si="30"/>
        <v>5477113</v>
      </c>
      <c r="AH150" s="4">
        <f t="shared" si="31"/>
        <v>2125119</v>
      </c>
      <c r="AI150" s="4">
        <f t="shared" si="32"/>
        <v>1582364</v>
      </c>
      <c r="AJ150" s="4">
        <f t="shared" si="33"/>
        <v>1232661</v>
      </c>
      <c r="AK150" s="5">
        <f t="shared" si="38"/>
        <v>9.7088219852048407E-3</v>
      </c>
      <c r="AL150" s="5">
        <f t="shared" si="39"/>
        <v>-1.0689541036860373E-2</v>
      </c>
      <c r="AM150" s="5">
        <f t="shared" si="40"/>
        <v>4.0306208318431347E-2</v>
      </c>
      <c r="AN150" s="5">
        <f t="shared" si="41"/>
        <v>-1.7266051880761024E-3</v>
      </c>
    </row>
    <row r="151" spans="2:40" x14ac:dyDescent="0.3">
      <c r="B151" s="3">
        <v>43614</v>
      </c>
      <c r="C151" s="4">
        <v>20631473</v>
      </c>
      <c r="D151" s="4">
        <v>5261025</v>
      </c>
      <c r="E151" s="4">
        <v>2146498</v>
      </c>
      <c r="F151" s="4">
        <v>1535605</v>
      </c>
      <c r="G151" s="7">
        <v>1271788</v>
      </c>
      <c r="H151" s="5">
        <f t="shared" si="29"/>
        <v>6.1643102264196066E-2</v>
      </c>
      <c r="I151" s="5">
        <f t="shared" si="34"/>
        <v>-0.13841280293530445</v>
      </c>
      <c r="J151" s="5">
        <f t="shared" si="35"/>
        <v>-5.940592344129092E-2</v>
      </c>
      <c r="K151" s="5">
        <f t="shared" si="36"/>
        <v>-8.3996786140808966E-2</v>
      </c>
      <c r="L151" s="5">
        <v>0.25499997019117343</v>
      </c>
      <c r="M151" s="5">
        <v>0.40799996198459426</v>
      </c>
      <c r="N151" s="5">
        <v>0.71540015411148761</v>
      </c>
      <c r="O151" s="5">
        <v>0.82819996027624287</v>
      </c>
      <c r="P151" s="4">
        <f>VLOOKUP(B151,'Channel wise traffic'!$B$3:$F$368,2,FALSE)</f>
        <v>7427330</v>
      </c>
      <c r="Q151" s="4">
        <f>VLOOKUP(B151,'Channel wise traffic'!$B$3:$F$368,3,FALSE)</f>
        <v>5570497</v>
      </c>
      <c r="R151" s="4">
        <f>VLOOKUP(B151,'Channel wise traffic'!$B$3:$F$368,4,)</f>
        <v>2269462</v>
      </c>
      <c r="S151" s="4">
        <f>VLOOKUP(B151,'Channel wise traffic'!$B$3:$F$368,5,)</f>
        <v>5364183</v>
      </c>
      <c r="T151" s="5">
        <f>VLOOKUP(B151,'Channel wise traffic'!$B$3:$J$368,6,)</f>
        <v>-5.9405877901186677E-2</v>
      </c>
      <c r="U151" s="5">
        <f>VLOOKUP(B151,'Channel wise traffic'!$B$3:$J$368,7,)</f>
        <v>-5.9405962327588657E-2</v>
      </c>
      <c r="V151" s="5">
        <f>VLOOKUP(B151,'Channel wise traffic'!$B$3:$J$368,8,)</f>
        <v>-5.9405768245637036E-2</v>
      </c>
      <c r="W151" s="5">
        <f>VLOOKUP(B151,'Channel wise traffic'!$B$3:$J$368,9,)</f>
        <v>-5.9405857260765527E-2</v>
      </c>
      <c r="X151" s="4">
        <f>VLOOKUP(B151,'Supporting Data'!$B$3:$J$368,2,)</f>
        <v>405545</v>
      </c>
      <c r="Y151" s="5">
        <f>VLOOKUP(B151,'Supporting Data'!$B$3:$J$368,3,)</f>
        <v>0.18</v>
      </c>
      <c r="Z151" s="4">
        <f>VLOOKUP(B151,'Supporting Data'!$B$3:$J$368,4,)</f>
        <v>39</v>
      </c>
      <c r="AA151" s="4">
        <f>VLOOKUP(B151,'Supporting Data'!$B$3:$J$368,5,)</f>
        <v>18</v>
      </c>
      <c r="AB151" s="4">
        <f>VLOOKUP(B151,'Supporting Data'!$B$3:$J$368,6,)</f>
        <v>28</v>
      </c>
      <c r="AC151" s="4">
        <f>VLOOKUP(B151,'Supporting Data'!$B$3:$J$368,7,)</f>
        <v>352</v>
      </c>
      <c r="AD151" s="4">
        <f>VLOOKUP(B151,'Supporting Data'!$B$3:$J$368,8,)</f>
        <v>32</v>
      </c>
      <c r="AE151" s="5">
        <f>VLOOKUP(B151,'Supporting Data'!$B$3:$J$368,9,)</f>
        <v>0.93</v>
      </c>
      <c r="AF151" s="5">
        <f t="shared" si="37"/>
        <v>-5.9405923441290899E-2</v>
      </c>
      <c r="AG151" s="4">
        <f t="shared" si="30"/>
        <v>5261024.9999999991</v>
      </c>
      <c r="AH151" s="4">
        <f t="shared" si="31"/>
        <v>2146498</v>
      </c>
      <c r="AI151" s="4">
        <f t="shared" si="32"/>
        <v>1535605</v>
      </c>
      <c r="AJ151" s="4">
        <f t="shared" si="33"/>
        <v>1271788</v>
      </c>
      <c r="AK151" s="5">
        <f t="shared" si="38"/>
        <v>-6.8537997573359433E-2</v>
      </c>
      <c r="AL151" s="5">
        <f t="shared" si="39"/>
        <v>-9.5151075976607546E-2</v>
      </c>
      <c r="AM151" s="5">
        <f t="shared" si="40"/>
        <v>-0.15547400214705576</v>
      </c>
      <c r="AN151" s="5">
        <f t="shared" si="41"/>
        <v>-0.13841280293530445</v>
      </c>
    </row>
    <row r="152" spans="2:40" x14ac:dyDescent="0.3">
      <c r="B152" s="3">
        <v>43615</v>
      </c>
      <c r="C152" s="4">
        <v>21500167</v>
      </c>
      <c r="D152" s="4">
        <v>5428792</v>
      </c>
      <c r="E152" s="4">
        <v>2128086</v>
      </c>
      <c r="F152" s="4">
        <v>1569038</v>
      </c>
      <c r="G152" s="7">
        <v>1260879</v>
      </c>
      <c r="H152" s="5">
        <f t="shared" si="29"/>
        <v>5.8645079361476588E-2</v>
      </c>
      <c r="I152" s="5">
        <f t="shared" si="34"/>
        <v>-3.7994839312172735E-2</v>
      </c>
      <c r="J152" s="5">
        <f t="shared" si="35"/>
        <v>2.0618565999329652E-2</v>
      </c>
      <c r="K152" s="5">
        <f t="shared" si="36"/>
        <v>-5.7429295590083362E-2</v>
      </c>
      <c r="L152" s="5">
        <v>0.25249999220936281</v>
      </c>
      <c r="M152" s="5">
        <v>0.39199991452978861</v>
      </c>
      <c r="N152" s="5">
        <v>0.73730009031589894</v>
      </c>
      <c r="O152" s="5">
        <v>0.80360004027945786</v>
      </c>
      <c r="P152" s="4">
        <f>VLOOKUP(B152,'Channel wise traffic'!$B$3:$F$368,2,FALSE)</f>
        <v>7740060</v>
      </c>
      <c r="Q152" s="4">
        <f>VLOOKUP(B152,'Channel wise traffic'!$B$3:$F$368,3,FALSE)</f>
        <v>5805045</v>
      </c>
      <c r="R152" s="4">
        <f>VLOOKUP(B152,'Channel wise traffic'!$B$3:$F$368,4,)</f>
        <v>2365018</v>
      </c>
      <c r="S152" s="4">
        <f>VLOOKUP(B152,'Channel wise traffic'!$B$3:$F$368,5,)</f>
        <v>5590043</v>
      </c>
      <c r="T152" s="5">
        <f>VLOOKUP(B152,'Channel wise traffic'!$B$3:$J$368,6,)</f>
        <v>2.0618577092037516E-2</v>
      </c>
      <c r="U152" s="5">
        <f>VLOOKUP(B152,'Channel wise traffic'!$B$3:$J$368,7,)</f>
        <v>2.0618621952255056E-2</v>
      </c>
      <c r="V152" s="5">
        <f>VLOOKUP(B152,'Channel wise traffic'!$B$3:$J$368,8,)</f>
        <v>2.0618494415770572E-2</v>
      </c>
      <c r="W152" s="5">
        <f>VLOOKUP(B152,'Channel wise traffic'!$B$3:$J$368,9,)</f>
        <v>2.0618526585082231E-2</v>
      </c>
      <c r="X152" s="4">
        <f>VLOOKUP(B152,'Supporting Data'!$B$3:$J$368,2,)</f>
        <v>389665</v>
      </c>
      <c r="Y152" s="5">
        <f>VLOOKUP(B152,'Supporting Data'!$B$3:$J$368,3,)</f>
        <v>0.19</v>
      </c>
      <c r="Z152" s="4">
        <f>VLOOKUP(B152,'Supporting Data'!$B$3:$J$368,4,)</f>
        <v>30</v>
      </c>
      <c r="AA152" s="4">
        <f>VLOOKUP(B152,'Supporting Data'!$B$3:$J$368,5,)</f>
        <v>18</v>
      </c>
      <c r="AB152" s="4">
        <f>VLOOKUP(B152,'Supporting Data'!$B$3:$J$368,6,)</f>
        <v>27</v>
      </c>
      <c r="AC152" s="4">
        <f>VLOOKUP(B152,'Supporting Data'!$B$3:$J$368,7,)</f>
        <v>379</v>
      </c>
      <c r="AD152" s="4">
        <f>VLOOKUP(B152,'Supporting Data'!$B$3:$J$368,8,)</f>
        <v>38</v>
      </c>
      <c r="AE152" s="5">
        <f>VLOOKUP(B152,'Supporting Data'!$B$3:$J$368,9,)</f>
        <v>0.91</v>
      </c>
      <c r="AF152" s="5">
        <f t="shared" si="37"/>
        <v>2.0618565999329722E-2</v>
      </c>
      <c r="AG152" s="4">
        <f t="shared" si="30"/>
        <v>5428791.9999999991</v>
      </c>
      <c r="AH152" s="4">
        <f t="shared" si="31"/>
        <v>2128086</v>
      </c>
      <c r="AI152" s="4">
        <f t="shared" si="32"/>
        <v>1569038</v>
      </c>
      <c r="AJ152" s="4">
        <f t="shared" si="33"/>
        <v>1260879</v>
      </c>
      <c r="AK152" s="5">
        <f t="shared" si="38"/>
        <v>2.0618640041705882E-2</v>
      </c>
      <c r="AL152" s="5">
        <f t="shared" si="39"/>
        <v>-4.7422818852029702E-2</v>
      </c>
      <c r="AM152" s="5">
        <f t="shared" si="40"/>
        <v>-2.8178426826828584E-2</v>
      </c>
      <c r="AN152" s="5">
        <f t="shared" si="41"/>
        <v>-3.7994839312172735E-2</v>
      </c>
    </row>
    <row r="153" spans="2:40" x14ac:dyDescent="0.3">
      <c r="B153" s="3">
        <v>43616</v>
      </c>
      <c r="C153" s="4">
        <v>22368860</v>
      </c>
      <c r="D153" s="4">
        <v>5368526</v>
      </c>
      <c r="E153" s="4">
        <v>2211832</v>
      </c>
      <c r="F153" s="4">
        <v>1598491</v>
      </c>
      <c r="G153" s="7">
        <v>1297655</v>
      </c>
      <c r="H153" s="5">
        <f t="shared" si="29"/>
        <v>5.8011673370927261E-2</v>
      </c>
      <c r="I153" s="5">
        <f t="shared" si="34"/>
        <v>1.3929081297989754E-3</v>
      </c>
      <c r="J153" s="5">
        <f t="shared" si="35"/>
        <v>0</v>
      </c>
      <c r="K153" s="5">
        <f t="shared" si="36"/>
        <v>1.3929081297989754E-3</v>
      </c>
      <c r="L153" s="5">
        <v>0.23999998211799797</v>
      </c>
      <c r="M153" s="5">
        <v>0.41199986737514172</v>
      </c>
      <c r="N153" s="5">
        <v>0.72270000614874907</v>
      </c>
      <c r="O153" s="5">
        <v>0.81180000387865803</v>
      </c>
      <c r="P153" s="4">
        <f>VLOOKUP(B153,'Channel wise traffic'!$B$3:$F$368,2,FALSE)</f>
        <v>8052789</v>
      </c>
      <c r="Q153" s="4">
        <f>VLOOKUP(B153,'Channel wise traffic'!$B$3:$F$368,3,FALSE)</f>
        <v>6039592</v>
      </c>
      <c r="R153" s="4">
        <f>VLOOKUP(B153,'Channel wise traffic'!$B$3:$F$368,4,)</f>
        <v>2460574</v>
      </c>
      <c r="S153" s="4">
        <f>VLOOKUP(B153,'Channel wise traffic'!$B$3:$F$368,5,)</f>
        <v>5815903</v>
      </c>
      <c r="T153" s="5">
        <f>VLOOKUP(B153,'Channel wise traffic'!$B$3:$J$368,6,)</f>
        <v>0</v>
      </c>
      <c r="U153" s="5">
        <f>VLOOKUP(B153,'Channel wise traffic'!$B$3:$J$368,7,)</f>
        <v>0</v>
      </c>
      <c r="V153" s="5">
        <f>VLOOKUP(B153,'Channel wise traffic'!$B$3:$J$368,8,)</f>
        <v>0</v>
      </c>
      <c r="W153" s="5">
        <f>VLOOKUP(B153,'Channel wise traffic'!$B$3:$J$368,9,)</f>
        <v>0</v>
      </c>
      <c r="X153" s="4">
        <f>VLOOKUP(B153,'Supporting Data'!$B$3:$J$368,2,)</f>
        <v>384789</v>
      </c>
      <c r="Y153" s="5">
        <f>VLOOKUP(B153,'Supporting Data'!$B$3:$J$368,3,)</f>
        <v>0.18</v>
      </c>
      <c r="Z153" s="4">
        <f>VLOOKUP(B153,'Supporting Data'!$B$3:$J$368,4,)</f>
        <v>34</v>
      </c>
      <c r="AA153" s="4">
        <f>VLOOKUP(B153,'Supporting Data'!$B$3:$J$368,5,)</f>
        <v>19</v>
      </c>
      <c r="AB153" s="4">
        <f>VLOOKUP(B153,'Supporting Data'!$B$3:$J$368,6,)</f>
        <v>30</v>
      </c>
      <c r="AC153" s="4">
        <f>VLOOKUP(B153,'Supporting Data'!$B$3:$J$368,7,)</f>
        <v>381</v>
      </c>
      <c r="AD153" s="4">
        <f>VLOOKUP(B153,'Supporting Data'!$B$3:$J$368,8,)</f>
        <v>31</v>
      </c>
      <c r="AE153" s="5">
        <f>VLOOKUP(B153,'Supporting Data'!$B$3:$J$368,9,)</f>
        <v>0.95</v>
      </c>
      <c r="AF153" s="5">
        <f t="shared" si="37"/>
        <v>0</v>
      </c>
      <c r="AG153" s="4">
        <f t="shared" si="30"/>
        <v>5368526</v>
      </c>
      <c r="AH153" s="4">
        <f t="shared" si="31"/>
        <v>2211832</v>
      </c>
      <c r="AI153" s="4">
        <f t="shared" si="32"/>
        <v>1598491</v>
      </c>
      <c r="AJ153" s="4">
        <f t="shared" si="33"/>
        <v>1297655</v>
      </c>
      <c r="AK153" s="5">
        <f t="shared" si="38"/>
        <v>1.0526288050078714E-2</v>
      </c>
      <c r="AL153" s="5">
        <f t="shared" si="39"/>
        <v>6.2083801511615411E-2</v>
      </c>
      <c r="AM153" s="5">
        <f t="shared" si="40"/>
        <v>6.2083569205582334E-2</v>
      </c>
      <c r="AN153" s="5">
        <f t="shared" si="41"/>
        <v>1.3929081297989754E-3</v>
      </c>
    </row>
    <row r="154" spans="2:40" x14ac:dyDescent="0.3">
      <c r="B154" s="3">
        <v>43617</v>
      </c>
      <c r="C154" s="4">
        <v>46685340</v>
      </c>
      <c r="D154" s="4">
        <v>10196078</v>
      </c>
      <c r="E154" s="4">
        <v>3570666</v>
      </c>
      <c r="F154" s="4">
        <v>2355211</v>
      </c>
      <c r="G154" s="7">
        <v>1781953</v>
      </c>
      <c r="H154" s="5">
        <f t="shared" si="29"/>
        <v>3.8169433916514263E-2</v>
      </c>
      <c r="I154" s="5">
        <f t="shared" si="34"/>
        <v>-3.8564196416479901E-2</v>
      </c>
      <c r="J154" s="5">
        <f t="shared" si="35"/>
        <v>-9.523820030781005E-3</v>
      </c>
      <c r="K154" s="5">
        <f t="shared" si="36"/>
        <v>-2.9319611085045327E-2</v>
      </c>
      <c r="L154" s="5">
        <v>0.2183999945164799</v>
      </c>
      <c r="M154" s="5">
        <v>0.35019994943153632</v>
      </c>
      <c r="N154" s="5">
        <v>0.65959991777444316</v>
      </c>
      <c r="O154" s="5">
        <v>0.75660015174861195</v>
      </c>
      <c r="P154" s="4">
        <f>VLOOKUP(B154,'Channel wise traffic'!$B$3:$F$368,2,FALSE)</f>
        <v>16806722</v>
      </c>
      <c r="Q154" s="4">
        <f>VLOOKUP(B154,'Channel wise traffic'!$B$3:$F$368,3,FALSE)</f>
        <v>12605042</v>
      </c>
      <c r="R154" s="4">
        <f>VLOOKUP(B154,'Channel wise traffic'!$B$3:$F$368,4,)</f>
        <v>5135387</v>
      </c>
      <c r="S154" s="4">
        <f>VLOOKUP(B154,'Channel wise traffic'!$B$3:$F$368,5,)</f>
        <v>12138188</v>
      </c>
      <c r="T154" s="5">
        <f>VLOOKUP(B154,'Channel wise traffic'!$B$3:$J$368,6,)</f>
        <v>-9.5238039111108508E-3</v>
      </c>
      <c r="U154" s="5">
        <f>VLOOKUP(B154,'Channel wise traffic'!$B$3:$J$368,7,)</f>
        <v>-9.523784079575992E-3</v>
      </c>
      <c r="V154" s="5">
        <f>VLOOKUP(B154,'Channel wise traffic'!$B$3:$J$368,8,)</f>
        <v>-9.5238627934220998E-3</v>
      </c>
      <c r="W154" s="5">
        <f>VLOOKUP(B154,'Channel wise traffic'!$B$3:$J$368,9,)</f>
        <v>-9.5237815466644449E-3</v>
      </c>
      <c r="X154" s="4">
        <f>VLOOKUP(B154,'Supporting Data'!$B$3:$J$368,2,)</f>
        <v>406453</v>
      </c>
      <c r="Y154" s="5">
        <f>VLOOKUP(B154,'Supporting Data'!$B$3:$J$368,3,)</f>
        <v>0.17</v>
      </c>
      <c r="Z154" s="4">
        <f>VLOOKUP(B154,'Supporting Data'!$B$3:$J$368,4,)</f>
        <v>34</v>
      </c>
      <c r="AA154" s="4">
        <f>VLOOKUP(B154,'Supporting Data'!$B$3:$J$368,5,)</f>
        <v>21</v>
      </c>
      <c r="AB154" s="4">
        <f>VLOOKUP(B154,'Supporting Data'!$B$3:$J$368,6,)</f>
        <v>26</v>
      </c>
      <c r="AC154" s="4">
        <f>VLOOKUP(B154,'Supporting Data'!$B$3:$J$368,7,)</f>
        <v>358</v>
      </c>
      <c r="AD154" s="4">
        <f>VLOOKUP(B154,'Supporting Data'!$B$3:$J$368,8,)</f>
        <v>36</v>
      </c>
      <c r="AE154" s="5">
        <f>VLOOKUP(B154,'Supporting Data'!$B$3:$J$368,9,)</f>
        <v>0.93</v>
      </c>
      <c r="AF154" s="5">
        <f t="shared" si="37"/>
        <v>-9.5238200307810224E-3</v>
      </c>
      <c r="AG154" s="4">
        <f t="shared" si="30"/>
        <v>10196078</v>
      </c>
      <c r="AH154" s="4">
        <f t="shared" si="31"/>
        <v>3570666</v>
      </c>
      <c r="AI154" s="4">
        <f t="shared" si="32"/>
        <v>2355211</v>
      </c>
      <c r="AJ154" s="4">
        <f t="shared" si="33"/>
        <v>1781953</v>
      </c>
      <c r="AK154" s="5">
        <f t="shared" si="38"/>
        <v>3.009519922329229E-2</v>
      </c>
      <c r="AL154" s="5">
        <f t="shared" si="39"/>
        <v>2.0190285714285716E-2</v>
      </c>
      <c r="AM154" s="5">
        <f t="shared" si="40"/>
        <v>-4.8476486748545544E-2</v>
      </c>
      <c r="AN154" s="5">
        <f t="shared" si="41"/>
        <v>-3.8564196416479901E-2</v>
      </c>
    </row>
    <row r="155" spans="2:40" x14ac:dyDescent="0.3">
      <c r="B155" s="3">
        <v>43618</v>
      </c>
      <c r="C155" s="4">
        <v>43543058</v>
      </c>
      <c r="D155" s="4">
        <v>9144042</v>
      </c>
      <c r="E155" s="4">
        <v>3046794</v>
      </c>
      <c r="F155" s="4">
        <v>2175411</v>
      </c>
      <c r="G155" s="7">
        <v>1713789</v>
      </c>
      <c r="H155" s="5">
        <f t="shared" si="29"/>
        <v>3.935848970460458E-2</v>
      </c>
      <c r="I155" s="5">
        <f t="shared" si="34"/>
        <v>1.0739098125715163E-2</v>
      </c>
      <c r="J155" s="5">
        <f t="shared" si="35"/>
        <v>-7.6190475382247658E-2</v>
      </c>
      <c r="K155" s="5">
        <f t="shared" si="36"/>
        <v>9.4099022787118125E-2</v>
      </c>
      <c r="L155" s="5">
        <v>0.2099999958661608</v>
      </c>
      <c r="M155" s="5">
        <v>0.33319991312375863</v>
      </c>
      <c r="N155" s="5">
        <v>0.71400002756996372</v>
      </c>
      <c r="O155" s="5">
        <v>0.78780009846415233</v>
      </c>
      <c r="P155" s="4">
        <f>VLOOKUP(B155,'Channel wise traffic'!$B$3:$F$368,2,FALSE)</f>
        <v>15675500</v>
      </c>
      <c r="Q155" s="4">
        <f>VLOOKUP(B155,'Channel wise traffic'!$B$3:$F$368,3,FALSE)</f>
        <v>11756625</v>
      </c>
      <c r="R155" s="4">
        <f>VLOOKUP(B155,'Channel wise traffic'!$B$3:$F$368,4,)</f>
        <v>4789736</v>
      </c>
      <c r="S155" s="4">
        <f>VLOOKUP(B155,'Channel wise traffic'!$B$3:$F$368,5,)</f>
        <v>11321195</v>
      </c>
      <c r="T155" s="5">
        <f>VLOOKUP(B155,'Channel wise traffic'!$B$3:$J$368,6,)</f>
        <v>-7.6190490222222906E-2</v>
      </c>
      <c r="U155" s="5">
        <f>VLOOKUP(B155,'Channel wise traffic'!$B$3:$J$368,7,)</f>
        <v>-7.6190508369948007E-2</v>
      </c>
      <c r="V155" s="5">
        <f>VLOOKUP(B155,'Channel wise traffic'!$B$3:$J$368,8,)</f>
        <v>-7.6190516601906455E-2</v>
      </c>
      <c r="W155" s="5">
        <f>VLOOKUP(B155,'Channel wise traffic'!$B$3:$J$368,9,)</f>
        <v>-7.6190415573328618E-2</v>
      </c>
      <c r="X155" s="4">
        <f>VLOOKUP(B155,'Supporting Data'!$B$3:$J$368,2,)</f>
        <v>405943</v>
      </c>
      <c r="Y155" s="5">
        <f>VLOOKUP(B155,'Supporting Data'!$B$3:$J$368,3,)</f>
        <v>0.18</v>
      </c>
      <c r="Z155" s="4">
        <f>VLOOKUP(B155,'Supporting Data'!$B$3:$J$368,4,)</f>
        <v>31</v>
      </c>
      <c r="AA155" s="4">
        <f>VLOOKUP(B155,'Supporting Data'!$B$3:$J$368,5,)</f>
        <v>19</v>
      </c>
      <c r="AB155" s="4">
        <f>VLOOKUP(B155,'Supporting Data'!$B$3:$J$368,6,)</f>
        <v>29</v>
      </c>
      <c r="AC155" s="4">
        <f>VLOOKUP(B155,'Supporting Data'!$B$3:$J$368,7,)</f>
        <v>366</v>
      </c>
      <c r="AD155" s="4">
        <f>VLOOKUP(B155,'Supporting Data'!$B$3:$J$368,8,)</f>
        <v>37</v>
      </c>
      <c r="AE155" s="5">
        <f>VLOOKUP(B155,'Supporting Data'!$B$3:$J$368,9,)</f>
        <v>0.93</v>
      </c>
      <c r="AF155" s="5">
        <f t="shared" si="37"/>
        <v>-7.6190475382247616E-2</v>
      </c>
      <c r="AG155" s="4">
        <f t="shared" si="30"/>
        <v>9144042</v>
      </c>
      <c r="AH155" s="4">
        <f t="shared" si="31"/>
        <v>3046794</v>
      </c>
      <c r="AI155" s="4">
        <f t="shared" si="32"/>
        <v>2175411</v>
      </c>
      <c r="AJ155" s="4">
        <f t="shared" si="33"/>
        <v>1713789</v>
      </c>
      <c r="AK155" s="5">
        <f t="shared" si="38"/>
        <v>-6.6859076774367865E-2</v>
      </c>
      <c r="AL155" s="5">
        <f t="shared" si="39"/>
        <v>-9.4576362655153789E-2</v>
      </c>
      <c r="AM155" s="5">
        <f t="shared" si="40"/>
        <v>-4.9304878176688383E-2</v>
      </c>
      <c r="AN155" s="5">
        <f t="shared" si="41"/>
        <v>1.0739098125715163E-2</v>
      </c>
    </row>
    <row r="156" spans="2:40" x14ac:dyDescent="0.3">
      <c r="B156" s="3">
        <v>43619</v>
      </c>
      <c r="C156" s="4">
        <v>21500167</v>
      </c>
      <c r="D156" s="4">
        <v>5375041</v>
      </c>
      <c r="E156" s="4">
        <v>2150016</v>
      </c>
      <c r="F156" s="4">
        <v>1506731</v>
      </c>
      <c r="G156" s="7">
        <v>1186099</v>
      </c>
      <c r="H156" s="5">
        <f t="shared" si="29"/>
        <v>5.5166966842629638E-2</v>
      </c>
      <c r="I156" s="5">
        <f t="shared" si="34"/>
        <v>5.3270059523439439E-2</v>
      </c>
      <c r="J156" s="5">
        <f t="shared" si="35"/>
        <v>2.0618565999329652E-2</v>
      </c>
      <c r="K156" s="5">
        <f t="shared" si="36"/>
        <v>3.1991867100849225E-2</v>
      </c>
      <c r="L156" s="5">
        <v>0.24999996511655004</v>
      </c>
      <c r="M156" s="5">
        <v>0.39999992558196301</v>
      </c>
      <c r="N156" s="5">
        <v>0.70079990102399237</v>
      </c>
      <c r="O156" s="5">
        <v>0.78720023680404794</v>
      </c>
      <c r="P156" s="4">
        <f>VLOOKUP(B156,'Channel wise traffic'!$B$3:$F$368,2,FALSE)</f>
        <v>7740060</v>
      </c>
      <c r="Q156" s="4">
        <f>VLOOKUP(B156,'Channel wise traffic'!$B$3:$F$368,3,FALSE)</f>
        <v>5805045</v>
      </c>
      <c r="R156" s="4">
        <f>VLOOKUP(B156,'Channel wise traffic'!$B$3:$F$368,4,)</f>
        <v>2365018</v>
      </c>
      <c r="S156" s="4">
        <f>VLOOKUP(B156,'Channel wise traffic'!$B$3:$F$368,5,)</f>
        <v>5590043</v>
      </c>
      <c r="T156" s="5">
        <f>VLOOKUP(B156,'Channel wise traffic'!$B$3:$J$368,6,)</f>
        <v>2.0618577092037516E-2</v>
      </c>
      <c r="U156" s="5">
        <f>VLOOKUP(B156,'Channel wise traffic'!$B$3:$J$368,7,)</f>
        <v>2.0618621952255056E-2</v>
      </c>
      <c r="V156" s="5">
        <f>VLOOKUP(B156,'Channel wise traffic'!$B$3:$J$368,8,)</f>
        <v>2.0618494415770572E-2</v>
      </c>
      <c r="W156" s="5">
        <f>VLOOKUP(B156,'Channel wise traffic'!$B$3:$J$368,9,)</f>
        <v>2.0618526585082231E-2</v>
      </c>
      <c r="X156" s="4">
        <f>VLOOKUP(B156,'Supporting Data'!$B$3:$J$368,2,)</f>
        <v>400538</v>
      </c>
      <c r="Y156" s="5">
        <f>VLOOKUP(B156,'Supporting Data'!$B$3:$J$368,3,)</f>
        <v>0.18</v>
      </c>
      <c r="Z156" s="4">
        <f>VLOOKUP(B156,'Supporting Data'!$B$3:$J$368,4,)</f>
        <v>30</v>
      </c>
      <c r="AA156" s="4">
        <f>VLOOKUP(B156,'Supporting Data'!$B$3:$J$368,5,)</f>
        <v>19</v>
      </c>
      <c r="AB156" s="4">
        <f>VLOOKUP(B156,'Supporting Data'!$B$3:$J$368,6,)</f>
        <v>29</v>
      </c>
      <c r="AC156" s="4">
        <f>VLOOKUP(B156,'Supporting Data'!$B$3:$J$368,7,)</f>
        <v>389</v>
      </c>
      <c r="AD156" s="4">
        <f>VLOOKUP(B156,'Supporting Data'!$B$3:$J$368,8,)</f>
        <v>36</v>
      </c>
      <c r="AE156" s="5">
        <f>VLOOKUP(B156,'Supporting Data'!$B$3:$J$368,9,)</f>
        <v>0.95</v>
      </c>
      <c r="AF156" s="5">
        <f t="shared" si="37"/>
        <v>2.0618565999329722E-2</v>
      </c>
      <c r="AG156" s="4">
        <f t="shared" si="30"/>
        <v>5375041</v>
      </c>
      <c r="AH156" s="4">
        <f t="shared" si="31"/>
        <v>2150016</v>
      </c>
      <c r="AI156" s="4">
        <f t="shared" si="32"/>
        <v>1506731</v>
      </c>
      <c r="AJ156" s="4">
        <f t="shared" si="33"/>
        <v>1186099</v>
      </c>
      <c r="AK156" s="5">
        <f t="shared" si="38"/>
        <v>6.3144359463870758E-2</v>
      </c>
      <c r="AL156" s="5">
        <f t="shared" si="39"/>
        <v>0.10744221383777375</v>
      </c>
      <c r="AM156" s="5">
        <f t="shared" si="40"/>
        <v>4.2298446649626342E-2</v>
      </c>
      <c r="AN156" s="5">
        <f t="shared" si="41"/>
        <v>5.3270059523439439E-2</v>
      </c>
    </row>
    <row r="157" spans="2:40" x14ac:dyDescent="0.3">
      <c r="B157" s="3">
        <v>43620</v>
      </c>
      <c r="C157" s="4">
        <v>22368860</v>
      </c>
      <c r="D157" s="4">
        <v>5759981</v>
      </c>
      <c r="E157" s="4">
        <v>2280952</v>
      </c>
      <c r="F157" s="4">
        <v>1715048</v>
      </c>
      <c r="G157" s="7">
        <v>1392276</v>
      </c>
      <c r="H157" s="5">
        <f t="shared" si="29"/>
        <v>6.2241705656881932E-2</v>
      </c>
      <c r="I157" s="5">
        <f t="shared" si="34"/>
        <v>0.12948815611104747</v>
      </c>
      <c r="J157" s="5">
        <f t="shared" si="35"/>
        <v>-9.6154110101844825E-3</v>
      </c>
      <c r="K157" s="5">
        <f t="shared" si="36"/>
        <v>0.14045409093362049</v>
      </c>
      <c r="L157" s="5">
        <v>0.2574999798827477</v>
      </c>
      <c r="M157" s="5">
        <v>0.3959999173608385</v>
      </c>
      <c r="N157" s="5">
        <v>0.75190008382464868</v>
      </c>
      <c r="O157" s="5">
        <v>0.81180001959128845</v>
      </c>
      <c r="P157" s="4">
        <f>VLOOKUP(B157,'Channel wise traffic'!$B$3:$F$368,2,FALSE)</f>
        <v>8052789</v>
      </c>
      <c r="Q157" s="4">
        <f>VLOOKUP(B157,'Channel wise traffic'!$B$3:$F$368,3,FALSE)</f>
        <v>6039592</v>
      </c>
      <c r="R157" s="4">
        <f>VLOOKUP(B157,'Channel wise traffic'!$B$3:$F$368,4,)</f>
        <v>2460574</v>
      </c>
      <c r="S157" s="4">
        <f>VLOOKUP(B157,'Channel wise traffic'!$B$3:$F$368,5,)</f>
        <v>5815903</v>
      </c>
      <c r="T157" s="5">
        <f>VLOOKUP(B157,'Channel wise traffic'!$B$3:$J$368,6,)</f>
        <v>-9.6154555691496668E-3</v>
      </c>
      <c r="U157" s="5">
        <f>VLOOKUP(B157,'Channel wise traffic'!$B$3:$J$368,7,)</f>
        <v>-9.6154145736410124E-3</v>
      </c>
      <c r="V157" s="5">
        <f>VLOOKUP(B157,'Channel wise traffic'!$B$3:$J$368,8,)</f>
        <v>-9.615357523939827E-3</v>
      </c>
      <c r="W157" s="5">
        <f>VLOOKUP(B157,'Channel wise traffic'!$B$3:$J$368,9,)</f>
        <v>-9.6153715162264897E-3</v>
      </c>
      <c r="X157" s="4">
        <f>VLOOKUP(B157,'Supporting Data'!$B$3:$J$368,2,)</f>
        <v>395075</v>
      </c>
      <c r="Y157" s="5">
        <f>VLOOKUP(B157,'Supporting Data'!$B$3:$J$368,3,)</f>
        <v>0.17</v>
      </c>
      <c r="Z157" s="4">
        <f>VLOOKUP(B157,'Supporting Data'!$B$3:$J$368,4,)</f>
        <v>30</v>
      </c>
      <c r="AA157" s="4">
        <f>VLOOKUP(B157,'Supporting Data'!$B$3:$J$368,5,)</f>
        <v>17</v>
      </c>
      <c r="AB157" s="4">
        <f>VLOOKUP(B157,'Supporting Data'!$B$3:$J$368,6,)</f>
        <v>25</v>
      </c>
      <c r="AC157" s="4">
        <f>VLOOKUP(B157,'Supporting Data'!$B$3:$J$368,7,)</f>
        <v>389</v>
      </c>
      <c r="AD157" s="4">
        <f>VLOOKUP(B157,'Supporting Data'!$B$3:$J$368,8,)</f>
        <v>33</v>
      </c>
      <c r="AE157" s="5">
        <f>VLOOKUP(B157,'Supporting Data'!$B$3:$J$368,9,)</f>
        <v>0.95</v>
      </c>
      <c r="AF157" s="5">
        <f t="shared" si="37"/>
        <v>-9.6154110101844357E-3</v>
      </c>
      <c r="AG157" s="4">
        <f t="shared" si="30"/>
        <v>5759981</v>
      </c>
      <c r="AH157" s="4">
        <f t="shared" si="31"/>
        <v>2280952</v>
      </c>
      <c r="AI157" s="4">
        <f t="shared" si="32"/>
        <v>1715048</v>
      </c>
      <c r="AJ157" s="4">
        <f t="shared" si="33"/>
        <v>1392276</v>
      </c>
      <c r="AK157" s="5">
        <f t="shared" si="38"/>
        <v>5.1645456283264668E-2</v>
      </c>
      <c r="AL157" s="5">
        <f t="shared" si="39"/>
        <v>7.3329070042665867E-2</v>
      </c>
      <c r="AM157" s="5">
        <f t="shared" si="40"/>
        <v>8.3851755980292708E-2</v>
      </c>
      <c r="AN157" s="5">
        <f t="shared" si="41"/>
        <v>0.12948815611104747</v>
      </c>
    </row>
    <row r="158" spans="2:40" x14ac:dyDescent="0.3">
      <c r="B158" s="3">
        <v>43621</v>
      </c>
      <c r="C158" s="4">
        <v>22368860</v>
      </c>
      <c r="D158" s="4">
        <v>5536293</v>
      </c>
      <c r="E158" s="4">
        <v>2170226</v>
      </c>
      <c r="F158" s="4">
        <v>1536737</v>
      </c>
      <c r="G158" s="7">
        <v>1247523</v>
      </c>
      <c r="H158" s="5">
        <f t="shared" si="29"/>
        <v>5.5770522056108357E-2</v>
      </c>
      <c r="I158" s="5">
        <f t="shared" si="34"/>
        <v>-1.9079437767929863E-2</v>
      </c>
      <c r="J158" s="5">
        <f t="shared" si="35"/>
        <v>8.4210516621862075E-2</v>
      </c>
      <c r="K158" s="5">
        <f t="shared" si="36"/>
        <v>-9.5267434512274041E-2</v>
      </c>
      <c r="L158" s="5">
        <v>0.24750000670575076</v>
      </c>
      <c r="M158" s="5">
        <v>0.39199984538390581</v>
      </c>
      <c r="N158" s="5">
        <v>0.70809998590008594</v>
      </c>
      <c r="O158" s="5">
        <v>0.81179993713953658</v>
      </c>
      <c r="P158" s="4">
        <f>VLOOKUP(B158,'Channel wise traffic'!$B$3:$F$368,2,FALSE)</f>
        <v>8052789</v>
      </c>
      <c r="Q158" s="4">
        <f>VLOOKUP(B158,'Channel wise traffic'!$B$3:$F$368,3,FALSE)</f>
        <v>6039592</v>
      </c>
      <c r="R158" s="4">
        <f>VLOOKUP(B158,'Channel wise traffic'!$B$3:$F$368,4,)</f>
        <v>2460574</v>
      </c>
      <c r="S158" s="4">
        <f>VLOOKUP(B158,'Channel wise traffic'!$B$3:$F$368,5,)</f>
        <v>5815903</v>
      </c>
      <c r="T158" s="5">
        <f>VLOOKUP(B158,'Channel wise traffic'!$B$3:$J$368,6,)</f>
        <v>8.4210476712358373E-2</v>
      </c>
      <c r="U158" s="5">
        <f>VLOOKUP(B158,'Channel wise traffic'!$B$3:$J$368,7,)</f>
        <v>8.4210618908869384E-2</v>
      </c>
      <c r="V158" s="5">
        <f>VLOOKUP(B158,'Channel wise traffic'!$B$3:$J$368,8,)</f>
        <v>8.4210266574192394E-2</v>
      </c>
      <c r="W158" s="5">
        <f>VLOOKUP(B158,'Channel wise traffic'!$B$3:$J$368,9,)</f>
        <v>8.421040072644792E-2</v>
      </c>
      <c r="X158" s="4">
        <f>VLOOKUP(B158,'Supporting Data'!$B$3:$J$368,2,)</f>
        <v>389074</v>
      </c>
      <c r="Y158" s="5">
        <f>VLOOKUP(B158,'Supporting Data'!$B$3:$J$368,3,)</f>
        <v>0.18</v>
      </c>
      <c r="Z158" s="4">
        <f>VLOOKUP(B158,'Supporting Data'!$B$3:$J$368,4,)</f>
        <v>30</v>
      </c>
      <c r="AA158" s="4">
        <f>VLOOKUP(B158,'Supporting Data'!$B$3:$J$368,5,)</f>
        <v>21</v>
      </c>
      <c r="AB158" s="4">
        <f>VLOOKUP(B158,'Supporting Data'!$B$3:$J$368,6,)</f>
        <v>30</v>
      </c>
      <c r="AC158" s="4">
        <f>VLOOKUP(B158,'Supporting Data'!$B$3:$J$368,7,)</f>
        <v>375</v>
      </c>
      <c r="AD158" s="4">
        <f>VLOOKUP(B158,'Supporting Data'!$B$3:$J$368,8,)</f>
        <v>36</v>
      </c>
      <c r="AE158" s="5">
        <f>VLOOKUP(B158,'Supporting Data'!$B$3:$J$368,9,)</f>
        <v>0.94</v>
      </c>
      <c r="AF158" s="5">
        <f t="shared" si="37"/>
        <v>8.4210516621862144E-2</v>
      </c>
      <c r="AG158" s="4">
        <f t="shared" si="30"/>
        <v>5536293</v>
      </c>
      <c r="AH158" s="4">
        <f t="shared" si="31"/>
        <v>2170226</v>
      </c>
      <c r="AI158" s="4">
        <f t="shared" si="32"/>
        <v>1536737</v>
      </c>
      <c r="AJ158" s="4">
        <f t="shared" si="33"/>
        <v>1247523</v>
      </c>
      <c r="AK158" s="5">
        <f t="shared" si="38"/>
        <v>5.2322123540565091E-2</v>
      </c>
      <c r="AL158" s="5">
        <f t="shared" si="39"/>
        <v>1.1054284700009021E-2</v>
      </c>
      <c r="AM158" s="5">
        <f t="shared" si="40"/>
        <v>7.3716873805440564E-4</v>
      </c>
      <c r="AN158" s="5">
        <f t="shared" si="41"/>
        <v>-1.9079437767929863E-2</v>
      </c>
    </row>
    <row r="159" spans="2:40" x14ac:dyDescent="0.3">
      <c r="B159" s="3">
        <v>43622</v>
      </c>
      <c r="C159" s="4">
        <v>22368860</v>
      </c>
      <c r="D159" s="4">
        <v>5815903</v>
      </c>
      <c r="E159" s="4">
        <v>2326361</v>
      </c>
      <c r="F159" s="4">
        <v>1766173</v>
      </c>
      <c r="G159" s="7">
        <v>1477227</v>
      </c>
      <c r="H159" s="5">
        <f t="shared" si="29"/>
        <v>6.6039440543684394E-2</v>
      </c>
      <c r="I159" s="5">
        <f t="shared" si="34"/>
        <v>0.17158506089799253</v>
      </c>
      <c r="J159" s="5">
        <f t="shared" si="35"/>
        <v>4.0404011745583279E-2</v>
      </c>
      <c r="K159" s="5">
        <f t="shared" si="36"/>
        <v>0.12608664294970828</v>
      </c>
      <c r="L159" s="5">
        <v>0.25999997317699697</v>
      </c>
      <c r="M159" s="5">
        <v>0.39999996561153101</v>
      </c>
      <c r="N159" s="5">
        <v>0.75919988342308009</v>
      </c>
      <c r="O159" s="5">
        <v>0.83639994496575365</v>
      </c>
      <c r="P159" s="4">
        <f>VLOOKUP(B159,'Channel wise traffic'!$B$3:$F$368,2,FALSE)</f>
        <v>8052789</v>
      </c>
      <c r="Q159" s="4">
        <f>VLOOKUP(B159,'Channel wise traffic'!$B$3:$F$368,3,FALSE)</f>
        <v>6039592</v>
      </c>
      <c r="R159" s="4">
        <f>VLOOKUP(B159,'Channel wise traffic'!$B$3:$F$368,4,)</f>
        <v>2460574</v>
      </c>
      <c r="S159" s="4">
        <f>VLOOKUP(B159,'Channel wise traffic'!$B$3:$F$368,5,)</f>
        <v>5815903</v>
      </c>
      <c r="T159" s="5">
        <f>VLOOKUP(B159,'Channel wise traffic'!$B$3:$J$368,6,)</f>
        <v>4.0403950356973972E-2</v>
      </c>
      <c r="U159" s="5">
        <f>VLOOKUP(B159,'Channel wise traffic'!$B$3:$J$368,7,)</f>
        <v>4.0403993422962303E-2</v>
      </c>
      <c r="V159" s="5">
        <f>VLOOKUP(B159,'Channel wise traffic'!$B$3:$J$368,8,)</f>
        <v>4.0403920815824668E-2</v>
      </c>
      <c r="W159" s="5">
        <f>VLOOKUP(B159,'Channel wise traffic'!$B$3:$J$368,9,)</f>
        <v>4.0403982581171505E-2</v>
      </c>
      <c r="X159" s="4">
        <f>VLOOKUP(B159,'Supporting Data'!$B$3:$J$368,2,)</f>
        <v>402050</v>
      </c>
      <c r="Y159" s="5">
        <f>VLOOKUP(B159,'Supporting Data'!$B$3:$J$368,3,)</f>
        <v>0.17</v>
      </c>
      <c r="Z159" s="4">
        <f>VLOOKUP(B159,'Supporting Data'!$B$3:$J$368,4,)</f>
        <v>40</v>
      </c>
      <c r="AA159" s="4">
        <f>VLOOKUP(B159,'Supporting Data'!$B$3:$J$368,5,)</f>
        <v>18</v>
      </c>
      <c r="AB159" s="4">
        <f>VLOOKUP(B159,'Supporting Data'!$B$3:$J$368,6,)</f>
        <v>30</v>
      </c>
      <c r="AC159" s="4">
        <f>VLOOKUP(B159,'Supporting Data'!$B$3:$J$368,7,)</f>
        <v>379</v>
      </c>
      <c r="AD159" s="4">
        <f>VLOOKUP(B159,'Supporting Data'!$B$3:$J$368,8,)</f>
        <v>38</v>
      </c>
      <c r="AE159" s="5">
        <f>VLOOKUP(B159,'Supporting Data'!$B$3:$J$368,9,)</f>
        <v>0.95</v>
      </c>
      <c r="AF159" s="5">
        <f t="shared" si="37"/>
        <v>4.0404011745583182E-2</v>
      </c>
      <c r="AG159" s="4">
        <f t="shared" si="30"/>
        <v>5815903</v>
      </c>
      <c r="AH159" s="4">
        <f t="shared" si="31"/>
        <v>2326361</v>
      </c>
      <c r="AI159" s="4">
        <f t="shared" si="32"/>
        <v>1766173</v>
      </c>
      <c r="AJ159" s="4">
        <f t="shared" si="33"/>
        <v>1477227</v>
      </c>
      <c r="AK159" s="5">
        <f t="shared" si="38"/>
        <v>7.1307023735667441E-2</v>
      </c>
      <c r="AL159" s="5">
        <f t="shared" si="39"/>
        <v>9.3170576753007106E-2</v>
      </c>
      <c r="AM159" s="5">
        <f t="shared" si="40"/>
        <v>0.12564067919323807</v>
      </c>
      <c r="AN159" s="5">
        <f t="shared" si="41"/>
        <v>0.17158506089799253</v>
      </c>
    </row>
    <row r="160" spans="2:40" x14ac:dyDescent="0.3">
      <c r="B160" s="3">
        <v>43623</v>
      </c>
      <c r="C160" s="4">
        <v>21065820</v>
      </c>
      <c r="D160" s="4">
        <v>5477113</v>
      </c>
      <c r="E160" s="4">
        <v>2278479</v>
      </c>
      <c r="F160" s="4">
        <v>1596758</v>
      </c>
      <c r="G160" s="7">
        <v>1348621</v>
      </c>
      <c r="H160" s="5">
        <f t="shared" si="29"/>
        <v>6.4019392551536089E-2</v>
      </c>
      <c r="I160" s="5">
        <f t="shared" si="34"/>
        <v>3.9275462276182838E-2</v>
      </c>
      <c r="J160" s="5">
        <f t="shared" si="35"/>
        <v>-5.8252409823299045E-2</v>
      </c>
      <c r="K160" s="5">
        <f t="shared" si="36"/>
        <v>0.10356052207278021</v>
      </c>
      <c r="L160" s="5">
        <v>0.25999999050594758</v>
      </c>
      <c r="M160" s="5">
        <v>0.41599999853937647</v>
      </c>
      <c r="N160" s="5">
        <v>0.7007999634844122</v>
      </c>
      <c r="O160" s="5">
        <v>0.84459949472618889</v>
      </c>
      <c r="P160" s="4">
        <f>VLOOKUP(B160,'Channel wise traffic'!$B$3:$F$368,2,FALSE)</f>
        <v>7583695</v>
      </c>
      <c r="Q160" s="4">
        <f>VLOOKUP(B160,'Channel wise traffic'!$B$3:$F$368,3,FALSE)</f>
        <v>5687771</v>
      </c>
      <c r="R160" s="4">
        <f>VLOOKUP(B160,'Channel wise traffic'!$B$3:$F$368,4,)</f>
        <v>2317240</v>
      </c>
      <c r="S160" s="4">
        <f>VLOOKUP(B160,'Channel wise traffic'!$B$3:$F$368,5,)</f>
        <v>5477113</v>
      </c>
      <c r="T160" s="5">
        <f>VLOOKUP(B160,'Channel wise traffic'!$B$3:$J$368,6,)</f>
        <v>-5.8252364491358177E-2</v>
      </c>
      <c r="U160" s="5">
        <f>VLOOKUP(B160,'Channel wise traffic'!$B$3:$J$368,7,)</f>
        <v>-5.8252444867136766E-2</v>
      </c>
      <c r="V160" s="5">
        <f>VLOOKUP(B160,'Channel wise traffic'!$B$3:$J$368,8,)</f>
        <v>-5.8252261464194932E-2</v>
      </c>
      <c r="W160" s="5">
        <f>VLOOKUP(B160,'Channel wise traffic'!$B$3:$J$368,9,)</f>
        <v>-5.825234705599458E-2</v>
      </c>
      <c r="X160" s="4">
        <f>VLOOKUP(B160,'Supporting Data'!$B$3:$J$368,2,)</f>
        <v>390178</v>
      </c>
      <c r="Y160" s="5">
        <f>VLOOKUP(B160,'Supporting Data'!$B$3:$J$368,3,)</f>
        <v>0.19</v>
      </c>
      <c r="Z160" s="4">
        <f>VLOOKUP(B160,'Supporting Data'!$B$3:$J$368,4,)</f>
        <v>35</v>
      </c>
      <c r="AA160" s="4">
        <f>VLOOKUP(B160,'Supporting Data'!$B$3:$J$368,5,)</f>
        <v>21</v>
      </c>
      <c r="AB160" s="4">
        <f>VLOOKUP(B160,'Supporting Data'!$B$3:$J$368,6,)</f>
        <v>25</v>
      </c>
      <c r="AC160" s="4">
        <f>VLOOKUP(B160,'Supporting Data'!$B$3:$J$368,7,)</f>
        <v>391</v>
      </c>
      <c r="AD160" s="4">
        <f>VLOOKUP(B160,'Supporting Data'!$B$3:$J$368,8,)</f>
        <v>35</v>
      </c>
      <c r="AE160" s="5">
        <f>VLOOKUP(B160,'Supporting Data'!$B$3:$J$368,9,)</f>
        <v>0.95</v>
      </c>
      <c r="AF160" s="5">
        <f t="shared" si="37"/>
        <v>-5.8252409823298996E-2</v>
      </c>
      <c r="AG160" s="4">
        <f t="shared" si="30"/>
        <v>5477113.0000000009</v>
      </c>
      <c r="AH160" s="4">
        <f t="shared" si="31"/>
        <v>2278479</v>
      </c>
      <c r="AI160" s="4">
        <f t="shared" si="32"/>
        <v>1596758</v>
      </c>
      <c r="AJ160" s="4">
        <f t="shared" si="33"/>
        <v>1348621</v>
      </c>
      <c r="AK160" s="5">
        <f t="shared" si="38"/>
        <v>2.0226594785980545E-2</v>
      </c>
      <c r="AL160" s="5">
        <f t="shared" si="39"/>
        <v>3.013203534445652E-2</v>
      </c>
      <c r="AM160" s="5">
        <f t="shared" si="40"/>
        <v>-1.0841474865983525E-3</v>
      </c>
      <c r="AN160" s="5">
        <f t="shared" si="41"/>
        <v>3.9275462276182838E-2</v>
      </c>
    </row>
    <row r="161" spans="2:40" x14ac:dyDescent="0.3">
      <c r="B161" s="3">
        <v>43624</v>
      </c>
      <c r="C161" s="4">
        <v>42645263</v>
      </c>
      <c r="D161" s="4">
        <v>8597285</v>
      </c>
      <c r="E161" s="4">
        <v>2776923</v>
      </c>
      <c r="F161" s="4">
        <v>1926073</v>
      </c>
      <c r="G161" s="7">
        <v>1427220</v>
      </c>
      <c r="H161" s="5">
        <f t="shared" si="29"/>
        <v>3.3467257547456095E-2</v>
      </c>
      <c r="I161" s="5">
        <f t="shared" si="34"/>
        <v>-0.19906978466884373</v>
      </c>
      <c r="J161" s="5">
        <f t="shared" si="35"/>
        <v>-8.6538450828461344E-2</v>
      </c>
      <c r="K161" s="5">
        <f t="shared" si="36"/>
        <v>-0.12319219560193007</v>
      </c>
      <c r="L161" s="5">
        <v>0.20159999951225532</v>
      </c>
      <c r="M161" s="5">
        <v>0.32299999360263154</v>
      </c>
      <c r="N161" s="5">
        <v>0.69359971450414726</v>
      </c>
      <c r="O161" s="5">
        <v>0.7409999517152257</v>
      </c>
      <c r="P161" s="4">
        <f>VLOOKUP(B161,'Channel wise traffic'!$B$3:$F$368,2,FALSE)</f>
        <v>15352294</v>
      </c>
      <c r="Q161" s="4">
        <f>VLOOKUP(B161,'Channel wise traffic'!$B$3:$F$368,3,FALSE)</f>
        <v>11514221</v>
      </c>
      <c r="R161" s="4">
        <f>VLOOKUP(B161,'Channel wise traffic'!$B$3:$F$368,4,)</f>
        <v>4690978</v>
      </c>
      <c r="S161" s="4">
        <f>VLOOKUP(B161,'Channel wise traffic'!$B$3:$F$368,5,)</f>
        <v>11087768</v>
      </c>
      <c r="T161" s="5">
        <f>VLOOKUP(B161,'Channel wise traffic'!$B$3:$J$368,6,)</f>
        <v>-8.6538469548077201E-2</v>
      </c>
      <c r="U161" s="5">
        <f>VLOOKUP(B161,'Channel wise traffic'!$B$3:$J$368,7,)</f>
        <v>-8.6538466115384627E-2</v>
      </c>
      <c r="V161" s="5">
        <f>VLOOKUP(B161,'Channel wise traffic'!$B$3:$J$368,8,)</f>
        <v>-8.6538560774484963E-2</v>
      </c>
      <c r="W161" s="5">
        <f>VLOOKUP(B161,'Channel wise traffic'!$B$3:$J$368,9,)</f>
        <v>-8.6538452032543955E-2</v>
      </c>
      <c r="X161" s="4">
        <f>VLOOKUP(B161,'Supporting Data'!$B$3:$J$368,2,)</f>
        <v>407570</v>
      </c>
      <c r="Y161" s="5">
        <f>VLOOKUP(B161,'Supporting Data'!$B$3:$J$368,3,)</f>
        <v>0.19</v>
      </c>
      <c r="Z161" s="4">
        <f>VLOOKUP(B161,'Supporting Data'!$B$3:$J$368,4,)</f>
        <v>35</v>
      </c>
      <c r="AA161" s="4">
        <f>VLOOKUP(B161,'Supporting Data'!$B$3:$J$368,5,)</f>
        <v>17</v>
      </c>
      <c r="AB161" s="4">
        <f>VLOOKUP(B161,'Supporting Data'!$B$3:$J$368,6,)</f>
        <v>29</v>
      </c>
      <c r="AC161" s="4">
        <f>VLOOKUP(B161,'Supporting Data'!$B$3:$J$368,7,)</f>
        <v>388</v>
      </c>
      <c r="AD161" s="4">
        <f>VLOOKUP(B161,'Supporting Data'!$B$3:$J$368,8,)</f>
        <v>30</v>
      </c>
      <c r="AE161" s="5">
        <f>VLOOKUP(B161,'Supporting Data'!$B$3:$J$368,9,)</f>
        <v>0.93</v>
      </c>
      <c r="AF161" s="5">
        <f t="shared" si="37"/>
        <v>-8.6538450828461358E-2</v>
      </c>
      <c r="AG161" s="4">
        <f t="shared" si="30"/>
        <v>8597285</v>
      </c>
      <c r="AH161" s="4">
        <f t="shared" si="31"/>
        <v>2776923</v>
      </c>
      <c r="AI161" s="4">
        <f t="shared" si="32"/>
        <v>1926073</v>
      </c>
      <c r="AJ161" s="4">
        <f t="shared" si="33"/>
        <v>1427220</v>
      </c>
      <c r="AK161" s="5">
        <f t="shared" si="38"/>
        <v>-0.1568047047109683</v>
      </c>
      <c r="AL161" s="5">
        <f t="shared" si="39"/>
        <v>-0.22229550453612856</v>
      </c>
      <c r="AM161" s="5">
        <f t="shared" si="40"/>
        <v>-0.18220787861469734</v>
      </c>
      <c r="AN161" s="5">
        <f t="shared" si="41"/>
        <v>-0.19906978466884373</v>
      </c>
    </row>
    <row r="162" spans="2:40" x14ac:dyDescent="0.3">
      <c r="B162" s="3">
        <v>43625</v>
      </c>
      <c r="C162" s="4">
        <v>44889750</v>
      </c>
      <c r="D162" s="4">
        <v>9803921</v>
      </c>
      <c r="E162" s="4">
        <v>3333333</v>
      </c>
      <c r="F162" s="4">
        <v>2153333</v>
      </c>
      <c r="G162" s="7">
        <v>1646008</v>
      </c>
      <c r="H162" s="5">
        <f t="shared" si="29"/>
        <v>3.6667791645086018E-2</v>
      </c>
      <c r="I162" s="5">
        <f t="shared" si="34"/>
        <v>-3.9550376388225117E-2</v>
      </c>
      <c r="J162" s="5">
        <f t="shared" si="35"/>
        <v>3.0927823213518835E-2</v>
      </c>
      <c r="K162" s="5">
        <f t="shared" si="36"/>
        <v>-6.8363854398706181E-2</v>
      </c>
      <c r="L162" s="5">
        <v>0.21839999108927985</v>
      </c>
      <c r="M162" s="5">
        <v>0.33999998571999918</v>
      </c>
      <c r="N162" s="5">
        <v>0.64599996459999642</v>
      </c>
      <c r="O162" s="5">
        <v>0.76440011832819166</v>
      </c>
      <c r="P162" s="4">
        <f>VLOOKUP(B162,'Channel wise traffic'!$B$3:$F$368,2,FALSE)</f>
        <v>16160310</v>
      </c>
      <c r="Q162" s="4">
        <f>VLOOKUP(B162,'Channel wise traffic'!$B$3:$F$368,3,FALSE)</f>
        <v>12120232</v>
      </c>
      <c r="R162" s="4">
        <f>VLOOKUP(B162,'Channel wise traffic'!$B$3:$F$368,4,)</f>
        <v>4937872</v>
      </c>
      <c r="S162" s="4">
        <f>VLOOKUP(B162,'Channel wise traffic'!$B$3:$F$368,5,)</f>
        <v>11671335</v>
      </c>
      <c r="T162" s="5">
        <f>VLOOKUP(B162,'Channel wise traffic'!$B$3:$J$368,6,)</f>
        <v>3.0927881088322451E-2</v>
      </c>
      <c r="U162" s="5">
        <f>VLOOKUP(B162,'Channel wise traffic'!$B$3:$J$368,7,)</f>
        <v>3.0927838559110299E-2</v>
      </c>
      <c r="V162" s="5">
        <f>VLOOKUP(B162,'Channel wise traffic'!$B$3:$J$368,8,)</f>
        <v>3.0927800613645529E-2</v>
      </c>
      <c r="W162" s="5">
        <f>VLOOKUP(B162,'Channel wise traffic'!$B$3:$J$368,9,)</f>
        <v>3.0927830498458819E-2</v>
      </c>
      <c r="X162" s="4">
        <f>VLOOKUP(B162,'Supporting Data'!$B$3:$J$368,2,)</f>
        <v>400094</v>
      </c>
      <c r="Y162" s="5">
        <f>VLOOKUP(B162,'Supporting Data'!$B$3:$J$368,3,)</f>
        <v>0.18</v>
      </c>
      <c r="Z162" s="4">
        <f>VLOOKUP(B162,'Supporting Data'!$B$3:$J$368,4,)</f>
        <v>35</v>
      </c>
      <c r="AA162" s="4">
        <f>VLOOKUP(B162,'Supporting Data'!$B$3:$J$368,5,)</f>
        <v>22</v>
      </c>
      <c r="AB162" s="4">
        <f>VLOOKUP(B162,'Supporting Data'!$B$3:$J$368,6,)</f>
        <v>26</v>
      </c>
      <c r="AC162" s="4">
        <f>VLOOKUP(B162,'Supporting Data'!$B$3:$J$368,7,)</f>
        <v>364</v>
      </c>
      <c r="AD162" s="4">
        <f>VLOOKUP(B162,'Supporting Data'!$B$3:$J$368,8,)</f>
        <v>34</v>
      </c>
      <c r="AE162" s="5">
        <f>VLOOKUP(B162,'Supporting Data'!$B$3:$J$368,9,)</f>
        <v>0.95</v>
      </c>
      <c r="AF162" s="5">
        <f t="shared" si="37"/>
        <v>3.0927823213518904E-2</v>
      </c>
      <c r="AG162" s="4">
        <f t="shared" si="30"/>
        <v>9803921</v>
      </c>
      <c r="AH162" s="4">
        <f t="shared" si="31"/>
        <v>3333333</v>
      </c>
      <c r="AI162" s="4">
        <f t="shared" si="32"/>
        <v>2153333</v>
      </c>
      <c r="AJ162" s="4">
        <f t="shared" si="33"/>
        <v>1646008</v>
      </c>
      <c r="AK162" s="5">
        <f t="shared" si="38"/>
        <v>7.2164913503240724E-2</v>
      </c>
      <c r="AL162" s="5">
        <f t="shared" si="39"/>
        <v>9.4046069409353006E-2</v>
      </c>
      <c r="AM162" s="5">
        <f t="shared" si="40"/>
        <v>-1.0148886808056035E-2</v>
      </c>
      <c r="AN162" s="5">
        <f t="shared" si="41"/>
        <v>-3.9550376388225117E-2</v>
      </c>
    </row>
    <row r="163" spans="2:40" x14ac:dyDescent="0.3">
      <c r="B163" s="3">
        <v>43626</v>
      </c>
      <c r="C163" s="4">
        <v>21934513</v>
      </c>
      <c r="D163" s="4">
        <v>5319119</v>
      </c>
      <c r="E163" s="4">
        <v>2212753</v>
      </c>
      <c r="F163" s="4">
        <v>1647616</v>
      </c>
      <c r="G163" s="7">
        <v>1310514</v>
      </c>
      <c r="H163" s="5">
        <f t="shared" si="29"/>
        <v>5.9746664993200443E-2</v>
      </c>
      <c r="I163" s="5">
        <f t="shared" si="34"/>
        <v>0.10489427948257268</v>
      </c>
      <c r="J163" s="5">
        <f t="shared" si="35"/>
        <v>2.0201982617158221E-2</v>
      </c>
      <c r="K163" s="5">
        <f t="shared" si="36"/>
        <v>8.3015224738292037E-2</v>
      </c>
      <c r="L163" s="5">
        <v>0.24249998164992312</v>
      </c>
      <c r="M163" s="5">
        <v>0.41599990524746672</v>
      </c>
      <c r="N163" s="5">
        <v>0.74460005251376904</v>
      </c>
      <c r="O163" s="5">
        <v>0.79540014178060903</v>
      </c>
      <c r="P163" s="4">
        <f>VLOOKUP(B163,'Channel wise traffic'!$B$3:$F$368,2,FALSE)</f>
        <v>7896424</v>
      </c>
      <c r="Q163" s="4">
        <f>VLOOKUP(B163,'Channel wise traffic'!$B$3:$F$368,3,FALSE)</f>
        <v>5922318</v>
      </c>
      <c r="R163" s="4">
        <f>VLOOKUP(B163,'Channel wise traffic'!$B$3:$F$368,4,)</f>
        <v>2412796</v>
      </c>
      <c r="S163" s="4">
        <f>VLOOKUP(B163,'Channel wise traffic'!$B$3:$F$368,5,)</f>
        <v>5702973</v>
      </c>
      <c r="T163" s="5">
        <f>VLOOKUP(B163,'Channel wise traffic'!$B$3:$J$368,6,)</f>
        <v>2.0201910579504601E-2</v>
      </c>
      <c r="U163" s="5">
        <f>VLOOKUP(B163,'Channel wise traffic'!$B$3:$J$368,7,)</f>
        <v>2.0201910579504601E-2</v>
      </c>
      <c r="V163" s="5">
        <f>VLOOKUP(B163,'Channel wise traffic'!$B$3:$J$368,8,)</f>
        <v>2.0201960407912223E-2</v>
      </c>
      <c r="W163" s="5">
        <f>VLOOKUP(B163,'Channel wise traffic'!$B$3:$J$368,9,)</f>
        <v>2.0201991290585752E-2</v>
      </c>
      <c r="X163" s="4">
        <f>VLOOKUP(B163,'Supporting Data'!$B$3:$J$368,2,)</f>
        <v>392606</v>
      </c>
      <c r="Y163" s="5">
        <f>VLOOKUP(B163,'Supporting Data'!$B$3:$J$368,3,)</f>
        <v>0.17</v>
      </c>
      <c r="Z163" s="4">
        <f>VLOOKUP(B163,'Supporting Data'!$B$3:$J$368,4,)</f>
        <v>37</v>
      </c>
      <c r="AA163" s="4">
        <f>VLOOKUP(B163,'Supporting Data'!$B$3:$J$368,5,)</f>
        <v>21</v>
      </c>
      <c r="AB163" s="4">
        <f>VLOOKUP(B163,'Supporting Data'!$B$3:$J$368,6,)</f>
        <v>30</v>
      </c>
      <c r="AC163" s="4">
        <f>VLOOKUP(B163,'Supporting Data'!$B$3:$J$368,7,)</f>
        <v>397</v>
      </c>
      <c r="AD163" s="4">
        <f>VLOOKUP(B163,'Supporting Data'!$B$3:$J$368,8,)</f>
        <v>35</v>
      </c>
      <c r="AE163" s="5">
        <f>VLOOKUP(B163,'Supporting Data'!$B$3:$J$368,9,)</f>
        <v>0.91</v>
      </c>
      <c r="AF163" s="5">
        <f t="shared" si="37"/>
        <v>2.0201982617158276E-2</v>
      </c>
      <c r="AG163" s="4">
        <f t="shared" si="30"/>
        <v>5319119</v>
      </c>
      <c r="AH163" s="4">
        <f t="shared" si="31"/>
        <v>2212753</v>
      </c>
      <c r="AI163" s="4">
        <f t="shared" si="32"/>
        <v>1647616</v>
      </c>
      <c r="AJ163" s="4">
        <f t="shared" si="33"/>
        <v>1310514</v>
      </c>
      <c r="AK163" s="5">
        <f t="shared" si="38"/>
        <v>-1.0404013662407396E-2</v>
      </c>
      <c r="AL163" s="5">
        <f t="shared" si="39"/>
        <v>2.9179782848127722E-2</v>
      </c>
      <c r="AM163" s="5">
        <f t="shared" si="40"/>
        <v>9.3503750835417954E-2</v>
      </c>
      <c r="AN163" s="5">
        <f t="shared" si="41"/>
        <v>0.10489427948257268</v>
      </c>
    </row>
    <row r="164" spans="2:40" x14ac:dyDescent="0.3">
      <c r="B164" s="3">
        <v>43627</v>
      </c>
      <c r="C164" s="4">
        <v>22368860</v>
      </c>
      <c r="D164" s="4">
        <v>5759981</v>
      </c>
      <c r="E164" s="4">
        <v>2350072</v>
      </c>
      <c r="F164" s="4">
        <v>1681241</v>
      </c>
      <c r="G164" s="7">
        <v>1309687</v>
      </c>
      <c r="H164" s="5">
        <f t="shared" si="29"/>
        <v>5.8549563992085427E-2</v>
      </c>
      <c r="I164" s="5">
        <f t="shared" si="34"/>
        <v>-5.9319416552465198E-2</v>
      </c>
      <c r="J164" s="5">
        <f t="shared" si="35"/>
        <v>0</v>
      </c>
      <c r="K164" s="5">
        <f t="shared" si="36"/>
        <v>-5.9319416552465198E-2</v>
      </c>
      <c r="L164" s="5">
        <v>0.2574999798827477</v>
      </c>
      <c r="M164" s="5">
        <v>0.40799995694430241</v>
      </c>
      <c r="N164" s="5">
        <v>0.71539978349599498</v>
      </c>
      <c r="O164" s="5">
        <v>0.77900015524246669</v>
      </c>
      <c r="P164" s="4">
        <f>VLOOKUP(B164,'Channel wise traffic'!$B$3:$F$368,2,FALSE)</f>
        <v>8052789</v>
      </c>
      <c r="Q164" s="4">
        <f>VLOOKUP(B164,'Channel wise traffic'!$B$3:$F$368,3,FALSE)</f>
        <v>6039592</v>
      </c>
      <c r="R164" s="4">
        <f>VLOOKUP(B164,'Channel wise traffic'!$B$3:$F$368,4,)</f>
        <v>2460574</v>
      </c>
      <c r="S164" s="4">
        <f>VLOOKUP(B164,'Channel wise traffic'!$B$3:$F$368,5,)</f>
        <v>5815903</v>
      </c>
      <c r="T164" s="5">
        <f>VLOOKUP(B164,'Channel wise traffic'!$B$3:$J$368,6,)</f>
        <v>0</v>
      </c>
      <c r="U164" s="5">
        <f>VLOOKUP(B164,'Channel wise traffic'!$B$3:$J$368,7,)</f>
        <v>0</v>
      </c>
      <c r="V164" s="5">
        <f>VLOOKUP(B164,'Channel wise traffic'!$B$3:$J$368,8,)</f>
        <v>0</v>
      </c>
      <c r="W164" s="5">
        <f>VLOOKUP(B164,'Channel wise traffic'!$B$3:$J$368,9,)</f>
        <v>0</v>
      </c>
      <c r="X164" s="4">
        <f>VLOOKUP(B164,'Supporting Data'!$B$3:$J$368,2,)</f>
        <v>390751</v>
      </c>
      <c r="Y164" s="5">
        <f>VLOOKUP(B164,'Supporting Data'!$B$3:$J$368,3,)</f>
        <v>0.17</v>
      </c>
      <c r="Z164" s="4">
        <f>VLOOKUP(B164,'Supporting Data'!$B$3:$J$368,4,)</f>
        <v>31</v>
      </c>
      <c r="AA164" s="4">
        <f>VLOOKUP(B164,'Supporting Data'!$B$3:$J$368,5,)</f>
        <v>17</v>
      </c>
      <c r="AB164" s="4">
        <f>VLOOKUP(B164,'Supporting Data'!$B$3:$J$368,6,)</f>
        <v>26</v>
      </c>
      <c r="AC164" s="4">
        <f>VLOOKUP(B164,'Supporting Data'!$B$3:$J$368,7,)</f>
        <v>354</v>
      </c>
      <c r="AD164" s="4">
        <f>VLOOKUP(B164,'Supporting Data'!$B$3:$J$368,8,)</f>
        <v>31</v>
      </c>
      <c r="AE164" s="5">
        <f>VLOOKUP(B164,'Supporting Data'!$B$3:$J$368,9,)</f>
        <v>0.94</v>
      </c>
      <c r="AF164" s="5">
        <f t="shared" si="37"/>
        <v>0</v>
      </c>
      <c r="AG164" s="4">
        <f t="shared" si="30"/>
        <v>5759981</v>
      </c>
      <c r="AH164" s="4">
        <f t="shared" si="31"/>
        <v>2350072</v>
      </c>
      <c r="AI164" s="4">
        <f t="shared" si="32"/>
        <v>1681241</v>
      </c>
      <c r="AJ164" s="4">
        <f t="shared" si="33"/>
        <v>1309687</v>
      </c>
      <c r="AK164" s="5">
        <f t="shared" si="38"/>
        <v>0</v>
      </c>
      <c r="AL164" s="5">
        <f t="shared" si="39"/>
        <v>3.0303136585074997E-2</v>
      </c>
      <c r="AM164" s="5">
        <f t="shared" si="40"/>
        <v>-1.9711984737453392E-2</v>
      </c>
      <c r="AN164" s="5">
        <f t="shared" si="41"/>
        <v>-5.9319416552465198E-2</v>
      </c>
    </row>
    <row r="165" spans="2:40" x14ac:dyDescent="0.3">
      <c r="B165" s="3">
        <v>43628</v>
      </c>
      <c r="C165" s="4">
        <v>21934513</v>
      </c>
      <c r="D165" s="4">
        <v>5757809</v>
      </c>
      <c r="E165" s="4">
        <v>2418280</v>
      </c>
      <c r="F165" s="4">
        <v>1853611</v>
      </c>
      <c r="G165" s="7">
        <v>1443963</v>
      </c>
      <c r="H165" s="5">
        <f t="shared" si="29"/>
        <v>6.5830638683430087E-2</v>
      </c>
      <c r="I165" s="5">
        <f t="shared" si="34"/>
        <v>0.1574640307232813</v>
      </c>
      <c r="J165" s="5">
        <f t="shared" si="35"/>
        <v>-1.9417484842768062E-2</v>
      </c>
      <c r="K165" s="5">
        <f t="shared" si="36"/>
        <v>0.1803841215113724</v>
      </c>
      <c r="L165" s="5">
        <v>0.26249996979645729</v>
      </c>
      <c r="M165" s="5">
        <v>0.42000003820897847</v>
      </c>
      <c r="N165" s="5">
        <v>0.76649974361943196</v>
      </c>
      <c r="O165" s="5">
        <v>0.77900001672411312</v>
      </c>
      <c r="P165" s="4">
        <f>VLOOKUP(B165,'Channel wise traffic'!$B$3:$F$368,2,FALSE)</f>
        <v>7896424</v>
      </c>
      <c r="Q165" s="4">
        <f>VLOOKUP(B165,'Channel wise traffic'!$B$3:$F$368,3,FALSE)</f>
        <v>5922318</v>
      </c>
      <c r="R165" s="4">
        <f>VLOOKUP(B165,'Channel wise traffic'!$B$3:$F$368,4,)</f>
        <v>2412796</v>
      </c>
      <c r="S165" s="4">
        <f>VLOOKUP(B165,'Channel wise traffic'!$B$3:$F$368,5,)</f>
        <v>5702973</v>
      </c>
      <c r="T165" s="5">
        <f>VLOOKUP(B165,'Channel wise traffic'!$B$3:$J$368,6,)</f>
        <v>-1.9417496223979036E-2</v>
      </c>
      <c r="U165" s="5">
        <f>VLOOKUP(B165,'Channel wise traffic'!$B$3:$J$368,7,)</f>
        <v>-1.9417536813745029E-2</v>
      </c>
      <c r="V165" s="5">
        <f>VLOOKUP(B165,'Channel wise traffic'!$B$3:$J$368,8,)</f>
        <v>-1.941742048806494E-2</v>
      </c>
      <c r="W165" s="5">
        <f>VLOOKUP(B165,'Channel wise traffic'!$B$3:$J$368,9,)</f>
        <v>-1.9417449018664823E-2</v>
      </c>
      <c r="X165" s="4">
        <f>VLOOKUP(B165,'Supporting Data'!$B$3:$J$368,2,)</f>
        <v>398995</v>
      </c>
      <c r="Y165" s="5">
        <f>VLOOKUP(B165,'Supporting Data'!$B$3:$J$368,3,)</f>
        <v>0.17</v>
      </c>
      <c r="Z165" s="4">
        <f>VLOOKUP(B165,'Supporting Data'!$B$3:$J$368,4,)</f>
        <v>36</v>
      </c>
      <c r="AA165" s="4">
        <f>VLOOKUP(B165,'Supporting Data'!$B$3:$J$368,5,)</f>
        <v>21</v>
      </c>
      <c r="AB165" s="4">
        <f>VLOOKUP(B165,'Supporting Data'!$B$3:$J$368,6,)</f>
        <v>30</v>
      </c>
      <c r="AC165" s="4">
        <f>VLOOKUP(B165,'Supporting Data'!$B$3:$J$368,7,)</f>
        <v>400</v>
      </c>
      <c r="AD165" s="4">
        <f>VLOOKUP(B165,'Supporting Data'!$B$3:$J$368,8,)</f>
        <v>32</v>
      </c>
      <c r="AE165" s="5">
        <f>VLOOKUP(B165,'Supporting Data'!$B$3:$J$368,9,)</f>
        <v>0.95</v>
      </c>
      <c r="AF165" s="5">
        <f t="shared" si="37"/>
        <v>-1.9417484842768028E-2</v>
      </c>
      <c r="AG165" s="4">
        <f t="shared" si="30"/>
        <v>5757809</v>
      </c>
      <c r="AH165" s="4">
        <f t="shared" si="31"/>
        <v>2418280</v>
      </c>
      <c r="AI165" s="4">
        <f t="shared" si="32"/>
        <v>1853611</v>
      </c>
      <c r="AJ165" s="4">
        <f t="shared" si="33"/>
        <v>1443963</v>
      </c>
      <c r="AK165" s="5">
        <f t="shared" si="38"/>
        <v>4.0011610657167074E-2</v>
      </c>
      <c r="AL165" s="5">
        <f t="shared" si="39"/>
        <v>0.11429869515893731</v>
      </c>
      <c r="AM165" s="5">
        <f t="shared" si="40"/>
        <v>0.20619923903699844</v>
      </c>
      <c r="AN165" s="5">
        <f t="shared" si="41"/>
        <v>0.1574640307232813</v>
      </c>
    </row>
    <row r="166" spans="2:40" x14ac:dyDescent="0.3">
      <c r="B166" s="3">
        <v>43629</v>
      </c>
      <c r="C166" s="4">
        <v>21717340</v>
      </c>
      <c r="D166" s="4">
        <v>5483628</v>
      </c>
      <c r="E166" s="4">
        <v>2105713</v>
      </c>
      <c r="F166" s="4">
        <v>1583285</v>
      </c>
      <c r="G166" s="7">
        <v>1350226</v>
      </c>
      <c r="H166" s="5">
        <f t="shared" si="29"/>
        <v>6.2172715443051495E-2</v>
      </c>
      <c r="I166" s="5">
        <f t="shared" si="34"/>
        <v>-8.5972568873978084E-2</v>
      </c>
      <c r="J166" s="5">
        <f t="shared" si="35"/>
        <v>-2.9126204911649523E-2</v>
      </c>
      <c r="K166" s="5">
        <f t="shared" si="36"/>
        <v>-5.8551754357687225E-2</v>
      </c>
      <c r="L166" s="5">
        <v>0.25249998388384581</v>
      </c>
      <c r="M166" s="5">
        <v>0.38399997228112481</v>
      </c>
      <c r="N166" s="5">
        <v>0.75189971282886126</v>
      </c>
      <c r="O166" s="5">
        <v>0.85280034864222176</v>
      </c>
      <c r="P166" s="4">
        <f>VLOOKUP(B166,'Channel wise traffic'!$B$3:$F$368,2,FALSE)</f>
        <v>7818242</v>
      </c>
      <c r="Q166" s="4">
        <f>VLOOKUP(B166,'Channel wise traffic'!$B$3:$F$368,3,FALSE)</f>
        <v>5863681</v>
      </c>
      <c r="R166" s="4">
        <f>VLOOKUP(B166,'Channel wise traffic'!$B$3:$F$368,4,)</f>
        <v>2388907</v>
      </c>
      <c r="S166" s="4">
        <f>VLOOKUP(B166,'Channel wise traffic'!$B$3:$F$368,5,)</f>
        <v>5646508</v>
      </c>
      <c r="T166" s="5">
        <f>VLOOKUP(B166,'Channel wise traffic'!$B$3:$J$368,6,)</f>
        <v>-2.9126182245679089E-2</v>
      </c>
      <c r="U166" s="5">
        <f>VLOOKUP(B166,'Channel wise traffic'!$B$3:$J$368,7,)</f>
        <v>-2.9126305220617543E-2</v>
      </c>
      <c r="V166" s="5">
        <f>VLOOKUP(B166,'Channel wise traffic'!$B$3:$J$368,8,)</f>
        <v>-2.9126130732097466E-2</v>
      </c>
      <c r="W166" s="5">
        <f>VLOOKUP(B166,'Channel wise traffic'!$B$3:$J$368,9,)</f>
        <v>-2.912617352799729E-2</v>
      </c>
      <c r="X166" s="4">
        <f>VLOOKUP(B166,'Supporting Data'!$B$3:$J$368,2,)</f>
        <v>407670</v>
      </c>
      <c r="Y166" s="5">
        <f>VLOOKUP(B166,'Supporting Data'!$B$3:$J$368,3,)</f>
        <v>0.17</v>
      </c>
      <c r="Z166" s="4">
        <f>VLOOKUP(B166,'Supporting Data'!$B$3:$J$368,4,)</f>
        <v>36</v>
      </c>
      <c r="AA166" s="4">
        <f>VLOOKUP(B166,'Supporting Data'!$B$3:$J$368,5,)</f>
        <v>17</v>
      </c>
      <c r="AB166" s="4">
        <f>VLOOKUP(B166,'Supporting Data'!$B$3:$J$368,6,)</f>
        <v>30</v>
      </c>
      <c r="AC166" s="4">
        <f>VLOOKUP(B166,'Supporting Data'!$B$3:$J$368,7,)</f>
        <v>399</v>
      </c>
      <c r="AD166" s="4">
        <f>VLOOKUP(B166,'Supporting Data'!$B$3:$J$368,8,)</f>
        <v>31</v>
      </c>
      <c r="AE166" s="5">
        <f>VLOOKUP(B166,'Supporting Data'!$B$3:$J$368,9,)</f>
        <v>0.92</v>
      </c>
      <c r="AF166" s="5">
        <f t="shared" si="37"/>
        <v>-2.9126204911649498E-2</v>
      </c>
      <c r="AG166" s="4">
        <f t="shared" si="30"/>
        <v>5483628</v>
      </c>
      <c r="AH166" s="4">
        <f t="shared" si="31"/>
        <v>2105713</v>
      </c>
      <c r="AI166" s="4">
        <f t="shared" si="32"/>
        <v>1583285</v>
      </c>
      <c r="AJ166" s="4">
        <f t="shared" si="33"/>
        <v>1350226</v>
      </c>
      <c r="AK166" s="5">
        <f t="shared" si="38"/>
        <v>-5.7132142678445685E-2</v>
      </c>
      <c r="AL166" s="5">
        <f t="shared" si="39"/>
        <v>-9.4846844492320836E-2</v>
      </c>
      <c r="AM166" s="5">
        <f t="shared" si="40"/>
        <v>-0.10355044494508747</v>
      </c>
      <c r="AN166" s="5">
        <f t="shared" si="41"/>
        <v>-8.5972568873978084E-2</v>
      </c>
    </row>
    <row r="167" spans="2:40" x14ac:dyDescent="0.3">
      <c r="B167" s="3">
        <v>43630</v>
      </c>
      <c r="C167" s="4">
        <v>22368860</v>
      </c>
      <c r="D167" s="4">
        <v>5815903</v>
      </c>
      <c r="E167" s="4">
        <v>2279834</v>
      </c>
      <c r="F167" s="4">
        <v>1647636</v>
      </c>
      <c r="G167" s="7">
        <v>1283508</v>
      </c>
      <c r="H167" s="5">
        <f t="shared" si="29"/>
        <v>5.7379231664018641E-2</v>
      </c>
      <c r="I167" s="5">
        <f t="shared" si="34"/>
        <v>-4.8281170173087862E-2</v>
      </c>
      <c r="J167" s="5">
        <f t="shared" si="35"/>
        <v>6.1855650527727013E-2</v>
      </c>
      <c r="K167" s="5">
        <f t="shared" si="36"/>
        <v>-0.1037210854847157</v>
      </c>
      <c r="L167" s="5">
        <v>0.25999997317699697</v>
      </c>
      <c r="M167" s="5">
        <v>0.39200000412661629</v>
      </c>
      <c r="N167" s="5">
        <v>0.72269998605161601</v>
      </c>
      <c r="O167" s="5">
        <v>0.77899973052300386</v>
      </c>
      <c r="P167" s="4">
        <f>VLOOKUP(B167,'Channel wise traffic'!$B$3:$F$368,2,FALSE)</f>
        <v>8052789</v>
      </c>
      <c r="Q167" s="4">
        <f>VLOOKUP(B167,'Channel wise traffic'!$B$3:$F$368,3,FALSE)</f>
        <v>6039592</v>
      </c>
      <c r="R167" s="4">
        <f>VLOOKUP(B167,'Channel wise traffic'!$B$3:$F$368,4,)</f>
        <v>2460574</v>
      </c>
      <c r="S167" s="4">
        <f>VLOOKUP(B167,'Channel wise traffic'!$B$3:$F$368,5,)</f>
        <v>5815903</v>
      </c>
      <c r="T167" s="5">
        <f>VLOOKUP(B167,'Channel wise traffic'!$B$3:$J$368,6,)</f>
        <v>6.1855599414269768E-2</v>
      </c>
      <c r="U167" s="5">
        <f>VLOOKUP(B167,'Channel wise traffic'!$B$3:$J$368,7,)</f>
        <v>6.1855690040966804E-2</v>
      </c>
      <c r="V167" s="5">
        <f>VLOOKUP(B167,'Channel wise traffic'!$B$3:$J$368,8,)</f>
        <v>6.1855483247311493E-2</v>
      </c>
      <c r="W167" s="5">
        <f>VLOOKUP(B167,'Channel wise traffic'!$B$3:$J$368,9,)</f>
        <v>6.1855579755246914E-2</v>
      </c>
      <c r="X167" s="4">
        <f>VLOOKUP(B167,'Supporting Data'!$B$3:$J$368,2,)</f>
        <v>404518</v>
      </c>
      <c r="Y167" s="5">
        <f>VLOOKUP(B167,'Supporting Data'!$B$3:$J$368,3,)</f>
        <v>0.18</v>
      </c>
      <c r="Z167" s="4">
        <f>VLOOKUP(B167,'Supporting Data'!$B$3:$J$368,4,)</f>
        <v>36</v>
      </c>
      <c r="AA167" s="4">
        <f>VLOOKUP(B167,'Supporting Data'!$B$3:$J$368,5,)</f>
        <v>20</v>
      </c>
      <c r="AB167" s="4">
        <f>VLOOKUP(B167,'Supporting Data'!$B$3:$J$368,6,)</f>
        <v>30</v>
      </c>
      <c r="AC167" s="4">
        <f>VLOOKUP(B167,'Supporting Data'!$B$3:$J$368,7,)</f>
        <v>393</v>
      </c>
      <c r="AD167" s="4">
        <f>VLOOKUP(B167,'Supporting Data'!$B$3:$J$368,8,)</f>
        <v>35</v>
      </c>
      <c r="AE167" s="5">
        <f>VLOOKUP(B167,'Supporting Data'!$B$3:$J$368,9,)</f>
        <v>0.94</v>
      </c>
      <c r="AF167" s="5">
        <f t="shared" si="37"/>
        <v>6.1855650527726909E-2</v>
      </c>
      <c r="AG167" s="4">
        <f t="shared" si="30"/>
        <v>5815903</v>
      </c>
      <c r="AH167" s="4">
        <f t="shared" si="31"/>
        <v>2279834</v>
      </c>
      <c r="AI167" s="4">
        <f t="shared" si="32"/>
        <v>1647636</v>
      </c>
      <c r="AJ167" s="4">
        <f t="shared" si="33"/>
        <v>1283508</v>
      </c>
      <c r="AK167" s="5">
        <f t="shared" si="38"/>
        <v>6.1855579755246692E-2</v>
      </c>
      <c r="AL167" s="5">
        <f t="shared" si="39"/>
        <v>5.9469496975839142E-4</v>
      </c>
      <c r="AM167" s="5">
        <f t="shared" si="40"/>
        <v>3.1863313038043239E-2</v>
      </c>
      <c r="AN167" s="5">
        <f t="shared" si="41"/>
        <v>-4.8281170173087862E-2</v>
      </c>
    </row>
    <row r="168" spans="2:40" x14ac:dyDescent="0.3">
      <c r="B168" s="3">
        <v>43631</v>
      </c>
      <c r="C168" s="4">
        <v>44440853</v>
      </c>
      <c r="D168" s="4">
        <v>8865950</v>
      </c>
      <c r="E168" s="4">
        <v>3135000</v>
      </c>
      <c r="F168" s="4">
        <v>2110482</v>
      </c>
      <c r="G168" s="7">
        <v>1613252</v>
      </c>
      <c r="H168" s="5">
        <f t="shared" si="29"/>
        <v>3.6301103401413112E-2</v>
      </c>
      <c r="I168" s="5">
        <f t="shared" si="34"/>
        <v>0.13034570703885873</v>
      </c>
      <c r="J168" s="5">
        <f t="shared" si="35"/>
        <v>4.2105262664225984E-2</v>
      </c>
      <c r="K168" s="5">
        <f t="shared" si="36"/>
        <v>8.4675173934962045E-2</v>
      </c>
      <c r="L168" s="5">
        <v>0.19949999609593452</v>
      </c>
      <c r="M168" s="5">
        <v>0.3536000090232857</v>
      </c>
      <c r="N168" s="5">
        <v>0.67320000000000002</v>
      </c>
      <c r="O168" s="5">
        <v>0.76439979113775902</v>
      </c>
      <c r="P168" s="4">
        <f>VLOOKUP(B168,'Channel wise traffic'!$B$3:$F$368,2,FALSE)</f>
        <v>15998707</v>
      </c>
      <c r="Q168" s="4">
        <f>VLOOKUP(B168,'Channel wise traffic'!$B$3:$F$368,3,FALSE)</f>
        <v>11999030</v>
      </c>
      <c r="R168" s="4">
        <f>VLOOKUP(B168,'Channel wise traffic'!$B$3:$F$368,4,)</f>
        <v>4888493</v>
      </c>
      <c r="S168" s="4">
        <f>VLOOKUP(B168,'Channel wise traffic'!$B$3:$F$368,5,)</f>
        <v>11554621</v>
      </c>
      <c r="T168" s="5">
        <f>VLOOKUP(B168,'Channel wise traffic'!$B$3:$J$368,6,)</f>
        <v>4.2105303611303935E-2</v>
      </c>
      <c r="U168" s="5">
        <f>VLOOKUP(B168,'Channel wise traffic'!$B$3:$J$368,7,)</f>
        <v>4.2105236646057032E-2</v>
      </c>
      <c r="V168" s="5">
        <f>VLOOKUP(B168,'Channel wise traffic'!$B$3:$J$368,8,)</f>
        <v>4.210529232923288E-2</v>
      </c>
      <c r="W168" s="5">
        <f>VLOOKUP(B168,'Channel wise traffic'!$B$3:$J$368,9,)</f>
        <v>4.2105228031466657E-2</v>
      </c>
      <c r="X168" s="4">
        <f>VLOOKUP(B168,'Supporting Data'!$B$3:$J$368,2,)</f>
        <v>407641</v>
      </c>
      <c r="Y168" s="5">
        <f>VLOOKUP(B168,'Supporting Data'!$B$3:$J$368,3,)</f>
        <v>0.17</v>
      </c>
      <c r="Z168" s="4">
        <f>VLOOKUP(B168,'Supporting Data'!$B$3:$J$368,4,)</f>
        <v>38</v>
      </c>
      <c r="AA168" s="4">
        <f>VLOOKUP(B168,'Supporting Data'!$B$3:$J$368,5,)</f>
        <v>22</v>
      </c>
      <c r="AB168" s="4">
        <f>VLOOKUP(B168,'Supporting Data'!$B$3:$J$368,6,)</f>
        <v>27</v>
      </c>
      <c r="AC168" s="4">
        <f>VLOOKUP(B168,'Supporting Data'!$B$3:$J$368,7,)</f>
        <v>357</v>
      </c>
      <c r="AD168" s="4">
        <f>VLOOKUP(B168,'Supporting Data'!$B$3:$J$368,8,)</f>
        <v>30</v>
      </c>
      <c r="AE168" s="5">
        <f>VLOOKUP(B168,'Supporting Data'!$B$3:$J$368,9,)</f>
        <v>0.91</v>
      </c>
      <c r="AF168" s="5">
        <f t="shared" si="37"/>
        <v>4.2105262664226033E-2</v>
      </c>
      <c r="AG168" s="4">
        <f t="shared" si="30"/>
        <v>8865950</v>
      </c>
      <c r="AH168" s="4">
        <f t="shared" si="31"/>
        <v>3135000</v>
      </c>
      <c r="AI168" s="4">
        <f t="shared" si="32"/>
        <v>2110482</v>
      </c>
      <c r="AJ168" s="4">
        <f t="shared" si="33"/>
        <v>1613252</v>
      </c>
      <c r="AK168" s="5">
        <f t="shared" si="38"/>
        <v>3.1249981825657747E-2</v>
      </c>
      <c r="AL168" s="5">
        <f t="shared" si="39"/>
        <v>0.12894739969383373</v>
      </c>
      <c r="AM168" s="5">
        <f t="shared" si="40"/>
        <v>9.5743515432696435E-2</v>
      </c>
      <c r="AN168" s="5">
        <f t="shared" si="41"/>
        <v>0.13034570703885873</v>
      </c>
    </row>
    <row r="169" spans="2:40" x14ac:dyDescent="0.3">
      <c r="B169" s="3">
        <v>43632</v>
      </c>
      <c r="C169" s="4">
        <v>45787545</v>
      </c>
      <c r="D169" s="4">
        <v>9230769</v>
      </c>
      <c r="E169" s="4">
        <v>3201230</v>
      </c>
      <c r="F169" s="4">
        <v>2133300</v>
      </c>
      <c r="G169" s="7">
        <v>1697253</v>
      </c>
      <c r="H169" s="5">
        <f t="shared" si="29"/>
        <v>3.7068006157569708E-2</v>
      </c>
      <c r="I169" s="5">
        <f t="shared" si="34"/>
        <v>3.113289850353107E-2</v>
      </c>
      <c r="J169" s="5">
        <f t="shared" si="35"/>
        <v>2.0000000000000018E-2</v>
      </c>
      <c r="K169" s="5">
        <f t="shared" si="36"/>
        <v>1.0914606376010827E-2</v>
      </c>
      <c r="L169" s="5">
        <v>0.20159999842751997</v>
      </c>
      <c r="M169" s="5">
        <v>0.34679992533666482</v>
      </c>
      <c r="N169" s="5">
        <v>0.66640010246061665</v>
      </c>
      <c r="O169" s="5">
        <v>0.79559977499648427</v>
      </c>
      <c r="P169" s="4">
        <f>VLOOKUP(B169,'Channel wise traffic'!$B$3:$F$368,2,FALSE)</f>
        <v>16483516</v>
      </c>
      <c r="Q169" s="4">
        <f>VLOOKUP(B169,'Channel wise traffic'!$B$3:$F$368,3,FALSE)</f>
        <v>12362637</v>
      </c>
      <c r="R169" s="4">
        <f>VLOOKUP(B169,'Channel wise traffic'!$B$3:$F$368,4,)</f>
        <v>5036630</v>
      </c>
      <c r="S169" s="4">
        <f>VLOOKUP(B169,'Channel wise traffic'!$B$3:$F$368,5,)</f>
        <v>11904761</v>
      </c>
      <c r="T169" s="5">
        <f>VLOOKUP(B169,'Channel wise traffic'!$B$3:$J$368,6,)</f>
        <v>1.9999987623999793E-2</v>
      </c>
      <c r="U169" s="5">
        <f>VLOOKUP(B169,'Channel wise traffic'!$B$3:$J$368,7,)</f>
        <v>2.0000029702401667E-2</v>
      </c>
      <c r="V169" s="5">
        <f>VLOOKUP(B169,'Channel wise traffic'!$B$3:$J$368,8,)</f>
        <v>2.0000113409177178E-2</v>
      </c>
      <c r="W169" s="5">
        <f>VLOOKUP(B169,'Channel wise traffic'!$B$3:$J$368,9,)</f>
        <v>1.9999940023998963E-2</v>
      </c>
      <c r="X169" s="4">
        <f>VLOOKUP(B169,'Supporting Data'!$B$3:$J$368,2,)</f>
        <v>386588</v>
      </c>
      <c r="Y169" s="5">
        <f>VLOOKUP(B169,'Supporting Data'!$B$3:$J$368,3,)</f>
        <v>0.19</v>
      </c>
      <c r="Z169" s="4">
        <f>VLOOKUP(B169,'Supporting Data'!$B$3:$J$368,4,)</f>
        <v>31</v>
      </c>
      <c r="AA169" s="4">
        <f>VLOOKUP(B169,'Supporting Data'!$B$3:$J$368,5,)</f>
        <v>21</v>
      </c>
      <c r="AB169" s="4">
        <f>VLOOKUP(B169,'Supporting Data'!$B$3:$J$368,6,)</f>
        <v>27</v>
      </c>
      <c r="AC169" s="4">
        <f>VLOOKUP(B169,'Supporting Data'!$B$3:$J$368,7,)</f>
        <v>385</v>
      </c>
      <c r="AD169" s="4">
        <f>VLOOKUP(B169,'Supporting Data'!$B$3:$J$368,8,)</f>
        <v>34</v>
      </c>
      <c r="AE169" s="5">
        <f>VLOOKUP(B169,'Supporting Data'!$B$3:$J$368,9,)</f>
        <v>0.93</v>
      </c>
      <c r="AF169" s="5">
        <f t="shared" si="37"/>
        <v>0.02</v>
      </c>
      <c r="AG169" s="4">
        <f t="shared" si="30"/>
        <v>9230769</v>
      </c>
      <c r="AH169" s="4">
        <f t="shared" si="31"/>
        <v>3201230</v>
      </c>
      <c r="AI169" s="4">
        <f t="shared" si="32"/>
        <v>2133300</v>
      </c>
      <c r="AJ169" s="4">
        <f t="shared" si="33"/>
        <v>1697253</v>
      </c>
      <c r="AK169" s="5">
        <f t="shared" si="38"/>
        <v>-5.8461507390767387E-2</v>
      </c>
      <c r="AL169" s="5">
        <f t="shared" si="39"/>
        <v>-3.9630903963090436E-2</v>
      </c>
      <c r="AM169" s="5">
        <f t="shared" si="40"/>
        <v>-9.3032522141257568E-3</v>
      </c>
      <c r="AN169" s="5">
        <f t="shared" si="41"/>
        <v>3.113289850353107E-2</v>
      </c>
    </row>
    <row r="170" spans="2:40" x14ac:dyDescent="0.3">
      <c r="B170" s="3">
        <v>43633</v>
      </c>
      <c r="C170" s="4">
        <v>22586034</v>
      </c>
      <c r="D170" s="4">
        <v>5928833</v>
      </c>
      <c r="E170" s="4">
        <v>2252956</v>
      </c>
      <c r="F170" s="4">
        <v>1611765</v>
      </c>
      <c r="G170" s="7">
        <v>1361297</v>
      </c>
      <c r="H170" s="5">
        <f t="shared" si="29"/>
        <v>6.0271626262494778E-2</v>
      </c>
      <c r="I170" s="5">
        <f t="shared" si="34"/>
        <v>3.8750444482088753E-2</v>
      </c>
      <c r="J170" s="5">
        <f t="shared" si="35"/>
        <v>2.9703007310898588E-2</v>
      </c>
      <c r="K170" s="5">
        <f t="shared" si="36"/>
        <v>8.786453090797286E-3</v>
      </c>
      <c r="L170" s="5">
        <v>0.26249995904548801</v>
      </c>
      <c r="M170" s="5">
        <v>0.37999990891968116</v>
      </c>
      <c r="N170" s="5">
        <v>0.71540012321589952</v>
      </c>
      <c r="O170" s="5">
        <v>0.84460017434303392</v>
      </c>
      <c r="P170" s="4">
        <f>VLOOKUP(B170,'Channel wise traffic'!$B$3:$F$368,2,FALSE)</f>
        <v>8130972</v>
      </c>
      <c r="Q170" s="4">
        <f>VLOOKUP(B170,'Channel wise traffic'!$B$3:$F$368,3,FALSE)</f>
        <v>6098229</v>
      </c>
      <c r="R170" s="4">
        <f>VLOOKUP(B170,'Channel wise traffic'!$B$3:$F$368,4,)</f>
        <v>2484463</v>
      </c>
      <c r="S170" s="4">
        <f>VLOOKUP(B170,'Channel wise traffic'!$B$3:$F$368,5,)</f>
        <v>5872368</v>
      </c>
      <c r="T170" s="5">
        <f>VLOOKUP(B170,'Channel wise traffic'!$B$3:$J$368,6,)</f>
        <v>2.9703065590196198E-2</v>
      </c>
      <c r="U170" s="5">
        <f>VLOOKUP(B170,'Channel wise traffic'!$B$3:$J$368,7,)</f>
        <v>2.9703065590196198E-2</v>
      </c>
      <c r="V170" s="5">
        <f>VLOOKUP(B170,'Channel wise traffic'!$B$3:$J$368,8,)</f>
        <v>2.9702884122818407E-2</v>
      </c>
      <c r="W170" s="5">
        <f>VLOOKUP(B170,'Channel wise traffic'!$B$3:$J$368,9,)</f>
        <v>2.9702928630382708E-2</v>
      </c>
      <c r="X170" s="4">
        <f>VLOOKUP(B170,'Supporting Data'!$B$3:$J$368,2,)</f>
        <v>388917</v>
      </c>
      <c r="Y170" s="5">
        <f>VLOOKUP(B170,'Supporting Data'!$B$3:$J$368,3,)</f>
        <v>0.17</v>
      </c>
      <c r="Z170" s="4">
        <f>VLOOKUP(B170,'Supporting Data'!$B$3:$J$368,4,)</f>
        <v>30</v>
      </c>
      <c r="AA170" s="4">
        <f>VLOOKUP(B170,'Supporting Data'!$B$3:$J$368,5,)</f>
        <v>18</v>
      </c>
      <c r="AB170" s="4">
        <f>VLOOKUP(B170,'Supporting Data'!$B$3:$J$368,6,)</f>
        <v>26</v>
      </c>
      <c r="AC170" s="4">
        <f>VLOOKUP(B170,'Supporting Data'!$B$3:$J$368,7,)</f>
        <v>350</v>
      </c>
      <c r="AD170" s="4">
        <f>VLOOKUP(B170,'Supporting Data'!$B$3:$J$368,8,)</f>
        <v>32</v>
      </c>
      <c r="AE170" s="5">
        <f>VLOOKUP(B170,'Supporting Data'!$B$3:$J$368,9,)</f>
        <v>0.93</v>
      </c>
      <c r="AF170" s="5">
        <f t="shared" si="37"/>
        <v>2.9703007310898581E-2</v>
      </c>
      <c r="AG170" s="4">
        <f t="shared" si="30"/>
        <v>5928833</v>
      </c>
      <c r="AH170" s="4">
        <f t="shared" si="31"/>
        <v>2252956</v>
      </c>
      <c r="AI170" s="4">
        <f t="shared" si="32"/>
        <v>1611765.0000000002</v>
      </c>
      <c r="AJ170" s="4">
        <f t="shared" si="33"/>
        <v>1361297</v>
      </c>
      <c r="AK170" s="5">
        <f t="shared" si="38"/>
        <v>0.11462687712006447</v>
      </c>
      <c r="AL170" s="5">
        <f t="shared" si="39"/>
        <v>1.8168769853661892E-2</v>
      </c>
      <c r="AM170" s="5">
        <f t="shared" si="40"/>
        <v>-2.1759317705096204E-2</v>
      </c>
      <c r="AN170" s="5">
        <f t="shared" si="41"/>
        <v>3.8750444482088753E-2</v>
      </c>
    </row>
    <row r="171" spans="2:40" x14ac:dyDescent="0.3">
      <c r="B171" s="3">
        <v>43634</v>
      </c>
      <c r="C171" s="4">
        <v>21065820</v>
      </c>
      <c r="D171" s="4">
        <v>5529777</v>
      </c>
      <c r="E171" s="4">
        <v>2101315</v>
      </c>
      <c r="F171" s="4">
        <v>1579979</v>
      </c>
      <c r="G171" s="7">
        <v>1256715</v>
      </c>
      <c r="H171" s="5">
        <f t="shared" si="29"/>
        <v>5.965659062880059E-2</v>
      </c>
      <c r="I171" s="5">
        <f t="shared" si="34"/>
        <v>-4.0446305109541392E-2</v>
      </c>
      <c r="J171" s="5">
        <f t="shared" si="35"/>
        <v>-5.8252409823299045E-2</v>
      </c>
      <c r="K171" s="5">
        <f t="shared" si="36"/>
        <v>1.8907512904191792E-2</v>
      </c>
      <c r="L171" s="5">
        <v>0.26249996439730333</v>
      </c>
      <c r="M171" s="5">
        <v>0.37999995298182909</v>
      </c>
      <c r="N171" s="5">
        <v>0.75190011968695791</v>
      </c>
      <c r="O171" s="5">
        <v>0.795399812275986</v>
      </c>
      <c r="P171" s="4">
        <f>VLOOKUP(B171,'Channel wise traffic'!$B$3:$F$368,2,FALSE)</f>
        <v>7583695</v>
      </c>
      <c r="Q171" s="4">
        <f>VLOOKUP(B171,'Channel wise traffic'!$B$3:$F$368,3,FALSE)</f>
        <v>5687771</v>
      </c>
      <c r="R171" s="4">
        <f>VLOOKUP(B171,'Channel wise traffic'!$B$3:$F$368,4,)</f>
        <v>2317240</v>
      </c>
      <c r="S171" s="4">
        <f>VLOOKUP(B171,'Channel wise traffic'!$B$3:$F$368,5,)</f>
        <v>5477113</v>
      </c>
      <c r="T171" s="5">
        <f>VLOOKUP(B171,'Channel wise traffic'!$B$3:$J$368,6,)</f>
        <v>-5.8252364491358177E-2</v>
      </c>
      <c r="U171" s="5">
        <f>VLOOKUP(B171,'Channel wise traffic'!$B$3:$J$368,7,)</f>
        <v>-5.8252444867136766E-2</v>
      </c>
      <c r="V171" s="5">
        <f>VLOOKUP(B171,'Channel wise traffic'!$B$3:$J$368,8,)</f>
        <v>-5.8252261464194932E-2</v>
      </c>
      <c r="W171" s="5">
        <f>VLOOKUP(B171,'Channel wise traffic'!$B$3:$J$368,9,)</f>
        <v>-5.825234705599458E-2</v>
      </c>
      <c r="X171" s="4">
        <f>VLOOKUP(B171,'Supporting Data'!$B$3:$J$368,2,)</f>
        <v>398356</v>
      </c>
      <c r="Y171" s="5">
        <f>VLOOKUP(B171,'Supporting Data'!$B$3:$J$368,3,)</f>
        <v>0.19</v>
      </c>
      <c r="Z171" s="4">
        <f>VLOOKUP(B171,'Supporting Data'!$B$3:$J$368,4,)</f>
        <v>40</v>
      </c>
      <c r="AA171" s="4">
        <f>VLOOKUP(B171,'Supporting Data'!$B$3:$J$368,5,)</f>
        <v>19</v>
      </c>
      <c r="AB171" s="4">
        <f>VLOOKUP(B171,'Supporting Data'!$B$3:$J$368,6,)</f>
        <v>25</v>
      </c>
      <c r="AC171" s="4">
        <f>VLOOKUP(B171,'Supporting Data'!$B$3:$J$368,7,)</f>
        <v>397</v>
      </c>
      <c r="AD171" s="4">
        <f>VLOOKUP(B171,'Supporting Data'!$B$3:$J$368,8,)</f>
        <v>40</v>
      </c>
      <c r="AE171" s="5">
        <f>VLOOKUP(B171,'Supporting Data'!$B$3:$J$368,9,)</f>
        <v>0.93</v>
      </c>
      <c r="AF171" s="5">
        <f t="shared" si="37"/>
        <v>-5.8252409823298996E-2</v>
      </c>
      <c r="AG171" s="4">
        <f t="shared" si="30"/>
        <v>5529777</v>
      </c>
      <c r="AH171" s="4">
        <f t="shared" si="31"/>
        <v>2101315</v>
      </c>
      <c r="AI171" s="4">
        <f t="shared" si="32"/>
        <v>1579979</v>
      </c>
      <c r="AJ171" s="4">
        <f t="shared" si="33"/>
        <v>1256715</v>
      </c>
      <c r="AK171" s="5">
        <f t="shared" si="38"/>
        <v>-3.9966104054857121E-2</v>
      </c>
      <c r="AL171" s="5">
        <f t="shared" si="39"/>
        <v>-0.10585079946486742</v>
      </c>
      <c r="AM171" s="5">
        <f t="shared" si="40"/>
        <v>-6.0230508297144825E-2</v>
      </c>
      <c r="AN171" s="5">
        <f t="shared" si="41"/>
        <v>-4.0446305109541392E-2</v>
      </c>
    </row>
    <row r="172" spans="2:40" x14ac:dyDescent="0.3">
      <c r="B172" s="3">
        <v>43635</v>
      </c>
      <c r="C172" s="4">
        <v>22151687</v>
      </c>
      <c r="D172" s="4">
        <v>5261025</v>
      </c>
      <c r="E172" s="4">
        <v>2146498</v>
      </c>
      <c r="F172" s="4">
        <v>1519935</v>
      </c>
      <c r="G172" s="7">
        <v>1296201</v>
      </c>
      <c r="H172" s="5">
        <f>G172/C172</f>
        <v>5.8514775872374865E-2</v>
      </c>
      <c r="I172" s="5">
        <f t="shared" si="34"/>
        <v>-0.10233087689920028</v>
      </c>
      <c r="J172" s="5">
        <f t="shared" si="35"/>
        <v>9.9010176337173128E-3</v>
      </c>
      <c r="K172" s="5">
        <f t="shared" si="36"/>
        <v>-0.11113157881144275</v>
      </c>
      <c r="L172" s="5">
        <v>0.23749997009257129</v>
      </c>
      <c r="M172" s="5">
        <v>0.40799996198459426</v>
      </c>
      <c r="N172" s="5">
        <v>0.70809989107839844</v>
      </c>
      <c r="O172" s="5">
        <v>0.85280028422268062</v>
      </c>
      <c r="P172" s="4">
        <f>VLOOKUP(B172,'Channel wise traffic'!$B$3:$F$368,2,FALSE)</f>
        <v>7974607</v>
      </c>
      <c r="Q172" s="4">
        <f>VLOOKUP(B172,'Channel wise traffic'!$B$3:$F$368,3,FALSE)</f>
        <v>5980955</v>
      </c>
      <c r="R172" s="4">
        <f>VLOOKUP(B172,'Channel wise traffic'!$B$3:$F$368,4,)</f>
        <v>2436685</v>
      </c>
      <c r="S172" s="4">
        <f>VLOOKUP(B172,'Channel wise traffic'!$B$3:$F$368,5,)</f>
        <v>5759438</v>
      </c>
      <c r="T172" s="5">
        <f>VLOOKUP(B172,'Channel wise traffic'!$B$3:$J$368,6,)</f>
        <v>9.9010640765997415E-3</v>
      </c>
      <c r="U172" s="5">
        <f>VLOOKUP(B172,'Channel wise traffic'!$B$3:$J$368,7,)</f>
        <v>9.9010218633988067E-3</v>
      </c>
      <c r="V172" s="5">
        <f>VLOOKUP(B172,'Channel wise traffic'!$B$3:$J$368,8,)</f>
        <v>9.9009613742728764E-3</v>
      </c>
      <c r="W172" s="5">
        <f>VLOOKUP(B172,'Channel wise traffic'!$B$3:$J$368,9,)</f>
        <v>9.9009762101276433E-3</v>
      </c>
      <c r="X172" s="4">
        <f>VLOOKUP(B172,'Supporting Data'!$B$3:$J$368,2,)</f>
        <v>406848</v>
      </c>
      <c r="Y172" s="5">
        <f>VLOOKUP(B172,'Supporting Data'!$B$3:$J$368,3,)</f>
        <v>0.18</v>
      </c>
      <c r="Z172" s="4">
        <f>VLOOKUP(B172,'Supporting Data'!$B$3:$J$368,4,)</f>
        <v>32</v>
      </c>
      <c r="AA172" s="4">
        <f>VLOOKUP(B172,'Supporting Data'!$B$3:$J$368,5,)</f>
        <v>19</v>
      </c>
      <c r="AB172" s="4">
        <f>VLOOKUP(B172,'Supporting Data'!$B$3:$J$368,6,)</f>
        <v>27</v>
      </c>
      <c r="AC172" s="4">
        <f>VLOOKUP(B172,'Supporting Data'!$B$3:$J$368,7,)</f>
        <v>370</v>
      </c>
      <c r="AD172" s="4">
        <f>VLOOKUP(B172,'Supporting Data'!$B$3:$J$368,8,)</f>
        <v>39</v>
      </c>
      <c r="AE172" s="5">
        <f>VLOOKUP(B172,'Supporting Data'!$B$3:$J$368,9,)</f>
        <v>0.94</v>
      </c>
      <c r="AF172" s="5">
        <f t="shared" si="37"/>
        <v>9.9010176337172382E-3</v>
      </c>
      <c r="AG172" s="4">
        <f t="shared" si="30"/>
        <v>5261025</v>
      </c>
      <c r="AH172" s="4">
        <f t="shared" si="31"/>
        <v>2146498</v>
      </c>
      <c r="AI172" s="4">
        <f t="shared" si="32"/>
        <v>1519935</v>
      </c>
      <c r="AJ172" s="4">
        <f t="shared" si="33"/>
        <v>1296201</v>
      </c>
      <c r="AK172" s="5">
        <f t="shared" si="38"/>
        <v>-8.6280041592209811E-2</v>
      </c>
      <c r="AL172" s="5">
        <f t="shared" si="39"/>
        <v>-0.11238648957110009</v>
      </c>
      <c r="AM172" s="5">
        <f t="shared" si="40"/>
        <v>-0.18001403746525024</v>
      </c>
      <c r="AN172" s="5">
        <f t="shared" si="41"/>
        <v>-0.10233087689920028</v>
      </c>
    </row>
    <row r="173" spans="2:40" x14ac:dyDescent="0.3">
      <c r="B173" s="3">
        <v>43636</v>
      </c>
      <c r="C173" s="4">
        <v>10207150</v>
      </c>
      <c r="D173" s="4">
        <v>2526269</v>
      </c>
      <c r="E173" s="4">
        <v>1040823</v>
      </c>
      <c r="F173" s="4">
        <v>729408</v>
      </c>
      <c r="G173" s="7">
        <v>616058</v>
      </c>
      <c r="H173" s="5">
        <f t="shared" si="29"/>
        <v>6.035553509059826E-2</v>
      </c>
      <c r="I173" s="5">
        <f>(G173/G166)-1</f>
        <v>-0.54373712252615491</v>
      </c>
      <c r="J173" s="5">
        <f t="shared" si="35"/>
        <v>-0.52999999079076909</v>
      </c>
      <c r="K173" s="5">
        <f t="shared" si="36"/>
        <v>-2.9227939289827587E-2</v>
      </c>
      <c r="L173" s="5">
        <v>0.24749993876841234</v>
      </c>
      <c r="M173" s="5">
        <v>0.41200006808459433</v>
      </c>
      <c r="N173" s="5">
        <v>0.70079927134584841</v>
      </c>
      <c r="O173" s="5">
        <v>0.84460000438711946</v>
      </c>
      <c r="P173" s="4">
        <f>VLOOKUP(B173,'Channel wise traffic'!$B$3:$F$368,2,FALSE)</f>
        <v>3674574</v>
      </c>
      <c r="Q173" s="4">
        <f>VLOOKUP(B173,'Channel wise traffic'!$B$3:$F$368,3,FALSE)</f>
        <v>2755930</v>
      </c>
      <c r="R173" s="4">
        <f>VLOOKUP(B173,'Channel wise traffic'!$B$3:$F$368,4,)</f>
        <v>1122786</v>
      </c>
      <c r="S173" s="4">
        <f>VLOOKUP(B173,'Channel wise traffic'!$B$3:$F$368,5,)</f>
        <v>2653859</v>
      </c>
      <c r="T173" s="5">
        <f>VLOOKUP(B173,'Channel wise traffic'!$B$3:$J$368,6,)</f>
        <v>-0.52999996674444205</v>
      </c>
      <c r="U173" s="5">
        <f>VLOOKUP(B173,'Channel wise traffic'!$B$3:$J$368,7,)</f>
        <v>-0.53000001193789359</v>
      </c>
      <c r="V173" s="5">
        <f>VLOOKUP(B173,'Channel wise traffic'!$B$3:$J$368,8,)</f>
        <v>-0.53000012139442854</v>
      </c>
      <c r="W173" s="5">
        <f>VLOOKUP(B173,'Channel wise traffic'!$B$3:$J$368,9,)</f>
        <v>-0.52999995749585405</v>
      </c>
      <c r="X173" s="4">
        <f>VLOOKUP(B173,'Supporting Data'!$B$3:$J$368,2,)</f>
        <v>381025</v>
      </c>
      <c r="Y173" s="5">
        <f>VLOOKUP(B173,'Supporting Data'!$B$3:$J$368,3,)</f>
        <v>0.17</v>
      </c>
      <c r="Z173" s="4">
        <f>VLOOKUP(B173,'Supporting Data'!$B$3:$J$368,4,)</f>
        <v>34</v>
      </c>
      <c r="AA173" s="4">
        <f>VLOOKUP(B173,'Supporting Data'!$B$3:$J$368,5,)</f>
        <v>19</v>
      </c>
      <c r="AB173" s="4">
        <f>VLOOKUP(B173,'Supporting Data'!$B$3:$J$368,6,)</f>
        <v>25</v>
      </c>
      <c r="AC173" s="4">
        <f>VLOOKUP(B173,'Supporting Data'!$B$3:$J$368,7,)</f>
        <v>393</v>
      </c>
      <c r="AD173" s="4">
        <f>VLOOKUP(B173,'Supporting Data'!$B$3:$J$368,8,)</f>
        <v>38</v>
      </c>
      <c r="AE173" s="5">
        <f>VLOOKUP(B173,'Supporting Data'!$B$3:$J$368,9,)</f>
        <v>0.91</v>
      </c>
      <c r="AF173" s="5">
        <f t="shared" si="37"/>
        <v>-0.52999999079076898</v>
      </c>
      <c r="AG173" s="4">
        <f t="shared" si="30"/>
        <v>2526269</v>
      </c>
      <c r="AH173" s="4">
        <f t="shared" si="31"/>
        <v>1040823</v>
      </c>
      <c r="AI173" s="4">
        <f t="shared" si="32"/>
        <v>729408</v>
      </c>
      <c r="AJ173" s="4">
        <f t="shared" si="33"/>
        <v>616058</v>
      </c>
      <c r="AK173" s="5">
        <f t="shared" si="38"/>
        <v>-0.53930700623747629</v>
      </c>
      <c r="AL173" s="5">
        <f t="shared" si="39"/>
        <v>-0.50571469141331227</v>
      </c>
      <c r="AM173" s="5">
        <f t="shared" si="40"/>
        <v>-0.53930719990399711</v>
      </c>
      <c r="AN173" s="5">
        <f t="shared" si="41"/>
        <v>-0.54373712252615491</v>
      </c>
    </row>
    <row r="174" spans="2:40" x14ac:dyDescent="0.3">
      <c r="B174" s="3">
        <v>43637</v>
      </c>
      <c r="C174" s="4">
        <v>21065820</v>
      </c>
      <c r="D174" s="4">
        <v>5108461</v>
      </c>
      <c r="E174" s="4">
        <v>2104686</v>
      </c>
      <c r="F174" s="4">
        <v>1613241</v>
      </c>
      <c r="G174" s="7">
        <v>1336086</v>
      </c>
      <c r="H174" s="5">
        <f t="shared" si="29"/>
        <v>6.342435281417956E-2</v>
      </c>
      <c r="I174" s="5">
        <f t="shared" si="34"/>
        <v>4.0964294729756157E-2</v>
      </c>
      <c r="J174" s="5">
        <f t="shared" si="35"/>
        <v>-5.8252409823299045E-2</v>
      </c>
      <c r="K174" s="5">
        <f t="shared" si="36"/>
        <v>0.10535381835640178</v>
      </c>
      <c r="L174" s="5">
        <v>0.24249998338540821</v>
      </c>
      <c r="M174" s="5">
        <v>0.41200001331124969</v>
      </c>
      <c r="N174" s="5">
        <v>0.76649961086831953</v>
      </c>
      <c r="O174" s="5">
        <v>0.82819987838146936</v>
      </c>
      <c r="P174" s="4">
        <f>VLOOKUP(B174,'Channel wise traffic'!$B$3:$F$368,2,FALSE)</f>
        <v>7583695</v>
      </c>
      <c r="Q174" s="4">
        <f>VLOOKUP(B174,'Channel wise traffic'!$B$3:$F$368,3,FALSE)</f>
        <v>5687771</v>
      </c>
      <c r="R174" s="4">
        <f>VLOOKUP(B174,'Channel wise traffic'!$B$3:$F$368,4,)</f>
        <v>2317240</v>
      </c>
      <c r="S174" s="4">
        <f>VLOOKUP(B174,'Channel wise traffic'!$B$3:$F$368,5,)</f>
        <v>5477113</v>
      </c>
      <c r="T174" s="5">
        <f>VLOOKUP(B174,'Channel wise traffic'!$B$3:$J$368,6,)</f>
        <v>-5.8252364491358177E-2</v>
      </c>
      <c r="U174" s="5">
        <f>VLOOKUP(B174,'Channel wise traffic'!$B$3:$J$368,7,)</f>
        <v>-5.8252444867136766E-2</v>
      </c>
      <c r="V174" s="5">
        <f>VLOOKUP(B174,'Channel wise traffic'!$B$3:$J$368,8,)</f>
        <v>-5.8252261464194932E-2</v>
      </c>
      <c r="W174" s="5">
        <f>VLOOKUP(B174,'Channel wise traffic'!$B$3:$J$368,9,)</f>
        <v>-5.825234705599458E-2</v>
      </c>
      <c r="X174" s="4">
        <f>VLOOKUP(B174,'Supporting Data'!$B$3:$J$368,2,)</f>
        <v>382419</v>
      </c>
      <c r="Y174" s="5">
        <f>VLOOKUP(B174,'Supporting Data'!$B$3:$J$368,3,)</f>
        <v>0.17</v>
      </c>
      <c r="Z174" s="4">
        <f>VLOOKUP(B174,'Supporting Data'!$B$3:$J$368,4,)</f>
        <v>36</v>
      </c>
      <c r="AA174" s="4">
        <f>VLOOKUP(B174,'Supporting Data'!$B$3:$J$368,5,)</f>
        <v>17</v>
      </c>
      <c r="AB174" s="4">
        <f>VLOOKUP(B174,'Supporting Data'!$B$3:$J$368,6,)</f>
        <v>30</v>
      </c>
      <c r="AC174" s="4">
        <f>VLOOKUP(B174,'Supporting Data'!$B$3:$J$368,7,)</f>
        <v>362</v>
      </c>
      <c r="AD174" s="4">
        <f>VLOOKUP(B174,'Supporting Data'!$B$3:$J$368,8,)</f>
        <v>36</v>
      </c>
      <c r="AE174" s="5">
        <f>VLOOKUP(B174,'Supporting Data'!$B$3:$J$368,9,)</f>
        <v>0.95</v>
      </c>
      <c r="AF174" s="5">
        <f t="shared" si="37"/>
        <v>-5.8252409823298996E-2</v>
      </c>
      <c r="AG174" s="4">
        <f t="shared" si="30"/>
        <v>5108461</v>
      </c>
      <c r="AH174" s="4">
        <f t="shared" si="31"/>
        <v>2104686</v>
      </c>
      <c r="AI174" s="4">
        <f t="shared" si="32"/>
        <v>1613241</v>
      </c>
      <c r="AJ174" s="4">
        <f t="shared" si="33"/>
        <v>1336086</v>
      </c>
      <c r="AK174" s="5">
        <f t="shared" si="38"/>
        <v>-0.12163923641780128</v>
      </c>
      <c r="AL174" s="5">
        <f t="shared" si="39"/>
        <v>-7.6824891636847248E-2</v>
      </c>
      <c r="AM174" s="5">
        <f t="shared" si="40"/>
        <v>-2.0875363247707668E-2</v>
      </c>
      <c r="AN174" s="5">
        <f t="shared" si="41"/>
        <v>4.0964294729756157E-2</v>
      </c>
    </row>
    <row r="175" spans="2:40" x14ac:dyDescent="0.3">
      <c r="B175" s="3">
        <v>43638</v>
      </c>
      <c r="C175" s="4">
        <v>44889750</v>
      </c>
      <c r="D175" s="4">
        <v>9332579</v>
      </c>
      <c r="E175" s="4">
        <v>3014423</v>
      </c>
      <c r="F175" s="4">
        <v>2131800</v>
      </c>
      <c r="G175" s="7">
        <v>1579663</v>
      </c>
      <c r="H175" s="5">
        <f t="shared" si="29"/>
        <v>3.51898373236652E-2</v>
      </c>
      <c r="I175" s="5">
        <f t="shared" si="34"/>
        <v>-2.0820677736646198E-2</v>
      </c>
      <c r="J175" s="5">
        <f t="shared" si="35"/>
        <v>1.0100998736455313E-2</v>
      </c>
      <c r="K175" s="5">
        <f t="shared" si="36"/>
        <v>-3.0612460052788726E-2</v>
      </c>
      <c r="L175" s="5">
        <v>0.20789999944307999</v>
      </c>
      <c r="M175" s="5">
        <v>0.32299999817842423</v>
      </c>
      <c r="N175" s="5">
        <v>0.7072000180465714</v>
      </c>
      <c r="O175" s="5">
        <v>0.74099962473027492</v>
      </c>
      <c r="P175" s="4">
        <f>VLOOKUP(B175,'Channel wise traffic'!$B$3:$F$368,2,FALSE)</f>
        <v>16160310</v>
      </c>
      <c r="Q175" s="4">
        <f>VLOOKUP(B175,'Channel wise traffic'!$B$3:$F$368,3,FALSE)</f>
        <v>12120232</v>
      </c>
      <c r="R175" s="4">
        <f>VLOOKUP(B175,'Channel wise traffic'!$B$3:$F$368,4,)</f>
        <v>4937872</v>
      </c>
      <c r="S175" s="4">
        <f>VLOOKUP(B175,'Channel wise traffic'!$B$3:$F$368,5,)</f>
        <v>11671335</v>
      </c>
      <c r="T175" s="5">
        <f>VLOOKUP(B175,'Channel wise traffic'!$B$3:$J$368,6,)</f>
        <v>1.0101003787368557E-2</v>
      </c>
      <c r="U175" s="5">
        <f>VLOOKUP(B175,'Channel wise traffic'!$B$3:$J$368,7,)</f>
        <v>1.010098316280561E-2</v>
      </c>
      <c r="V175" s="5">
        <f>VLOOKUP(B175,'Channel wise traffic'!$B$3:$J$368,8,)</f>
        <v>1.0101067956934884E-2</v>
      </c>
      <c r="W175" s="5">
        <f>VLOOKUP(B175,'Channel wise traffic'!$B$3:$J$368,9,)</f>
        <v>1.0101066923787538E-2</v>
      </c>
      <c r="X175" s="4">
        <f>VLOOKUP(B175,'Supporting Data'!$B$3:$J$368,2,)</f>
        <v>389769</v>
      </c>
      <c r="Y175" s="5">
        <f>VLOOKUP(B175,'Supporting Data'!$B$3:$J$368,3,)</f>
        <v>0.17</v>
      </c>
      <c r="Z175" s="4">
        <f>VLOOKUP(B175,'Supporting Data'!$B$3:$J$368,4,)</f>
        <v>36</v>
      </c>
      <c r="AA175" s="4">
        <f>VLOOKUP(B175,'Supporting Data'!$B$3:$J$368,5,)</f>
        <v>21</v>
      </c>
      <c r="AB175" s="4">
        <f>VLOOKUP(B175,'Supporting Data'!$B$3:$J$368,6,)</f>
        <v>26</v>
      </c>
      <c r="AC175" s="4">
        <f>VLOOKUP(B175,'Supporting Data'!$B$3:$J$368,7,)</f>
        <v>366</v>
      </c>
      <c r="AD175" s="4">
        <f>VLOOKUP(B175,'Supporting Data'!$B$3:$J$368,8,)</f>
        <v>36</v>
      </c>
      <c r="AE175" s="5">
        <f>VLOOKUP(B175,'Supporting Data'!$B$3:$J$368,9,)</f>
        <v>0.93</v>
      </c>
      <c r="AF175" s="5">
        <f t="shared" si="37"/>
        <v>1.0100998736455397E-2</v>
      </c>
      <c r="AG175" s="4">
        <f t="shared" si="30"/>
        <v>9332579</v>
      </c>
      <c r="AH175" s="4">
        <f t="shared" si="31"/>
        <v>3014423</v>
      </c>
      <c r="AI175" s="4">
        <f t="shared" si="32"/>
        <v>2131800</v>
      </c>
      <c r="AJ175" s="4">
        <f t="shared" si="33"/>
        <v>1579663</v>
      </c>
      <c r="AK175" s="5">
        <f t="shared" si="38"/>
        <v>5.2631584883740645E-2</v>
      </c>
      <c r="AL175" s="5">
        <f t="shared" si="39"/>
        <v>-3.8461562998405086E-2</v>
      </c>
      <c r="AM175" s="5">
        <f t="shared" si="40"/>
        <v>1.0101010101010166E-2</v>
      </c>
      <c r="AN175" s="5">
        <f t="shared" si="41"/>
        <v>-2.0820677736646198E-2</v>
      </c>
    </row>
    <row r="176" spans="2:40" x14ac:dyDescent="0.3">
      <c r="B176" s="3">
        <v>43639</v>
      </c>
      <c r="C176" s="4">
        <v>43543058</v>
      </c>
      <c r="D176" s="4">
        <v>8869720</v>
      </c>
      <c r="E176" s="4">
        <v>3136333</v>
      </c>
      <c r="F176" s="4">
        <v>2068725</v>
      </c>
      <c r="G176" s="7">
        <v>1662014</v>
      </c>
      <c r="H176" s="5">
        <f t="shared" si="29"/>
        <v>3.8169436790590136E-2</v>
      </c>
      <c r="I176" s="5">
        <f t="shared" si="34"/>
        <v>-2.0762373081679608E-2</v>
      </c>
      <c r="J176" s="5">
        <f t="shared" si="35"/>
        <v>-4.9019596923137065E-2</v>
      </c>
      <c r="K176" s="5">
        <f t="shared" si="36"/>
        <v>2.9713781430229513E-2</v>
      </c>
      <c r="L176" s="5">
        <v>0.20369997899550371</v>
      </c>
      <c r="M176" s="5">
        <v>0.35360000090194504</v>
      </c>
      <c r="N176" s="5">
        <v>0.65959992130937628</v>
      </c>
      <c r="O176" s="5">
        <v>0.80340016193549169</v>
      </c>
      <c r="P176" s="4">
        <f>VLOOKUP(B176,'Channel wise traffic'!$B$3:$F$368,2,FALSE)</f>
        <v>15675500</v>
      </c>
      <c r="Q176" s="4">
        <f>VLOOKUP(B176,'Channel wise traffic'!$B$3:$F$368,3,FALSE)</f>
        <v>11756625</v>
      </c>
      <c r="R176" s="4">
        <f>VLOOKUP(B176,'Channel wise traffic'!$B$3:$F$368,4,)</f>
        <v>4789736</v>
      </c>
      <c r="S176" s="4">
        <f>VLOOKUP(B176,'Channel wise traffic'!$B$3:$F$368,5,)</f>
        <v>11321195</v>
      </c>
      <c r="T176" s="5">
        <f>VLOOKUP(B176,'Channel wise traffic'!$B$3:$J$368,6,)</f>
        <v>-4.9019638771242713E-2</v>
      </c>
      <c r="U176" s="5">
        <f>VLOOKUP(B176,'Channel wise traffic'!$B$3:$J$368,7,)</f>
        <v>-4.9019638771242713E-2</v>
      </c>
      <c r="V176" s="5">
        <f>VLOOKUP(B176,'Channel wise traffic'!$B$3:$J$368,8,)</f>
        <v>-4.9019681811052207E-2</v>
      </c>
      <c r="W176" s="5">
        <f>VLOOKUP(B176,'Channel wise traffic'!$B$3:$J$368,9,)</f>
        <v>-4.9019547725485668E-2</v>
      </c>
      <c r="X176" s="4">
        <f>VLOOKUP(B176,'Supporting Data'!$B$3:$J$368,2,)</f>
        <v>382119</v>
      </c>
      <c r="Y176" s="5">
        <f>VLOOKUP(B176,'Supporting Data'!$B$3:$J$368,3,)</f>
        <v>0.18</v>
      </c>
      <c r="Z176" s="4">
        <f>VLOOKUP(B176,'Supporting Data'!$B$3:$J$368,4,)</f>
        <v>33</v>
      </c>
      <c r="AA176" s="4">
        <f>VLOOKUP(B176,'Supporting Data'!$B$3:$J$368,5,)</f>
        <v>21</v>
      </c>
      <c r="AB176" s="4">
        <f>VLOOKUP(B176,'Supporting Data'!$B$3:$J$368,6,)</f>
        <v>27</v>
      </c>
      <c r="AC176" s="4">
        <f>VLOOKUP(B176,'Supporting Data'!$B$3:$J$368,7,)</f>
        <v>393</v>
      </c>
      <c r="AD176" s="4">
        <f>VLOOKUP(B176,'Supporting Data'!$B$3:$J$368,8,)</f>
        <v>40</v>
      </c>
      <c r="AE176" s="5">
        <f>VLOOKUP(B176,'Supporting Data'!$B$3:$J$368,9,)</f>
        <v>0.91</v>
      </c>
      <c r="AF176" s="5">
        <f t="shared" si="37"/>
        <v>-4.9019596923137065E-2</v>
      </c>
      <c r="AG176" s="4">
        <f t="shared" si="30"/>
        <v>8869720</v>
      </c>
      <c r="AH176" s="4">
        <f t="shared" si="31"/>
        <v>3136333</v>
      </c>
      <c r="AI176" s="4">
        <f t="shared" si="32"/>
        <v>2068725</v>
      </c>
      <c r="AJ176" s="4">
        <f t="shared" si="33"/>
        <v>1662014</v>
      </c>
      <c r="AK176" s="5">
        <f t="shared" si="38"/>
        <v>-3.9113642644507784E-2</v>
      </c>
      <c r="AL176" s="5">
        <f t="shared" si="39"/>
        <v>-2.0272520250028903E-2</v>
      </c>
      <c r="AM176" s="5">
        <f t="shared" si="40"/>
        <v>-3.0270004218815871E-2</v>
      </c>
      <c r="AN176" s="5">
        <f t="shared" si="41"/>
        <v>-2.0762373081679608E-2</v>
      </c>
    </row>
    <row r="177" spans="2:40" x14ac:dyDescent="0.3">
      <c r="B177" s="3">
        <v>43640</v>
      </c>
      <c r="C177" s="4">
        <v>21282993</v>
      </c>
      <c r="D177" s="4">
        <v>5054710</v>
      </c>
      <c r="E177" s="4">
        <v>2042103</v>
      </c>
      <c r="F177" s="4">
        <v>1460920</v>
      </c>
      <c r="G177" s="7">
        <v>1233893</v>
      </c>
      <c r="H177" s="5">
        <f t="shared" si="29"/>
        <v>5.7975539436582062E-2</v>
      </c>
      <c r="I177" s="5">
        <f t="shared" si="34"/>
        <v>-9.3590157034063814E-2</v>
      </c>
      <c r="J177" s="5">
        <f t="shared" si="35"/>
        <v>-5.7692333235662363E-2</v>
      </c>
      <c r="K177" s="5">
        <f t="shared" si="36"/>
        <v>-3.8095650777910106E-2</v>
      </c>
      <c r="L177" s="5">
        <v>0.2374999606493316</v>
      </c>
      <c r="M177" s="5">
        <v>0.40400003165364579</v>
      </c>
      <c r="N177" s="5">
        <v>0.7153997619121073</v>
      </c>
      <c r="O177" s="5">
        <v>0.8445999780959943</v>
      </c>
      <c r="P177" s="4">
        <f>VLOOKUP(B177,'Channel wise traffic'!$B$3:$F$368,2,FALSE)</f>
        <v>7661877</v>
      </c>
      <c r="Q177" s="4">
        <f>VLOOKUP(B177,'Channel wise traffic'!$B$3:$F$368,3,FALSE)</f>
        <v>5746408</v>
      </c>
      <c r="R177" s="4">
        <f>VLOOKUP(B177,'Channel wise traffic'!$B$3:$F$368,4,)</f>
        <v>2341129</v>
      </c>
      <c r="S177" s="4">
        <f>VLOOKUP(B177,'Channel wise traffic'!$B$3:$F$368,5,)</f>
        <v>5533578</v>
      </c>
      <c r="T177" s="5">
        <f>VLOOKUP(B177,'Channel wise traffic'!$B$3:$J$368,6,)</f>
        <v>-5.7692364455319778E-2</v>
      </c>
      <c r="U177" s="5">
        <f>VLOOKUP(B177,'Channel wise traffic'!$B$3:$J$368,7,)</f>
        <v>-5.7692323459811012E-2</v>
      </c>
      <c r="V177" s="5">
        <f>VLOOKUP(B177,'Channel wise traffic'!$B$3:$J$368,8,)</f>
        <v>-5.769214514363874E-2</v>
      </c>
      <c r="W177" s="5">
        <f>VLOOKUP(B177,'Channel wise traffic'!$B$3:$J$368,9,)</f>
        <v>-5.7692229097359049E-2</v>
      </c>
      <c r="X177" s="4">
        <f>VLOOKUP(B177,'Supporting Data'!$B$3:$J$368,2,)</f>
        <v>382070</v>
      </c>
      <c r="Y177" s="5">
        <f>VLOOKUP(B177,'Supporting Data'!$B$3:$J$368,3,)</f>
        <v>0.19</v>
      </c>
      <c r="Z177" s="4">
        <f>VLOOKUP(B177,'Supporting Data'!$B$3:$J$368,4,)</f>
        <v>32</v>
      </c>
      <c r="AA177" s="4">
        <f>VLOOKUP(B177,'Supporting Data'!$B$3:$J$368,5,)</f>
        <v>22</v>
      </c>
      <c r="AB177" s="4">
        <f>VLOOKUP(B177,'Supporting Data'!$B$3:$J$368,6,)</f>
        <v>30</v>
      </c>
      <c r="AC177" s="4">
        <f>VLOOKUP(B177,'Supporting Data'!$B$3:$J$368,7,)</f>
        <v>391</v>
      </c>
      <c r="AD177" s="4">
        <f>VLOOKUP(B177,'Supporting Data'!$B$3:$J$368,8,)</f>
        <v>31</v>
      </c>
      <c r="AE177" s="5">
        <f>VLOOKUP(B177,'Supporting Data'!$B$3:$J$368,9,)</f>
        <v>0.93</v>
      </c>
      <c r="AF177" s="5">
        <f t="shared" si="37"/>
        <v>-5.7692333235662356E-2</v>
      </c>
      <c r="AG177" s="4">
        <f t="shared" si="30"/>
        <v>5054710</v>
      </c>
      <c r="AH177" s="4">
        <f t="shared" si="31"/>
        <v>2042103</v>
      </c>
      <c r="AI177" s="4">
        <f t="shared" si="32"/>
        <v>1460920</v>
      </c>
      <c r="AJ177" s="4">
        <f t="shared" si="33"/>
        <v>1233893</v>
      </c>
      <c r="AK177" s="5">
        <f t="shared" si="38"/>
        <v>-0.1474359287907081</v>
      </c>
      <c r="AL177" s="5">
        <f t="shared" si="39"/>
        <v>-9.3589488654017172E-2</v>
      </c>
      <c r="AM177" s="5">
        <f t="shared" si="40"/>
        <v>-9.3589946425192361E-2</v>
      </c>
      <c r="AN177" s="5">
        <f t="shared" si="41"/>
        <v>-9.3590157034063814E-2</v>
      </c>
    </row>
    <row r="178" spans="2:40" x14ac:dyDescent="0.3">
      <c r="B178" s="3">
        <v>43641</v>
      </c>
      <c r="C178" s="4">
        <v>22586034</v>
      </c>
      <c r="D178" s="4">
        <v>5646508</v>
      </c>
      <c r="E178" s="4">
        <v>2236017</v>
      </c>
      <c r="F178" s="4">
        <v>1632292</v>
      </c>
      <c r="G178" s="7">
        <v>1271556</v>
      </c>
      <c r="H178" s="5">
        <f t="shared" si="29"/>
        <v>5.6298330198210095E-2</v>
      </c>
      <c r="I178" s="5">
        <f>(G178/G171)-1</f>
        <v>1.1809360117449152E-2</v>
      </c>
      <c r="J178" s="5">
        <f t="shared" si="35"/>
        <v>7.2164957262522922E-2</v>
      </c>
      <c r="K178" s="5">
        <f t="shared" si="36"/>
        <v>-5.6293200720880954E-2</v>
      </c>
      <c r="L178" s="5">
        <v>0.24999997786242595</v>
      </c>
      <c r="M178" s="5">
        <v>0.39599997024709788</v>
      </c>
      <c r="N178" s="5">
        <v>0.72999981663824565</v>
      </c>
      <c r="O178" s="5">
        <v>0.77900032592207769</v>
      </c>
      <c r="P178" s="4">
        <f>VLOOKUP(B178,'Channel wise traffic'!$B$3:$F$368,2,FALSE)</f>
        <v>8130972</v>
      </c>
      <c r="Q178" s="4">
        <f>VLOOKUP(B178,'Channel wise traffic'!$B$3:$F$368,3,FALSE)</f>
        <v>6098229</v>
      </c>
      <c r="R178" s="4">
        <f>VLOOKUP(B178,'Channel wise traffic'!$B$3:$F$368,4,)</f>
        <v>2484463</v>
      </c>
      <c r="S178" s="4">
        <f>VLOOKUP(B178,'Channel wise traffic'!$B$3:$F$368,5,)</f>
        <v>5872368</v>
      </c>
      <c r="T178" s="5">
        <f>VLOOKUP(B178,'Channel wise traffic'!$B$3:$J$368,6,)</f>
        <v>7.2164953891209915E-2</v>
      </c>
      <c r="U178" s="5">
        <f>VLOOKUP(B178,'Channel wise traffic'!$B$3:$J$368,7,)</f>
        <v>7.2165001017094443E-2</v>
      </c>
      <c r="V178" s="5">
        <f>VLOOKUP(B178,'Channel wise traffic'!$B$3:$J$368,8,)</f>
        <v>7.2164730455196668E-2</v>
      </c>
      <c r="W178" s="5">
        <f>VLOOKUP(B178,'Channel wise traffic'!$B$3:$J$368,9,)</f>
        <v>7.2164843047788141E-2</v>
      </c>
      <c r="X178" s="4">
        <f>VLOOKUP(B178,'Supporting Data'!$B$3:$J$368,2,)</f>
        <v>399302</v>
      </c>
      <c r="Y178" s="5">
        <f>VLOOKUP(B178,'Supporting Data'!$B$3:$J$368,3,)</f>
        <v>0.17</v>
      </c>
      <c r="Z178" s="4">
        <f>VLOOKUP(B178,'Supporting Data'!$B$3:$J$368,4,)</f>
        <v>33</v>
      </c>
      <c r="AA178" s="4">
        <f>VLOOKUP(B178,'Supporting Data'!$B$3:$J$368,5,)</f>
        <v>21</v>
      </c>
      <c r="AB178" s="4">
        <f>VLOOKUP(B178,'Supporting Data'!$B$3:$J$368,6,)</f>
        <v>28</v>
      </c>
      <c r="AC178" s="4">
        <f>VLOOKUP(B178,'Supporting Data'!$B$3:$J$368,7,)</f>
        <v>359</v>
      </c>
      <c r="AD178" s="4">
        <f>VLOOKUP(B178,'Supporting Data'!$B$3:$J$368,8,)</f>
        <v>34</v>
      </c>
      <c r="AE178" s="5">
        <f>VLOOKUP(B178,'Supporting Data'!$B$3:$J$368,9,)</f>
        <v>0.95</v>
      </c>
      <c r="AF178" s="5">
        <f t="shared" si="37"/>
        <v>7.2164957262522894E-2</v>
      </c>
      <c r="AG178" s="4">
        <f t="shared" si="30"/>
        <v>5646508</v>
      </c>
      <c r="AH178" s="4">
        <f t="shared" si="31"/>
        <v>2236017</v>
      </c>
      <c r="AI178" s="4">
        <f t="shared" si="32"/>
        <v>1632292</v>
      </c>
      <c r="AJ178" s="4">
        <f t="shared" si="33"/>
        <v>1271556</v>
      </c>
      <c r="AK178" s="5">
        <f t="shared" si="38"/>
        <v>2.1109531180009578E-2</v>
      </c>
      <c r="AL178" s="5">
        <f t="shared" si="39"/>
        <v>6.4103668417157866E-2</v>
      </c>
      <c r="AM178" s="5">
        <f t="shared" si="40"/>
        <v>3.3109933739625674E-2</v>
      </c>
      <c r="AN178" s="5">
        <f t="shared" si="41"/>
        <v>1.1809360117449152E-2</v>
      </c>
    </row>
    <row r="179" spans="2:40" x14ac:dyDescent="0.3">
      <c r="B179" s="3">
        <v>43642</v>
      </c>
      <c r="C179" s="4">
        <v>22368860</v>
      </c>
      <c r="D179" s="4">
        <v>5759981</v>
      </c>
      <c r="E179" s="4">
        <v>2234872</v>
      </c>
      <c r="F179" s="4">
        <v>1615142</v>
      </c>
      <c r="G179" s="7">
        <v>1324416</v>
      </c>
      <c r="H179" s="5">
        <f t="shared" si="29"/>
        <v>5.9208024011952333E-2</v>
      </c>
      <c r="I179" s="5">
        <f t="shared" si="34"/>
        <v>2.1767457361936859E-2</v>
      </c>
      <c r="J179" s="5">
        <f t="shared" si="35"/>
        <v>9.80390342279569E-3</v>
      </c>
      <c r="K179" s="5">
        <f t="shared" si="36"/>
        <v>1.1847403142917212E-2</v>
      </c>
      <c r="L179" s="5">
        <v>0.2574999798827477</v>
      </c>
      <c r="M179" s="5">
        <v>0.3879998909718626</v>
      </c>
      <c r="N179" s="5">
        <v>0.72270000250573629</v>
      </c>
      <c r="O179" s="5">
        <v>0.81999972757813244</v>
      </c>
      <c r="P179" s="4">
        <f>VLOOKUP(B179,'Channel wise traffic'!$B$3:$F$368,2,FALSE)</f>
        <v>8052789</v>
      </c>
      <c r="Q179" s="4">
        <f>VLOOKUP(B179,'Channel wise traffic'!$B$3:$F$368,3,FALSE)</f>
        <v>6039592</v>
      </c>
      <c r="R179" s="4">
        <f>VLOOKUP(B179,'Channel wise traffic'!$B$3:$F$368,4,)</f>
        <v>2460574</v>
      </c>
      <c r="S179" s="4">
        <f>VLOOKUP(B179,'Channel wise traffic'!$B$3:$F$368,5,)</f>
        <v>5815903</v>
      </c>
      <c r="T179" s="5">
        <f>VLOOKUP(B179,'Channel wise traffic'!$B$3:$J$368,6,)</f>
        <v>9.803868704752583E-3</v>
      </c>
      <c r="U179" s="5">
        <f>VLOOKUP(B179,'Channel wise traffic'!$B$3:$J$368,7,)</f>
        <v>9.8039527132371962E-3</v>
      </c>
      <c r="V179" s="5">
        <f>VLOOKUP(B179,'Channel wise traffic'!$B$3:$J$368,8,)</f>
        <v>9.8038934043587211E-3</v>
      </c>
      <c r="W179" s="5">
        <f>VLOOKUP(B179,'Channel wise traffic'!$B$3:$J$368,9,)</f>
        <v>9.803907950741042E-3</v>
      </c>
      <c r="X179" s="4">
        <f>VLOOKUP(B179,'Supporting Data'!$B$3:$J$368,2,)</f>
        <v>390068</v>
      </c>
      <c r="Y179" s="5">
        <f>VLOOKUP(B179,'Supporting Data'!$B$3:$J$368,3,)</f>
        <v>0.18</v>
      </c>
      <c r="Z179" s="4">
        <f>VLOOKUP(B179,'Supporting Data'!$B$3:$J$368,4,)</f>
        <v>38</v>
      </c>
      <c r="AA179" s="4">
        <f>VLOOKUP(B179,'Supporting Data'!$B$3:$J$368,5,)</f>
        <v>22</v>
      </c>
      <c r="AB179" s="4">
        <f>VLOOKUP(B179,'Supporting Data'!$B$3:$J$368,6,)</f>
        <v>30</v>
      </c>
      <c r="AC179" s="4">
        <f>VLOOKUP(B179,'Supporting Data'!$B$3:$J$368,7,)</f>
        <v>365</v>
      </c>
      <c r="AD179" s="4">
        <f>VLOOKUP(B179,'Supporting Data'!$B$3:$J$368,8,)</f>
        <v>31</v>
      </c>
      <c r="AE179" s="5">
        <f>VLOOKUP(B179,'Supporting Data'!$B$3:$J$368,9,)</f>
        <v>0.92</v>
      </c>
      <c r="AF179" s="5">
        <f t="shared" si="37"/>
        <v>9.8039034227957438E-3</v>
      </c>
      <c r="AG179" s="4">
        <f t="shared" si="30"/>
        <v>5759981</v>
      </c>
      <c r="AH179" s="4">
        <f t="shared" si="31"/>
        <v>2234872</v>
      </c>
      <c r="AI179" s="4">
        <f t="shared" si="32"/>
        <v>1615141.9999999998</v>
      </c>
      <c r="AJ179" s="4">
        <f t="shared" si="33"/>
        <v>1324416</v>
      </c>
      <c r="AK179" s="5">
        <f t="shared" si="38"/>
        <v>9.4840073939964187E-2</v>
      </c>
      <c r="AL179" s="5">
        <f t="shared" si="39"/>
        <v>4.1171247306077241E-2</v>
      </c>
      <c r="AM179" s="5">
        <f t="shared" si="40"/>
        <v>6.2638862846108312E-2</v>
      </c>
      <c r="AN179" s="5">
        <f t="shared" si="41"/>
        <v>2.1767457361936859E-2</v>
      </c>
    </row>
    <row r="180" spans="2:40" x14ac:dyDescent="0.3">
      <c r="B180" s="3">
        <v>43643</v>
      </c>
      <c r="C180" s="4">
        <v>22368860</v>
      </c>
      <c r="D180" s="4">
        <v>5759981</v>
      </c>
      <c r="E180" s="4">
        <v>2234872</v>
      </c>
      <c r="F180" s="4">
        <v>1680400</v>
      </c>
      <c r="G180" s="7">
        <v>1322811</v>
      </c>
      <c r="H180" s="5">
        <f t="shared" si="29"/>
        <v>5.9136272478794182E-2</v>
      </c>
      <c r="I180" s="5">
        <f>(G180/G173)-1</f>
        <v>1.1472182813955829</v>
      </c>
      <c r="J180" s="5">
        <f>(C180/C173)-1</f>
        <v>1.1914892991677402</v>
      </c>
      <c r="K180" s="5">
        <f t="shared" si="36"/>
        <v>-2.0201338783159994E-2</v>
      </c>
      <c r="L180" s="5">
        <v>0.2574999798827477</v>
      </c>
      <c r="M180" s="5">
        <v>0.3879998909718626</v>
      </c>
      <c r="N180" s="5">
        <v>0.75189988509409045</v>
      </c>
      <c r="O180" s="5">
        <v>0.78720007141156867</v>
      </c>
      <c r="P180" s="4">
        <f>VLOOKUP(B180,'Channel wise traffic'!$B$3:$F$368,2,FALSE)</f>
        <v>8052789</v>
      </c>
      <c r="Q180" s="4">
        <f>VLOOKUP(B180,'Channel wise traffic'!$B$3:$F$368,3,FALSE)</f>
        <v>6039592</v>
      </c>
      <c r="R180" s="4">
        <f>VLOOKUP(B180,'Channel wise traffic'!$B$3:$F$368,4,)</f>
        <v>2460574</v>
      </c>
      <c r="S180" s="4">
        <f>VLOOKUP(B180,'Channel wise traffic'!$B$3:$F$368,5,)</f>
        <v>5815903</v>
      </c>
      <c r="T180" s="5">
        <f>VLOOKUP(B180,'Channel wise traffic'!$B$3:$J$368,6,)</f>
        <v>1.1914891358835065</v>
      </c>
      <c r="U180" s="5">
        <f>VLOOKUP(B180,'Channel wise traffic'!$B$3:$J$368,7,)</f>
        <v>1.1914896241921964</v>
      </c>
      <c r="V180" s="5">
        <f>VLOOKUP(B180,'Channel wise traffic'!$B$3:$J$368,8,)</f>
        <v>1.1914897406985836</v>
      </c>
      <c r="W180" s="5">
        <f>VLOOKUP(B180,'Channel wise traffic'!$B$3:$J$368,9,)</f>
        <v>1.1914890730818781</v>
      </c>
      <c r="X180" s="4">
        <f>VLOOKUP(B180,'Supporting Data'!$B$3:$J$368,2,)</f>
        <v>399922</v>
      </c>
      <c r="Y180" s="5">
        <f>VLOOKUP(B180,'Supporting Data'!$B$3:$J$368,3,)</f>
        <v>0.19</v>
      </c>
      <c r="Z180" s="4">
        <f>VLOOKUP(B180,'Supporting Data'!$B$3:$J$368,4,)</f>
        <v>31</v>
      </c>
      <c r="AA180" s="4">
        <f>VLOOKUP(B180,'Supporting Data'!$B$3:$J$368,5,)</f>
        <v>17</v>
      </c>
      <c r="AB180" s="4">
        <f>VLOOKUP(B180,'Supporting Data'!$B$3:$J$368,6,)</f>
        <v>30</v>
      </c>
      <c r="AC180" s="4">
        <f>VLOOKUP(B180,'Supporting Data'!$B$3:$J$368,7,)</f>
        <v>355</v>
      </c>
      <c r="AD180" s="4">
        <f>VLOOKUP(B180,'Supporting Data'!$B$3:$J$368,8,)</f>
        <v>35</v>
      </c>
      <c r="AE180" s="5">
        <f>VLOOKUP(B180,'Supporting Data'!$B$3:$J$368,9,)</f>
        <v>0.91</v>
      </c>
      <c r="AF180" s="5">
        <f t="shared" si="37"/>
        <v>1.1914892991677402</v>
      </c>
      <c r="AG180" s="4">
        <f t="shared" si="30"/>
        <v>5759981</v>
      </c>
      <c r="AH180" s="4">
        <f t="shared" si="31"/>
        <v>2234872</v>
      </c>
      <c r="AI180" s="4">
        <f t="shared" si="32"/>
        <v>1680400</v>
      </c>
      <c r="AJ180" s="4">
        <f t="shared" si="33"/>
        <v>1322811</v>
      </c>
      <c r="AK180" s="5">
        <f t="shared" si="38"/>
        <v>1.2800347073094751</v>
      </c>
      <c r="AL180" s="5">
        <f t="shared" si="39"/>
        <v>1.1472161933393092</v>
      </c>
      <c r="AM180" s="5">
        <f t="shared" si="40"/>
        <v>1.303786084057208</v>
      </c>
      <c r="AN180" s="5">
        <f t="shared" si="41"/>
        <v>1.1472182813955829</v>
      </c>
    </row>
    <row r="181" spans="2:40" x14ac:dyDescent="0.3">
      <c r="B181" s="3">
        <v>43644</v>
      </c>
      <c r="C181" s="4">
        <v>21282993</v>
      </c>
      <c r="D181" s="4">
        <v>5373955</v>
      </c>
      <c r="E181" s="4">
        <v>2063599</v>
      </c>
      <c r="F181" s="4">
        <v>1461234</v>
      </c>
      <c r="G181" s="7">
        <v>1234158</v>
      </c>
      <c r="H181" s="5">
        <f t="shared" si="29"/>
        <v>5.7987990692850391E-2</v>
      </c>
      <c r="I181" s="5">
        <f t="shared" si="34"/>
        <v>-7.6288502386822388E-2</v>
      </c>
      <c r="J181" s="5">
        <f t="shared" si="35"/>
        <v>1.0309259264533743E-2</v>
      </c>
      <c r="K181" s="5">
        <f t="shared" si="36"/>
        <v>-8.5714112641505413E-2</v>
      </c>
      <c r="L181" s="5">
        <v>0.25249996558284826</v>
      </c>
      <c r="M181" s="5">
        <v>0.38400005210315308</v>
      </c>
      <c r="N181" s="5">
        <v>0.70809978101365623</v>
      </c>
      <c r="O181" s="5">
        <v>0.84459983821893003</v>
      </c>
      <c r="P181" s="4">
        <f>VLOOKUP(B181,'Channel wise traffic'!$B$3:$F$368,2,FALSE)</f>
        <v>7661877</v>
      </c>
      <c r="Q181" s="4">
        <f>VLOOKUP(B181,'Channel wise traffic'!$B$3:$F$368,3,FALSE)</f>
        <v>5746408</v>
      </c>
      <c r="R181" s="4">
        <f>VLOOKUP(B181,'Channel wise traffic'!$B$3:$F$368,4,)</f>
        <v>2341129</v>
      </c>
      <c r="S181" s="4">
        <f>VLOOKUP(B181,'Channel wise traffic'!$B$3:$F$368,5,)</f>
        <v>5533578</v>
      </c>
      <c r="T181" s="5">
        <f>VLOOKUP(B181,'Channel wise traffic'!$B$3:$J$368,6,)</f>
        <v>1.0309222615097369E-2</v>
      </c>
      <c r="U181" s="5">
        <f>VLOOKUP(B181,'Channel wise traffic'!$B$3:$J$368,7,)</f>
        <v>1.0309310976127639E-2</v>
      </c>
      <c r="V181" s="5">
        <f>VLOOKUP(B181,'Channel wise traffic'!$B$3:$J$368,8,)</f>
        <v>1.0309247207885175E-2</v>
      </c>
      <c r="W181" s="5">
        <f>VLOOKUP(B181,'Channel wise traffic'!$B$3:$J$368,9,)</f>
        <v>1.0309263292541226E-2</v>
      </c>
      <c r="X181" s="4">
        <f>VLOOKUP(B181,'Supporting Data'!$B$3:$J$368,2,)</f>
        <v>401728</v>
      </c>
      <c r="Y181" s="5">
        <f>VLOOKUP(B181,'Supporting Data'!$B$3:$J$368,3,)</f>
        <v>0.17</v>
      </c>
      <c r="Z181" s="4">
        <f>VLOOKUP(B181,'Supporting Data'!$B$3:$J$368,4,)</f>
        <v>31</v>
      </c>
      <c r="AA181" s="4">
        <f>VLOOKUP(B181,'Supporting Data'!$B$3:$J$368,5,)</f>
        <v>18</v>
      </c>
      <c r="AB181" s="4">
        <f>VLOOKUP(B181,'Supporting Data'!$B$3:$J$368,6,)</f>
        <v>25</v>
      </c>
      <c r="AC181" s="4">
        <f>VLOOKUP(B181,'Supporting Data'!$B$3:$J$368,7,)</f>
        <v>400</v>
      </c>
      <c r="AD181" s="4">
        <f>VLOOKUP(B181,'Supporting Data'!$B$3:$J$368,8,)</f>
        <v>37</v>
      </c>
      <c r="AE181" s="5">
        <f>VLOOKUP(B181,'Supporting Data'!$B$3:$J$368,9,)</f>
        <v>0.92</v>
      </c>
      <c r="AF181" s="5">
        <f t="shared" si="37"/>
        <v>1.0309259264533733E-2</v>
      </c>
      <c r="AG181" s="4">
        <f t="shared" si="30"/>
        <v>5373955.0000000009</v>
      </c>
      <c r="AH181" s="4">
        <f t="shared" si="31"/>
        <v>2063599</v>
      </c>
      <c r="AI181" s="4">
        <f t="shared" si="32"/>
        <v>1461234</v>
      </c>
      <c r="AJ181" s="4">
        <f t="shared" si="33"/>
        <v>1234158</v>
      </c>
      <c r="AK181" s="5">
        <f t="shared" si="38"/>
        <v>5.1971425444963026E-2</v>
      </c>
      <c r="AL181" s="5">
        <f t="shared" si="39"/>
        <v>-1.9521676867713333E-2</v>
      </c>
      <c r="AM181" s="5">
        <f t="shared" si="40"/>
        <v>-9.4224607482701006E-2</v>
      </c>
      <c r="AN181" s="5">
        <f t="shared" si="41"/>
        <v>-7.6288502386822388E-2</v>
      </c>
    </row>
    <row r="182" spans="2:40" x14ac:dyDescent="0.3">
      <c r="B182" s="3">
        <v>43645</v>
      </c>
      <c r="C182" s="4">
        <v>46685340</v>
      </c>
      <c r="D182" s="4">
        <v>9999999</v>
      </c>
      <c r="E182" s="4">
        <v>3502000</v>
      </c>
      <c r="F182" s="4">
        <v>2286105</v>
      </c>
      <c r="G182" s="7">
        <v>1729667</v>
      </c>
      <c r="H182" s="5">
        <f t="shared" si="29"/>
        <v>3.7049467777250843E-2</v>
      </c>
      <c r="I182" s="5">
        <f t="shared" si="34"/>
        <v>9.4959494525097998E-2</v>
      </c>
      <c r="J182" s="5">
        <f t="shared" si="35"/>
        <v>4.0000000000000036E-2</v>
      </c>
      <c r="K182" s="5">
        <f t="shared" si="36"/>
        <v>5.2845667812594366E-2</v>
      </c>
      <c r="L182" s="5">
        <v>0.2141999822642397</v>
      </c>
      <c r="M182" s="5">
        <v>0.35020003502000352</v>
      </c>
      <c r="N182" s="5">
        <v>0.65279982866933184</v>
      </c>
      <c r="O182" s="5">
        <v>0.75659998119071525</v>
      </c>
      <c r="P182" s="4">
        <f>VLOOKUP(B182,'Channel wise traffic'!$B$3:$F$368,2,FALSE)</f>
        <v>16806722</v>
      </c>
      <c r="Q182" s="4">
        <f>VLOOKUP(B182,'Channel wise traffic'!$B$3:$F$368,3,FALSE)</f>
        <v>12605042</v>
      </c>
      <c r="R182" s="4">
        <f>VLOOKUP(B182,'Channel wise traffic'!$B$3:$F$368,4,)</f>
        <v>5135387</v>
      </c>
      <c r="S182" s="4">
        <f>VLOOKUP(B182,'Channel wise traffic'!$B$3:$F$368,5,)</f>
        <v>12138188</v>
      </c>
      <c r="T182" s="5">
        <f>VLOOKUP(B182,'Channel wise traffic'!$B$3:$J$368,6,)</f>
        <v>3.9999975247999586E-2</v>
      </c>
      <c r="U182" s="5">
        <f>VLOOKUP(B182,'Channel wise traffic'!$B$3:$J$368,7,)</f>
        <v>4.0000059404803556E-2</v>
      </c>
      <c r="V182" s="5">
        <f>VLOOKUP(B182,'Channel wise traffic'!$B$3:$J$368,8,)</f>
        <v>4.0000024301966475E-2</v>
      </c>
      <c r="W182" s="5">
        <f>VLOOKUP(B182,'Channel wise traffic'!$B$3:$J$368,9,)</f>
        <v>3.9999965727999465E-2</v>
      </c>
      <c r="X182" s="4">
        <f>VLOOKUP(B182,'Supporting Data'!$B$3:$J$368,2,)</f>
        <v>397499</v>
      </c>
      <c r="Y182" s="5">
        <f>VLOOKUP(B182,'Supporting Data'!$B$3:$J$368,3,)</f>
        <v>0.18</v>
      </c>
      <c r="Z182" s="4">
        <f>VLOOKUP(B182,'Supporting Data'!$B$3:$J$368,4,)</f>
        <v>38</v>
      </c>
      <c r="AA182" s="4">
        <f>VLOOKUP(B182,'Supporting Data'!$B$3:$J$368,5,)</f>
        <v>22</v>
      </c>
      <c r="AB182" s="4">
        <f>VLOOKUP(B182,'Supporting Data'!$B$3:$J$368,6,)</f>
        <v>29</v>
      </c>
      <c r="AC182" s="4">
        <f>VLOOKUP(B182,'Supporting Data'!$B$3:$J$368,7,)</f>
        <v>374</v>
      </c>
      <c r="AD182" s="4">
        <f>VLOOKUP(B182,'Supporting Data'!$B$3:$J$368,8,)</f>
        <v>35</v>
      </c>
      <c r="AE182" s="5">
        <f>VLOOKUP(B182,'Supporting Data'!$B$3:$J$368,9,)</f>
        <v>0.92</v>
      </c>
      <c r="AF182" s="5">
        <f t="shared" si="37"/>
        <v>0.04</v>
      </c>
      <c r="AG182" s="4">
        <f t="shared" si="30"/>
        <v>9999999</v>
      </c>
      <c r="AH182" s="4">
        <f t="shared" si="31"/>
        <v>3502000</v>
      </c>
      <c r="AI182" s="4">
        <f t="shared" si="32"/>
        <v>2286105</v>
      </c>
      <c r="AJ182" s="4">
        <f t="shared" si="33"/>
        <v>1729667</v>
      </c>
      <c r="AK182" s="5">
        <f t="shared" si="38"/>
        <v>7.1515065664057076E-2</v>
      </c>
      <c r="AL182" s="5">
        <f t="shared" si="39"/>
        <v>0.16174803602546817</v>
      </c>
      <c r="AM182" s="5">
        <f t="shared" si="40"/>
        <v>7.2382493667323411E-2</v>
      </c>
      <c r="AN182" s="5">
        <f t="shared" si="41"/>
        <v>9.4959494525097998E-2</v>
      </c>
    </row>
    <row r="183" spans="2:40" x14ac:dyDescent="0.3">
      <c r="B183" s="3">
        <v>43646</v>
      </c>
      <c r="C183" s="4">
        <v>43991955</v>
      </c>
      <c r="D183" s="4">
        <v>8776395</v>
      </c>
      <c r="E183" s="4">
        <v>3133173</v>
      </c>
      <c r="F183" s="4">
        <v>2066640</v>
      </c>
      <c r="G183" s="7">
        <v>1692578</v>
      </c>
      <c r="H183" s="5">
        <f t="shared" si="29"/>
        <v>3.8474716570336555E-2</v>
      </c>
      <c r="I183" s="5">
        <f t="shared" si="34"/>
        <v>1.8389736789220734E-2</v>
      </c>
      <c r="J183" s="5">
        <f t="shared" si="35"/>
        <v>1.0309266749248591E-2</v>
      </c>
      <c r="K183" s="5">
        <f t="shared" si="36"/>
        <v>7.9980163558943662E-3</v>
      </c>
      <c r="L183" s="5">
        <v>0.19949999948854286</v>
      </c>
      <c r="M183" s="5">
        <v>0.35699999829086998</v>
      </c>
      <c r="N183" s="5">
        <v>0.65959970930427403</v>
      </c>
      <c r="O183" s="5">
        <v>0.81899992257964616</v>
      </c>
      <c r="P183" s="4">
        <f>VLOOKUP(B183,'Channel wise traffic'!$B$3:$F$368,2,FALSE)</f>
        <v>15837104</v>
      </c>
      <c r="Q183" s="4">
        <f>VLOOKUP(B183,'Channel wise traffic'!$B$3:$F$368,3,FALSE)</f>
        <v>11877828</v>
      </c>
      <c r="R183" s="4">
        <f>VLOOKUP(B183,'Channel wise traffic'!$B$3:$F$368,4,)</f>
        <v>4839115</v>
      </c>
      <c r="S183" s="4">
        <f>VLOOKUP(B183,'Channel wise traffic'!$B$3:$F$368,5,)</f>
        <v>11437908</v>
      </c>
      <c r="T183" s="5">
        <f>VLOOKUP(B183,'Channel wise traffic'!$B$3:$J$368,6,)</f>
        <v>1.030933622531971E-2</v>
      </c>
      <c r="U183" s="5">
        <f>VLOOKUP(B183,'Channel wise traffic'!$B$3:$J$368,7,)</f>
        <v>1.030933622531971E-2</v>
      </c>
      <c r="V183" s="5">
        <f>VLOOKUP(B183,'Channel wise traffic'!$B$3:$J$368,8,)</f>
        <v>1.0309336464473295E-2</v>
      </c>
      <c r="W183" s="5">
        <f>VLOOKUP(B183,'Channel wise traffic'!$B$3:$J$368,9,)</f>
        <v>1.0309247389520326E-2</v>
      </c>
      <c r="X183" s="4">
        <f>VLOOKUP(B183,'Supporting Data'!$B$3:$J$368,2,)</f>
        <v>389825</v>
      </c>
      <c r="Y183" s="5">
        <f>VLOOKUP(B183,'Supporting Data'!$B$3:$J$368,3,)</f>
        <v>0.19</v>
      </c>
      <c r="Z183" s="4">
        <f>VLOOKUP(B183,'Supporting Data'!$B$3:$J$368,4,)</f>
        <v>36</v>
      </c>
      <c r="AA183" s="4">
        <f>VLOOKUP(B183,'Supporting Data'!$B$3:$J$368,5,)</f>
        <v>22</v>
      </c>
      <c r="AB183" s="4">
        <f>VLOOKUP(B183,'Supporting Data'!$B$3:$J$368,6,)</f>
        <v>29</v>
      </c>
      <c r="AC183" s="4">
        <f>VLOOKUP(B183,'Supporting Data'!$B$3:$J$368,7,)</f>
        <v>376</v>
      </c>
      <c r="AD183" s="4">
        <f>VLOOKUP(B183,'Supporting Data'!$B$3:$J$368,8,)</f>
        <v>38</v>
      </c>
      <c r="AE183" s="5">
        <f>VLOOKUP(B183,'Supporting Data'!$B$3:$J$368,9,)</f>
        <v>0.91</v>
      </c>
      <c r="AF183" s="5">
        <f t="shared" si="37"/>
        <v>1.0309266749248525E-2</v>
      </c>
      <c r="AG183" s="4">
        <f t="shared" si="30"/>
        <v>8776395</v>
      </c>
      <c r="AH183" s="4">
        <f t="shared" si="31"/>
        <v>3133173</v>
      </c>
      <c r="AI183" s="4">
        <f t="shared" si="32"/>
        <v>2066640.0000000002</v>
      </c>
      <c r="AJ183" s="4">
        <f t="shared" si="33"/>
        <v>1692578</v>
      </c>
      <c r="AK183" s="5">
        <f t="shared" si="38"/>
        <v>-1.0521752659610417E-2</v>
      </c>
      <c r="AL183" s="5">
        <f t="shared" si="39"/>
        <v>-1.0075460737108966E-3</v>
      </c>
      <c r="AM183" s="5">
        <f t="shared" si="40"/>
        <v>-1.0078671645578074E-3</v>
      </c>
      <c r="AN183" s="5">
        <f t="shared" si="41"/>
        <v>1.8389736789220734E-2</v>
      </c>
    </row>
    <row r="184" spans="2:40" x14ac:dyDescent="0.3">
      <c r="B184" s="3">
        <v>43647</v>
      </c>
      <c r="C184" s="4">
        <v>21500167</v>
      </c>
      <c r="D184" s="4">
        <v>5213790</v>
      </c>
      <c r="E184" s="4">
        <v>2189792</v>
      </c>
      <c r="F184" s="4">
        <v>1582562</v>
      </c>
      <c r="G184" s="7">
        <v>1297701</v>
      </c>
      <c r="H184" s="5">
        <f t="shared" si="29"/>
        <v>6.0357717221452278E-2</v>
      </c>
      <c r="I184" s="5">
        <f t="shared" si="34"/>
        <v>5.171274980893803E-2</v>
      </c>
      <c r="J184" s="5">
        <f t="shared" si="35"/>
        <v>1.0204109920066262E-2</v>
      </c>
      <c r="K184" s="5">
        <f t="shared" si="36"/>
        <v>4.1089359547503923E-2</v>
      </c>
      <c r="L184" s="5">
        <v>0.24249997686064484</v>
      </c>
      <c r="M184" s="5">
        <v>0.4200000383598112</v>
      </c>
      <c r="N184" s="5">
        <v>0.72269969019888647</v>
      </c>
      <c r="O184" s="5">
        <v>0.82000010110188415</v>
      </c>
      <c r="P184" s="4">
        <f>VLOOKUP(B184,'Channel wise traffic'!$B$3:$F$368,2,FALSE)</f>
        <v>7740060</v>
      </c>
      <c r="Q184" s="4">
        <f>VLOOKUP(B184,'Channel wise traffic'!$B$3:$F$368,3,FALSE)</f>
        <v>5805045</v>
      </c>
      <c r="R184" s="4">
        <f>VLOOKUP(B184,'Channel wise traffic'!$B$3:$F$368,4,)</f>
        <v>2365018</v>
      </c>
      <c r="S184" s="4">
        <f>VLOOKUP(B184,'Channel wise traffic'!$B$3:$F$368,5,)</f>
        <v>5590043</v>
      </c>
      <c r="T184" s="5">
        <f>VLOOKUP(B184,'Channel wise traffic'!$B$3:$J$368,6,)</f>
        <v>1.0204157545207204E-2</v>
      </c>
      <c r="U184" s="5">
        <f>VLOOKUP(B184,'Channel wise traffic'!$B$3:$J$368,7,)</f>
        <v>1.0204113595832398E-2</v>
      </c>
      <c r="V184" s="5">
        <f>VLOOKUP(B184,'Channel wise traffic'!$B$3:$J$368,8,)</f>
        <v>1.0204051122343127E-2</v>
      </c>
      <c r="W184" s="5">
        <f>VLOOKUP(B184,'Channel wise traffic'!$B$3:$J$368,9,)</f>
        <v>1.0204066880416196E-2</v>
      </c>
      <c r="X184" s="4">
        <f>VLOOKUP(B184,'Supporting Data'!$B$3:$J$368,2,)</f>
        <v>409263</v>
      </c>
      <c r="Y184" s="5">
        <f>VLOOKUP(B184,'Supporting Data'!$B$3:$J$368,3,)</f>
        <v>0.17</v>
      </c>
      <c r="Z184" s="4">
        <f>VLOOKUP(B184,'Supporting Data'!$B$3:$J$368,4,)</f>
        <v>31</v>
      </c>
      <c r="AA184" s="4">
        <f>VLOOKUP(B184,'Supporting Data'!$B$3:$J$368,5,)</f>
        <v>20</v>
      </c>
      <c r="AB184" s="4">
        <f>VLOOKUP(B184,'Supporting Data'!$B$3:$J$368,6,)</f>
        <v>26</v>
      </c>
      <c r="AC184" s="4">
        <f>VLOOKUP(B184,'Supporting Data'!$B$3:$J$368,7,)</f>
        <v>386</v>
      </c>
      <c r="AD184" s="4">
        <f>VLOOKUP(B184,'Supporting Data'!$B$3:$J$368,8,)</f>
        <v>36</v>
      </c>
      <c r="AE184" s="5">
        <f>VLOOKUP(B184,'Supporting Data'!$B$3:$J$368,9,)</f>
        <v>0.93</v>
      </c>
      <c r="AF184" s="5">
        <f t="shared" si="37"/>
        <v>1.0204109920066224E-2</v>
      </c>
      <c r="AG184" s="4">
        <f t="shared" si="30"/>
        <v>5213790</v>
      </c>
      <c r="AH184" s="4">
        <f t="shared" si="31"/>
        <v>2189792</v>
      </c>
      <c r="AI184" s="4">
        <f t="shared" si="32"/>
        <v>1582562</v>
      </c>
      <c r="AJ184" s="4">
        <f t="shared" si="33"/>
        <v>1297701</v>
      </c>
      <c r="AK184" s="5">
        <f t="shared" si="38"/>
        <v>3.1471637344179904E-2</v>
      </c>
      <c r="AL184" s="5">
        <f t="shared" si="39"/>
        <v>7.2322013140375452E-2</v>
      </c>
      <c r="AM184" s="5">
        <f t="shared" si="40"/>
        <v>8.3263970648632446E-2</v>
      </c>
      <c r="AN184" s="5">
        <f t="shared" si="41"/>
        <v>5.171274980893803E-2</v>
      </c>
    </row>
    <row r="185" spans="2:40" x14ac:dyDescent="0.3">
      <c r="B185" s="3">
        <v>43648</v>
      </c>
      <c r="C185" s="4">
        <v>21934513</v>
      </c>
      <c r="D185" s="4">
        <v>5264283</v>
      </c>
      <c r="E185" s="4">
        <v>2105713</v>
      </c>
      <c r="F185" s="4">
        <v>1583285</v>
      </c>
      <c r="G185" s="7">
        <v>1311277</v>
      </c>
      <c r="H185" s="5">
        <f t="shared" si="29"/>
        <v>5.9781450356340256E-2</v>
      </c>
      <c r="I185" s="5">
        <f t="shared" si="34"/>
        <v>3.1238105124744786E-2</v>
      </c>
      <c r="J185" s="5">
        <f t="shared" si="35"/>
        <v>-2.8846188755405233E-2</v>
      </c>
      <c r="K185" s="5">
        <f t="shared" si="36"/>
        <v>6.1868978100542371E-2</v>
      </c>
      <c r="L185" s="5">
        <v>0.23999999452916962</v>
      </c>
      <c r="M185" s="5">
        <v>0.39999996200812155</v>
      </c>
      <c r="N185" s="5">
        <v>0.75189971282886126</v>
      </c>
      <c r="O185" s="5">
        <v>0.82820022927015668</v>
      </c>
      <c r="P185" s="4">
        <f>VLOOKUP(B185,'Channel wise traffic'!$B$3:$F$368,2,FALSE)</f>
        <v>7896424</v>
      </c>
      <c r="Q185" s="4">
        <f>VLOOKUP(B185,'Channel wise traffic'!$B$3:$F$368,3,FALSE)</f>
        <v>5922318</v>
      </c>
      <c r="R185" s="4">
        <f>VLOOKUP(B185,'Channel wise traffic'!$B$3:$F$368,4,)</f>
        <v>2412796</v>
      </c>
      <c r="S185" s="4">
        <f>VLOOKUP(B185,'Channel wise traffic'!$B$3:$F$368,5,)</f>
        <v>5702973</v>
      </c>
      <c r="T185" s="5">
        <f>VLOOKUP(B185,'Channel wise traffic'!$B$3:$J$368,6,)</f>
        <v>-2.8846243720922926E-2</v>
      </c>
      <c r="U185" s="5">
        <f>VLOOKUP(B185,'Channel wise traffic'!$B$3:$J$368,7,)</f>
        <v>-2.8846243720922926E-2</v>
      </c>
      <c r="V185" s="5">
        <f>VLOOKUP(B185,'Channel wise traffic'!$B$3:$J$368,8,)</f>
        <v>-2.884607257181937E-2</v>
      </c>
      <c r="W185" s="5">
        <f>VLOOKUP(B185,'Channel wise traffic'!$B$3:$J$368,9,)</f>
        <v>-2.8846114548679469E-2</v>
      </c>
      <c r="X185" s="4">
        <f>VLOOKUP(B185,'Supporting Data'!$B$3:$J$368,2,)</f>
        <v>404436</v>
      </c>
      <c r="Y185" s="5">
        <f>VLOOKUP(B185,'Supporting Data'!$B$3:$J$368,3,)</f>
        <v>0.17</v>
      </c>
      <c r="Z185" s="4">
        <f>VLOOKUP(B185,'Supporting Data'!$B$3:$J$368,4,)</f>
        <v>34</v>
      </c>
      <c r="AA185" s="4">
        <f>VLOOKUP(B185,'Supporting Data'!$B$3:$J$368,5,)</f>
        <v>19</v>
      </c>
      <c r="AB185" s="4">
        <f>VLOOKUP(B185,'Supporting Data'!$B$3:$J$368,6,)</f>
        <v>25</v>
      </c>
      <c r="AC185" s="4">
        <f>VLOOKUP(B185,'Supporting Data'!$B$3:$J$368,7,)</f>
        <v>376</v>
      </c>
      <c r="AD185" s="4">
        <f>VLOOKUP(B185,'Supporting Data'!$B$3:$J$368,8,)</f>
        <v>38</v>
      </c>
      <c r="AE185" s="5">
        <f>VLOOKUP(B185,'Supporting Data'!$B$3:$J$368,9,)</f>
        <v>0.94</v>
      </c>
      <c r="AF185" s="5">
        <f t="shared" si="37"/>
        <v>-2.8846188755405219E-2</v>
      </c>
      <c r="AG185" s="4">
        <f t="shared" si="30"/>
        <v>5264283</v>
      </c>
      <c r="AH185" s="4">
        <f t="shared" si="31"/>
        <v>2105713</v>
      </c>
      <c r="AI185" s="4">
        <f t="shared" si="32"/>
        <v>1583285</v>
      </c>
      <c r="AJ185" s="4">
        <f t="shared" si="33"/>
        <v>1311277</v>
      </c>
      <c r="AK185" s="5">
        <f t="shared" si="38"/>
        <v>-6.7692279901135355E-2</v>
      </c>
      <c r="AL185" s="5">
        <f t="shared" si="39"/>
        <v>-5.8275048892740933E-2</v>
      </c>
      <c r="AM185" s="5">
        <f t="shared" si="40"/>
        <v>-3.0023427180921103E-2</v>
      </c>
      <c r="AN185" s="5">
        <f t="shared" si="41"/>
        <v>3.1238105124744786E-2</v>
      </c>
    </row>
    <row r="186" spans="2:40" x14ac:dyDescent="0.3">
      <c r="B186" s="3">
        <v>43649</v>
      </c>
      <c r="C186" s="4">
        <v>22151687</v>
      </c>
      <c r="D186" s="4">
        <v>5814817</v>
      </c>
      <c r="E186" s="4">
        <v>2302667</v>
      </c>
      <c r="F186" s="4">
        <v>1731375</v>
      </c>
      <c r="G186" s="7">
        <v>1462320</v>
      </c>
      <c r="H186" s="5">
        <f t="shared" si="29"/>
        <v>6.6013933837183597E-2</v>
      </c>
      <c r="I186" s="5">
        <f t="shared" si="34"/>
        <v>0.10412438387938527</v>
      </c>
      <c r="J186" s="5">
        <f t="shared" si="35"/>
        <v>-9.7087200688814601E-3</v>
      </c>
      <c r="K186" s="5">
        <f t="shared" si="36"/>
        <v>0.11494911270569252</v>
      </c>
      <c r="L186" s="5">
        <v>0.26249996219249577</v>
      </c>
      <c r="M186" s="5">
        <v>0.39599990850958855</v>
      </c>
      <c r="N186" s="5">
        <v>0.75189986220326255</v>
      </c>
      <c r="O186" s="5">
        <v>0.8446003898635478</v>
      </c>
      <c r="P186" s="4">
        <f>VLOOKUP(B186,'Channel wise traffic'!$B$3:$F$368,2,FALSE)</f>
        <v>7974607</v>
      </c>
      <c r="Q186" s="4">
        <f>VLOOKUP(B186,'Channel wise traffic'!$B$3:$F$368,3,FALSE)</f>
        <v>5980955</v>
      </c>
      <c r="R186" s="4">
        <f>VLOOKUP(B186,'Channel wise traffic'!$B$3:$F$368,4,)</f>
        <v>2436685</v>
      </c>
      <c r="S186" s="4">
        <f>VLOOKUP(B186,'Channel wise traffic'!$B$3:$F$368,5,)</f>
        <v>5759438</v>
      </c>
      <c r="T186" s="5">
        <f>VLOOKUP(B186,'Channel wise traffic'!$B$3:$J$368,6,)</f>
        <v>-9.7086860217000526E-3</v>
      </c>
      <c r="U186" s="5">
        <f>VLOOKUP(B186,'Channel wise traffic'!$B$3:$J$368,7,)</f>
        <v>-9.7087684068725144E-3</v>
      </c>
      <c r="V186" s="5">
        <f>VLOOKUP(B186,'Channel wise traffic'!$B$3:$J$368,8,)</f>
        <v>-9.7087102440325257E-3</v>
      </c>
      <c r="W186" s="5">
        <f>VLOOKUP(B186,'Channel wise traffic'!$B$3:$J$368,9,)</f>
        <v>-9.708724509332467E-3</v>
      </c>
      <c r="X186" s="4">
        <f>VLOOKUP(B186,'Supporting Data'!$B$3:$J$368,2,)</f>
        <v>390781</v>
      </c>
      <c r="Y186" s="5">
        <f>VLOOKUP(B186,'Supporting Data'!$B$3:$J$368,3,)</f>
        <v>0.17</v>
      </c>
      <c r="Z186" s="4">
        <f>VLOOKUP(B186,'Supporting Data'!$B$3:$J$368,4,)</f>
        <v>39</v>
      </c>
      <c r="AA186" s="4">
        <f>VLOOKUP(B186,'Supporting Data'!$B$3:$J$368,5,)</f>
        <v>20</v>
      </c>
      <c r="AB186" s="4">
        <f>VLOOKUP(B186,'Supporting Data'!$B$3:$J$368,6,)</f>
        <v>30</v>
      </c>
      <c r="AC186" s="4">
        <f>VLOOKUP(B186,'Supporting Data'!$B$3:$J$368,7,)</f>
        <v>385</v>
      </c>
      <c r="AD186" s="4">
        <f>VLOOKUP(B186,'Supporting Data'!$B$3:$J$368,8,)</f>
        <v>35</v>
      </c>
      <c r="AE186" s="5">
        <f>VLOOKUP(B186,'Supporting Data'!$B$3:$J$368,9,)</f>
        <v>0.94</v>
      </c>
      <c r="AF186" s="5">
        <f t="shared" si="37"/>
        <v>-9.7087200688814723E-3</v>
      </c>
      <c r="AG186" s="4">
        <f t="shared" si="30"/>
        <v>5814817</v>
      </c>
      <c r="AH186" s="4">
        <f t="shared" si="31"/>
        <v>2302667</v>
      </c>
      <c r="AI186" s="4">
        <f t="shared" si="32"/>
        <v>1731375</v>
      </c>
      <c r="AJ186" s="4">
        <f t="shared" si="33"/>
        <v>1462320</v>
      </c>
      <c r="AK186" s="5">
        <f t="shared" si="38"/>
        <v>9.5201702922282916E-3</v>
      </c>
      <c r="AL186" s="5">
        <f t="shared" si="39"/>
        <v>3.0335070643866757E-2</v>
      </c>
      <c r="AM186" s="5">
        <f t="shared" si="40"/>
        <v>7.1964570297843977E-2</v>
      </c>
      <c r="AN186" s="5">
        <f t="shared" si="41"/>
        <v>0.10412438387938527</v>
      </c>
    </row>
    <row r="187" spans="2:40" x14ac:dyDescent="0.3">
      <c r="B187" s="3">
        <v>43650</v>
      </c>
      <c r="C187" s="4">
        <v>22368860</v>
      </c>
      <c r="D187" s="4">
        <v>5759981</v>
      </c>
      <c r="E187" s="4">
        <v>2373112</v>
      </c>
      <c r="F187" s="4">
        <v>1645753</v>
      </c>
      <c r="G187" s="7">
        <v>1349517</v>
      </c>
      <c r="H187" s="5">
        <f t="shared" si="29"/>
        <v>6.0330164344539687E-2</v>
      </c>
      <c r="I187" s="5">
        <f t="shared" si="34"/>
        <v>2.0188825160964097E-2</v>
      </c>
      <c r="J187" s="5">
        <f t="shared" si="35"/>
        <v>0</v>
      </c>
      <c r="K187" s="5">
        <f t="shared" si="36"/>
        <v>2.0188825160964097E-2</v>
      </c>
      <c r="L187" s="5">
        <v>0.2574999798827477</v>
      </c>
      <c r="M187" s="5">
        <v>0.41199997013879036</v>
      </c>
      <c r="N187" s="5">
        <v>0.69349992752133061</v>
      </c>
      <c r="O187" s="5">
        <v>0.81999972049268632</v>
      </c>
      <c r="P187" s="4">
        <f>VLOOKUP(B187,'Channel wise traffic'!$B$3:$F$368,2,FALSE)</f>
        <v>8052789</v>
      </c>
      <c r="Q187" s="4">
        <f>VLOOKUP(B187,'Channel wise traffic'!$B$3:$F$368,3,FALSE)</f>
        <v>6039592</v>
      </c>
      <c r="R187" s="4">
        <f>VLOOKUP(B187,'Channel wise traffic'!$B$3:$F$368,4,)</f>
        <v>2460574</v>
      </c>
      <c r="S187" s="4">
        <f>VLOOKUP(B187,'Channel wise traffic'!$B$3:$F$368,5,)</f>
        <v>5815903</v>
      </c>
      <c r="T187" s="5">
        <f>VLOOKUP(B187,'Channel wise traffic'!$B$3:$J$368,6,)</f>
        <v>0</v>
      </c>
      <c r="U187" s="5">
        <f>VLOOKUP(B187,'Channel wise traffic'!$B$3:$J$368,7,)</f>
        <v>0</v>
      </c>
      <c r="V187" s="5">
        <f>VLOOKUP(B187,'Channel wise traffic'!$B$3:$J$368,8,)</f>
        <v>0</v>
      </c>
      <c r="W187" s="5">
        <f>VLOOKUP(B187,'Channel wise traffic'!$B$3:$J$368,9,)</f>
        <v>0</v>
      </c>
      <c r="X187" s="4">
        <f>VLOOKUP(B187,'Supporting Data'!$B$3:$J$368,2,)</f>
        <v>400441</v>
      </c>
      <c r="Y187" s="5">
        <f>VLOOKUP(B187,'Supporting Data'!$B$3:$J$368,3,)</f>
        <v>0.18</v>
      </c>
      <c r="Z187" s="4">
        <f>VLOOKUP(B187,'Supporting Data'!$B$3:$J$368,4,)</f>
        <v>36</v>
      </c>
      <c r="AA187" s="4">
        <f>VLOOKUP(B187,'Supporting Data'!$B$3:$J$368,5,)</f>
        <v>20</v>
      </c>
      <c r="AB187" s="4">
        <f>VLOOKUP(B187,'Supporting Data'!$B$3:$J$368,6,)</f>
        <v>26</v>
      </c>
      <c r="AC187" s="4">
        <f>VLOOKUP(B187,'Supporting Data'!$B$3:$J$368,7,)</f>
        <v>382</v>
      </c>
      <c r="AD187" s="4">
        <f>VLOOKUP(B187,'Supporting Data'!$B$3:$J$368,8,)</f>
        <v>37</v>
      </c>
      <c r="AE187" s="5">
        <f>VLOOKUP(B187,'Supporting Data'!$B$3:$J$368,9,)</f>
        <v>0.91</v>
      </c>
      <c r="AF187" s="5">
        <f t="shared" si="37"/>
        <v>0</v>
      </c>
      <c r="AG187" s="4">
        <f t="shared" si="30"/>
        <v>5759981</v>
      </c>
      <c r="AH187" s="4">
        <f t="shared" si="31"/>
        <v>2373112</v>
      </c>
      <c r="AI187" s="4">
        <f t="shared" si="32"/>
        <v>1645753</v>
      </c>
      <c r="AJ187" s="4">
        <f t="shared" si="33"/>
        <v>1349517</v>
      </c>
      <c r="AK187" s="5">
        <f t="shared" si="38"/>
        <v>0</v>
      </c>
      <c r="AL187" s="5">
        <f t="shared" si="39"/>
        <v>6.1855891523094009E-2</v>
      </c>
      <c r="AM187" s="5">
        <f t="shared" si="40"/>
        <v>-2.0618305165436834E-2</v>
      </c>
      <c r="AN187" s="5">
        <f t="shared" si="41"/>
        <v>2.0188825160964097E-2</v>
      </c>
    </row>
    <row r="188" spans="2:40" x14ac:dyDescent="0.3">
      <c r="B188" s="3">
        <v>43651</v>
      </c>
      <c r="C188" s="4">
        <v>20631473</v>
      </c>
      <c r="D188" s="4">
        <v>4899974</v>
      </c>
      <c r="E188" s="4">
        <v>2038389</v>
      </c>
      <c r="F188" s="4">
        <v>1562425</v>
      </c>
      <c r="G188" s="7">
        <v>1255565</v>
      </c>
      <c r="H188" s="5">
        <f t="shared" si="29"/>
        <v>6.0856779348716403E-2</v>
      </c>
      <c r="I188" s="5">
        <f t="shared" si="34"/>
        <v>1.7345429029346215E-2</v>
      </c>
      <c r="J188" s="5">
        <f t="shared" si="35"/>
        <v>-3.061223578845329E-2</v>
      </c>
      <c r="K188" s="5">
        <f t="shared" si="36"/>
        <v>4.9472116926095211E-2</v>
      </c>
      <c r="L188" s="5">
        <v>0.23749995940667931</v>
      </c>
      <c r="M188" s="5">
        <v>0.41599996244878035</v>
      </c>
      <c r="N188" s="5">
        <v>0.7664999173366811</v>
      </c>
      <c r="O188" s="5">
        <v>0.80360017280829477</v>
      </c>
      <c r="P188" s="4">
        <f>VLOOKUP(B188,'Channel wise traffic'!$B$3:$F$368,2,FALSE)</f>
        <v>7427330</v>
      </c>
      <c r="Q188" s="4">
        <f>VLOOKUP(B188,'Channel wise traffic'!$B$3:$F$368,3,FALSE)</f>
        <v>5570497</v>
      </c>
      <c r="R188" s="4">
        <f>VLOOKUP(B188,'Channel wise traffic'!$B$3:$F$368,4,)</f>
        <v>2269462</v>
      </c>
      <c r="S188" s="4">
        <f>VLOOKUP(B188,'Channel wise traffic'!$B$3:$F$368,5,)</f>
        <v>5364183</v>
      </c>
      <c r="T188" s="5">
        <f>VLOOKUP(B188,'Channel wise traffic'!$B$3:$J$368,6,)</f>
        <v>-3.0612211602979222E-2</v>
      </c>
      <c r="U188" s="5">
        <f>VLOOKUP(B188,'Channel wise traffic'!$B$3:$J$368,7,)</f>
        <v>-3.0612340787497194E-2</v>
      </c>
      <c r="V188" s="5">
        <f>VLOOKUP(B188,'Channel wise traffic'!$B$3:$J$368,8,)</f>
        <v>-3.0612153367029271E-2</v>
      </c>
      <c r="W188" s="5">
        <f>VLOOKUP(B188,'Channel wise traffic'!$B$3:$J$368,9,)</f>
        <v>-3.0612200641248699E-2</v>
      </c>
      <c r="X188" s="4">
        <f>VLOOKUP(B188,'Supporting Data'!$B$3:$J$368,2,)</f>
        <v>380485</v>
      </c>
      <c r="Y188" s="5">
        <f>VLOOKUP(B188,'Supporting Data'!$B$3:$J$368,3,)</f>
        <v>0.19</v>
      </c>
      <c r="Z188" s="4">
        <f>VLOOKUP(B188,'Supporting Data'!$B$3:$J$368,4,)</f>
        <v>40</v>
      </c>
      <c r="AA188" s="4">
        <f>VLOOKUP(B188,'Supporting Data'!$B$3:$J$368,5,)</f>
        <v>19</v>
      </c>
      <c r="AB188" s="4">
        <f>VLOOKUP(B188,'Supporting Data'!$B$3:$J$368,6,)</f>
        <v>27</v>
      </c>
      <c r="AC188" s="4">
        <f>VLOOKUP(B188,'Supporting Data'!$B$3:$J$368,7,)</f>
        <v>380</v>
      </c>
      <c r="AD188" s="4">
        <f>VLOOKUP(B188,'Supporting Data'!$B$3:$J$368,8,)</f>
        <v>34</v>
      </c>
      <c r="AE188" s="5">
        <f>VLOOKUP(B188,'Supporting Data'!$B$3:$J$368,9,)</f>
        <v>0.92</v>
      </c>
      <c r="AF188" s="5">
        <f t="shared" si="37"/>
        <v>-3.0612235788453249E-2</v>
      </c>
      <c r="AG188" s="4">
        <f t="shared" si="30"/>
        <v>4899974</v>
      </c>
      <c r="AH188" s="4">
        <f t="shared" si="31"/>
        <v>2038389</v>
      </c>
      <c r="AI188" s="4">
        <f t="shared" si="32"/>
        <v>1562425</v>
      </c>
      <c r="AJ188" s="4">
        <f t="shared" si="33"/>
        <v>1255565</v>
      </c>
      <c r="AK188" s="5">
        <f t="shared" si="38"/>
        <v>-8.8199659282595544E-2</v>
      </c>
      <c r="AL188" s="5">
        <f t="shared" si="39"/>
        <v>-1.2216520748459359E-2</v>
      </c>
      <c r="AM188" s="5">
        <f t="shared" si="40"/>
        <v>6.9250373314609481E-2</v>
      </c>
      <c r="AN188" s="5">
        <f t="shared" si="41"/>
        <v>1.7345429029346215E-2</v>
      </c>
    </row>
    <row r="189" spans="2:40" x14ac:dyDescent="0.3">
      <c r="B189" s="3">
        <v>43652</v>
      </c>
      <c r="C189" s="4">
        <v>44889750</v>
      </c>
      <c r="D189" s="4">
        <v>9332579</v>
      </c>
      <c r="E189" s="4">
        <v>3204807</v>
      </c>
      <c r="F189" s="4">
        <v>2179269</v>
      </c>
      <c r="G189" s="7">
        <v>1750824</v>
      </c>
      <c r="H189" s="5">
        <f t="shared" si="29"/>
        <v>3.9002756754047414E-2</v>
      </c>
      <c r="I189" s="5">
        <f t="shared" si="34"/>
        <v>1.2231834220112869E-2</v>
      </c>
      <c r="J189" s="5">
        <f t="shared" si="35"/>
        <v>-3.8461538461538436E-2</v>
      </c>
      <c r="K189" s="5">
        <f t="shared" si="36"/>
        <v>5.2721107588917349E-2</v>
      </c>
      <c r="L189" s="5">
        <v>0.20789999944307999</v>
      </c>
      <c r="M189" s="5">
        <v>0.34339993264455626</v>
      </c>
      <c r="N189" s="5">
        <v>0.68000007488750491</v>
      </c>
      <c r="O189" s="5">
        <v>0.80339967209188035</v>
      </c>
      <c r="P189" s="4">
        <f>VLOOKUP(B189,'Channel wise traffic'!$B$3:$F$368,2,FALSE)</f>
        <v>16160310</v>
      </c>
      <c r="Q189" s="4">
        <f>VLOOKUP(B189,'Channel wise traffic'!$B$3:$F$368,3,FALSE)</f>
        <v>12120232</v>
      </c>
      <c r="R189" s="4">
        <f>VLOOKUP(B189,'Channel wise traffic'!$B$3:$F$368,4,)</f>
        <v>4937872</v>
      </c>
      <c r="S189" s="4">
        <f>VLOOKUP(B189,'Channel wise traffic'!$B$3:$F$368,5,)</f>
        <v>11671335</v>
      </c>
      <c r="T189" s="5">
        <f>VLOOKUP(B189,'Channel wise traffic'!$B$3:$J$368,6,)</f>
        <v>-3.8461515576922123E-2</v>
      </c>
      <c r="U189" s="5">
        <f>VLOOKUP(B189,'Channel wise traffic'!$B$3:$J$368,7,)</f>
        <v>-3.8461593384615411E-2</v>
      </c>
      <c r="V189" s="5">
        <f>VLOOKUP(B189,'Channel wise traffic'!$B$3:$J$368,8,)</f>
        <v>-3.8461560930072025E-2</v>
      </c>
      <c r="W189" s="5">
        <f>VLOOKUP(B189,'Channel wise traffic'!$B$3:$J$368,9,)</f>
        <v>-3.846150677514637E-2</v>
      </c>
      <c r="X189" s="4">
        <f>VLOOKUP(B189,'Supporting Data'!$B$3:$J$368,2,)</f>
        <v>385998</v>
      </c>
      <c r="Y189" s="5">
        <f>VLOOKUP(B189,'Supporting Data'!$B$3:$J$368,3,)</f>
        <v>0.18</v>
      </c>
      <c r="Z189" s="4">
        <f>VLOOKUP(B189,'Supporting Data'!$B$3:$J$368,4,)</f>
        <v>35</v>
      </c>
      <c r="AA189" s="4">
        <f>VLOOKUP(B189,'Supporting Data'!$B$3:$J$368,5,)</f>
        <v>22</v>
      </c>
      <c r="AB189" s="4">
        <f>VLOOKUP(B189,'Supporting Data'!$B$3:$J$368,6,)</f>
        <v>26</v>
      </c>
      <c r="AC189" s="4">
        <f>VLOOKUP(B189,'Supporting Data'!$B$3:$J$368,7,)</f>
        <v>373</v>
      </c>
      <c r="AD189" s="4">
        <f>VLOOKUP(B189,'Supporting Data'!$B$3:$J$368,8,)</f>
        <v>39</v>
      </c>
      <c r="AE189" s="5">
        <f>VLOOKUP(B189,'Supporting Data'!$B$3:$J$368,9,)</f>
        <v>0.94</v>
      </c>
      <c r="AF189" s="5">
        <f t="shared" si="37"/>
        <v>-3.8461538461538464E-2</v>
      </c>
      <c r="AG189" s="4">
        <f t="shared" si="30"/>
        <v>9332579</v>
      </c>
      <c r="AH189" s="4">
        <f t="shared" si="31"/>
        <v>3204807</v>
      </c>
      <c r="AI189" s="4">
        <f t="shared" si="32"/>
        <v>2179269</v>
      </c>
      <c r="AJ189" s="4">
        <f t="shared" si="33"/>
        <v>1750824</v>
      </c>
      <c r="AK189" s="5">
        <f t="shared" si="38"/>
        <v>-6.6742006674200716E-2</v>
      </c>
      <c r="AL189" s="5">
        <f t="shared" si="39"/>
        <v>-8.486379211878925E-2</v>
      </c>
      <c r="AM189" s="5">
        <f t="shared" si="40"/>
        <v>-4.6732761618560881E-2</v>
      </c>
      <c r="AN189" s="5">
        <f t="shared" si="41"/>
        <v>1.2231834220112869E-2</v>
      </c>
    </row>
    <row r="190" spans="2:40" x14ac:dyDescent="0.3">
      <c r="B190" s="3">
        <v>43653</v>
      </c>
      <c r="C190" s="4">
        <v>43543058</v>
      </c>
      <c r="D190" s="4">
        <v>9144042</v>
      </c>
      <c r="E190" s="4">
        <v>3140064</v>
      </c>
      <c r="F190" s="4">
        <v>2135243</v>
      </c>
      <c r="G190" s="7">
        <v>1632180</v>
      </c>
      <c r="H190" s="5">
        <f t="shared" si="29"/>
        <v>3.748427590914722E-2</v>
      </c>
      <c r="I190" s="5">
        <f t="shared" si="34"/>
        <v>-3.5684027560325182E-2</v>
      </c>
      <c r="J190" s="5">
        <f t="shared" si="35"/>
        <v>-1.0204070266938592E-2</v>
      </c>
      <c r="K190" s="5">
        <f t="shared" si="36"/>
        <v>-2.5742636969883437E-2</v>
      </c>
      <c r="L190" s="5">
        <v>0.2099999958661608</v>
      </c>
      <c r="M190" s="5">
        <v>0.34339999750657313</v>
      </c>
      <c r="N190" s="5">
        <v>0.67999983439827982</v>
      </c>
      <c r="O190" s="5">
        <v>0.76440011745735736</v>
      </c>
      <c r="P190" s="4">
        <f>VLOOKUP(B190,'Channel wise traffic'!$B$3:$F$368,2,FALSE)</f>
        <v>15675500</v>
      </c>
      <c r="Q190" s="4">
        <f>VLOOKUP(B190,'Channel wise traffic'!$B$3:$F$368,3,FALSE)</f>
        <v>11756625</v>
      </c>
      <c r="R190" s="4">
        <f>VLOOKUP(B190,'Channel wise traffic'!$B$3:$F$368,4,)</f>
        <v>4789736</v>
      </c>
      <c r="S190" s="4">
        <f>VLOOKUP(B190,'Channel wise traffic'!$B$3:$F$368,5,)</f>
        <v>11321195</v>
      </c>
      <c r="T190" s="5">
        <f>VLOOKUP(B190,'Channel wise traffic'!$B$3:$J$368,6,)</f>
        <v>-1.0204138332361778E-2</v>
      </c>
      <c r="U190" s="5">
        <f>VLOOKUP(B190,'Channel wise traffic'!$B$3:$J$368,7,)</f>
        <v>-1.0204138332361778E-2</v>
      </c>
      <c r="V190" s="5">
        <f>VLOOKUP(B190,'Channel wise traffic'!$B$3:$J$368,8,)</f>
        <v>-1.020413856665936E-2</v>
      </c>
      <c r="W190" s="5">
        <f>VLOOKUP(B190,'Channel wise traffic'!$B$3:$J$368,9,)</f>
        <v>-1.0204051300290229E-2</v>
      </c>
      <c r="X190" s="4">
        <f>VLOOKUP(B190,'Supporting Data'!$B$3:$J$368,2,)</f>
        <v>402638</v>
      </c>
      <c r="Y190" s="5">
        <f>VLOOKUP(B190,'Supporting Data'!$B$3:$J$368,3,)</f>
        <v>0.18</v>
      </c>
      <c r="Z190" s="4">
        <f>VLOOKUP(B190,'Supporting Data'!$B$3:$J$368,4,)</f>
        <v>32</v>
      </c>
      <c r="AA190" s="4">
        <f>VLOOKUP(B190,'Supporting Data'!$B$3:$J$368,5,)</f>
        <v>21</v>
      </c>
      <c r="AB190" s="4">
        <f>VLOOKUP(B190,'Supporting Data'!$B$3:$J$368,6,)</f>
        <v>28</v>
      </c>
      <c r="AC190" s="4">
        <f>VLOOKUP(B190,'Supporting Data'!$B$3:$J$368,7,)</f>
        <v>352</v>
      </c>
      <c r="AD190" s="4">
        <f>VLOOKUP(B190,'Supporting Data'!$B$3:$J$368,8,)</f>
        <v>32</v>
      </c>
      <c r="AE190" s="5">
        <f>VLOOKUP(B190,'Supporting Data'!$B$3:$J$368,9,)</f>
        <v>0.94</v>
      </c>
      <c r="AF190" s="5">
        <f t="shared" si="37"/>
        <v>-1.020407026693858E-2</v>
      </c>
      <c r="AG190" s="4">
        <f t="shared" si="30"/>
        <v>9144042</v>
      </c>
      <c r="AH190" s="4">
        <f t="shared" si="31"/>
        <v>3140064</v>
      </c>
      <c r="AI190" s="4">
        <f t="shared" si="32"/>
        <v>2135243</v>
      </c>
      <c r="AJ190" s="4">
        <f t="shared" si="33"/>
        <v>1632180</v>
      </c>
      <c r="AK190" s="5">
        <f t="shared" si="38"/>
        <v>4.1890434512120267E-2</v>
      </c>
      <c r="AL190" s="5">
        <f t="shared" si="39"/>
        <v>2.199367861270396E-3</v>
      </c>
      <c r="AM190" s="5">
        <f t="shared" si="40"/>
        <v>3.319542832810729E-2</v>
      </c>
      <c r="AN190" s="5">
        <f t="shared" si="41"/>
        <v>-3.5684027560325182E-2</v>
      </c>
    </row>
    <row r="191" spans="2:40" x14ac:dyDescent="0.3">
      <c r="B191" s="3">
        <v>43654</v>
      </c>
      <c r="C191" s="4">
        <v>21282993</v>
      </c>
      <c r="D191" s="4">
        <v>5267540</v>
      </c>
      <c r="E191" s="4">
        <v>2022735</v>
      </c>
      <c r="F191" s="4">
        <v>1535660</v>
      </c>
      <c r="G191" s="7">
        <v>1284426</v>
      </c>
      <c r="H191" s="5">
        <f t="shared" si="29"/>
        <v>6.0349876542270156E-2</v>
      </c>
      <c r="I191" s="5">
        <f t="shared" si="34"/>
        <v>-1.0229629167273546E-2</v>
      </c>
      <c r="J191" s="5">
        <f t="shared" si="35"/>
        <v>-1.0101037819845726E-2</v>
      </c>
      <c r="K191" s="5">
        <f t="shared" si="36"/>
        <v>-1.2990350767172476E-4</v>
      </c>
      <c r="L191" s="5">
        <v>0.2474999639383427</v>
      </c>
      <c r="M191" s="5">
        <v>0.38399993165690244</v>
      </c>
      <c r="N191" s="5">
        <v>0.75919979631538481</v>
      </c>
      <c r="O191" s="5">
        <v>0.83639998437154062</v>
      </c>
      <c r="P191" s="4">
        <f>VLOOKUP(B191,'Channel wise traffic'!$B$3:$F$368,2,FALSE)</f>
        <v>7661877</v>
      </c>
      <c r="Q191" s="4">
        <f>VLOOKUP(B191,'Channel wise traffic'!$B$3:$F$368,3,FALSE)</f>
        <v>5746408</v>
      </c>
      <c r="R191" s="4">
        <f>VLOOKUP(B191,'Channel wise traffic'!$B$3:$F$368,4,)</f>
        <v>2341129</v>
      </c>
      <c r="S191" s="4">
        <f>VLOOKUP(B191,'Channel wise traffic'!$B$3:$F$368,5,)</f>
        <v>5533578</v>
      </c>
      <c r="T191" s="5">
        <f>VLOOKUP(B191,'Channel wise traffic'!$B$3:$J$368,6,)</f>
        <v>-1.0101084487717182E-2</v>
      </c>
      <c r="U191" s="5">
        <f>VLOOKUP(B191,'Channel wise traffic'!$B$3:$J$368,7,)</f>
        <v>-1.0101041421728851E-2</v>
      </c>
      <c r="V191" s="5">
        <f>VLOOKUP(B191,'Channel wise traffic'!$B$3:$J$368,8,)</f>
        <v>-1.0100980203956111E-2</v>
      </c>
      <c r="W191" s="5">
        <f>VLOOKUP(B191,'Channel wise traffic'!$B$3:$J$368,9,)</f>
        <v>-1.0100995645292876E-2</v>
      </c>
      <c r="X191" s="4">
        <f>VLOOKUP(B191,'Supporting Data'!$B$3:$J$368,2,)</f>
        <v>389876</v>
      </c>
      <c r="Y191" s="5">
        <f>VLOOKUP(B191,'Supporting Data'!$B$3:$J$368,3,)</f>
        <v>0.18</v>
      </c>
      <c r="Z191" s="4">
        <f>VLOOKUP(B191,'Supporting Data'!$B$3:$J$368,4,)</f>
        <v>40</v>
      </c>
      <c r="AA191" s="4">
        <f>VLOOKUP(B191,'Supporting Data'!$B$3:$J$368,5,)</f>
        <v>19</v>
      </c>
      <c r="AB191" s="4">
        <f>VLOOKUP(B191,'Supporting Data'!$B$3:$J$368,6,)</f>
        <v>28</v>
      </c>
      <c r="AC191" s="4">
        <f>VLOOKUP(B191,'Supporting Data'!$B$3:$J$368,7,)</f>
        <v>388</v>
      </c>
      <c r="AD191" s="4">
        <f>VLOOKUP(B191,'Supporting Data'!$B$3:$J$368,8,)</f>
        <v>34</v>
      </c>
      <c r="AE191" s="5">
        <f>VLOOKUP(B191,'Supporting Data'!$B$3:$J$368,9,)</f>
        <v>0.92</v>
      </c>
      <c r="AF191" s="5">
        <f t="shared" si="37"/>
        <v>-1.0101037819845771E-2</v>
      </c>
      <c r="AG191" s="4">
        <f t="shared" si="30"/>
        <v>5267540</v>
      </c>
      <c r="AH191" s="4">
        <f t="shared" si="31"/>
        <v>2022734.9999999998</v>
      </c>
      <c r="AI191" s="4">
        <f t="shared" si="32"/>
        <v>1535660</v>
      </c>
      <c r="AJ191" s="4">
        <f t="shared" si="33"/>
        <v>1284426</v>
      </c>
      <c r="AK191" s="5">
        <f t="shared" si="38"/>
        <v>1.0309199258121238E-2</v>
      </c>
      <c r="AL191" s="5">
        <f t="shared" si="39"/>
        <v>-7.6288980871242695E-2</v>
      </c>
      <c r="AM191" s="5">
        <f t="shared" si="40"/>
        <v>-2.9636753567948704E-2</v>
      </c>
      <c r="AN191" s="5">
        <f t="shared" si="41"/>
        <v>-1.0229629167273546E-2</v>
      </c>
    </row>
    <row r="192" spans="2:40" x14ac:dyDescent="0.3">
      <c r="B192" s="3">
        <v>43655</v>
      </c>
      <c r="C192" s="4">
        <v>22803207</v>
      </c>
      <c r="D192" s="4">
        <v>5643793</v>
      </c>
      <c r="E192" s="4">
        <v>2234942</v>
      </c>
      <c r="F192" s="4">
        <v>1647823</v>
      </c>
      <c r="G192" s="7">
        <v>1351214</v>
      </c>
      <c r="H192" s="5">
        <f t="shared" si="29"/>
        <v>5.9255437184778437E-2</v>
      </c>
      <c r="I192" s="5">
        <f t="shared" si="34"/>
        <v>3.0456570198363897E-2</v>
      </c>
      <c r="J192" s="5">
        <f t="shared" si="35"/>
        <v>3.9603979354362773E-2</v>
      </c>
      <c r="K192" s="5">
        <f t="shared" si="36"/>
        <v>-8.7989362657882042E-3</v>
      </c>
      <c r="L192" s="5">
        <v>0.24749996787732534</v>
      </c>
      <c r="M192" s="5">
        <v>0.39599999503879751</v>
      </c>
      <c r="N192" s="5">
        <v>0.73730011785540739</v>
      </c>
      <c r="O192" s="5">
        <v>0.81999947809928619</v>
      </c>
      <c r="P192" s="4">
        <f>VLOOKUP(B192,'Channel wise traffic'!$B$3:$F$368,2,FALSE)</f>
        <v>8209154</v>
      </c>
      <c r="Q192" s="4">
        <f>VLOOKUP(B192,'Channel wise traffic'!$B$3:$F$368,3,FALSE)</f>
        <v>6156866</v>
      </c>
      <c r="R192" s="4">
        <f>VLOOKUP(B192,'Channel wise traffic'!$B$3:$F$368,4,)</f>
        <v>2508352</v>
      </c>
      <c r="S192" s="4">
        <f>VLOOKUP(B192,'Channel wise traffic'!$B$3:$F$368,5,)</f>
        <v>5928833</v>
      </c>
      <c r="T192" s="5">
        <f>VLOOKUP(B192,'Channel wise traffic'!$B$3:$J$368,6,)</f>
        <v>3.9604003027193135E-2</v>
      </c>
      <c r="U192" s="5">
        <f>VLOOKUP(B192,'Channel wise traffic'!$B$3:$J$368,7,)</f>
        <v>3.9604087453595005E-2</v>
      </c>
      <c r="V192" s="5">
        <f>VLOOKUP(B192,'Channel wise traffic'!$B$3:$J$368,8,)</f>
        <v>3.9603845497091283E-2</v>
      </c>
      <c r="W192" s="5">
        <f>VLOOKUP(B192,'Channel wise traffic'!$B$3:$J$368,9,)</f>
        <v>3.9603904840510351E-2</v>
      </c>
      <c r="X192" s="4">
        <f>VLOOKUP(B192,'Supporting Data'!$B$3:$J$368,2,)</f>
        <v>386858</v>
      </c>
      <c r="Y192" s="5">
        <f>VLOOKUP(B192,'Supporting Data'!$B$3:$J$368,3,)</f>
        <v>0.17</v>
      </c>
      <c r="Z192" s="4">
        <f>VLOOKUP(B192,'Supporting Data'!$B$3:$J$368,4,)</f>
        <v>39</v>
      </c>
      <c r="AA192" s="4">
        <f>VLOOKUP(B192,'Supporting Data'!$B$3:$J$368,5,)</f>
        <v>22</v>
      </c>
      <c r="AB192" s="4">
        <f>VLOOKUP(B192,'Supporting Data'!$B$3:$J$368,6,)</f>
        <v>27</v>
      </c>
      <c r="AC192" s="4">
        <f>VLOOKUP(B192,'Supporting Data'!$B$3:$J$368,7,)</f>
        <v>388</v>
      </c>
      <c r="AD192" s="4">
        <f>VLOOKUP(B192,'Supporting Data'!$B$3:$J$368,8,)</f>
        <v>32</v>
      </c>
      <c r="AE192" s="5">
        <f>VLOOKUP(B192,'Supporting Data'!$B$3:$J$368,9,)</f>
        <v>0.91</v>
      </c>
      <c r="AF192" s="5">
        <f t="shared" si="37"/>
        <v>3.9603979354362689E-2</v>
      </c>
      <c r="AG192" s="4">
        <f t="shared" si="30"/>
        <v>5643793</v>
      </c>
      <c r="AH192" s="4">
        <f t="shared" si="31"/>
        <v>2234942</v>
      </c>
      <c r="AI192" s="4">
        <f t="shared" si="32"/>
        <v>1647823</v>
      </c>
      <c r="AJ192" s="4">
        <f t="shared" si="33"/>
        <v>1351214</v>
      </c>
      <c r="AK192" s="5">
        <f t="shared" si="38"/>
        <v>7.2091489002396036E-2</v>
      </c>
      <c r="AL192" s="5">
        <f t="shared" si="39"/>
        <v>6.1370661623877609E-2</v>
      </c>
      <c r="AM192" s="5">
        <f t="shared" si="40"/>
        <v>4.0762086421585408E-2</v>
      </c>
      <c r="AN192" s="5">
        <f t="shared" si="41"/>
        <v>3.0456570198363897E-2</v>
      </c>
    </row>
    <row r="193" spans="2:40" x14ac:dyDescent="0.3">
      <c r="B193" s="3">
        <v>43656</v>
      </c>
      <c r="C193" s="4">
        <v>22803207</v>
      </c>
      <c r="D193" s="4">
        <v>5814817</v>
      </c>
      <c r="E193" s="4">
        <v>2395704</v>
      </c>
      <c r="F193" s="4">
        <v>1818819</v>
      </c>
      <c r="G193" s="7">
        <v>1506346</v>
      </c>
      <c r="H193" s="5">
        <f t="shared" si="29"/>
        <v>6.6058515365843062E-2</v>
      </c>
      <c r="I193" s="5">
        <f t="shared" si="34"/>
        <v>3.0106953334427589E-2</v>
      </c>
      <c r="J193" s="5">
        <f t="shared" si="35"/>
        <v>2.9411755411675955E-2</v>
      </c>
      <c r="K193" s="5">
        <f t="shared" si="36"/>
        <v>6.7533513105622056E-4</v>
      </c>
      <c r="L193" s="5">
        <v>0.25499996557501758</v>
      </c>
      <c r="M193" s="5">
        <v>0.41199989612742755</v>
      </c>
      <c r="N193" s="5">
        <v>0.75920021839091978</v>
      </c>
      <c r="O193" s="5">
        <v>0.82820005728992274</v>
      </c>
      <c r="P193" s="4">
        <f>VLOOKUP(B193,'Channel wise traffic'!$B$3:$F$368,2,FALSE)</f>
        <v>8209154</v>
      </c>
      <c r="Q193" s="4">
        <f>VLOOKUP(B193,'Channel wise traffic'!$B$3:$F$368,3,FALSE)</f>
        <v>6156866</v>
      </c>
      <c r="R193" s="4">
        <f>VLOOKUP(B193,'Channel wise traffic'!$B$3:$F$368,4,)</f>
        <v>2508352</v>
      </c>
      <c r="S193" s="4">
        <f>VLOOKUP(B193,'Channel wise traffic'!$B$3:$F$368,5,)</f>
        <v>5928833</v>
      </c>
      <c r="T193" s="5">
        <f>VLOOKUP(B193,'Channel wise traffic'!$B$3:$J$368,6,)</f>
        <v>2.9411731512286376E-2</v>
      </c>
      <c r="U193" s="5">
        <f>VLOOKUP(B193,'Channel wise traffic'!$B$3:$J$368,7,)</f>
        <v>2.9411858139711811E-2</v>
      </c>
      <c r="V193" s="5">
        <f>VLOOKUP(B193,'Channel wise traffic'!$B$3:$J$368,8,)</f>
        <v>2.9411680213076385E-2</v>
      </c>
      <c r="W193" s="5">
        <f>VLOOKUP(B193,'Channel wise traffic'!$B$3:$J$368,9,)</f>
        <v>2.9411723852223126E-2</v>
      </c>
      <c r="X193" s="4">
        <f>VLOOKUP(B193,'Supporting Data'!$B$3:$J$368,2,)</f>
        <v>388864</v>
      </c>
      <c r="Y193" s="5">
        <f>VLOOKUP(B193,'Supporting Data'!$B$3:$J$368,3,)</f>
        <v>0.19</v>
      </c>
      <c r="Z193" s="4">
        <f>VLOOKUP(B193,'Supporting Data'!$B$3:$J$368,4,)</f>
        <v>40</v>
      </c>
      <c r="AA193" s="4">
        <f>VLOOKUP(B193,'Supporting Data'!$B$3:$J$368,5,)</f>
        <v>22</v>
      </c>
      <c r="AB193" s="4">
        <f>VLOOKUP(B193,'Supporting Data'!$B$3:$J$368,6,)</f>
        <v>29</v>
      </c>
      <c r="AC193" s="4">
        <f>VLOOKUP(B193,'Supporting Data'!$B$3:$J$368,7,)</f>
        <v>382</v>
      </c>
      <c r="AD193" s="4">
        <f>VLOOKUP(B193,'Supporting Data'!$B$3:$J$368,8,)</f>
        <v>35</v>
      </c>
      <c r="AE193" s="5">
        <f>VLOOKUP(B193,'Supporting Data'!$B$3:$J$368,9,)</f>
        <v>0.94</v>
      </c>
      <c r="AF193" s="5">
        <f t="shared" si="37"/>
        <v>2.9411755411675868E-2</v>
      </c>
      <c r="AG193" s="4">
        <f t="shared" si="30"/>
        <v>5814817</v>
      </c>
      <c r="AH193" s="4">
        <f t="shared" si="31"/>
        <v>2395704</v>
      </c>
      <c r="AI193" s="4">
        <f t="shared" si="32"/>
        <v>1818819</v>
      </c>
      <c r="AJ193" s="4">
        <f t="shared" si="33"/>
        <v>1506346</v>
      </c>
      <c r="AK193" s="5">
        <f t="shared" si="38"/>
        <v>0</v>
      </c>
      <c r="AL193" s="5">
        <f t="shared" si="39"/>
        <v>4.040401847075592E-2</v>
      </c>
      <c r="AM193" s="5">
        <f t="shared" si="40"/>
        <v>5.0505523066926683E-2</v>
      </c>
      <c r="AN193" s="5">
        <f t="shared" si="41"/>
        <v>3.0106953334427589E-2</v>
      </c>
    </row>
    <row r="194" spans="2:40" x14ac:dyDescent="0.3">
      <c r="B194" s="3">
        <v>43657</v>
      </c>
      <c r="C194" s="4">
        <v>21500167</v>
      </c>
      <c r="D194" s="4">
        <v>5321291</v>
      </c>
      <c r="E194" s="4">
        <v>2149801</v>
      </c>
      <c r="F194" s="4">
        <v>1600742</v>
      </c>
      <c r="G194" s="7">
        <v>1338860</v>
      </c>
      <c r="H194" s="5">
        <f t="shared" si="29"/>
        <v>6.2272074444817103E-2</v>
      </c>
      <c r="I194" s="5">
        <f t="shared" si="34"/>
        <v>-7.8968994091960232E-3</v>
      </c>
      <c r="J194" s="5">
        <f t="shared" si="35"/>
        <v>-3.8834924980530983E-2</v>
      </c>
      <c r="K194" s="5">
        <f t="shared" si="36"/>
        <v>3.2188045919904207E-2</v>
      </c>
      <c r="L194" s="5">
        <v>0.24749998453500385</v>
      </c>
      <c r="M194" s="5">
        <v>0.40399989401068276</v>
      </c>
      <c r="N194" s="5">
        <v>0.74460008158894708</v>
      </c>
      <c r="O194" s="5">
        <v>0.83639961967637511</v>
      </c>
      <c r="P194" s="4">
        <f>VLOOKUP(B194,'Channel wise traffic'!$B$3:$F$368,2,FALSE)</f>
        <v>7740060</v>
      </c>
      <c r="Q194" s="4">
        <f>VLOOKUP(B194,'Channel wise traffic'!$B$3:$F$368,3,FALSE)</f>
        <v>5805045</v>
      </c>
      <c r="R194" s="4">
        <f>VLOOKUP(B194,'Channel wise traffic'!$B$3:$F$368,4,)</f>
        <v>2365018</v>
      </c>
      <c r="S194" s="4">
        <f>VLOOKUP(B194,'Channel wise traffic'!$B$3:$F$368,5,)</f>
        <v>5590043</v>
      </c>
      <c r="T194" s="5">
        <f>VLOOKUP(B194,'Channel wise traffic'!$B$3:$J$368,6,)</f>
        <v>-3.8834868267379141E-2</v>
      </c>
      <c r="U194" s="5">
        <f>VLOOKUP(B194,'Channel wise traffic'!$B$3:$J$368,7,)</f>
        <v>-3.8834908053391737E-2</v>
      </c>
      <c r="V194" s="5">
        <f>VLOOKUP(B194,'Channel wise traffic'!$B$3:$J$368,8,)</f>
        <v>-3.8834840976129992E-2</v>
      </c>
      <c r="W194" s="5">
        <f>VLOOKUP(B194,'Channel wise traffic'!$B$3:$J$368,9,)</f>
        <v>-3.8834898037329757E-2</v>
      </c>
      <c r="X194" s="4">
        <f>VLOOKUP(B194,'Supporting Data'!$B$3:$J$368,2,)</f>
        <v>387491</v>
      </c>
      <c r="Y194" s="5">
        <f>VLOOKUP(B194,'Supporting Data'!$B$3:$J$368,3,)</f>
        <v>0.19</v>
      </c>
      <c r="Z194" s="4">
        <f>VLOOKUP(B194,'Supporting Data'!$B$3:$J$368,4,)</f>
        <v>32</v>
      </c>
      <c r="AA194" s="4">
        <f>VLOOKUP(B194,'Supporting Data'!$B$3:$J$368,5,)</f>
        <v>20</v>
      </c>
      <c r="AB194" s="4">
        <f>VLOOKUP(B194,'Supporting Data'!$B$3:$J$368,6,)</f>
        <v>27</v>
      </c>
      <c r="AC194" s="4">
        <f>VLOOKUP(B194,'Supporting Data'!$B$3:$J$368,7,)</f>
        <v>384</v>
      </c>
      <c r="AD194" s="4">
        <f>VLOOKUP(B194,'Supporting Data'!$B$3:$J$368,8,)</f>
        <v>38</v>
      </c>
      <c r="AE194" s="5">
        <f>VLOOKUP(B194,'Supporting Data'!$B$3:$J$368,9,)</f>
        <v>0.91</v>
      </c>
      <c r="AF194" s="5">
        <f t="shared" si="37"/>
        <v>-3.8834924980530969E-2</v>
      </c>
      <c r="AG194" s="4">
        <f t="shared" si="30"/>
        <v>5321291</v>
      </c>
      <c r="AH194" s="4">
        <f t="shared" si="31"/>
        <v>2149801</v>
      </c>
      <c r="AI194" s="4">
        <f t="shared" si="32"/>
        <v>1600742</v>
      </c>
      <c r="AJ194" s="4">
        <f t="shared" si="33"/>
        <v>1338860</v>
      </c>
      <c r="AK194" s="5">
        <f t="shared" si="38"/>
        <v>-7.6161709561194724E-2</v>
      </c>
      <c r="AL194" s="5">
        <f t="shared" si="39"/>
        <v>-9.4100489146740629E-2</v>
      </c>
      <c r="AM194" s="5">
        <f t="shared" si="40"/>
        <v>-2.7349790642945848E-2</v>
      </c>
      <c r="AN194" s="5">
        <f t="shared" si="41"/>
        <v>-7.8968994091960232E-3</v>
      </c>
    </row>
    <row r="195" spans="2:40" x14ac:dyDescent="0.3">
      <c r="B195" s="3">
        <v>43658</v>
      </c>
      <c r="C195" s="4">
        <v>20848646</v>
      </c>
      <c r="D195" s="4">
        <v>5160040</v>
      </c>
      <c r="E195" s="4">
        <v>2125936</v>
      </c>
      <c r="F195" s="4">
        <v>1598491</v>
      </c>
      <c r="G195" s="7">
        <v>1376301</v>
      </c>
      <c r="H195" s="5">
        <f t="shared" si="29"/>
        <v>6.6013927235370584E-2</v>
      </c>
      <c r="I195" s="5">
        <f t="shared" si="34"/>
        <v>9.6160692596560127E-2</v>
      </c>
      <c r="J195" s="5">
        <f t="shared" si="35"/>
        <v>1.0526296401619062E-2</v>
      </c>
      <c r="K195" s="5">
        <f t="shared" si="36"/>
        <v>8.4742372860435511E-2</v>
      </c>
      <c r="L195" s="5">
        <v>0.24750000551594573</v>
      </c>
      <c r="M195" s="5">
        <v>0.4119999069774653</v>
      </c>
      <c r="N195" s="5">
        <v>0.75189986904591677</v>
      </c>
      <c r="O195" s="5">
        <v>0.86100015577191236</v>
      </c>
      <c r="P195" s="4">
        <f>VLOOKUP(B195,'Channel wise traffic'!$B$3:$F$368,2,FALSE)</f>
        <v>7505512</v>
      </c>
      <c r="Q195" s="4">
        <f>VLOOKUP(B195,'Channel wise traffic'!$B$3:$F$368,3,FALSE)</f>
        <v>5629134</v>
      </c>
      <c r="R195" s="4">
        <f>VLOOKUP(B195,'Channel wise traffic'!$B$3:$F$368,4,)</f>
        <v>2293351</v>
      </c>
      <c r="S195" s="4">
        <f>VLOOKUP(B195,'Channel wise traffic'!$B$3:$F$368,5,)</f>
        <v>5420648</v>
      </c>
      <c r="T195" s="5">
        <f>VLOOKUP(B195,'Channel wise traffic'!$B$3:$J$368,6,)</f>
        <v>1.0526259099838065E-2</v>
      </c>
      <c r="U195" s="5">
        <f>VLOOKUP(B195,'Channel wise traffic'!$B$3:$J$368,7,)</f>
        <v>1.0526349803258173E-2</v>
      </c>
      <c r="V195" s="5">
        <f>VLOOKUP(B195,'Channel wise traffic'!$B$3:$J$368,8,)</f>
        <v>1.0526283321774077E-2</v>
      </c>
      <c r="W195" s="5">
        <f>VLOOKUP(B195,'Channel wise traffic'!$B$3:$J$368,9,)</f>
        <v>1.0526300090806018E-2</v>
      </c>
      <c r="X195" s="4">
        <f>VLOOKUP(B195,'Supporting Data'!$B$3:$J$368,2,)</f>
        <v>390416</v>
      </c>
      <c r="Y195" s="5">
        <f>VLOOKUP(B195,'Supporting Data'!$B$3:$J$368,3,)</f>
        <v>0.18</v>
      </c>
      <c r="Z195" s="4">
        <f>VLOOKUP(B195,'Supporting Data'!$B$3:$J$368,4,)</f>
        <v>37</v>
      </c>
      <c r="AA195" s="4">
        <f>VLOOKUP(B195,'Supporting Data'!$B$3:$J$368,5,)</f>
        <v>21</v>
      </c>
      <c r="AB195" s="4">
        <f>VLOOKUP(B195,'Supporting Data'!$B$3:$J$368,6,)</f>
        <v>27</v>
      </c>
      <c r="AC195" s="4">
        <f>VLOOKUP(B195,'Supporting Data'!$B$3:$J$368,7,)</f>
        <v>380</v>
      </c>
      <c r="AD195" s="4">
        <f>VLOOKUP(B195,'Supporting Data'!$B$3:$J$368,8,)</f>
        <v>33</v>
      </c>
      <c r="AE195" s="5">
        <f>VLOOKUP(B195,'Supporting Data'!$B$3:$J$368,9,)</f>
        <v>0.95</v>
      </c>
      <c r="AF195" s="5">
        <f t="shared" si="37"/>
        <v>1.0526296401619022E-2</v>
      </c>
      <c r="AG195" s="4">
        <f t="shared" si="30"/>
        <v>5160040</v>
      </c>
      <c r="AH195" s="4">
        <f t="shared" si="31"/>
        <v>2125936</v>
      </c>
      <c r="AI195" s="4">
        <f t="shared" si="32"/>
        <v>1598491</v>
      </c>
      <c r="AJ195" s="4">
        <f t="shared" si="33"/>
        <v>1376301</v>
      </c>
      <c r="AK195" s="5">
        <f t="shared" si="38"/>
        <v>5.3074975499870058E-2</v>
      </c>
      <c r="AL195" s="5">
        <f t="shared" si="39"/>
        <v>4.2949113245803527E-2</v>
      </c>
      <c r="AM195" s="5">
        <f t="shared" si="40"/>
        <v>2.3083348000703996E-2</v>
      </c>
      <c r="AN195" s="5">
        <f t="shared" si="41"/>
        <v>9.6160692596560127E-2</v>
      </c>
    </row>
    <row r="196" spans="2:40" x14ac:dyDescent="0.3">
      <c r="B196" s="3">
        <v>43659</v>
      </c>
      <c r="C196" s="4">
        <v>44889750</v>
      </c>
      <c r="D196" s="4">
        <v>9898190</v>
      </c>
      <c r="E196" s="4">
        <v>3466346</v>
      </c>
      <c r="F196" s="4">
        <v>2404257</v>
      </c>
      <c r="G196" s="7">
        <v>1912827</v>
      </c>
      <c r="H196" s="5">
        <f t="shared" ref="H196:H259" si="42">G196/C196</f>
        <v>4.2611665246520644E-2</v>
      </c>
      <c r="I196" s="5">
        <f t="shared" si="34"/>
        <v>9.2529574645995316E-2</v>
      </c>
      <c r="J196" s="5">
        <f t="shared" si="35"/>
        <v>0</v>
      </c>
      <c r="K196" s="5">
        <f t="shared" si="36"/>
        <v>9.2529574645995316E-2</v>
      </c>
      <c r="L196" s="5">
        <v>0.22050000278460005</v>
      </c>
      <c r="M196" s="5">
        <v>0.35019998605805708</v>
      </c>
      <c r="N196" s="5">
        <v>0.6935998310612963</v>
      </c>
      <c r="O196" s="5">
        <v>0.79560005440350179</v>
      </c>
      <c r="P196" s="4">
        <f>VLOOKUP(B196,'Channel wise traffic'!$B$3:$F$368,2,FALSE)</f>
        <v>16160310</v>
      </c>
      <c r="Q196" s="4">
        <f>VLOOKUP(B196,'Channel wise traffic'!$B$3:$F$368,3,FALSE)</f>
        <v>12120232</v>
      </c>
      <c r="R196" s="4">
        <f>VLOOKUP(B196,'Channel wise traffic'!$B$3:$F$368,4,)</f>
        <v>4937872</v>
      </c>
      <c r="S196" s="4">
        <f>VLOOKUP(B196,'Channel wise traffic'!$B$3:$F$368,5,)</f>
        <v>11671335</v>
      </c>
      <c r="T196" s="5">
        <f>VLOOKUP(B196,'Channel wise traffic'!$B$3:$J$368,6,)</f>
        <v>0</v>
      </c>
      <c r="U196" s="5">
        <f>VLOOKUP(B196,'Channel wise traffic'!$B$3:$J$368,7,)</f>
        <v>0</v>
      </c>
      <c r="V196" s="5">
        <f>VLOOKUP(B196,'Channel wise traffic'!$B$3:$J$368,8,)</f>
        <v>0</v>
      </c>
      <c r="W196" s="5">
        <f>VLOOKUP(B196,'Channel wise traffic'!$B$3:$J$368,9,)</f>
        <v>0</v>
      </c>
      <c r="X196" s="4">
        <f>VLOOKUP(B196,'Supporting Data'!$B$3:$J$368,2,)</f>
        <v>397033</v>
      </c>
      <c r="Y196" s="5">
        <f>VLOOKUP(B196,'Supporting Data'!$B$3:$J$368,3,)</f>
        <v>0.17</v>
      </c>
      <c r="Z196" s="4">
        <f>VLOOKUP(B196,'Supporting Data'!$B$3:$J$368,4,)</f>
        <v>34</v>
      </c>
      <c r="AA196" s="4">
        <f>VLOOKUP(B196,'Supporting Data'!$B$3:$J$368,5,)</f>
        <v>19</v>
      </c>
      <c r="AB196" s="4">
        <f>VLOOKUP(B196,'Supporting Data'!$B$3:$J$368,6,)</f>
        <v>27</v>
      </c>
      <c r="AC196" s="4">
        <f>VLOOKUP(B196,'Supporting Data'!$B$3:$J$368,7,)</f>
        <v>387</v>
      </c>
      <c r="AD196" s="4">
        <f>VLOOKUP(B196,'Supporting Data'!$B$3:$J$368,8,)</f>
        <v>34</v>
      </c>
      <c r="AE196" s="5">
        <f>VLOOKUP(B196,'Supporting Data'!$B$3:$J$368,9,)</f>
        <v>0.91</v>
      </c>
      <c r="AF196" s="5">
        <f t="shared" si="37"/>
        <v>0</v>
      </c>
      <c r="AG196" s="4">
        <f t="shared" ref="AG196:AG259" si="43">C196*L196</f>
        <v>9898190</v>
      </c>
      <c r="AH196" s="4">
        <f t="shared" ref="AH196:AH259" si="44">D196*M196</f>
        <v>3466346</v>
      </c>
      <c r="AI196" s="4">
        <f t="shared" ref="AI196:AI259" si="45">E196*N196</f>
        <v>2404257</v>
      </c>
      <c r="AJ196" s="4">
        <f t="shared" ref="AJ196:AJ259" si="46">F196*O196</f>
        <v>1912827</v>
      </c>
      <c r="AK196" s="5">
        <f t="shared" si="38"/>
        <v>6.0606076841138945E-2</v>
      </c>
      <c r="AL196" s="5">
        <f t="shared" si="39"/>
        <v>8.1608346462048953E-2</v>
      </c>
      <c r="AM196" s="5">
        <f t="shared" si="40"/>
        <v>0.10324012317891906</v>
      </c>
      <c r="AN196" s="5">
        <f t="shared" si="41"/>
        <v>9.2529574645995316E-2</v>
      </c>
    </row>
    <row r="197" spans="2:40" x14ac:dyDescent="0.3">
      <c r="B197" s="3">
        <v>43660</v>
      </c>
      <c r="C197" s="4">
        <v>43094160</v>
      </c>
      <c r="D197" s="4">
        <v>9230769</v>
      </c>
      <c r="E197" s="4">
        <v>3232615</v>
      </c>
      <c r="F197" s="4">
        <v>2264123</v>
      </c>
      <c r="G197" s="7">
        <v>1801336</v>
      </c>
      <c r="H197" s="5">
        <f t="shared" si="42"/>
        <v>4.1800002598960044E-2</v>
      </c>
      <c r="I197" s="5">
        <f t="shared" si="34"/>
        <v>0.10363807913342882</v>
      </c>
      <c r="J197" s="5">
        <f t="shared" si="35"/>
        <v>-1.0309289715021874E-2</v>
      </c>
      <c r="K197" s="5">
        <f t="shared" si="36"/>
        <v>0.11513432192936301</v>
      </c>
      <c r="L197" s="5">
        <v>0.21419999832923997</v>
      </c>
      <c r="M197" s="5">
        <v>0.35019996708833251</v>
      </c>
      <c r="N197" s="5">
        <v>0.70039983109649617</v>
      </c>
      <c r="O197" s="5">
        <v>0.79559988569525597</v>
      </c>
      <c r="P197" s="4">
        <f>VLOOKUP(B197,'Channel wise traffic'!$B$3:$F$368,2,FALSE)</f>
        <v>15513897</v>
      </c>
      <c r="Q197" s="4">
        <f>VLOOKUP(B197,'Channel wise traffic'!$B$3:$F$368,3,FALSE)</f>
        <v>11635423</v>
      </c>
      <c r="R197" s="4">
        <f>VLOOKUP(B197,'Channel wise traffic'!$B$3:$F$368,4,)</f>
        <v>4740357</v>
      </c>
      <c r="S197" s="4">
        <f>VLOOKUP(B197,'Channel wise traffic'!$B$3:$F$368,5,)</f>
        <v>11204481</v>
      </c>
      <c r="T197" s="5">
        <f>VLOOKUP(B197,'Channel wise traffic'!$B$3:$J$368,6,)</f>
        <v>-1.0309272431501371E-2</v>
      </c>
      <c r="U197" s="5">
        <f>VLOOKUP(B197,'Channel wise traffic'!$B$3:$J$368,7,)</f>
        <v>-1.0309251166895295E-2</v>
      </c>
      <c r="V197" s="5">
        <f>VLOOKUP(B197,'Channel wise traffic'!$B$3:$J$368,8,)</f>
        <v>-1.0309336464473184E-2</v>
      </c>
      <c r="W197" s="5">
        <f>VLOOKUP(B197,'Channel wise traffic'!$B$3:$J$368,9,)</f>
        <v>-1.0309335719418278E-2</v>
      </c>
      <c r="X197" s="4">
        <f>VLOOKUP(B197,'Supporting Data'!$B$3:$J$368,2,)</f>
        <v>395422</v>
      </c>
      <c r="Y197" s="5">
        <f>VLOOKUP(B197,'Supporting Data'!$B$3:$J$368,3,)</f>
        <v>0.17</v>
      </c>
      <c r="Z197" s="4">
        <f>VLOOKUP(B197,'Supporting Data'!$B$3:$J$368,4,)</f>
        <v>38</v>
      </c>
      <c r="AA197" s="4">
        <f>VLOOKUP(B197,'Supporting Data'!$B$3:$J$368,5,)</f>
        <v>22</v>
      </c>
      <c r="AB197" s="4">
        <f>VLOOKUP(B197,'Supporting Data'!$B$3:$J$368,6,)</f>
        <v>26</v>
      </c>
      <c r="AC197" s="4">
        <f>VLOOKUP(B197,'Supporting Data'!$B$3:$J$368,7,)</f>
        <v>399</v>
      </c>
      <c r="AD197" s="4">
        <f>VLOOKUP(B197,'Supporting Data'!$B$3:$J$368,8,)</f>
        <v>35</v>
      </c>
      <c r="AE197" s="5">
        <f>VLOOKUP(B197,'Supporting Data'!$B$3:$J$368,9,)</f>
        <v>0.92</v>
      </c>
      <c r="AF197" s="5">
        <f t="shared" si="37"/>
        <v>-1.0309289715021853E-2</v>
      </c>
      <c r="AG197" s="4">
        <f t="shared" si="43"/>
        <v>9230769</v>
      </c>
      <c r="AH197" s="4">
        <f t="shared" si="44"/>
        <v>3232615</v>
      </c>
      <c r="AI197" s="4">
        <f t="shared" si="45"/>
        <v>2264123</v>
      </c>
      <c r="AJ197" s="4">
        <f t="shared" si="46"/>
        <v>1801336</v>
      </c>
      <c r="AK197" s="5">
        <f t="shared" si="38"/>
        <v>9.4845364883495709E-3</v>
      </c>
      <c r="AL197" s="5">
        <f t="shared" si="39"/>
        <v>2.947424001549015E-2</v>
      </c>
      <c r="AM197" s="5">
        <f t="shared" si="40"/>
        <v>6.0358469738573062E-2</v>
      </c>
      <c r="AN197" s="5">
        <f t="shared" si="41"/>
        <v>0.10363807913342882</v>
      </c>
    </row>
    <row r="198" spans="2:40" x14ac:dyDescent="0.3">
      <c r="B198" s="3">
        <v>43661</v>
      </c>
      <c r="C198" s="4">
        <v>21500167</v>
      </c>
      <c r="D198" s="4">
        <v>5590043</v>
      </c>
      <c r="E198" s="4">
        <v>2236017</v>
      </c>
      <c r="F198" s="4">
        <v>1599646</v>
      </c>
      <c r="G198" s="7">
        <v>1298593</v>
      </c>
      <c r="H198" s="5">
        <f t="shared" si="42"/>
        <v>6.0399205271289287E-2</v>
      </c>
      <c r="I198" s="5">
        <f t="shared" si="34"/>
        <v>1.1029829667104307E-2</v>
      </c>
      <c r="J198" s="5">
        <f t="shared" si="35"/>
        <v>1.0204109920066262E-2</v>
      </c>
      <c r="K198" s="5">
        <f t="shared" si="36"/>
        <v>8.1737912064450136E-4</v>
      </c>
      <c r="L198" s="5">
        <v>0.25999998046526801</v>
      </c>
      <c r="M198" s="5">
        <v>0.39999996422209988</v>
      </c>
      <c r="N198" s="5">
        <v>0.71539974874967405</v>
      </c>
      <c r="O198" s="5">
        <v>0.8118002358021712</v>
      </c>
      <c r="P198" s="4">
        <f>VLOOKUP(B198,'Channel wise traffic'!$B$3:$F$368,2,FALSE)</f>
        <v>7740060</v>
      </c>
      <c r="Q198" s="4">
        <f>VLOOKUP(B198,'Channel wise traffic'!$B$3:$F$368,3,FALSE)</f>
        <v>5805045</v>
      </c>
      <c r="R198" s="4">
        <f>VLOOKUP(B198,'Channel wise traffic'!$B$3:$F$368,4,)</f>
        <v>2365018</v>
      </c>
      <c r="S198" s="4">
        <f>VLOOKUP(B198,'Channel wise traffic'!$B$3:$F$368,5,)</f>
        <v>5590043</v>
      </c>
      <c r="T198" s="5">
        <f>VLOOKUP(B198,'Channel wise traffic'!$B$3:$J$368,6,)</f>
        <v>1.0204157545207204E-2</v>
      </c>
      <c r="U198" s="5">
        <f>VLOOKUP(B198,'Channel wise traffic'!$B$3:$J$368,7,)</f>
        <v>1.0204113595832398E-2</v>
      </c>
      <c r="V198" s="5">
        <f>VLOOKUP(B198,'Channel wise traffic'!$B$3:$J$368,8,)</f>
        <v>1.0204051122343127E-2</v>
      </c>
      <c r="W198" s="5">
        <f>VLOOKUP(B198,'Channel wise traffic'!$B$3:$J$368,9,)</f>
        <v>1.0204066880416196E-2</v>
      </c>
      <c r="X198" s="4">
        <f>VLOOKUP(B198,'Supporting Data'!$B$3:$J$368,2,)</f>
        <v>392725</v>
      </c>
      <c r="Y198" s="5">
        <f>VLOOKUP(B198,'Supporting Data'!$B$3:$J$368,3,)</f>
        <v>0.18</v>
      </c>
      <c r="Z198" s="4">
        <f>VLOOKUP(B198,'Supporting Data'!$B$3:$J$368,4,)</f>
        <v>39</v>
      </c>
      <c r="AA198" s="4">
        <f>VLOOKUP(B198,'Supporting Data'!$B$3:$J$368,5,)</f>
        <v>22</v>
      </c>
      <c r="AB198" s="4">
        <f>VLOOKUP(B198,'Supporting Data'!$B$3:$J$368,6,)</f>
        <v>27</v>
      </c>
      <c r="AC198" s="4">
        <f>VLOOKUP(B198,'Supporting Data'!$B$3:$J$368,7,)</f>
        <v>353</v>
      </c>
      <c r="AD198" s="4">
        <f>VLOOKUP(B198,'Supporting Data'!$B$3:$J$368,8,)</f>
        <v>32</v>
      </c>
      <c r="AE198" s="5">
        <f>VLOOKUP(B198,'Supporting Data'!$B$3:$J$368,9,)</f>
        <v>0.94</v>
      </c>
      <c r="AF198" s="5">
        <f t="shared" si="37"/>
        <v>1.0204109920066224E-2</v>
      </c>
      <c r="AG198" s="4">
        <f t="shared" si="43"/>
        <v>5590043</v>
      </c>
      <c r="AH198" s="4">
        <f t="shared" si="44"/>
        <v>2236017</v>
      </c>
      <c r="AI198" s="4">
        <f t="shared" si="45"/>
        <v>1599646</v>
      </c>
      <c r="AJ198" s="4">
        <f t="shared" si="46"/>
        <v>1298593</v>
      </c>
      <c r="AK198" s="5">
        <f t="shared" si="38"/>
        <v>6.1224594402700339E-2</v>
      </c>
      <c r="AL198" s="5">
        <f t="shared" si="39"/>
        <v>0.10544238370325343</v>
      </c>
      <c r="AM198" s="5">
        <f t="shared" si="40"/>
        <v>4.1666775197634953E-2</v>
      </c>
      <c r="AN198" s="5">
        <f t="shared" si="41"/>
        <v>1.1029829667104307E-2</v>
      </c>
    </row>
    <row r="199" spans="2:40" x14ac:dyDescent="0.3">
      <c r="B199" s="3">
        <v>43662</v>
      </c>
      <c r="C199" s="4">
        <v>20631473</v>
      </c>
      <c r="D199" s="4">
        <v>2063147</v>
      </c>
      <c r="E199" s="4">
        <v>817006</v>
      </c>
      <c r="F199" s="4">
        <v>596414</v>
      </c>
      <c r="G199" s="7">
        <v>498841</v>
      </c>
      <c r="H199" s="5">
        <f t="shared" si="42"/>
        <v>2.4178642019404045E-2</v>
      </c>
      <c r="I199" s="5">
        <f>(G199/G192)-1</f>
        <v>-0.63082013655867986</v>
      </c>
      <c r="J199" s="5">
        <f t="shared" si="35"/>
        <v>-9.5238095238095233E-2</v>
      </c>
      <c r="K199" s="5">
        <f>(H199/H192)-1</f>
        <v>-0.59195909830169868</v>
      </c>
      <c r="L199" s="5">
        <v>9.9999985459109E-2</v>
      </c>
      <c r="M199" s="5">
        <v>0.39599989724435536</v>
      </c>
      <c r="N199" s="5">
        <v>0.72999953488713665</v>
      </c>
      <c r="O199" s="5">
        <v>0.83640055397760615</v>
      </c>
      <c r="P199" s="4">
        <f>VLOOKUP(B199,'Channel wise traffic'!$B$3:$F$368,2,FALSE)</f>
        <v>7427330</v>
      </c>
      <c r="Q199" s="4">
        <f>VLOOKUP(B199,'Channel wise traffic'!$B$3:$F$368,3,FALSE)</f>
        <v>5570497</v>
      </c>
      <c r="R199" s="4">
        <f>VLOOKUP(B199,'Channel wise traffic'!$B$3:$F$368,4,)</f>
        <v>2269462</v>
      </c>
      <c r="S199" s="4">
        <f>VLOOKUP(B199,'Channel wise traffic'!$B$3:$F$368,5,)</f>
        <v>5364183</v>
      </c>
      <c r="T199" s="5">
        <f>VLOOKUP(B199,'Channel wise traffic'!$B$3:$J$368,6,)</f>
        <v>-9.5238072035193855E-2</v>
      </c>
      <c r="U199" s="5">
        <f>VLOOKUP(B199,'Channel wise traffic'!$B$3:$J$368,7,)</f>
        <v>-9.5238226721192198E-2</v>
      </c>
      <c r="V199" s="5">
        <f>VLOOKUP(B199,'Channel wise traffic'!$B$3:$J$368,8,)</f>
        <v>-9.5237829459342227E-2</v>
      </c>
      <c r="W199" s="5">
        <f>VLOOKUP(B199,'Channel wise traffic'!$B$3:$J$368,9,)</f>
        <v>-9.5237966729708856E-2</v>
      </c>
      <c r="X199" s="4">
        <f>VLOOKUP(B199,'Supporting Data'!$B$3:$J$368,2,)</f>
        <v>387617</v>
      </c>
      <c r="Y199" s="5">
        <f>VLOOKUP(B199,'Supporting Data'!$B$3:$J$368,3,)</f>
        <v>0.17</v>
      </c>
      <c r="Z199" s="4">
        <f>VLOOKUP(B199,'Supporting Data'!$B$3:$J$368,4,)</f>
        <v>38</v>
      </c>
      <c r="AA199" s="4">
        <f>VLOOKUP(B199,'Supporting Data'!$B$3:$J$368,5,)</f>
        <v>20</v>
      </c>
      <c r="AB199" s="4">
        <f>VLOOKUP(B199,'Supporting Data'!$B$3:$J$368,6,)</f>
        <v>30</v>
      </c>
      <c r="AC199" s="4">
        <f>VLOOKUP(B199,'Supporting Data'!$B$3:$J$368,7,)</f>
        <v>458</v>
      </c>
      <c r="AD199" s="4">
        <f>VLOOKUP(B199,'Supporting Data'!$B$3:$J$368,8,)</f>
        <v>40</v>
      </c>
      <c r="AE199" s="5">
        <f>VLOOKUP(B199,'Supporting Data'!$B$3:$J$368,9,)</f>
        <v>0.95</v>
      </c>
      <c r="AF199" s="5">
        <f t="shared" si="37"/>
        <v>-9.5238095238095233E-2</v>
      </c>
      <c r="AG199" s="4">
        <f t="shared" si="43"/>
        <v>2063147</v>
      </c>
      <c r="AH199" s="4">
        <f t="shared" si="44"/>
        <v>817006</v>
      </c>
      <c r="AI199" s="4">
        <f t="shared" si="45"/>
        <v>596414</v>
      </c>
      <c r="AJ199" s="4">
        <f t="shared" si="46"/>
        <v>498841</v>
      </c>
      <c r="AK199" s="5">
        <f t="shared" si="38"/>
        <v>-0.63443964014980703</v>
      </c>
      <c r="AL199" s="5">
        <f t="shared" si="39"/>
        <v>-0.63443973042700885</v>
      </c>
      <c r="AM199" s="5">
        <f t="shared" si="40"/>
        <v>-0.63805942749919131</v>
      </c>
      <c r="AN199" s="5">
        <f t="shared" si="41"/>
        <v>-0.63082013655867986</v>
      </c>
    </row>
    <row r="200" spans="2:40" x14ac:dyDescent="0.3">
      <c r="B200" s="3">
        <v>43663</v>
      </c>
      <c r="C200" s="4">
        <v>21500167</v>
      </c>
      <c r="D200" s="4">
        <v>5267540</v>
      </c>
      <c r="E200" s="4">
        <v>2064876</v>
      </c>
      <c r="F200" s="4">
        <v>1552580</v>
      </c>
      <c r="G200" s="7">
        <v>1285847</v>
      </c>
      <c r="H200" s="5">
        <f t="shared" si="42"/>
        <v>5.9806372666779753E-2</v>
      </c>
      <c r="I200" s="5">
        <f t="shared" si="34"/>
        <v>-0.14638004814298977</v>
      </c>
      <c r="J200" s="5">
        <f t="shared" si="35"/>
        <v>-5.7142839601464823E-2</v>
      </c>
      <c r="K200" s="5">
        <f t="shared" si="36"/>
        <v>-9.4645522449875008E-2</v>
      </c>
      <c r="L200" s="5">
        <v>0.24499995744219102</v>
      </c>
      <c r="M200" s="5">
        <v>0.39200006074942001</v>
      </c>
      <c r="N200" s="5">
        <v>0.75189987195357011</v>
      </c>
      <c r="O200" s="5">
        <v>0.82820015715776318</v>
      </c>
      <c r="P200" s="4">
        <f>VLOOKUP(B200,'Channel wise traffic'!$B$3:$F$368,2,FALSE)</f>
        <v>7740060</v>
      </c>
      <c r="Q200" s="4">
        <f>VLOOKUP(B200,'Channel wise traffic'!$B$3:$F$368,3,FALSE)</f>
        <v>5805045</v>
      </c>
      <c r="R200" s="4">
        <f>VLOOKUP(B200,'Channel wise traffic'!$B$3:$F$368,4,)</f>
        <v>2365018</v>
      </c>
      <c r="S200" s="4">
        <f>VLOOKUP(B200,'Channel wise traffic'!$B$3:$F$368,5,)</f>
        <v>5590043</v>
      </c>
      <c r="T200" s="5">
        <f>VLOOKUP(B200,'Channel wise traffic'!$B$3:$J$368,6,)</f>
        <v>-5.7142794495023463E-2</v>
      </c>
      <c r="U200" s="5">
        <f>VLOOKUP(B200,'Channel wise traffic'!$B$3:$J$368,7,)</f>
        <v>-5.7142871064596812E-2</v>
      </c>
      <c r="V200" s="5">
        <f>VLOOKUP(B200,'Channel wise traffic'!$B$3:$J$368,8,)</f>
        <v>-5.7142697675605314E-2</v>
      </c>
      <c r="W200" s="5">
        <f>VLOOKUP(B200,'Channel wise traffic'!$B$3:$J$368,9,)</f>
        <v>-5.7142780037825358E-2</v>
      </c>
      <c r="X200" s="4">
        <f>VLOOKUP(B200,'Supporting Data'!$B$3:$J$368,2,)</f>
        <v>386795</v>
      </c>
      <c r="Y200" s="5">
        <f>VLOOKUP(B200,'Supporting Data'!$B$3:$J$368,3,)</f>
        <v>0.18</v>
      </c>
      <c r="Z200" s="4">
        <f>VLOOKUP(B200,'Supporting Data'!$B$3:$J$368,4,)</f>
        <v>30</v>
      </c>
      <c r="AA200" s="4">
        <f>VLOOKUP(B200,'Supporting Data'!$B$3:$J$368,5,)</f>
        <v>17</v>
      </c>
      <c r="AB200" s="4">
        <f>VLOOKUP(B200,'Supporting Data'!$B$3:$J$368,6,)</f>
        <v>29</v>
      </c>
      <c r="AC200" s="4">
        <f>VLOOKUP(B200,'Supporting Data'!$B$3:$J$368,7,)</f>
        <v>387</v>
      </c>
      <c r="AD200" s="4">
        <f>VLOOKUP(B200,'Supporting Data'!$B$3:$J$368,8,)</f>
        <v>36</v>
      </c>
      <c r="AE200" s="5">
        <f>VLOOKUP(B200,'Supporting Data'!$B$3:$J$368,9,)</f>
        <v>0.93</v>
      </c>
      <c r="AF200" s="5">
        <f t="shared" si="37"/>
        <v>-5.714283960146483E-2</v>
      </c>
      <c r="AG200" s="4">
        <f t="shared" si="43"/>
        <v>5267540</v>
      </c>
      <c r="AH200" s="4">
        <f t="shared" si="44"/>
        <v>2064875.9999999998</v>
      </c>
      <c r="AI200" s="4">
        <f t="shared" si="45"/>
        <v>1552580</v>
      </c>
      <c r="AJ200" s="4">
        <f t="shared" si="46"/>
        <v>1285847</v>
      </c>
      <c r="AK200" s="5">
        <f t="shared" si="38"/>
        <v>-9.4117665267883788E-2</v>
      </c>
      <c r="AL200" s="5">
        <f t="shared" si="39"/>
        <v>-0.13809218501117004</v>
      </c>
      <c r="AM200" s="5">
        <f t="shared" si="40"/>
        <v>-0.1463801510760554</v>
      </c>
      <c r="AN200" s="5">
        <f t="shared" si="41"/>
        <v>-0.14638004814298977</v>
      </c>
    </row>
    <row r="201" spans="2:40" x14ac:dyDescent="0.3">
      <c r="B201" s="3">
        <v>43664</v>
      </c>
      <c r="C201" s="4">
        <v>22151687</v>
      </c>
      <c r="D201" s="4">
        <v>5759438</v>
      </c>
      <c r="E201" s="4">
        <v>2211624</v>
      </c>
      <c r="F201" s="4">
        <v>1695210</v>
      </c>
      <c r="G201" s="7">
        <v>1445675</v>
      </c>
      <c r="H201" s="5">
        <f t="shared" si="42"/>
        <v>6.5262523797848901E-2</v>
      </c>
      <c r="I201" s="5">
        <f t="shared" si="34"/>
        <v>7.9780559580538757E-2</v>
      </c>
      <c r="J201" s="5">
        <f t="shared" si="35"/>
        <v>3.0303020437004058E-2</v>
      </c>
      <c r="K201" s="5">
        <f t="shared" si="36"/>
        <v>4.8022317863873454E-2</v>
      </c>
      <c r="L201" s="5">
        <v>0.25999997201116104</v>
      </c>
      <c r="M201" s="5">
        <v>0.38399996666341402</v>
      </c>
      <c r="N201" s="5">
        <v>0.76650009223991056</v>
      </c>
      <c r="O201" s="5">
        <v>0.85279994808902737</v>
      </c>
      <c r="P201" s="4">
        <f>VLOOKUP(B201,'Channel wise traffic'!$B$3:$F$368,2,FALSE)</f>
        <v>7974607</v>
      </c>
      <c r="Q201" s="4">
        <f>VLOOKUP(B201,'Channel wise traffic'!$B$3:$F$368,3,FALSE)</f>
        <v>5980955</v>
      </c>
      <c r="R201" s="4">
        <f>VLOOKUP(B201,'Channel wise traffic'!$B$3:$F$368,4,)</f>
        <v>2436685</v>
      </c>
      <c r="S201" s="4">
        <f>VLOOKUP(B201,'Channel wise traffic'!$B$3:$F$368,5,)</f>
        <v>5759438</v>
      </c>
      <c r="T201" s="5">
        <f>VLOOKUP(B201,'Channel wise traffic'!$B$3:$J$368,6,)</f>
        <v>3.0302995067221783E-2</v>
      </c>
      <c r="U201" s="5">
        <f>VLOOKUP(B201,'Channel wise traffic'!$B$3:$J$368,7,)</f>
        <v>3.0302952001233452E-2</v>
      </c>
      <c r="V201" s="5">
        <f>VLOOKUP(B201,'Channel wise traffic'!$B$3:$J$368,8,)</f>
        <v>3.0302940611868445E-2</v>
      </c>
      <c r="W201" s="5">
        <f>VLOOKUP(B201,'Channel wise traffic'!$B$3:$J$368,9,)</f>
        <v>3.0302986935878629E-2</v>
      </c>
      <c r="X201" s="4">
        <f>VLOOKUP(B201,'Supporting Data'!$B$3:$J$368,2,)</f>
        <v>395874</v>
      </c>
      <c r="Y201" s="5">
        <f>VLOOKUP(B201,'Supporting Data'!$B$3:$J$368,3,)</f>
        <v>0.17</v>
      </c>
      <c r="Z201" s="4">
        <f>VLOOKUP(B201,'Supporting Data'!$B$3:$J$368,4,)</f>
        <v>36</v>
      </c>
      <c r="AA201" s="4">
        <f>VLOOKUP(B201,'Supporting Data'!$B$3:$J$368,5,)</f>
        <v>18</v>
      </c>
      <c r="AB201" s="4">
        <f>VLOOKUP(B201,'Supporting Data'!$B$3:$J$368,6,)</f>
        <v>29</v>
      </c>
      <c r="AC201" s="4">
        <f>VLOOKUP(B201,'Supporting Data'!$B$3:$J$368,7,)</f>
        <v>372</v>
      </c>
      <c r="AD201" s="4">
        <f>VLOOKUP(B201,'Supporting Data'!$B$3:$J$368,8,)</f>
        <v>37</v>
      </c>
      <c r="AE201" s="5">
        <f>VLOOKUP(B201,'Supporting Data'!$B$3:$J$368,9,)</f>
        <v>0.94</v>
      </c>
      <c r="AF201" s="5">
        <f t="shared" si="37"/>
        <v>3.0303020437004047E-2</v>
      </c>
      <c r="AG201" s="4">
        <f t="shared" si="43"/>
        <v>5759438</v>
      </c>
      <c r="AH201" s="4">
        <f t="shared" si="44"/>
        <v>2211624</v>
      </c>
      <c r="AI201" s="4">
        <f t="shared" si="45"/>
        <v>1695210</v>
      </c>
      <c r="AJ201" s="4">
        <f t="shared" si="46"/>
        <v>1445675</v>
      </c>
      <c r="AK201" s="5">
        <f t="shared" si="38"/>
        <v>8.2338477636348051E-2</v>
      </c>
      <c r="AL201" s="5">
        <f t="shared" si="39"/>
        <v>2.8757545465836198E-2</v>
      </c>
      <c r="AM201" s="5">
        <f t="shared" si="40"/>
        <v>5.9015131732659043E-2</v>
      </c>
      <c r="AN201" s="5">
        <f t="shared" si="41"/>
        <v>7.9780559580538757E-2</v>
      </c>
    </row>
    <row r="202" spans="2:40" x14ac:dyDescent="0.3">
      <c r="B202" s="3">
        <v>43665</v>
      </c>
      <c r="C202" s="4">
        <v>22586034</v>
      </c>
      <c r="D202" s="4">
        <v>5872368</v>
      </c>
      <c r="E202" s="4">
        <v>2442905</v>
      </c>
      <c r="F202" s="4">
        <v>1783320</v>
      </c>
      <c r="G202" s="7">
        <v>1491569</v>
      </c>
      <c r="H202" s="5">
        <f t="shared" si="42"/>
        <v>6.6039438353807489E-2</v>
      </c>
      <c r="I202" s="5">
        <f t="shared" si="34"/>
        <v>8.3752028081066632E-2</v>
      </c>
      <c r="J202" s="5">
        <f t="shared" si="35"/>
        <v>8.3333373303954517E-2</v>
      </c>
      <c r="K202" s="5">
        <f t="shared" si="36"/>
        <v>3.8645054922947786E-4</v>
      </c>
      <c r="L202" s="5">
        <v>0.25999996280887561</v>
      </c>
      <c r="M202" s="5">
        <v>0.41599998501456315</v>
      </c>
      <c r="N202" s="5">
        <v>0.72999973392334128</v>
      </c>
      <c r="O202" s="5">
        <v>0.83640008523428211</v>
      </c>
      <c r="P202" s="4">
        <f>VLOOKUP(B202,'Channel wise traffic'!$B$3:$F$368,2,FALSE)</f>
        <v>8130972</v>
      </c>
      <c r="Q202" s="4">
        <f>VLOOKUP(B202,'Channel wise traffic'!$B$3:$F$368,3,FALSE)</f>
        <v>6098229</v>
      </c>
      <c r="R202" s="4">
        <f>VLOOKUP(B202,'Channel wise traffic'!$B$3:$F$368,4,)</f>
        <v>2484463</v>
      </c>
      <c r="S202" s="4">
        <f>VLOOKUP(B202,'Channel wise traffic'!$B$3:$F$368,5,)</f>
        <v>5872368</v>
      </c>
      <c r="T202" s="5">
        <f>VLOOKUP(B202,'Channel wise traffic'!$B$3:$J$368,6,)</f>
        <v>8.3333422156942838E-2</v>
      </c>
      <c r="U202" s="5">
        <f>VLOOKUP(B202,'Channel wise traffic'!$B$3:$J$368,7,)</f>
        <v>8.3333422156942838E-2</v>
      </c>
      <c r="V202" s="5">
        <f>VLOOKUP(B202,'Channel wise traffic'!$B$3:$J$368,8,)</f>
        <v>8.3333078974827668E-2</v>
      </c>
      <c r="W202" s="5">
        <f>VLOOKUP(B202,'Channel wise traffic'!$B$3:$J$368,9,)</f>
        <v>8.3333210346807185E-2</v>
      </c>
      <c r="X202" s="4">
        <f>VLOOKUP(B202,'Supporting Data'!$B$3:$J$368,2,)</f>
        <v>387761</v>
      </c>
      <c r="Y202" s="5">
        <f>VLOOKUP(B202,'Supporting Data'!$B$3:$J$368,3,)</f>
        <v>0.19</v>
      </c>
      <c r="Z202" s="4">
        <f>VLOOKUP(B202,'Supporting Data'!$B$3:$J$368,4,)</f>
        <v>32</v>
      </c>
      <c r="AA202" s="4">
        <f>VLOOKUP(B202,'Supporting Data'!$B$3:$J$368,5,)</f>
        <v>19</v>
      </c>
      <c r="AB202" s="4">
        <f>VLOOKUP(B202,'Supporting Data'!$B$3:$J$368,6,)</f>
        <v>30</v>
      </c>
      <c r="AC202" s="4">
        <f>VLOOKUP(B202,'Supporting Data'!$B$3:$J$368,7,)</f>
        <v>388</v>
      </c>
      <c r="AD202" s="4">
        <f>VLOOKUP(B202,'Supporting Data'!$B$3:$J$368,8,)</f>
        <v>40</v>
      </c>
      <c r="AE202" s="5">
        <f>VLOOKUP(B202,'Supporting Data'!$B$3:$J$368,9,)</f>
        <v>0.94</v>
      </c>
      <c r="AF202" s="5">
        <f t="shared" si="37"/>
        <v>8.3333373303954614E-2</v>
      </c>
      <c r="AG202" s="4">
        <f t="shared" si="43"/>
        <v>5872368</v>
      </c>
      <c r="AH202" s="4">
        <f t="shared" si="44"/>
        <v>2442905</v>
      </c>
      <c r="AI202" s="4">
        <f t="shared" si="45"/>
        <v>1783320</v>
      </c>
      <c r="AJ202" s="4">
        <f t="shared" si="46"/>
        <v>1491569</v>
      </c>
      <c r="AK202" s="5">
        <f t="shared" si="38"/>
        <v>0.13804699188378389</v>
      </c>
      <c r="AL202" s="5">
        <f t="shared" si="39"/>
        <v>0.14909620985768157</v>
      </c>
      <c r="AM202" s="5">
        <f t="shared" si="40"/>
        <v>0.11562717588025206</v>
      </c>
      <c r="AN202" s="5">
        <f t="shared" si="41"/>
        <v>8.3752028081066632E-2</v>
      </c>
    </row>
    <row r="203" spans="2:40" x14ac:dyDescent="0.3">
      <c r="B203" s="3">
        <v>43666</v>
      </c>
      <c r="C203" s="4">
        <v>44440853</v>
      </c>
      <c r="D203" s="4">
        <v>9332579</v>
      </c>
      <c r="E203" s="4">
        <v>3331730</v>
      </c>
      <c r="F203" s="4">
        <v>2152298</v>
      </c>
      <c r="G203" s="7">
        <v>1729156</v>
      </c>
      <c r="H203" s="5">
        <f t="shared" si="42"/>
        <v>3.8909154151474099E-2</v>
      </c>
      <c r="I203" s="5">
        <f t="shared" ref="I203:I266" si="47">(G203/G196)-1</f>
        <v>-9.6020706524949762E-2</v>
      </c>
      <c r="J203" s="5">
        <f t="shared" ref="J203:J266" si="48">(C203/C196)-1</f>
        <v>-9.9999888615998067E-3</v>
      </c>
      <c r="K203" s="5">
        <f t="shared" ref="K203:K265" si="49">(H203/H196)-1</f>
        <v>-8.6889612823776385E-2</v>
      </c>
      <c r="L203" s="5">
        <v>0.20999999707476361</v>
      </c>
      <c r="M203" s="5">
        <v>0.35699992467248337</v>
      </c>
      <c r="N203" s="5">
        <v>0.64600012606063517</v>
      </c>
      <c r="O203" s="5">
        <v>0.803399900943085</v>
      </c>
      <c r="P203" s="4">
        <f>VLOOKUP(B203,'Channel wise traffic'!$B$3:$F$368,2,FALSE)</f>
        <v>15998707</v>
      </c>
      <c r="Q203" s="4">
        <f>VLOOKUP(B203,'Channel wise traffic'!$B$3:$F$368,3,FALSE)</f>
        <v>11999030</v>
      </c>
      <c r="R203" s="4">
        <f>VLOOKUP(B203,'Channel wise traffic'!$B$3:$F$368,4,)</f>
        <v>4888493</v>
      </c>
      <c r="S203" s="4">
        <f>VLOOKUP(B203,'Channel wise traffic'!$B$3:$F$368,5,)</f>
        <v>11554621</v>
      </c>
      <c r="T203" s="5">
        <f>VLOOKUP(B203,'Channel wise traffic'!$B$3:$J$368,6,)</f>
        <v>-9.9999938119998966E-3</v>
      </c>
      <c r="U203" s="5">
        <f>VLOOKUP(B203,'Channel wise traffic'!$B$3:$J$368,7,)</f>
        <v>-9.9999735978650861E-3</v>
      </c>
      <c r="V203" s="5">
        <f>VLOOKUP(B203,'Channel wise traffic'!$B$3:$J$368,8,)</f>
        <v>-1.0000056704588589E-2</v>
      </c>
      <c r="W203" s="5">
        <f>VLOOKUP(B203,'Channel wise traffic'!$B$3:$J$368,9,)</f>
        <v>-1.0000055692000909E-2</v>
      </c>
      <c r="X203" s="4">
        <f>VLOOKUP(B203,'Supporting Data'!$B$3:$J$368,2,)</f>
        <v>406137</v>
      </c>
      <c r="Y203" s="5">
        <f>VLOOKUP(B203,'Supporting Data'!$B$3:$J$368,3,)</f>
        <v>0.17</v>
      </c>
      <c r="Z203" s="4">
        <f>VLOOKUP(B203,'Supporting Data'!$B$3:$J$368,4,)</f>
        <v>34</v>
      </c>
      <c r="AA203" s="4">
        <f>VLOOKUP(B203,'Supporting Data'!$B$3:$J$368,5,)</f>
        <v>22</v>
      </c>
      <c r="AB203" s="4">
        <f>VLOOKUP(B203,'Supporting Data'!$B$3:$J$368,6,)</f>
        <v>30</v>
      </c>
      <c r="AC203" s="4">
        <f>VLOOKUP(B203,'Supporting Data'!$B$3:$J$368,7,)</f>
        <v>358</v>
      </c>
      <c r="AD203" s="4">
        <f>VLOOKUP(B203,'Supporting Data'!$B$3:$J$368,8,)</f>
        <v>37</v>
      </c>
      <c r="AE203" s="5">
        <f>VLOOKUP(B203,'Supporting Data'!$B$3:$J$368,9,)</f>
        <v>0.95</v>
      </c>
      <c r="AF203" s="5">
        <f t="shared" ref="AF203:AF266" si="50">(C203-C196)/C196</f>
        <v>-9.9999888615998084E-3</v>
      </c>
      <c r="AG203" s="4">
        <f t="shared" si="43"/>
        <v>9332579</v>
      </c>
      <c r="AH203" s="4">
        <f t="shared" si="44"/>
        <v>3331730</v>
      </c>
      <c r="AI203" s="4">
        <f t="shared" si="45"/>
        <v>2152298</v>
      </c>
      <c r="AJ203" s="4">
        <f t="shared" si="46"/>
        <v>1729156</v>
      </c>
      <c r="AK203" s="5">
        <f t="shared" ref="AK203:AK266" si="51">(AG203/AG196)-1</f>
        <v>-5.7142871575510235E-2</v>
      </c>
      <c r="AL203" s="5">
        <f t="shared" ref="AL203:AL266" si="52">(AH203/AH196)-1</f>
        <v>-3.8835130711129207E-2</v>
      </c>
      <c r="AM203" s="5">
        <f t="shared" ref="AM203:AM266" si="53">(AI203/AI196)-1</f>
        <v>-0.10479703292950793</v>
      </c>
      <c r="AN203" s="5">
        <f t="shared" ref="AN203:AN266" si="54">(AJ203/AJ196)-1</f>
        <v>-9.6020706524949762E-2</v>
      </c>
    </row>
    <row r="204" spans="2:40" x14ac:dyDescent="0.3">
      <c r="B204" s="3">
        <v>43667</v>
      </c>
      <c r="C204" s="4">
        <v>42645263</v>
      </c>
      <c r="D204" s="4">
        <v>9134615</v>
      </c>
      <c r="E204" s="4">
        <v>2950480</v>
      </c>
      <c r="F204" s="4">
        <v>1926073</v>
      </c>
      <c r="G204" s="7">
        <v>1547407</v>
      </c>
      <c r="H204" s="5">
        <f t="shared" si="42"/>
        <v>3.6285554154045198E-2</v>
      </c>
      <c r="I204" s="5">
        <f t="shared" si="47"/>
        <v>-0.14096703779861175</v>
      </c>
      <c r="J204" s="5">
        <f t="shared" si="48"/>
        <v>-1.0416655064166447E-2</v>
      </c>
      <c r="K204" s="5">
        <f t="shared" si="49"/>
        <v>-0.13192459574277737</v>
      </c>
      <c r="L204" s="5">
        <v>0.2141999921538765</v>
      </c>
      <c r="M204" s="5">
        <v>0.3229999293894707</v>
      </c>
      <c r="N204" s="5">
        <v>0.65279988340880124</v>
      </c>
      <c r="O204" s="5">
        <v>0.80339997497498794</v>
      </c>
      <c r="P204" s="4">
        <f>VLOOKUP(B204,'Channel wise traffic'!$B$3:$F$368,2,FALSE)</f>
        <v>15352294</v>
      </c>
      <c r="Q204" s="4">
        <f>VLOOKUP(B204,'Channel wise traffic'!$B$3:$F$368,3,FALSE)</f>
        <v>11514221</v>
      </c>
      <c r="R204" s="4">
        <f>VLOOKUP(B204,'Channel wise traffic'!$B$3:$F$368,4,)</f>
        <v>4690978</v>
      </c>
      <c r="S204" s="4">
        <f>VLOOKUP(B204,'Channel wise traffic'!$B$3:$F$368,5,)</f>
        <v>11087768</v>
      </c>
      <c r="T204" s="5">
        <f>VLOOKUP(B204,'Channel wise traffic'!$B$3:$J$368,6,)</f>
        <v>-1.0416660623697616E-2</v>
      </c>
      <c r="U204" s="5">
        <f>VLOOKUP(B204,'Channel wise traffic'!$B$3:$J$368,7,)</f>
        <v>-1.0416638913772203E-2</v>
      </c>
      <c r="V204" s="5">
        <f>VLOOKUP(B204,'Channel wise traffic'!$B$3:$J$368,8,)</f>
        <v>-1.0416725997641096E-2</v>
      </c>
      <c r="W204" s="5">
        <f>VLOOKUP(B204,'Channel wise traffic'!$B$3:$J$368,9,)</f>
        <v>-1.0416635986976952E-2</v>
      </c>
      <c r="X204" s="4">
        <f>VLOOKUP(B204,'Supporting Data'!$B$3:$J$368,2,)</f>
        <v>386278</v>
      </c>
      <c r="Y204" s="5">
        <f>VLOOKUP(B204,'Supporting Data'!$B$3:$J$368,3,)</f>
        <v>0.19</v>
      </c>
      <c r="Z204" s="4">
        <f>VLOOKUP(B204,'Supporting Data'!$B$3:$J$368,4,)</f>
        <v>35</v>
      </c>
      <c r="AA204" s="4">
        <f>VLOOKUP(B204,'Supporting Data'!$B$3:$J$368,5,)</f>
        <v>22</v>
      </c>
      <c r="AB204" s="4">
        <f>VLOOKUP(B204,'Supporting Data'!$B$3:$J$368,6,)</f>
        <v>28</v>
      </c>
      <c r="AC204" s="4">
        <f>VLOOKUP(B204,'Supporting Data'!$B$3:$J$368,7,)</f>
        <v>396</v>
      </c>
      <c r="AD204" s="4">
        <f>VLOOKUP(B204,'Supporting Data'!$B$3:$J$368,8,)</f>
        <v>34</v>
      </c>
      <c r="AE204" s="5">
        <f>VLOOKUP(B204,'Supporting Data'!$B$3:$J$368,9,)</f>
        <v>0.93</v>
      </c>
      <c r="AF204" s="5">
        <f t="shared" si="50"/>
        <v>-1.0416655064166468E-2</v>
      </c>
      <c r="AG204" s="4">
        <f t="shared" si="43"/>
        <v>9134615</v>
      </c>
      <c r="AH204" s="4">
        <f t="shared" si="44"/>
        <v>2950480</v>
      </c>
      <c r="AI204" s="4">
        <f t="shared" si="45"/>
        <v>1926072.9999999998</v>
      </c>
      <c r="AJ204" s="4">
        <f t="shared" si="46"/>
        <v>1547407</v>
      </c>
      <c r="AK204" s="5">
        <f t="shared" si="51"/>
        <v>-1.0416683593750475E-2</v>
      </c>
      <c r="AL204" s="5">
        <f t="shared" si="52"/>
        <v>-8.7277637454506674E-2</v>
      </c>
      <c r="AM204" s="5">
        <f t="shared" si="53"/>
        <v>-0.14930725936709277</v>
      </c>
      <c r="AN204" s="5">
        <f t="shared" si="54"/>
        <v>-0.14096703779861175</v>
      </c>
    </row>
    <row r="205" spans="2:40" x14ac:dyDescent="0.3">
      <c r="B205" s="3">
        <v>43668</v>
      </c>
      <c r="C205" s="4">
        <v>21500167</v>
      </c>
      <c r="D205" s="4">
        <v>5321291</v>
      </c>
      <c r="E205" s="4">
        <v>2128516</v>
      </c>
      <c r="F205" s="4">
        <v>1553817</v>
      </c>
      <c r="G205" s="7">
        <v>1286871</v>
      </c>
      <c r="H205" s="5">
        <f t="shared" si="42"/>
        <v>5.9854000203812367E-2</v>
      </c>
      <c r="I205" s="5">
        <f t="shared" si="47"/>
        <v>-9.0266927359072824E-3</v>
      </c>
      <c r="J205" s="5">
        <f t="shared" si="48"/>
        <v>0</v>
      </c>
      <c r="K205" s="5">
        <f t="shared" si="49"/>
        <v>-9.0266927359072824E-3</v>
      </c>
      <c r="L205" s="5">
        <v>0.24749998453500385</v>
      </c>
      <c r="M205" s="5">
        <v>0.39999992483027147</v>
      </c>
      <c r="N205" s="5">
        <v>0.7300001503394854</v>
      </c>
      <c r="O205" s="5">
        <v>0.82819984592780227</v>
      </c>
      <c r="P205" s="4">
        <f>VLOOKUP(B205,'Channel wise traffic'!$B$3:$F$368,2,FALSE)</f>
        <v>7740060</v>
      </c>
      <c r="Q205" s="4">
        <f>VLOOKUP(B205,'Channel wise traffic'!$B$3:$F$368,3,FALSE)</f>
        <v>5805045</v>
      </c>
      <c r="R205" s="4">
        <f>VLOOKUP(B205,'Channel wise traffic'!$B$3:$F$368,4,)</f>
        <v>2365018</v>
      </c>
      <c r="S205" s="4">
        <f>VLOOKUP(B205,'Channel wise traffic'!$B$3:$F$368,5,)</f>
        <v>5590043</v>
      </c>
      <c r="T205" s="5">
        <f>VLOOKUP(B205,'Channel wise traffic'!$B$3:$J$368,6,)</f>
        <v>0</v>
      </c>
      <c r="U205" s="5">
        <f>VLOOKUP(B205,'Channel wise traffic'!$B$3:$J$368,7,)</f>
        <v>0</v>
      </c>
      <c r="V205" s="5">
        <f>VLOOKUP(B205,'Channel wise traffic'!$B$3:$J$368,8,)</f>
        <v>0</v>
      </c>
      <c r="W205" s="5">
        <f>VLOOKUP(B205,'Channel wise traffic'!$B$3:$J$368,9,)</f>
        <v>0</v>
      </c>
      <c r="X205" s="4">
        <f>VLOOKUP(B205,'Supporting Data'!$B$3:$J$368,2,)</f>
        <v>385427</v>
      </c>
      <c r="Y205" s="5">
        <f>VLOOKUP(B205,'Supporting Data'!$B$3:$J$368,3,)</f>
        <v>0.19</v>
      </c>
      <c r="Z205" s="4">
        <f>VLOOKUP(B205,'Supporting Data'!$B$3:$J$368,4,)</f>
        <v>33</v>
      </c>
      <c r="AA205" s="4">
        <f>VLOOKUP(B205,'Supporting Data'!$B$3:$J$368,5,)</f>
        <v>17</v>
      </c>
      <c r="AB205" s="4">
        <f>VLOOKUP(B205,'Supporting Data'!$B$3:$J$368,6,)</f>
        <v>28</v>
      </c>
      <c r="AC205" s="4">
        <f>VLOOKUP(B205,'Supporting Data'!$B$3:$J$368,7,)</f>
        <v>372</v>
      </c>
      <c r="AD205" s="4">
        <f>VLOOKUP(B205,'Supporting Data'!$B$3:$J$368,8,)</f>
        <v>32</v>
      </c>
      <c r="AE205" s="5">
        <f>VLOOKUP(B205,'Supporting Data'!$B$3:$J$368,9,)</f>
        <v>0.94</v>
      </c>
      <c r="AF205" s="5">
        <f t="shared" si="50"/>
        <v>0</v>
      </c>
      <c r="AG205" s="4">
        <f t="shared" si="43"/>
        <v>5321291</v>
      </c>
      <c r="AH205" s="4">
        <f t="shared" si="44"/>
        <v>2128516</v>
      </c>
      <c r="AI205" s="4">
        <f t="shared" si="45"/>
        <v>1553817</v>
      </c>
      <c r="AJ205" s="4">
        <f t="shared" si="46"/>
        <v>1286871</v>
      </c>
      <c r="AK205" s="5">
        <f t="shared" si="51"/>
        <v>-4.8076911036283643E-2</v>
      </c>
      <c r="AL205" s="5">
        <f t="shared" si="52"/>
        <v>-4.8077004781269528E-2</v>
      </c>
      <c r="AM205" s="5">
        <f t="shared" si="53"/>
        <v>-2.8649463693842248E-2</v>
      </c>
      <c r="AN205" s="5">
        <f t="shared" si="54"/>
        <v>-9.0266927359072824E-3</v>
      </c>
    </row>
    <row r="206" spans="2:40" x14ac:dyDescent="0.3">
      <c r="B206" s="3">
        <v>43669</v>
      </c>
      <c r="C206" s="4">
        <v>21282993</v>
      </c>
      <c r="D206" s="4">
        <v>5054710</v>
      </c>
      <c r="E206" s="4">
        <v>2001665</v>
      </c>
      <c r="F206" s="4">
        <v>1505052</v>
      </c>
      <c r="G206" s="7">
        <v>1172435</v>
      </c>
      <c r="H206" s="5">
        <f t="shared" si="42"/>
        <v>5.5087881671529941E-2</v>
      </c>
      <c r="I206" s="5">
        <f>(G206/G199)-1</f>
        <v>1.3503180372102532</v>
      </c>
      <c r="J206" s="5">
        <f t="shared" si="48"/>
        <v>3.1578937674493712E-2</v>
      </c>
      <c r="K206" s="5">
        <f>(H206/H199)-1</f>
        <v>1.2783695472773182</v>
      </c>
      <c r="L206" s="5">
        <v>0.2374999606493316</v>
      </c>
      <c r="M206" s="5">
        <v>0.3959999683463542</v>
      </c>
      <c r="N206" s="5">
        <v>0.75190004321402437</v>
      </c>
      <c r="O206" s="5">
        <v>0.77899966247013397</v>
      </c>
      <c r="P206" s="4">
        <f>VLOOKUP(B206,'Channel wise traffic'!$B$3:$F$368,2,FALSE)</f>
        <v>7661877</v>
      </c>
      <c r="Q206" s="4">
        <f>VLOOKUP(B206,'Channel wise traffic'!$B$3:$F$368,3,FALSE)</f>
        <v>5746408</v>
      </c>
      <c r="R206" s="4">
        <f>VLOOKUP(B206,'Channel wise traffic'!$B$3:$F$368,4,)</f>
        <v>2341129</v>
      </c>
      <c r="S206" s="4">
        <f>VLOOKUP(B206,'Channel wise traffic'!$B$3:$F$368,5,)</f>
        <v>5533578</v>
      </c>
      <c r="T206" s="5">
        <f>VLOOKUP(B206,'Channel wise traffic'!$B$3:$J$368,6,)</f>
        <v>3.1578911937398813E-2</v>
      </c>
      <c r="U206" s="5">
        <f>VLOOKUP(B206,'Channel wise traffic'!$B$3:$J$368,7,)</f>
        <v>3.1579049409774296E-2</v>
      </c>
      <c r="V206" s="5">
        <f>VLOOKUP(B206,'Channel wise traffic'!$B$3:$J$368,8,)</f>
        <v>3.1578849965322231E-2</v>
      </c>
      <c r="W206" s="5">
        <f>VLOOKUP(B206,'Channel wise traffic'!$B$3:$J$368,9,)</f>
        <v>3.1578900272418053E-2</v>
      </c>
      <c r="X206" s="4">
        <f>VLOOKUP(B206,'Supporting Data'!$B$3:$J$368,2,)</f>
        <v>390237</v>
      </c>
      <c r="Y206" s="5">
        <f>VLOOKUP(B206,'Supporting Data'!$B$3:$J$368,3,)</f>
        <v>0.19</v>
      </c>
      <c r="Z206" s="4">
        <f>VLOOKUP(B206,'Supporting Data'!$B$3:$J$368,4,)</f>
        <v>32</v>
      </c>
      <c r="AA206" s="4">
        <f>VLOOKUP(B206,'Supporting Data'!$B$3:$J$368,5,)</f>
        <v>18</v>
      </c>
      <c r="AB206" s="4">
        <f>VLOOKUP(B206,'Supporting Data'!$B$3:$J$368,6,)</f>
        <v>25</v>
      </c>
      <c r="AC206" s="4">
        <f>VLOOKUP(B206,'Supporting Data'!$B$3:$J$368,7,)</f>
        <v>382</v>
      </c>
      <c r="AD206" s="4">
        <f>VLOOKUP(B206,'Supporting Data'!$B$3:$J$368,8,)</f>
        <v>35</v>
      </c>
      <c r="AE206" s="5">
        <f>VLOOKUP(B206,'Supporting Data'!$B$3:$J$368,9,)</f>
        <v>0.93</v>
      </c>
      <c r="AF206" s="5">
        <f t="shared" si="50"/>
        <v>3.1578937674493719E-2</v>
      </c>
      <c r="AG206" s="4">
        <f t="shared" si="43"/>
        <v>5054710</v>
      </c>
      <c r="AH206" s="4">
        <f t="shared" si="44"/>
        <v>2001665</v>
      </c>
      <c r="AI206" s="4">
        <f t="shared" si="45"/>
        <v>1505052</v>
      </c>
      <c r="AJ206" s="4">
        <f t="shared" si="46"/>
        <v>1172435</v>
      </c>
      <c r="AK206" s="5">
        <f t="shared" si="51"/>
        <v>1.4499999272955346</v>
      </c>
      <c r="AL206" s="5">
        <f t="shared" si="52"/>
        <v>1.4500003671943658</v>
      </c>
      <c r="AM206" s="5">
        <f t="shared" si="53"/>
        <v>1.5235021310700287</v>
      </c>
      <c r="AN206" s="5">
        <f t="shared" si="54"/>
        <v>1.3503180372102532</v>
      </c>
    </row>
    <row r="207" spans="2:40" x14ac:dyDescent="0.3">
      <c r="B207" s="3">
        <v>43670</v>
      </c>
      <c r="C207" s="4">
        <v>21934513</v>
      </c>
      <c r="D207" s="4">
        <v>5593301</v>
      </c>
      <c r="E207" s="4">
        <v>2192574</v>
      </c>
      <c r="F207" s="4">
        <v>1536555</v>
      </c>
      <c r="G207" s="7">
        <v>1297775</v>
      </c>
      <c r="H207" s="5">
        <f t="shared" si="42"/>
        <v>5.9165890758550235E-2</v>
      </c>
      <c r="I207" s="5">
        <f t="shared" si="47"/>
        <v>9.2763758052085699E-3</v>
      </c>
      <c r="J207" s="5">
        <f t="shared" si="48"/>
        <v>2.0201982617158221E-2</v>
      </c>
      <c r="K207" s="5">
        <f t="shared" si="49"/>
        <v>-1.0709258556743761E-2</v>
      </c>
      <c r="L207" s="5">
        <v>0.25500000843419685</v>
      </c>
      <c r="M207" s="5">
        <v>0.39200000143028241</v>
      </c>
      <c r="N207" s="5">
        <v>0.70079960813181219</v>
      </c>
      <c r="O207" s="5">
        <v>0.84460042107181321</v>
      </c>
      <c r="P207" s="4">
        <f>VLOOKUP(B207,'Channel wise traffic'!$B$3:$F$368,2,FALSE)</f>
        <v>7896424</v>
      </c>
      <c r="Q207" s="4">
        <f>VLOOKUP(B207,'Channel wise traffic'!$B$3:$F$368,3,FALSE)</f>
        <v>5922318</v>
      </c>
      <c r="R207" s="4">
        <f>VLOOKUP(B207,'Channel wise traffic'!$B$3:$F$368,4,)</f>
        <v>2412796</v>
      </c>
      <c r="S207" s="4">
        <f>VLOOKUP(B207,'Channel wise traffic'!$B$3:$F$368,5,)</f>
        <v>5702973</v>
      </c>
      <c r="T207" s="5">
        <f>VLOOKUP(B207,'Channel wise traffic'!$B$3:$J$368,6,)</f>
        <v>2.0201910579504601E-2</v>
      </c>
      <c r="U207" s="5">
        <f>VLOOKUP(B207,'Channel wise traffic'!$B$3:$J$368,7,)</f>
        <v>2.0201910579504601E-2</v>
      </c>
      <c r="V207" s="5">
        <f>VLOOKUP(B207,'Channel wise traffic'!$B$3:$J$368,8,)</f>
        <v>2.0201960407912223E-2</v>
      </c>
      <c r="W207" s="5">
        <f>VLOOKUP(B207,'Channel wise traffic'!$B$3:$J$368,9,)</f>
        <v>2.0201991290585752E-2</v>
      </c>
      <c r="X207" s="4">
        <f>VLOOKUP(B207,'Supporting Data'!$B$3:$J$368,2,)</f>
        <v>393045</v>
      </c>
      <c r="Y207" s="5">
        <f>VLOOKUP(B207,'Supporting Data'!$B$3:$J$368,3,)</f>
        <v>0.19</v>
      </c>
      <c r="Z207" s="4">
        <f>VLOOKUP(B207,'Supporting Data'!$B$3:$J$368,4,)</f>
        <v>39</v>
      </c>
      <c r="AA207" s="4">
        <f>VLOOKUP(B207,'Supporting Data'!$B$3:$J$368,5,)</f>
        <v>22</v>
      </c>
      <c r="AB207" s="4">
        <f>VLOOKUP(B207,'Supporting Data'!$B$3:$J$368,6,)</f>
        <v>29</v>
      </c>
      <c r="AC207" s="4">
        <f>VLOOKUP(B207,'Supporting Data'!$B$3:$J$368,7,)</f>
        <v>360</v>
      </c>
      <c r="AD207" s="4">
        <f>VLOOKUP(B207,'Supporting Data'!$B$3:$J$368,8,)</f>
        <v>31</v>
      </c>
      <c r="AE207" s="5">
        <f>VLOOKUP(B207,'Supporting Data'!$B$3:$J$368,9,)</f>
        <v>0.93</v>
      </c>
      <c r="AF207" s="5">
        <f t="shared" si="50"/>
        <v>2.0201982617158276E-2</v>
      </c>
      <c r="AG207" s="4">
        <f t="shared" si="43"/>
        <v>5593301</v>
      </c>
      <c r="AH207" s="4">
        <f t="shared" si="44"/>
        <v>2192574</v>
      </c>
      <c r="AI207" s="4">
        <f t="shared" si="45"/>
        <v>1536555</v>
      </c>
      <c r="AJ207" s="4">
        <f t="shared" si="46"/>
        <v>1297775</v>
      </c>
      <c r="AK207" s="5">
        <f t="shared" si="51"/>
        <v>6.1843099435409998E-2</v>
      </c>
      <c r="AL207" s="5">
        <f t="shared" si="52"/>
        <v>6.184293875273883E-2</v>
      </c>
      <c r="AM207" s="5">
        <f t="shared" si="53"/>
        <v>-1.0321529325380996E-2</v>
      </c>
      <c r="AN207" s="5">
        <f t="shared" si="54"/>
        <v>9.2763758052085699E-3</v>
      </c>
    </row>
    <row r="208" spans="2:40" x14ac:dyDescent="0.3">
      <c r="B208" s="3">
        <v>43671</v>
      </c>
      <c r="C208" s="4">
        <v>20631473</v>
      </c>
      <c r="D208" s="4">
        <v>5415761</v>
      </c>
      <c r="E208" s="4">
        <v>2122978</v>
      </c>
      <c r="F208" s="4">
        <v>1580769</v>
      </c>
      <c r="G208" s="7">
        <v>1296231</v>
      </c>
      <c r="H208" s="5">
        <f t="shared" si="42"/>
        <v>6.2827845592992801E-2</v>
      </c>
      <c r="I208" s="5">
        <f t="shared" si="47"/>
        <v>-0.10337316478461622</v>
      </c>
      <c r="J208" s="5">
        <f t="shared" si="48"/>
        <v>-6.8627459389436152E-2</v>
      </c>
      <c r="K208" s="5">
        <f t="shared" si="49"/>
        <v>-3.730591560322627E-2</v>
      </c>
      <c r="L208" s="5">
        <v>0.2624999678888657</v>
      </c>
      <c r="M208" s="5">
        <v>0.39199994239036767</v>
      </c>
      <c r="N208" s="5">
        <v>0.74459980272993875</v>
      </c>
      <c r="O208" s="5">
        <v>0.8200002656934694</v>
      </c>
      <c r="P208" s="4">
        <f>VLOOKUP(B208,'Channel wise traffic'!$B$3:$F$368,2,FALSE)</f>
        <v>7427330</v>
      </c>
      <c r="Q208" s="4">
        <f>VLOOKUP(B208,'Channel wise traffic'!$B$3:$F$368,3,FALSE)</f>
        <v>5570497</v>
      </c>
      <c r="R208" s="4">
        <f>VLOOKUP(B208,'Channel wise traffic'!$B$3:$F$368,4,)</f>
        <v>2269462</v>
      </c>
      <c r="S208" s="4">
        <f>VLOOKUP(B208,'Channel wise traffic'!$B$3:$F$368,5,)</f>
        <v>5364183</v>
      </c>
      <c r="T208" s="5">
        <f>VLOOKUP(B208,'Channel wise traffic'!$B$3:$J$368,6,)</f>
        <v>-6.8627457127354408E-2</v>
      </c>
      <c r="U208" s="5">
        <f>VLOOKUP(B208,'Channel wise traffic'!$B$3:$J$368,7,)</f>
        <v>-6.8627501795281876E-2</v>
      </c>
      <c r="V208" s="5">
        <f>VLOOKUP(B208,'Channel wise traffic'!$B$3:$J$368,8,)</f>
        <v>-6.8627253830511492E-2</v>
      </c>
      <c r="W208" s="5">
        <f>VLOOKUP(B208,'Channel wise traffic'!$B$3:$J$368,9,)</f>
        <v>-6.8627355655187183E-2</v>
      </c>
      <c r="X208" s="4">
        <f>VLOOKUP(B208,'Supporting Data'!$B$3:$J$368,2,)</f>
        <v>392465</v>
      </c>
      <c r="Y208" s="5">
        <f>VLOOKUP(B208,'Supporting Data'!$B$3:$J$368,3,)</f>
        <v>0.19</v>
      </c>
      <c r="Z208" s="4">
        <f>VLOOKUP(B208,'Supporting Data'!$B$3:$J$368,4,)</f>
        <v>31</v>
      </c>
      <c r="AA208" s="4">
        <f>VLOOKUP(B208,'Supporting Data'!$B$3:$J$368,5,)</f>
        <v>21</v>
      </c>
      <c r="AB208" s="4">
        <f>VLOOKUP(B208,'Supporting Data'!$B$3:$J$368,6,)</f>
        <v>27</v>
      </c>
      <c r="AC208" s="4">
        <f>VLOOKUP(B208,'Supporting Data'!$B$3:$J$368,7,)</f>
        <v>373</v>
      </c>
      <c r="AD208" s="4">
        <f>VLOOKUP(B208,'Supporting Data'!$B$3:$J$368,8,)</f>
        <v>37</v>
      </c>
      <c r="AE208" s="5">
        <f>VLOOKUP(B208,'Supporting Data'!$B$3:$J$368,9,)</f>
        <v>0.94</v>
      </c>
      <c r="AF208" s="5">
        <f t="shared" si="50"/>
        <v>-6.8627459389436124E-2</v>
      </c>
      <c r="AG208" s="4">
        <f t="shared" si="43"/>
        <v>5415761</v>
      </c>
      <c r="AH208" s="4">
        <f t="shared" si="44"/>
        <v>2122978</v>
      </c>
      <c r="AI208" s="4">
        <f t="shared" si="45"/>
        <v>1580769</v>
      </c>
      <c r="AJ208" s="4">
        <f t="shared" si="46"/>
        <v>1296231</v>
      </c>
      <c r="AK208" s="5">
        <f t="shared" si="51"/>
        <v>-5.9671967994099462E-2</v>
      </c>
      <c r="AL208" s="5">
        <f t="shared" si="52"/>
        <v>-4.0081858399076853E-2</v>
      </c>
      <c r="AM208" s="5">
        <f t="shared" si="53"/>
        <v>-6.7508450280496235E-2</v>
      </c>
      <c r="AN208" s="5">
        <f t="shared" si="54"/>
        <v>-0.10337316478461622</v>
      </c>
    </row>
    <row r="209" spans="2:40" x14ac:dyDescent="0.3">
      <c r="B209" s="3">
        <v>43672</v>
      </c>
      <c r="C209" s="4">
        <v>21065820</v>
      </c>
      <c r="D209" s="4">
        <v>5319119</v>
      </c>
      <c r="E209" s="4">
        <v>2063818</v>
      </c>
      <c r="F209" s="4">
        <v>1566850</v>
      </c>
      <c r="G209" s="7">
        <v>1246273</v>
      </c>
      <c r="H209" s="5">
        <f t="shared" si="42"/>
        <v>5.916090615034212E-2</v>
      </c>
      <c r="I209" s="5">
        <f t="shared" si="47"/>
        <v>-0.16445501347909486</v>
      </c>
      <c r="J209" s="5">
        <f t="shared" si="48"/>
        <v>-6.7307699970698742E-2</v>
      </c>
      <c r="K209" s="5">
        <f t="shared" si="49"/>
        <v>-0.10415794523589839</v>
      </c>
      <c r="L209" s="5">
        <v>0.25249997389135576</v>
      </c>
      <c r="M209" s="5">
        <v>0.387999967663818</v>
      </c>
      <c r="N209" s="5">
        <v>0.75919969687249556</v>
      </c>
      <c r="O209" s="5">
        <v>0.79540032549382522</v>
      </c>
      <c r="P209" s="4">
        <f>VLOOKUP(B209,'Channel wise traffic'!$B$3:$F$368,2,FALSE)</f>
        <v>7583695</v>
      </c>
      <c r="Q209" s="4">
        <f>VLOOKUP(B209,'Channel wise traffic'!$B$3:$F$368,3,FALSE)</f>
        <v>5687771</v>
      </c>
      <c r="R209" s="4">
        <f>VLOOKUP(B209,'Channel wise traffic'!$B$3:$F$368,4,)</f>
        <v>2317240</v>
      </c>
      <c r="S209" s="4">
        <f>VLOOKUP(B209,'Channel wise traffic'!$B$3:$F$368,5,)</f>
        <v>5477113</v>
      </c>
      <c r="T209" s="5">
        <f>VLOOKUP(B209,'Channel wise traffic'!$B$3:$J$368,6,)</f>
        <v>-6.7307697037943259E-2</v>
      </c>
      <c r="U209" s="5">
        <f>VLOOKUP(B209,'Channel wise traffic'!$B$3:$J$368,7,)</f>
        <v>-6.7307738033452025E-2</v>
      </c>
      <c r="V209" s="5">
        <f>VLOOKUP(B209,'Channel wise traffic'!$B$3:$J$368,8,)</f>
        <v>-6.7307502667578456E-2</v>
      </c>
      <c r="W209" s="5">
        <f>VLOOKUP(B209,'Channel wise traffic'!$B$3:$J$368,9,)</f>
        <v>-6.7307600613585539E-2</v>
      </c>
      <c r="X209" s="4">
        <f>VLOOKUP(B209,'Supporting Data'!$B$3:$J$368,2,)</f>
        <v>401514</v>
      </c>
      <c r="Y209" s="5">
        <f>VLOOKUP(B209,'Supporting Data'!$B$3:$J$368,3,)</f>
        <v>0.19</v>
      </c>
      <c r="Z209" s="4">
        <f>VLOOKUP(B209,'Supporting Data'!$B$3:$J$368,4,)</f>
        <v>32</v>
      </c>
      <c r="AA209" s="4">
        <f>VLOOKUP(B209,'Supporting Data'!$B$3:$J$368,5,)</f>
        <v>17</v>
      </c>
      <c r="AB209" s="4">
        <f>VLOOKUP(B209,'Supporting Data'!$B$3:$J$368,6,)</f>
        <v>25</v>
      </c>
      <c r="AC209" s="4">
        <f>VLOOKUP(B209,'Supporting Data'!$B$3:$J$368,7,)</f>
        <v>388</v>
      </c>
      <c r="AD209" s="4">
        <f>VLOOKUP(B209,'Supporting Data'!$B$3:$J$368,8,)</f>
        <v>39</v>
      </c>
      <c r="AE209" s="5">
        <f>VLOOKUP(B209,'Supporting Data'!$B$3:$J$368,9,)</f>
        <v>0.91</v>
      </c>
      <c r="AF209" s="5">
        <f t="shared" si="50"/>
        <v>-6.7307699970698701E-2</v>
      </c>
      <c r="AG209" s="4">
        <f t="shared" si="43"/>
        <v>5319119</v>
      </c>
      <c r="AH209" s="4">
        <f t="shared" si="44"/>
        <v>2063818</v>
      </c>
      <c r="AI209" s="4">
        <f t="shared" si="45"/>
        <v>1566850</v>
      </c>
      <c r="AJ209" s="4">
        <f t="shared" si="46"/>
        <v>1246273</v>
      </c>
      <c r="AK209" s="5">
        <f t="shared" si="51"/>
        <v>-9.4212249641030699E-2</v>
      </c>
      <c r="AL209" s="5">
        <f t="shared" si="52"/>
        <v>-0.15517877281351511</v>
      </c>
      <c r="AM209" s="5">
        <f t="shared" si="53"/>
        <v>-0.12138595428750865</v>
      </c>
      <c r="AN209" s="5">
        <f t="shared" si="54"/>
        <v>-0.16445501347909486</v>
      </c>
    </row>
    <row r="210" spans="2:40" x14ac:dyDescent="0.3">
      <c r="B210" s="3">
        <v>43673</v>
      </c>
      <c r="C210" s="4">
        <v>44889750</v>
      </c>
      <c r="D210" s="4">
        <v>9615384</v>
      </c>
      <c r="E210" s="4">
        <v>3171153</v>
      </c>
      <c r="F210" s="4">
        <v>2156384</v>
      </c>
      <c r="G210" s="7">
        <v>1698799</v>
      </c>
      <c r="H210" s="5">
        <f t="shared" si="42"/>
        <v>3.7843806214113464E-2</v>
      </c>
      <c r="I210" s="5">
        <f t="shared" si="47"/>
        <v>-1.7555963718715928E-2</v>
      </c>
      <c r="J210" s="5">
        <f t="shared" si="48"/>
        <v>1.0100998736455313E-2</v>
      </c>
      <c r="K210" s="5">
        <f t="shared" si="49"/>
        <v>-2.7380393138674131E-2</v>
      </c>
      <c r="L210" s="5">
        <v>0.21419998997543982</v>
      </c>
      <c r="M210" s="5">
        <v>0.32979993310719574</v>
      </c>
      <c r="N210" s="5">
        <v>0.6799999873862913</v>
      </c>
      <c r="O210" s="5">
        <v>0.78779985382937356</v>
      </c>
      <c r="P210" s="4">
        <f>VLOOKUP(B210,'Channel wise traffic'!$B$3:$F$368,2,FALSE)</f>
        <v>16160310</v>
      </c>
      <c r="Q210" s="4">
        <f>VLOOKUP(B210,'Channel wise traffic'!$B$3:$F$368,3,FALSE)</f>
        <v>12120232</v>
      </c>
      <c r="R210" s="4">
        <f>VLOOKUP(B210,'Channel wise traffic'!$B$3:$F$368,4,)</f>
        <v>4937872</v>
      </c>
      <c r="S210" s="4">
        <f>VLOOKUP(B210,'Channel wise traffic'!$B$3:$F$368,5,)</f>
        <v>11671335</v>
      </c>
      <c r="T210" s="5">
        <f>VLOOKUP(B210,'Channel wise traffic'!$B$3:$J$368,6,)</f>
        <v>1.0101003787368557E-2</v>
      </c>
      <c r="U210" s="5">
        <f>VLOOKUP(B210,'Channel wise traffic'!$B$3:$J$368,7,)</f>
        <v>1.010098316280561E-2</v>
      </c>
      <c r="V210" s="5">
        <f>VLOOKUP(B210,'Channel wise traffic'!$B$3:$J$368,8,)</f>
        <v>1.0101067956934884E-2</v>
      </c>
      <c r="W210" s="5">
        <f>VLOOKUP(B210,'Channel wise traffic'!$B$3:$J$368,9,)</f>
        <v>1.0101066923787538E-2</v>
      </c>
      <c r="X210" s="4">
        <f>VLOOKUP(B210,'Supporting Data'!$B$3:$J$368,2,)</f>
        <v>392433</v>
      </c>
      <c r="Y210" s="5">
        <f>VLOOKUP(B210,'Supporting Data'!$B$3:$J$368,3,)</f>
        <v>0.17</v>
      </c>
      <c r="Z210" s="4">
        <f>VLOOKUP(B210,'Supporting Data'!$B$3:$J$368,4,)</f>
        <v>38</v>
      </c>
      <c r="AA210" s="4">
        <f>VLOOKUP(B210,'Supporting Data'!$B$3:$J$368,5,)</f>
        <v>19</v>
      </c>
      <c r="AB210" s="4">
        <f>VLOOKUP(B210,'Supporting Data'!$B$3:$J$368,6,)</f>
        <v>29</v>
      </c>
      <c r="AC210" s="4">
        <f>VLOOKUP(B210,'Supporting Data'!$B$3:$J$368,7,)</f>
        <v>382</v>
      </c>
      <c r="AD210" s="4">
        <f>VLOOKUP(B210,'Supporting Data'!$B$3:$J$368,8,)</f>
        <v>32</v>
      </c>
      <c r="AE210" s="5">
        <f>VLOOKUP(B210,'Supporting Data'!$B$3:$J$368,9,)</f>
        <v>0.95</v>
      </c>
      <c r="AF210" s="5">
        <f t="shared" si="50"/>
        <v>1.0100998736455397E-2</v>
      </c>
      <c r="AG210" s="4">
        <f t="shared" si="43"/>
        <v>9615384</v>
      </c>
      <c r="AH210" s="4">
        <f t="shared" si="44"/>
        <v>3171153</v>
      </c>
      <c r="AI210" s="4">
        <f t="shared" si="45"/>
        <v>2156384</v>
      </c>
      <c r="AJ210" s="4">
        <f t="shared" si="46"/>
        <v>1698799</v>
      </c>
      <c r="AK210" s="5">
        <f t="shared" si="51"/>
        <v>3.0302984844810865E-2</v>
      </c>
      <c r="AL210" s="5">
        <f t="shared" si="52"/>
        <v>-4.8196282411840041E-2</v>
      </c>
      <c r="AM210" s="5">
        <f t="shared" si="53"/>
        <v>1.8984359972458176E-3</v>
      </c>
      <c r="AN210" s="5">
        <f t="shared" si="54"/>
        <v>-1.7555963718715928E-2</v>
      </c>
    </row>
    <row r="211" spans="2:40" x14ac:dyDescent="0.3">
      <c r="B211" s="3">
        <v>43674</v>
      </c>
      <c r="C211" s="4">
        <v>43543058</v>
      </c>
      <c r="D211" s="4">
        <v>8778280</v>
      </c>
      <c r="E211" s="4">
        <v>3074153</v>
      </c>
      <c r="F211" s="4">
        <v>2027711</v>
      </c>
      <c r="G211" s="7">
        <v>1660696</v>
      </c>
      <c r="H211" s="5">
        <f t="shared" si="42"/>
        <v>3.8139167901344917E-2</v>
      </c>
      <c r="I211" s="5">
        <f t="shared" si="47"/>
        <v>7.3212154268398777E-2</v>
      </c>
      <c r="J211" s="5">
        <f t="shared" si="48"/>
        <v>2.1052631332113103E-2</v>
      </c>
      <c r="K211" s="5">
        <f t="shared" si="49"/>
        <v>5.1084068867474519E-2</v>
      </c>
      <c r="L211" s="5">
        <v>0.2015999886824669</v>
      </c>
      <c r="M211" s="5">
        <v>0.35019992527009847</v>
      </c>
      <c r="N211" s="5">
        <v>0.65959989629663851</v>
      </c>
      <c r="O211" s="5">
        <v>0.8190003407783456</v>
      </c>
      <c r="P211" s="4">
        <f>VLOOKUP(B211,'Channel wise traffic'!$B$3:$F$368,2,FALSE)</f>
        <v>15675500</v>
      </c>
      <c r="Q211" s="4">
        <f>VLOOKUP(B211,'Channel wise traffic'!$B$3:$F$368,3,FALSE)</f>
        <v>11756625</v>
      </c>
      <c r="R211" s="4">
        <f>VLOOKUP(B211,'Channel wise traffic'!$B$3:$F$368,4,)</f>
        <v>4789736</v>
      </c>
      <c r="S211" s="4">
        <f>VLOOKUP(B211,'Channel wise traffic'!$B$3:$F$368,5,)</f>
        <v>11321195</v>
      </c>
      <c r="T211" s="5">
        <f>VLOOKUP(B211,'Channel wise traffic'!$B$3:$J$368,6,)</f>
        <v>2.1052619237229342E-2</v>
      </c>
      <c r="U211" s="5">
        <f>VLOOKUP(B211,'Channel wise traffic'!$B$3:$J$368,7,)</f>
        <v>2.1052574898466903E-2</v>
      </c>
      <c r="V211" s="5">
        <f>VLOOKUP(B211,'Channel wise traffic'!$B$3:$J$368,8,)</f>
        <v>2.1052752752197978E-2</v>
      </c>
      <c r="W211" s="5">
        <f>VLOOKUP(B211,'Channel wise traffic'!$B$3:$J$368,9,)</f>
        <v>2.105265911047205E-2</v>
      </c>
      <c r="X211" s="4">
        <f>VLOOKUP(B211,'Supporting Data'!$B$3:$J$368,2,)</f>
        <v>395692</v>
      </c>
      <c r="Y211" s="5">
        <f>VLOOKUP(B211,'Supporting Data'!$B$3:$J$368,3,)</f>
        <v>0.17</v>
      </c>
      <c r="Z211" s="4">
        <f>VLOOKUP(B211,'Supporting Data'!$B$3:$J$368,4,)</f>
        <v>40</v>
      </c>
      <c r="AA211" s="4">
        <f>VLOOKUP(B211,'Supporting Data'!$B$3:$J$368,5,)</f>
        <v>18</v>
      </c>
      <c r="AB211" s="4">
        <f>VLOOKUP(B211,'Supporting Data'!$B$3:$J$368,6,)</f>
        <v>26</v>
      </c>
      <c r="AC211" s="4">
        <f>VLOOKUP(B211,'Supporting Data'!$B$3:$J$368,7,)</f>
        <v>375</v>
      </c>
      <c r="AD211" s="4">
        <f>VLOOKUP(B211,'Supporting Data'!$B$3:$J$368,8,)</f>
        <v>31</v>
      </c>
      <c r="AE211" s="5">
        <f>VLOOKUP(B211,'Supporting Data'!$B$3:$J$368,9,)</f>
        <v>0.91</v>
      </c>
      <c r="AF211" s="5">
        <f t="shared" si="50"/>
        <v>2.1052631332113016E-2</v>
      </c>
      <c r="AG211" s="4">
        <f t="shared" si="43"/>
        <v>8778280</v>
      </c>
      <c r="AH211" s="4">
        <f t="shared" si="44"/>
        <v>3074153</v>
      </c>
      <c r="AI211" s="4">
        <f t="shared" si="45"/>
        <v>2027711.0000000002</v>
      </c>
      <c r="AJ211" s="4">
        <f t="shared" si="46"/>
        <v>1660696</v>
      </c>
      <c r="AK211" s="5">
        <f t="shared" si="51"/>
        <v>-3.9009306905655072E-2</v>
      </c>
      <c r="AL211" s="5">
        <f t="shared" si="52"/>
        <v>4.1916230579431168E-2</v>
      </c>
      <c r="AM211" s="5">
        <f t="shared" si="53"/>
        <v>5.2769547156312546E-2</v>
      </c>
      <c r="AN211" s="5">
        <f t="shared" si="54"/>
        <v>7.3212154268398777E-2</v>
      </c>
    </row>
    <row r="212" spans="2:40" x14ac:dyDescent="0.3">
      <c r="B212" s="3">
        <v>43675</v>
      </c>
      <c r="C212" s="4">
        <v>21500167</v>
      </c>
      <c r="D212" s="4">
        <v>5536293</v>
      </c>
      <c r="E212" s="4">
        <v>2214517</v>
      </c>
      <c r="F212" s="4">
        <v>1551933</v>
      </c>
      <c r="G212" s="7">
        <v>1298037</v>
      </c>
      <c r="H212" s="5">
        <f t="shared" si="42"/>
        <v>6.0373345007041106E-2</v>
      </c>
      <c r="I212" s="5">
        <f t="shared" si="47"/>
        <v>8.6768603846072434E-3</v>
      </c>
      <c r="J212" s="5">
        <f t="shared" si="48"/>
        <v>0</v>
      </c>
      <c r="K212" s="5">
        <f t="shared" si="49"/>
        <v>8.6768603846072434E-3</v>
      </c>
      <c r="L212" s="5">
        <v>0.25749999988372185</v>
      </c>
      <c r="M212" s="5">
        <v>0.39999996387474435</v>
      </c>
      <c r="N212" s="5">
        <v>0.70079976807583777</v>
      </c>
      <c r="O212" s="5">
        <v>0.83640015387262212</v>
      </c>
      <c r="P212" s="4">
        <f>VLOOKUP(B212,'Channel wise traffic'!$B$3:$F$368,2,FALSE)</f>
        <v>7740060</v>
      </c>
      <c r="Q212" s="4">
        <f>VLOOKUP(B212,'Channel wise traffic'!$B$3:$F$368,3,FALSE)</f>
        <v>5805045</v>
      </c>
      <c r="R212" s="4">
        <f>VLOOKUP(B212,'Channel wise traffic'!$B$3:$F$368,4,)</f>
        <v>2365018</v>
      </c>
      <c r="S212" s="4">
        <f>VLOOKUP(B212,'Channel wise traffic'!$B$3:$F$368,5,)</f>
        <v>5590043</v>
      </c>
      <c r="T212" s="5">
        <f>VLOOKUP(B212,'Channel wise traffic'!$B$3:$J$368,6,)</f>
        <v>0</v>
      </c>
      <c r="U212" s="5">
        <f>VLOOKUP(B212,'Channel wise traffic'!$B$3:$J$368,7,)</f>
        <v>0</v>
      </c>
      <c r="V212" s="5">
        <f>VLOOKUP(B212,'Channel wise traffic'!$B$3:$J$368,8,)</f>
        <v>0</v>
      </c>
      <c r="W212" s="5">
        <f>VLOOKUP(B212,'Channel wise traffic'!$B$3:$J$368,9,)</f>
        <v>0</v>
      </c>
      <c r="X212" s="4">
        <f>VLOOKUP(B212,'Supporting Data'!$B$3:$J$368,2,)</f>
        <v>391474</v>
      </c>
      <c r="Y212" s="5">
        <f>VLOOKUP(B212,'Supporting Data'!$B$3:$J$368,3,)</f>
        <v>0.17</v>
      </c>
      <c r="Z212" s="4">
        <f>VLOOKUP(B212,'Supporting Data'!$B$3:$J$368,4,)</f>
        <v>35</v>
      </c>
      <c r="AA212" s="4">
        <f>VLOOKUP(B212,'Supporting Data'!$B$3:$J$368,5,)</f>
        <v>22</v>
      </c>
      <c r="AB212" s="4">
        <f>VLOOKUP(B212,'Supporting Data'!$B$3:$J$368,6,)</f>
        <v>25</v>
      </c>
      <c r="AC212" s="4">
        <f>VLOOKUP(B212,'Supporting Data'!$B$3:$J$368,7,)</f>
        <v>388</v>
      </c>
      <c r="AD212" s="4">
        <f>VLOOKUP(B212,'Supporting Data'!$B$3:$J$368,8,)</f>
        <v>38</v>
      </c>
      <c r="AE212" s="5">
        <f>VLOOKUP(B212,'Supporting Data'!$B$3:$J$368,9,)</f>
        <v>0.92</v>
      </c>
      <c r="AF212" s="5">
        <f t="shared" si="50"/>
        <v>0</v>
      </c>
      <c r="AG212" s="4">
        <f t="shared" si="43"/>
        <v>5536293</v>
      </c>
      <c r="AH212" s="4">
        <f t="shared" si="44"/>
        <v>2214517</v>
      </c>
      <c r="AI212" s="4">
        <f t="shared" si="45"/>
        <v>1551933</v>
      </c>
      <c r="AJ212" s="4">
        <f t="shared" si="46"/>
        <v>1298037</v>
      </c>
      <c r="AK212" s="5">
        <f t="shared" si="51"/>
        <v>4.0404104943706276E-2</v>
      </c>
      <c r="AL212" s="5">
        <f t="shared" si="52"/>
        <v>4.0404206498800166E-2</v>
      </c>
      <c r="AM212" s="5">
        <f t="shared" si="53"/>
        <v>-1.2124979968684002E-3</v>
      </c>
      <c r="AN212" s="5">
        <f t="shared" si="54"/>
        <v>8.6768603846072434E-3</v>
      </c>
    </row>
    <row r="213" spans="2:40" x14ac:dyDescent="0.3">
      <c r="B213" s="3">
        <v>43676</v>
      </c>
      <c r="C213" s="4">
        <v>20848646</v>
      </c>
      <c r="D213" s="4">
        <v>5212161</v>
      </c>
      <c r="E213" s="4">
        <v>2043167</v>
      </c>
      <c r="F213" s="4">
        <v>1416936</v>
      </c>
      <c r="G213" s="7">
        <v>1208363</v>
      </c>
      <c r="H213" s="5">
        <f t="shared" si="42"/>
        <v>5.7958823800835793E-2</v>
      </c>
      <c r="I213" s="5">
        <f t="shared" si="47"/>
        <v>3.064391629386698E-2</v>
      </c>
      <c r="J213" s="5">
        <f t="shared" si="48"/>
        <v>-2.0408172854259776E-2</v>
      </c>
      <c r="K213" s="5">
        <f t="shared" si="49"/>
        <v>5.2115674848858706E-2</v>
      </c>
      <c r="L213" s="5">
        <v>0.24999997601762725</v>
      </c>
      <c r="M213" s="5">
        <v>0.39199997851179197</v>
      </c>
      <c r="N213" s="5">
        <v>0.69349984607229853</v>
      </c>
      <c r="O213" s="5">
        <v>0.85279998532043788</v>
      </c>
      <c r="P213" s="4">
        <f>VLOOKUP(B213,'Channel wise traffic'!$B$3:$F$368,2,FALSE)</f>
        <v>7505512</v>
      </c>
      <c r="Q213" s="4">
        <f>VLOOKUP(B213,'Channel wise traffic'!$B$3:$F$368,3,FALSE)</f>
        <v>5629134</v>
      </c>
      <c r="R213" s="4">
        <f>VLOOKUP(B213,'Channel wise traffic'!$B$3:$F$368,4,)</f>
        <v>2293351</v>
      </c>
      <c r="S213" s="4">
        <f>VLOOKUP(B213,'Channel wise traffic'!$B$3:$F$368,5,)</f>
        <v>5420648</v>
      </c>
      <c r="T213" s="5">
        <f>VLOOKUP(B213,'Channel wise traffic'!$B$3:$J$368,6,)</f>
        <v>-2.0408184574093213E-2</v>
      </c>
      <c r="U213" s="5">
        <f>VLOOKUP(B213,'Channel wise traffic'!$B$3:$J$368,7,)</f>
        <v>-2.0408227191664796E-2</v>
      </c>
      <c r="V213" s="5">
        <f>VLOOKUP(B213,'Channel wise traffic'!$B$3:$J$368,8,)</f>
        <v>-2.0408102244686255E-2</v>
      </c>
      <c r="W213" s="5">
        <f>VLOOKUP(B213,'Channel wise traffic'!$B$3:$J$368,9,)</f>
        <v>-2.0408133760832503E-2</v>
      </c>
      <c r="X213" s="4">
        <f>VLOOKUP(B213,'Supporting Data'!$B$3:$J$368,2,)</f>
        <v>399345</v>
      </c>
      <c r="Y213" s="5">
        <f>VLOOKUP(B213,'Supporting Data'!$B$3:$J$368,3,)</f>
        <v>0.19</v>
      </c>
      <c r="Z213" s="4">
        <f>VLOOKUP(B213,'Supporting Data'!$B$3:$J$368,4,)</f>
        <v>34</v>
      </c>
      <c r="AA213" s="4">
        <f>VLOOKUP(B213,'Supporting Data'!$B$3:$J$368,5,)</f>
        <v>18</v>
      </c>
      <c r="AB213" s="4">
        <f>VLOOKUP(B213,'Supporting Data'!$B$3:$J$368,6,)</f>
        <v>29</v>
      </c>
      <c r="AC213" s="4">
        <f>VLOOKUP(B213,'Supporting Data'!$B$3:$J$368,7,)</f>
        <v>365</v>
      </c>
      <c r="AD213" s="4">
        <f>VLOOKUP(B213,'Supporting Data'!$B$3:$J$368,8,)</f>
        <v>39</v>
      </c>
      <c r="AE213" s="5">
        <f>VLOOKUP(B213,'Supporting Data'!$B$3:$J$368,9,)</f>
        <v>0.92</v>
      </c>
      <c r="AF213" s="5">
        <f t="shared" si="50"/>
        <v>-2.0408172854259738E-2</v>
      </c>
      <c r="AG213" s="4">
        <f t="shared" si="43"/>
        <v>5212161</v>
      </c>
      <c r="AH213" s="4">
        <f t="shared" si="44"/>
        <v>2043167.0000000002</v>
      </c>
      <c r="AI213" s="4">
        <f t="shared" si="45"/>
        <v>1416936</v>
      </c>
      <c r="AJ213" s="4">
        <f t="shared" si="46"/>
        <v>1208363</v>
      </c>
      <c r="AK213" s="5">
        <f t="shared" si="51"/>
        <v>3.1149363662801521E-2</v>
      </c>
      <c r="AL213" s="5">
        <f t="shared" si="52"/>
        <v>2.0733739162147602E-2</v>
      </c>
      <c r="AM213" s="5">
        <f t="shared" si="53"/>
        <v>-5.8546814329338837E-2</v>
      </c>
      <c r="AN213" s="5">
        <f t="shared" si="54"/>
        <v>3.064391629386698E-2</v>
      </c>
    </row>
    <row r="214" spans="2:40" x14ac:dyDescent="0.3">
      <c r="B214" s="3">
        <v>43677</v>
      </c>
      <c r="C214" s="4">
        <v>22368860</v>
      </c>
      <c r="D214" s="4">
        <v>5592215</v>
      </c>
      <c r="E214" s="4">
        <v>2214517</v>
      </c>
      <c r="F214" s="4">
        <v>1535767</v>
      </c>
      <c r="G214" s="7">
        <v>1322295</v>
      </c>
      <c r="H214" s="5">
        <f t="shared" si="42"/>
        <v>5.9113204696171373E-2</v>
      </c>
      <c r="I214" s="5">
        <f t="shared" si="47"/>
        <v>1.8893876057097803E-2</v>
      </c>
      <c r="J214" s="5">
        <f t="shared" si="48"/>
        <v>1.9801989677181275E-2</v>
      </c>
      <c r="K214" s="5">
        <f t="shared" si="49"/>
        <v>-8.9048033763017287E-4</v>
      </c>
      <c r="L214" s="5">
        <v>0.25</v>
      </c>
      <c r="M214" s="5">
        <v>0.39599997496519718</v>
      </c>
      <c r="N214" s="5">
        <v>0.69349975638028516</v>
      </c>
      <c r="O214" s="5">
        <v>0.86099974800864976</v>
      </c>
      <c r="P214" s="4">
        <f>VLOOKUP(B214,'Channel wise traffic'!$B$3:$F$368,2,FALSE)</f>
        <v>8052789</v>
      </c>
      <c r="Q214" s="4">
        <f>VLOOKUP(B214,'Channel wise traffic'!$B$3:$F$368,3,FALSE)</f>
        <v>6039592</v>
      </c>
      <c r="R214" s="4">
        <f>VLOOKUP(B214,'Channel wise traffic'!$B$3:$F$368,4,)</f>
        <v>2460574</v>
      </c>
      <c r="S214" s="4">
        <f>VLOOKUP(B214,'Channel wise traffic'!$B$3:$F$368,5,)</f>
        <v>5815903</v>
      </c>
      <c r="T214" s="5">
        <f>VLOOKUP(B214,'Channel wise traffic'!$B$3:$J$368,6,)</f>
        <v>1.9802001513596457E-2</v>
      </c>
      <c r="U214" s="5">
        <f>VLOOKUP(B214,'Channel wise traffic'!$B$3:$J$368,7,)</f>
        <v>1.9802043726797613E-2</v>
      </c>
      <c r="V214" s="5">
        <f>VLOOKUP(B214,'Channel wise traffic'!$B$3:$J$368,8,)</f>
        <v>1.9801922748545753E-2</v>
      </c>
      <c r="W214" s="5">
        <f>VLOOKUP(B214,'Channel wise traffic'!$B$3:$J$368,9,)</f>
        <v>1.9801952420255287E-2</v>
      </c>
      <c r="X214" s="4">
        <f>VLOOKUP(B214,'Supporting Data'!$B$3:$J$368,2,)</f>
        <v>390149</v>
      </c>
      <c r="Y214" s="5">
        <f>VLOOKUP(B214,'Supporting Data'!$B$3:$J$368,3,)</f>
        <v>0.17</v>
      </c>
      <c r="Z214" s="4">
        <f>VLOOKUP(B214,'Supporting Data'!$B$3:$J$368,4,)</f>
        <v>33</v>
      </c>
      <c r="AA214" s="4">
        <f>VLOOKUP(B214,'Supporting Data'!$B$3:$J$368,5,)</f>
        <v>18</v>
      </c>
      <c r="AB214" s="4">
        <f>VLOOKUP(B214,'Supporting Data'!$B$3:$J$368,6,)</f>
        <v>29</v>
      </c>
      <c r="AC214" s="4">
        <f>VLOOKUP(B214,'Supporting Data'!$B$3:$J$368,7,)</f>
        <v>365</v>
      </c>
      <c r="AD214" s="4">
        <f>VLOOKUP(B214,'Supporting Data'!$B$3:$J$368,8,)</f>
        <v>39</v>
      </c>
      <c r="AE214" s="5">
        <f>VLOOKUP(B214,'Supporting Data'!$B$3:$J$368,9,)</f>
        <v>0.95</v>
      </c>
      <c r="AF214" s="5">
        <f t="shared" si="50"/>
        <v>1.9801989677181345E-2</v>
      </c>
      <c r="AG214" s="4">
        <f t="shared" si="43"/>
        <v>5592215</v>
      </c>
      <c r="AH214" s="4">
        <f t="shared" si="44"/>
        <v>2214517</v>
      </c>
      <c r="AI214" s="4">
        <f t="shared" si="45"/>
        <v>1535767</v>
      </c>
      <c r="AJ214" s="4">
        <f t="shared" si="46"/>
        <v>1322295</v>
      </c>
      <c r="AK214" s="5">
        <f t="shared" si="51"/>
        <v>-1.9416083632906034E-4</v>
      </c>
      <c r="AL214" s="5">
        <f t="shared" si="52"/>
        <v>1.0007872026212006E-2</v>
      </c>
      <c r="AM214" s="5">
        <f t="shared" si="53"/>
        <v>-5.1283553143233185E-4</v>
      </c>
      <c r="AN214" s="5">
        <f t="shared" si="54"/>
        <v>1.8893876057097803E-2</v>
      </c>
    </row>
    <row r="215" spans="2:40" x14ac:dyDescent="0.3">
      <c r="B215" s="3">
        <v>43678</v>
      </c>
      <c r="C215" s="4">
        <v>22151687</v>
      </c>
      <c r="D215" s="4">
        <v>5704059</v>
      </c>
      <c r="E215" s="4">
        <v>2327256</v>
      </c>
      <c r="F215" s="4">
        <v>1749863</v>
      </c>
      <c r="G215" s="7">
        <v>1506632</v>
      </c>
      <c r="H215" s="5">
        <f t="shared" si="42"/>
        <v>6.8014323243191371E-2</v>
      </c>
      <c r="I215" s="5">
        <f t="shared" si="47"/>
        <v>0.16231751902245817</v>
      </c>
      <c r="J215" s="5">
        <f t="shared" si="48"/>
        <v>7.3684220220243013E-2</v>
      </c>
      <c r="K215" s="5">
        <f t="shared" si="49"/>
        <v>8.2550620688114362E-2</v>
      </c>
      <c r="L215" s="5">
        <v>0.25749998182982631</v>
      </c>
      <c r="M215" s="5">
        <v>0.40799998737740967</v>
      </c>
      <c r="N215" s="5">
        <v>0.75189966209132131</v>
      </c>
      <c r="O215" s="5">
        <v>0.86099997542664763</v>
      </c>
      <c r="P215" s="4">
        <f>VLOOKUP(B215,'Channel wise traffic'!$B$3:$F$368,2,FALSE)</f>
        <v>7974607</v>
      </c>
      <c r="Q215" s="4">
        <f>VLOOKUP(B215,'Channel wise traffic'!$B$3:$F$368,3,FALSE)</f>
        <v>5980955</v>
      </c>
      <c r="R215" s="4">
        <f>VLOOKUP(B215,'Channel wise traffic'!$B$3:$F$368,4,)</f>
        <v>2436685</v>
      </c>
      <c r="S215" s="4">
        <f>VLOOKUP(B215,'Channel wise traffic'!$B$3:$F$368,5,)</f>
        <v>5759438</v>
      </c>
      <c r="T215" s="5">
        <f>VLOOKUP(B215,'Channel wise traffic'!$B$3:$J$368,6,)</f>
        <v>7.3684217612520309E-2</v>
      </c>
      <c r="U215" s="5">
        <f>VLOOKUP(B215,'Channel wise traffic'!$B$3:$J$368,7,)</f>
        <v>7.3684269105611211E-2</v>
      </c>
      <c r="V215" s="5">
        <f>VLOOKUP(B215,'Channel wise traffic'!$B$3:$J$368,8,)</f>
        <v>7.3683983252418317E-2</v>
      </c>
      <c r="W215" s="5">
        <f>VLOOKUP(B215,'Channel wise traffic'!$B$3:$J$368,9,)</f>
        <v>7.3684100635641903E-2</v>
      </c>
      <c r="X215" s="4">
        <f>VLOOKUP(B215,'Supporting Data'!$B$3:$J$368,2,)</f>
        <v>386768</v>
      </c>
      <c r="Y215" s="5">
        <f>VLOOKUP(B215,'Supporting Data'!$B$3:$J$368,3,)</f>
        <v>0.19</v>
      </c>
      <c r="Z215" s="4">
        <f>VLOOKUP(B215,'Supporting Data'!$B$3:$J$368,4,)</f>
        <v>32</v>
      </c>
      <c r="AA215" s="4">
        <f>VLOOKUP(B215,'Supporting Data'!$B$3:$J$368,5,)</f>
        <v>20</v>
      </c>
      <c r="AB215" s="4">
        <f>VLOOKUP(B215,'Supporting Data'!$B$3:$J$368,6,)</f>
        <v>25</v>
      </c>
      <c r="AC215" s="4">
        <f>VLOOKUP(B215,'Supporting Data'!$B$3:$J$368,7,)</f>
        <v>384</v>
      </c>
      <c r="AD215" s="4">
        <f>VLOOKUP(B215,'Supporting Data'!$B$3:$J$368,8,)</f>
        <v>37</v>
      </c>
      <c r="AE215" s="5">
        <f>VLOOKUP(B215,'Supporting Data'!$B$3:$J$368,9,)</f>
        <v>0.94</v>
      </c>
      <c r="AF215" s="5">
        <f t="shared" si="50"/>
        <v>7.3684220220243124E-2</v>
      </c>
      <c r="AG215" s="4">
        <f t="shared" si="43"/>
        <v>5704059</v>
      </c>
      <c r="AH215" s="4">
        <f t="shared" si="44"/>
        <v>2327256</v>
      </c>
      <c r="AI215" s="4">
        <f t="shared" si="45"/>
        <v>1749863</v>
      </c>
      <c r="AJ215" s="4">
        <f t="shared" si="46"/>
        <v>1506632</v>
      </c>
      <c r="AK215" s="5">
        <f t="shared" si="51"/>
        <v>5.3233146735980341E-2</v>
      </c>
      <c r="AL215" s="5">
        <f t="shared" si="52"/>
        <v>9.6222381955912928E-2</v>
      </c>
      <c r="AM215" s="5">
        <f t="shared" si="53"/>
        <v>0.10696945600527341</v>
      </c>
      <c r="AN215" s="5">
        <f t="shared" si="54"/>
        <v>0.16231751902245817</v>
      </c>
    </row>
    <row r="216" spans="2:40" x14ac:dyDescent="0.3">
      <c r="B216" s="3">
        <v>43679</v>
      </c>
      <c r="C216" s="4">
        <v>22803207</v>
      </c>
      <c r="D216" s="4">
        <v>5814817</v>
      </c>
      <c r="E216" s="4">
        <v>2256149</v>
      </c>
      <c r="F216" s="4">
        <v>1581109</v>
      </c>
      <c r="G216" s="7">
        <v>1322439</v>
      </c>
      <c r="H216" s="5">
        <f t="shared" si="42"/>
        <v>5.7993553275203794E-2</v>
      </c>
      <c r="I216" s="5">
        <f t="shared" si="47"/>
        <v>6.1115020545257748E-2</v>
      </c>
      <c r="J216" s="5">
        <f t="shared" si="48"/>
        <v>8.2474216527056665E-2</v>
      </c>
      <c r="K216" s="5">
        <f t="shared" si="49"/>
        <v>-1.9731828856234923E-2</v>
      </c>
      <c r="L216" s="5">
        <v>0.25499996557501758</v>
      </c>
      <c r="M216" s="5">
        <v>0.38800000068789781</v>
      </c>
      <c r="N216" s="5">
        <v>0.7007999028432963</v>
      </c>
      <c r="O216" s="5">
        <v>0.83639964101146724</v>
      </c>
      <c r="P216" s="4">
        <f>VLOOKUP(B216,'Channel wise traffic'!$B$3:$F$368,2,FALSE)</f>
        <v>8209154</v>
      </c>
      <c r="Q216" s="4">
        <f>VLOOKUP(B216,'Channel wise traffic'!$B$3:$F$368,3,FALSE)</f>
        <v>6156866</v>
      </c>
      <c r="R216" s="4">
        <f>VLOOKUP(B216,'Channel wise traffic'!$B$3:$F$368,4,)</f>
        <v>2508352</v>
      </c>
      <c r="S216" s="4">
        <f>VLOOKUP(B216,'Channel wise traffic'!$B$3:$F$368,5,)</f>
        <v>5928833</v>
      </c>
      <c r="T216" s="5">
        <f>VLOOKUP(B216,'Channel wise traffic'!$B$3:$J$368,6,)</f>
        <v>8.2474176506307284E-2</v>
      </c>
      <c r="U216" s="5">
        <f>VLOOKUP(B216,'Channel wise traffic'!$B$3:$J$368,7,)</f>
        <v>8.247431199322186E-2</v>
      </c>
      <c r="V216" s="5">
        <f>VLOOKUP(B216,'Channel wise traffic'!$B$3:$J$368,8,)</f>
        <v>8.2473977663081843E-2</v>
      </c>
      <c r="W216" s="5">
        <f>VLOOKUP(B216,'Channel wise traffic'!$B$3:$J$368,9,)</f>
        <v>8.2474106340329367E-2</v>
      </c>
      <c r="X216" s="4">
        <f>VLOOKUP(B216,'Supporting Data'!$B$3:$J$368,2,)</f>
        <v>387112</v>
      </c>
      <c r="Y216" s="5">
        <f>VLOOKUP(B216,'Supporting Data'!$B$3:$J$368,3,)</f>
        <v>0.17</v>
      </c>
      <c r="Z216" s="4">
        <f>VLOOKUP(B216,'Supporting Data'!$B$3:$J$368,4,)</f>
        <v>37</v>
      </c>
      <c r="AA216" s="4">
        <f>VLOOKUP(B216,'Supporting Data'!$B$3:$J$368,5,)</f>
        <v>21</v>
      </c>
      <c r="AB216" s="4">
        <f>VLOOKUP(B216,'Supporting Data'!$B$3:$J$368,6,)</f>
        <v>26</v>
      </c>
      <c r="AC216" s="4">
        <f>VLOOKUP(B216,'Supporting Data'!$B$3:$J$368,7,)</f>
        <v>384</v>
      </c>
      <c r="AD216" s="4">
        <f>VLOOKUP(B216,'Supporting Data'!$B$3:$J$368,8,)</f>
        <v>37</v>
      </c>
      <c r="AE216" s="5">
        <f>VLOOKUP(B216,'Supporting Data'!$B$3:$J$368,9,)</f>
        <v>0.93</v>
      </c>
      <c r="AF216" s="5">
        <f t="shared" si="50"/>
        <v>8.2474216527056624E-2</v>
      </c>
      <c r="AG216" s="4">
        <f t="shared" si="43"/>
        <v>5814817</v>
      </c>
      <c r="AH216" s="4">
        <f t="shared" si="44"/>
        <v>2256149</v>
      </c>
      <c r="AI216" s="4">
        <f t="shared" si="45"/>
        <v>1581109</v>
      </c>
      <c r="AJ216" s="4">
        <f t="shared" si="46"/>
        <v>1322439</v>
      </c>
      <c r="AK216" s="5">
        <f t="shared" si="51"/>
        <v>9.3191748483160364E-2</v>
      </c>
      <c r="AL216" s="5">
        <f t="shared" si="52"/>
        <v>9.319184152866189E-2</v>
      </c>
      <c r="AM216" s="5">
        <f t="shared" si="53"/>
        <v>9.100424418419184E-3</v>
      </c>
      <c r="AN216" s="5">
        <f t="shared" si="54"/>
        <v>6.1115020545257748E-2</v>
      </c>
    </row>
    <row r="217" spans="2:40" x14ac:dyDescent="0.3">
      <c r="B217" s="3">
        <v>43680</v>
      </c>
      <c r="C217" s="4">
        <v>45338648</v>
      </c>
      <c r="D217" s="4">
        <v>9045060</v>
      </c>
      <c r="E217" s="4">
        <v>3167580</v>
      </c>
      <c r="F217" s="4">
        <v>2240112</v>
      </c>
      <c r="G217" s="7">
        <v>1782233</v>
      </c>
      <c r="H217" s="5">
        <f t="shared" si="42"/>
        <v>3.930935479152356E-2</v>
      </c>
      <c r="I217" s="5">
        <f t="shared" si="47"/>
        <v>4.9113520787332776E-2</v>
      </c>
      <c r="J217" s="5">
        <f t="shared" si="48"/>
        <v>1.0000011138400211E-2</v>
      </c>
      <c r="K217" s="5">
        <f t="shared" si="49"/>
        <v>3.8726246750083293E-2</v>
      </c>
      <c r="L217" s="5">
        <v>0.19949999391247838</v>
      </c>
      <c r="M217" s="5">
        <v>0.35019999867330898</v>
      </c>
      <c r="N217" s="5">
        <v>0.70719981815771027</v>
      </c>
      <c r="O217" s="5">
        <v>0.79559995214524992</v>
      </c>
      <c r="P217" s="4">
        <f>VLOOKUP(B217,'Channel wise traffic'!$B$3:$F$368,2,FALSE)</f>
        <v>16321913</v>
      </c>
      <c r="Q217" s="4">
        <f>VLOOKUP(B217,'Channel wise traffic'!$B$3:$F$368,3,FALSE)</f>
        <v>12241435</v>
      </c>
      <c r="R217" s="4">
        <f>VLOOKUP(B217,'Channel wise traffic'!$B$3:$F$368,4,)</f>
        <v>4987251</v>
      </c>
      <c r="S217" s="4">
        <f>VLOOKUP(B217,'Channel wise traffic'!$B$3:$F$368,5,)</f>
        <v>11788048</v>
      </c>
      <c r="T217" s="5">
        <f>VLOOKUP(B217,'Channel wise traffic'!$B$3:$J$368,6,)</f>
        <v>9.9999938119998966E-3</v>
      </c>
      <c r="U217" s="5">
        <f>VLOOKUP(B217,'Channel wise traffic'!$B$3:$J$368,7,)</f>
        <v>1.0000056104536581E-2</v>
      </c>
      <c r="V217" s="5">
        <f>VLOOKUP(B217,'Channel wise traffic'!$B$3:$J$368,8,)</f>
        <v>1.0000056704588589E-2</v>
      </c>
      <c r="W217" s="5">
        <f>VLOOKUP(B217,'Channel wise traffic'!$B$3:$J$368,9,)</f>
        <v>9.9999700119994817E-3</v>
      </c>
      <c r="X217" s="4">
        <f>VLOOKUP(B217,'Supporting Data'!$B$3:$J$368,2,)</f>
        <v>409781</v>
      </c>
      <c r="Y217" s="5">
        <f>VLOOKUP(B217,'Supporting Data'!$B$3:$J$368,3,)</f>
        <v>0.19</v>
      </c>
      <c r="Z217" s="4">
        <f>VLOOKUP(B217,'Supporting Data'!$B$3:$J$368,4,)</f>
        <v>30</v>
      </c>
      <c r="AA217" s="4">
        <f>VLOOKUP(B217,'Supporting Data'!$B$3:$J$368,5,)</f>
        <v>19</v>
      </c>
      <c r="AB217" s="4">
        <f>VLOOKUP(B217,'Supporting Data'!$B$3:$J$368,6,)</f>
        <v>27</v>
      </c>
      <c r="AC217" s="4">
        <f>VLOOKUP(B217,'Supporting Data'!$B$3:$J$368,7,)</f>
        <v>358</v>
      </c>
      <c r="AD217" s="4">
        <f>VLOOKUP(B217,'Supporting Data'!$B$3:$J$368,8,)</f>
        <v>31</v>
      </c>
      <c r="AE217" s="5">
        <f>VLOOKUP(B217,'Supporting Data'!$B$3:$J$368,9,)</f>
        <v>0.92</v>
      </c>
      <c r="AF217" s="5">
        <f t="shared" si="50"/>
        <v>1.0000011138400192E-2</v>
      </c>
      <c r="AG217" s="4">
        <f t="shared" si="43"/>
        <v>9045060</v>
      </c>
      <c r="AH217" s="4">
        <f t="shared" si="44"/>
        <v>3167580</v>
      </c>
      <c r="AI217" s="4">
        <f t="shared" si="45"/>
        <v>2240112</v>
      </c>
      <c r="AJ217" s="4">
        <f t="shared" si="46"/>
        <v>1782233</v>
      </c>
      <c r="AK217" s="5">
        <f t="shared" si="51"/>
        <v>-5.9313699796076813E-2</v>
      </c>
      <c r="AL217" s="5">
        <f t="shared" si="52"/>
        <v>-1.1267195244126782E-3</v>
      </c>
      <c r="AM217" s="5">
        <f t="shared" si="53"/>
        <v>3.8827963850594394E-2</v>
      </c>
      <c r="AN217" s="5">
        <f t="shared" si="54"/>
        <v>4.9113520787332776E-2</v>
      </c>
    </row>
    <row r="218" spans="2:40" x14ac:dyDescent="0.3">
      <c r="B218" s="3">
        <v>43681</v>
      </c>
      <c r="C218" s="4">
        <v>43991955</v>
      </c>
      <c r="D218" s="4">
        <v>9053544</v>
      </c>
      <c r="E218" s="4">
        <v>2924294</v>
      </c>
      <c r="F218" s="4">
        <v>2068061</v>
      </c>
      <c r="G218" s="7">
        <v>1677611</v>
      </c>
      <c r="H218" s="5">
        <f t="shared" si="42"/>
        <v>3.8134495273056179E-2</v>
      </c>
      <c r="I218" s="5">
        <f t="shared" si="47"/>
        <v>1.0185488493980932E-2</v>
      </c>
      <c r="J218" s="5">
        <f t="shared" si="48"/>
        <v>1.0309266749248591E-2</v>
      </c>
      <c r="K218" s="5">
        <f t="shared" si="49"/>
        <v>-1.2251521325334913E-4</v>
      </c>
      <c r="L218" s="5">
        <v>0.20579999229404558</v>
      </c>
      <c r="M218" s="5">
        <v>0.3229999213567637</v>
      </c>
      <c r="N218" s="5">
        <v>0.70720009684388774</v>
      </c>
      <c r="O218" s="5">
        <v>0.81119995976907833</v>
      </c>
      <c r="P218" s="4">
        <f>VLOOKUP(B218,'Channel wise traffic'!$B$3:$F$368,2,FALSE)</f>
        <v>15837104</v>
      </c>
      <c r="Q218" s="4">
        <f>VLOOKUP(B218,'Channel wise traffic'!$B$3:$F$368,3,FALSE)</f>
        <v>11877828</v>
      </c>
      <c r="R218" s="4">
        <f>VLOOKUP(B218,'Channel wise traffic'!$B$3:$F$368,4,)</f>
        <v>4839115</v>
      </c>
      <c r="S218" s="4">
        <f>VLOOKUP(B218,'Channel wise traffic'!$B$3:$F$368,5,)</f>
        <v>11437908</v>
      </c>
      <c r="T218" s="5">
        <f>VLOOKUP(B218,'Channel wise traffic'!$B$3:$J$368,6,)</f>
        <v>1.030933622531971E-2</v>
      </c>
      <c r="U218" s="5">
        <f>VLOOKUP(B218,'Channel wise traffic'!$B$3:$J$368,7,)</f>
        <v>1.030933622531971E-2</v>
      </c>
      <c r="V218" s="5">
        <f>VLOOKUP(B218,'Channel wise traffic'!$B$3:$J$368,8,)</f>
        <v>1.0309336464473295E-2</v>
      </c>
      <c r="W218" s="5">
        <f>VLOOKUP(B218,'Channel wise traffic'!$B$3:$J$368,9,)</f>
        <v>1.0309247389520326E-2</v>
      </c>
      <c r="X218" s="4">
        <f>VLOOKUP(B218,'Supporting Data'!$B$3:$J$368,2,)</f>
        <v>388262</v>
      </c>
      <c r="Y218" s="5">
        <f>VLOOKUP(B218,'Supporting Data'!$B$3:$J$368,3,)</f>
        <v>0.18</v>
      </c>
      <c r="Z218" s="4">
        <f>VLOOKUP(B218,'Supporting Data'!$B$3:$J$368,4,)</f>
        <v>35</v>
      </c>
      <c r="AA218" s="4">
        <f>VLOOKUP(B218,'Supporting Data'!$B$3:$J$368,5,)</f>
        <v>22</v>
      </c>
      <c r="AB218" s="4">
        <f>VLOOKUP(B218,'Supporting Data'!$B$3:$J$368,6,)</f>
        <v>30</v>
      </c>
      <c r="AC218" s="4">
        <f>VLOOKUP(B218,'Supporting Data'!$B$3:$J$368,7,)</f>
        <v>369</v>
      </c>
      <c r="AD218" s="4">
        <f>VLOOKUP(B218,'Supporting Data'!$B$3:$J$368,8,)</f>
        <v>39</v>
      </c>
      <c r="AE218" s="5">
        <f>VLOOKUP(B218,'Supporting Data'!$B$3:$J$368,9,)</f>
        <v>0.95</v>
      </c>
      <c r="AF218" s="5">
        <f t="shared" si="50"/>
        <v>1.0309266749248525E-2</v>
      </c>
      <c r="AG218" s="4">
        <f t="shared" si="43"/>
        <v>9053544</v>
      </c>
      <c r="AH218" s="4">
        <f t="shared" si="44"/>
        <v>2924294</v>
      </c>
      <c r="AI218" s="4">
        <f t="shared" si="45"/>
        <v>2068060.9999999998</v>
      </c>
      <c r="AJ218" s="4">
        <f t="shared" si="46"/>
        <v>1677611</v>
      </c>
      <c r="AK218" s="5">
        <f t="shared" si="51"/>
        <v>3.135739575406582E-2</v>
      </c>
      <c r="AL218" s="5">
        <f t="shared" si="52"/>
        <v>-4.8748061661212039E-2</v>
      </c>
      <c r="AM218" s="5">
        <f t="shared" si="53"/>
        <v>1.9899285450441173E-2</v>
      </c>
      <c r="AN218" s="5">
        <f t="shared" si="54"/>
        <v>1.0185488493980932E-2</v>
      </c>
    </row>
    <row r="219" spans="2:40" x14ac:dyDescent="0.3">
      <c r="B219" s="3">
        <v>43682</v>
      </c>
      <c r="C219" s="4">
        <v>22368860</v>
      </c>
      <c r="D219" s="4">
        <v>5592215</v>
      </c>
      <c r="E219" s="4">
        <v>2214517</v>
      </c>
      <c r="F219" s="4">
        <v>1551933</v>
      </c>
      <c r="G219" s="7">
        <v>1208956</v>
      </c>
      <c r="H219" s="5">
        <f t="shared" si="42"/>
        <v>5.4046384125073878E-2</v>
      </c>
      <c r="I219" s="5">
        <f t="shared" si="47"/>
        <v>-6.8627473639041092E-2</v>
      </c>
      <c r="J219" s="5">
        <f t="shared" si="48"/>
        <v>4.0404011745583279E-2</v>
      </c>
      <c r="K219" s="5">
        <f t="shared" si="49"/>
        <v>-0.10479725582919641</v>
      </c>
      <c r="L219" s="5">
        <v>0.25</v>
      </c>
      <c r="M219" s="5">
        <v>0.39599997496519718</v>
      </c>
      <c r="N219" s="5">
        <v>0.70079976807583777</v>
      </c>
      <c r="O219" s="5">
        <v>0.77900012436103883</v>
      </c>
      <c r="P219" s="4">
        <f>VLOOKUP(B219,'Channel wise traffic'!$B$3:$F$368,2,FALSE)</f>
        <v>8052789</v>
      </c>
      <c r="Q219" s="4">
        <f>VLOOKUP(B219,'Channel wise traffic'!$B$3:$F$368,3,FALSE)</f>
        <v>6039592</v>
      </c>
      <c r="R219" s="4">
        <f>VLOOKUP(B219,'Channel wise traffic'!$B$3:$F$368,4,)</f>
        <v>2460574</v>
      </c>
      <c r="S219" s="4">
        <f>VLOOKUP(B219,'Channel wise traffic'!$B$3:$F$368,5,)</f>
        <v>5815903</v>
      </c>
      <c r="T219" s="5">
        <f>VLOOKUP(B219,'Channel wise traffic'!$B$3:$J$368,6,)</f>
        <v>4.0403950356973972E-2</v>
      </c>
      <c r="U219" s="5">
        <f>VLOOKUP(B219,'Channel wise traffic'!$B$3:$J$368,7,)</f>
        <v>4.0403993422962303E-2</v>
      </c>
      <c r="V219" s="5">
        <f>VLOOKUP(B219,'Channel wise traffic'!$B$3:$J$368,8,)</f>
        <v>4.0403920815824668E-2</v>
      </c>
      <c r="W219" s="5">
        <f>VLOOKUP(B219,'Channel wise traffic'!$B$3:$J$368,9,)</f>
        <v>4.0403982581171505E-2</v>
      </c>
      <c r="X219" s="4">
        <f>VLOOKUP(B219,'Supporting Data'!$B$3:$J$368,2,)</f>
        <v>403716</v>
      </c>
      <c r="Y219" s="5">
        <f>VLOOKUP(B219,'Supporting Data'!$B$3:$J$368,3,)</f>
        <v>0.17</v>
      </c>
      <c r="Z219" s="4">
        <f>VLOOKUP(B219,'Supporting Data'!$B$3:$J$368,4,)</f>
        <v>39</v>
      </c>
      <c r="AA219" s="4">
        <f>VLOOKUP(B219,'Supporting Data'!$B$3:$J$368,5,)</f>
        <v>22</v>
      </c>
      <c r="AB219" s="4">
        <f>VLOOKUP(B219,'Supporting Data'!$B$3:$J$368,6,)</f>
        <v>25</v>
      </c>
      <c r="AC219" s="4">
        <f>VLOOKUP(B219,'Supporting Data'!$B$3:$J$368,7,)</f>
        <v>389</v>
      </c>
      <c r="AD219" s="4">
        <f>VLOOKUP(B219,'Supporting Data'!$B$3:$J$368,8,)</f>
        <v>36</v>
      </c>
      <c r="AE219" s="5">
        <f>VLOOKUP(B219,'Supporting Data'!$B$3:$J$368,9,)</f>
        <v>0.92</v>
      </c>
      <c r="AF219" s="5">
        <f t="shared" si="50"/>
        <v>4.0404011745583182E-2</v>
      </c>
      <c r="AG219" s="4">
        <f t="shared" si="43"/>
        <v>5592215</v>
      </c>
      <c r="AH219" s="4">
        <f t="shared" si="44"/>
        <v>2214517</v>
      </c>
      <c r="AI219" s="4">
        <f t="shared" si="45"/>
        <v>1551933</v>
      </c>
      <c r="AJ219" s="4">
        <f t="shared" si="46"/>
        <v>1208956</v>
      </c>
      <c r="AK219" s="5">
        <f t="shared" si="51"/>
        <v>1.0100982733392216E-2</v>
      </c>
      <c r="AL219" s="5">
        <f t="shared" si="52"/>
        <v>0</v>
      </c>
      <c r="AM219" s="5">
        <f t="shared" si="53"/>
        <v>0</v>
      </c>
      <c r="AN219" s="5">
        <f t="shared" si="54"/>
        <v>-6.8627473639041092E-2</v>
      </c>
    </row>
    <row r="220" spans="2:40" x14ac:dyDescent="0.3">
      <c r="B220" s="3">
        <v>43683</v>
      </c>
      <c r="C220" s="4">
        <v>22586034</v>
      </c>
      <c r="D220" s="4">
        <v>5420648</v>
      </c>
      <c r="E220" s="4">
        <v>2124894</v>
      </c>
      <c r="F220" s="4">
        <v>1535660</v>
      </c>
      <c r="G220" s="7">
        <v>1221464</v>
      </c>
      <c r="H220" s="5">
        <f t="shared" si="42"/>
        <v>5.4080499480342589E-2</v>
      </c>
      <c r="I220" s="5">
        <f t="shared" si="47"/>
        <v>1.0841940708214315E-2</v>
      </c>
      <c r="J220" s="5">
        <f t="shared" si="48"/>
        <v>8.3333373303954517E-2</v>
      </c>
      <c r="K220" s="5">
        <f t="shared" si="49"/>
        <v>-6.6915166081014887E-2</v>
      </c>
      <c r="L220" s="5">
        <v>0.23999999291597632</v>
      </c>
      <c r="M220" s="5">
        <v>0.39199999704832339</v>
      </c>
      <c r="N220" s="5">
        <v>0.72269957936725315</v>
      </c>
      <c r="O220" s="5">
        <v>0.79540002344268912</v>
      </c>
      <c r="P220" s="4">
        <f>VLOOKUP(B220,'Channel wise traffic'!$B$3:$F$368,2,FALSE)</f>
        <v>8130972</v>
      </c>
      <c r="Q220" s="4">
        <f>VLOOKUP(B220,'Channel wise traffic'!$B$3:$F$368,3,FALSE)</f>
        <v>6098229</v>
      </c>
      <c r="R220" s="4">
        <f>VLOOKUP(B220,'Channel wise traffic'!$B$3:$F$368,4,)</f>
        <v>2484463</v>
      </c>
      <c r="S220" s="4">
        <f>VLOOKUP(B220,'Channel wise traffic'!$B$3:$F$368,5,)</f>
        <v>5872368</v>
      </c>
      <c r="T220" s="5">
        <f>VLOOKUP(B220,'Channel wise traffic'!$B$3:$J$368,6,)</f>
        <v>8.3333422156942838E-2</v>
      </c>
      <c r="U220" s="5">
        <f>VLOOKUP(B220,'Channel wise traffic'!$B$3:$J$368,7,)</f>
        <v>8.3333422156942838E-2</v>
      </c>
      <c r="V220" s="5">
        <f>VLOOKUP(B220,'Channel wise traffic'!$B$3:$J$368,8,)</f>
        <v>8.3333078974827668E-2</v>
      </c>
      <c r="W220" s="5">
        <f>VLOOKUP(B220,'Channel wise traffic'!$B$3:$J$368,9,)</f>
        <v>8.3333210346807185E-2</v>
      </c>
      <c r="X220" s="4">
        <f>VLOOKUP(B220,'Supporting Data'!$B$3:$J$368,2,)</f>
        <v>398247</v>
      </c>
      <c r="Y220" s="5">
        <f>VLOOKUP(B220,'Supporting Data'!$B$3:$J$368,3,)</f>
        <v>0.17</v>
      </c>
      <c r="Z220" s="4">
        <f>VLOOKUP(B220,'Supporting Data'!$B$3:$J$368,4,)</f>
        <v>31</v>
      </c>
      <c r="AA220" s="4">
        <f>VLOOKUP(B220,'Supporting Data'!$B$3:$J$368,5,)</f>
        <v>18</v>
      </c>
      <c r="AB220" s="4">
        <f>VLOOKUP(B220,'Supporting Data'!$B$3:$J$368,6,)</f>
        <v>29</v>
      </c>
      <c r="AC220" s="4">
        <f>VLOOKUP(B220,'Supporting Data'!$B$3:$J$368,7,)</f>
        <v>398</v>
      </c>
      <c r="AD220" s="4">
        <f>VLOOKUP(B220,'Supporting Data'!$B$3:$J$368,8,)</f>
        <v>32</v>
      </c>
      <c r="AE220" s="5">
        <f>VLOOKUP(B220,'Supporting Data'!$B$3:$J$368,9,)</f>
        <v>0.95</v>
      </c>
      <c r="AF220" s="5">
        <f t="shared" si="50"/>
        <v>8.3333373303954614E-2</v>
      </c>
      <c r="AG220" s="4">
        <f t="shared" si="43"/>
        <v>5420648</v>
      </c>
      <c r="AH220" s="4">
        <f t="shared" si="44"/>
        <v>2124894</v>
      </c>
      <c r="AI220" s="4">
        <f t="shared" si="45"/>
        <v>1535660</v>
      </c>
      <c r="AJ220" s="4">
        <f t="shared" si="46"/>
        <v>1221464</v>
      </c>
      <c r="AK220" s="5">
        <f t="shared" si="51"/>
        <v>4.0000107441040322E-2</v>
      </c>
      <c r="AL220" s="5">
        <f t="shared" si="52"/>
        <v>4.0000156619600657E-2</v>
      </c>
      <c r="AM220" s="5">
        <f t="shared" si="53"/>
        <v>8.3789246656165162E-2</v>
      </c>
      <c r="AN220" s="5">
        <f t="shared" si="54"/>
        <v>1.0841940708214315E-2</v>
      </c>
    </row>
    <row r="221" spans="2:40" x14ac:dyDescent="0.3">
      <c r="B221" s="3">
        <v>43684</v>
      </c>
      <c r="C221" s="4">
        <v>22586034</v>
      </c>
      <c r="D221" s="4">
        <v>5364183</v>
      </c>
      <c r="E221" s="4">
        <v>2124216</v>
      </c>
      <c r="F221" s="4">
        <v>1488650</v>
      </c>
      <c r="G221" s="7">
        <v>1184072</v>
      </c>
      <c r="H221" s="5">
        <f t="shared" si="42"/>
        <v>5.2424963143152974E-2</v>
      </c>
      <c r="I221" s="5">
        <f t="shared" si="47"/>
        <v>-0.10453264967348441</v>
      </c>
      <c r="J221" s="5">
        <f t="shared" si="48"/>
        <v>9.7087647738864913E-3</v>
      </c>
      <c r="K221" s="5">
        <f t="shared" si="49"/>
        <v>-0.1131429362930747</v>
      </c>
      <c r="L221" s="5">
        <v>0.23749999667936389</v>
      </c>
      <c r="M221" s="5">
        <v>0.39599991275465435</v>
      </c>
      <c r="N221" s="5">
        <v>0.70079973034757292</v>
      </c>
      <c r="O221" s="5">
        <v>0.79539985893258991</v>
      </c>
      <c r="P221" s="4">
        <f>VLOOKUP(B221,'Channel wise traffic'!$B$3:$F$368,2,FALSE)</f>
        <v>8130972</v>
      </c>
      <c r="Q221" s="4">
        <f>VLOOKUP(B221,'Channel wise traffic'!$B$3:$F$368,3,FALSE)</f>
        <v>6098229</v>
      </c>
      <c r="R221" s="4">
        <f>VLOOKUP(B221,'Channel wise traffic'!$B$3:$F$368,4,)</f>
        <v>2484463</v>
      </c>
      <c r="S221" s="4">
        <f>VLOOKUP(B221,'Channel wise traffic'!$B$3:$F$368,5,)</f>
        <v>5872368</v>
      </c>
      <c r="T221" s="5">
        <f>VLOOKUP(B221,'Channel wise traffic'!$B$3:$J$368,6,)</f>
        <v>9.7088102022790945E-3</v>
      </c>
      <c r="U221" s="5">
        <f>VLOOKUP(B221,'Channel wise traffic'!$B$3:$J$368,7,)</f>
        <v>9.7087684068726254E-3</v>
      </c>
      <c r="V221" s="5">
        <f>VLOOKUP(B221,'Channel wise traffic'!$B$3:$J$368,8,)</f>
        <v>9.7087102440325257E-3</v>
      </c>
      <c r="W221" s="5">
        <f>VLOOKUP(B221,'Channel wise traffic'!$B$3:$J$368,9,)</f>
        <v>9.708724509332356E-3</v>
      </c>
      <c r="X221" s="4">
        <f>VLOOKUP(B221,'Supporting Data'!$B$3:$J$368,2,)</f>
        <v>395396</v>
      </c>
      <c r="Y221" s="5">
        <f>VLOOKUP(B221,'Supporting Data'!$B$3:$J$368,3,)</f>
        <v>0.19</v>
      </c>
      <c r="Z221" s="4">
        <f>VLOOKUP(B221,'Supporting Data'!$B$3:$J$368,4,)</f>
        <v>34</v>
      </c>
      <c r="AA221" s="4">
        <f>VLOOKUP(B221,'Supporting Data'!$B$3:$J$368,5,)</f>
        <v>22</v>
      </c>
      <c r="AB221" s="4">
        <f>VLOOKUP(B221,'Supporting Data'!$B$3:$J$368,6,)</f>
        <v>29</v>
      </c>
      <c r="AC221" s="4">
        <f>VLOOKUP(B221,'Supporting Data'!$B$3:$J$368,7,)</f>
        <v>366</v>
      </c>
      <c r="AD221" s="4">
        <f>VLOOKUP(B221,'Supporting Data'!$B$3:$J$368,8,)</f>
        <v>37</v>
      </c>
      <c r="AE221" s="5">
        <f>VLOOKUP(B221,'Supporting Data'!$B$3:$J$368,9,)</f>
        <v>0.91</v>
      </c>
      <c r="AF221" s="5">
        <f t="shared" si="50"/>
        <v>9.7087647738865555E-3</v>
      </c>
      <c r="AG221" s="4">
        <f t="shared" si="43"/>
        <v>5364183</v>
      </c>
      <c r="AH221" s="4">
        <f t="shared" si="44"/>
        <v>2124216</v>
      </c>
      <c r="AI221" s="4">
        <f t="shared" si="45"/>
        <v>1488650</v>
      </c>
      <c r="AJ221" s="4">
        <f t="shared" si="46"/>
        <v>1184072</v>
      </c>
      <c r="AK221" s="5">
        <f t="shared" si="51"/>
        <v>-4.0776686876309309E-2</v>
      </c>
      <c r="AL221" s="5">
        <f t="shared" si="52"/>
        <v>-4.0776837567740531E-2</v>
      </c>
      <c r="AM221" s="5">
        <f t="shared" si="53"/>
        <v>-3.0679784107875752E-2</v>
      </c>
      <c r="AN221" s="5">
        <f t="shared" si="54"/>
        <v>-0.10453264967348441</v>
      </c>
    </row>
    <row r="222" spans="2:40" x14ac:dyDescent="0.3">
      <c r="B222" s="3">
        <v>43685</v>
      </c>
      <c r="C222" s="4">
        <v>20848646</v>
      </c>
      <c r="D222" s="4">
        <v>5264283</v>
      </c>
      <c r="E222" s="4">
        <v>2168884</v>
      </c>
      <c r="F222" s="4">
        <v>1519954</v>
      </c>
      <c r="G222" s="7">
        <v>1233898</v>
      </c>
      <c r="H222" s="5">
        <f t="shared" si="42"/>
        <v>5.9183603577901416E-2</v>
      </c>
      <c r="I222" s="5">
        <f t="shared" si="47"/>
        <v>-0.18102230670794195</v>
      </c>
      <c r="J222" s="5">
        <f t="shared" si="48"/>
        <v>-5.8823555966640351E-2</v>
      </c>
      <c r="K222" s="5">
        <f t="shared" si="49"/>
        <v>-0.12983617632590294</v>
      </c>
      <c r="L222" s="5">
        <v>0.25249999448405425</v>
      </c>
      <c r="M222" s="5">
        <v>0.41199988678420213</v>
      </c>
      <c r="N222" s="5">
        <v>0.70080004278698171</v>
      </c>
      <c r="O222" s="5">
        <v>0.8117995676184937</v>
      </c>
      <c r="P222" s="4">
        <f>VLOOKUP(B222,'Channel wise traffic'!$B$3:$F$368,2,FALSE)</f>
        <v>7505512</v>
      </c>
      <c r="Q222" s="4">
        <f>VLOOKUP(B222,'Channel wise traffic'!$B$3:$F$368,3,FALSE)</f>
        <v>5629134</v>
      </c>
      <c r="R222" s="4">
        <f>VLOOKUP(B222,'Channel wise traffic'!$B$3:$F$368,4,)</f>
        <v>2293351</v>
      </c>
      <c r="S222" s="4">
        <f>VLOOKUP(B222,'Channel wise traffic'!$B$3:$F$368,5,)</f>
        <v>5420648</v>
      </c>
      <c r="T222" s="5">
        <f>VLOOKUP(B222,'Channel wise traffic'!$B$3:$J$368,6,)</f>
        <v>-5.8823588422601936E-2</v>
      </c>
      <c r="U222" s="5">
        <f>VLOOKUP(B222,'Channel wise traffic'!$B$3:$J$368,7,)</f>
        <v>-5.8823549082044568E-2</v>
      </c>
      <c r="V222" s="5">
        <f>VLOOKUP(B222,'Channel wise traffic'!$B$3:$J$368,8,)</f>
        <v>-5.8823360426152771E-2</v>
      </c>
      <c r="W222" s="5">
        <f>VLOOKUP(B222,'Channel wise traffic'!$B$3:$J$368,9,)</f>
        <v>-5.8823447704446141E-2</v>
      </c>
      <c r="X222" s="4">
        <f>VLOOKUP(B222,'Supporting Data'!$B$3:$J$368,2,)</f>
        <v>395163</v>
      </c>
      <c r="Y222" s="5">
        <f>VLOOKUP(B222,'Supporting Data'!$B$3:$J$368,3,)</f>
        <v>0.18</v>
      </c>
      <c r="Z222" s="4">
        <f>VLOOKUP(B222,'Supporting Data'!$B$3:$J$368,4,)</f>
        <v>32</v>
      </c>
      <c r="AA222" s="4">
        <f>VLOOKUP(B222,'Supporting Data'!$B$3:$J$368,5,)</f>
        <v>17</v>
      </c>
      <c r="AB222" s="4">
        <f>VLOOKUP(B222,'Supporting Data'!$B$3:$J$368,6,)</f>
        <v>29</v>
      </c>
      <c r="AC222" s="4">
        <f>VLOOKUP(B222,'Supporting Data'!$B$3:$J$368,7,)</f>
        <v>367</v>
      </c>
      <c r="AD222" s="4">
        <f>VLOOKUP(B222,'Supporting Data'!$B$3:$J$368,8,)</f>
        <v>37</v>
      </c>
      <c r="AE222" s="5">
        <f>VLOOKUP(B222,'Supporting Data'!$B$3:$J$368,9,)</f>
        <v>0.92</v>
      </c>
      <c r="AF222" s="5">
        <f t="shared" si="50"/>
        <v>-5.8823555966640372E-2</v>
      </c>
      <c r="AG222" s="4">
        <f t="shared" si="43"/>
        <v>5264283</v>
      </c>
      <c r="AH222" s="4">
        <f t="shared" si="44"/>
        <v>2168884</v>
      </c>
      <c r="AI222" s="4">
        <f t="shared" si="45"/>
        <v>1519954</v>
      </c>
      <c r="AJ222" s="4">
        <f t="shared" si="46"/>
        <v>1233898</v>
      </c>
      <c r="AK222" s="5">
        <f t="shared" si="51"/>
        <v>-7.7098781762250379E-2</v>
      </c>
      <c r="AL222" s="5">
        <f t="shared" si="52"/>
        <v>-6.8050957866259698E-2</v>
      </c>
      <c r="AM222" s="5">
        <f t="shared" si="53"/>
        <v>-0.13138685714253062</v>
      </c>
      <c r="AN222" s="5">
        <f t="shared" si="54"/>
        <v>-0.18102230670794195</v>
      </c>
    </row>
    <row r="223" spans="2:40" x14ac:dyDescent="0.3">
      <c r="B223" s="3">
        <v>43686</v>
      </c>
      <c r="C223" s="4">
        <v>22586034</v>
      </c>
      <c r="D223" s="4">
        <v>5590043</v>
      </c>
      <c r="E223" s="4">
        <v>2124216</v>
      </c>
      <c r="F223" s="4">
        <v>1566184</v>
      </c>
      <c r="G223" s="7">
        <v>1322799</v>
      </c>
      <c r="H223" s="5">
        <f t="shared" si="42"/>
        <v>5.8567121611523297E-2</v>
      </c>
      <c r="I223" s="5">
        <f t="shared" si="47"/>
        <v>2.7222427650719361E-4</v>
      </c>
      <c r="J223" s="5">
        <f t="shared" si="48"/>
        <v>-9.5237919824172623E-3</v>
      </c>
      <c r="K223" s="5">
        <f t="shared" si="49"/>
        <v>9.8902085477963197E-3</v>
      </c>
      <c r="L223" s="5">
        <v>0.24749998162581355</v>
      </c>
      <c r="M223" s="5">
        <v>0.37999993917756986</v>
      </c>
      <c r="N223" s="5">
        <v>0.7372997849559555</v>
      </c>
      <c r="O223" s="5">
        <v>0.84459999591363466</v>
      </c>
      <c r="P223" s="4">
        <f>VLOOKUP(B223,'Channel wise traffic'!$B$3:$F$368,2,FALSE)</f>
        <v>8130972</v>
      </c>
      <c r="Q223" s="4">
        <f>VLOOKUP(B223,'Channel wise traffic'!$B$3:$F$368,3,FALSE)</f>
        <v>6098229</v>
      </c>
      <c r="R223" s="4">
        <f>VLOOKUP(B223,'Channel wise traffic'!$B$3:$F$368,4,)</f>
        <v>2484463</v>
      </c>
      <c r="S223" s="4">
        <f>VLOOKUP(B223,'Channel wise traffic'!$B$3:$F$368,5,)</f>
        <v>5872368</v>
      </c>
      <c r="T223" s="5">
        <f>VLOOKUP(B223,'Channel wise traffic'!$B$3:$J$368,6,)</f>
        <v>-9.5237584774265915E-3</v>
      </c>
      <c r="U223" s="5">
        <f>VLOOKUP(B223,'Channel wise traffic'!$B$3:$J$368,7,)</f>
        <v>-9.5238389141488744E-3</v>
      </c>
      <c r="V223" s="5">
        <f>VLOOKUP(B223,'Channel wise traffic'!$B$3:$J$368,8,)</f>
        <v>-9.523782945934256E-3</v>
      </c>
      <c r="W223" s="5">
        <f>VLOOKUP(B223,'Channel wise traffic'!$B$3:$J$368,9,)</f>
        <v>-9.5237966729708745E-3</v>
      </c>
      <c r="X223" s="4">
        <f>VLOOKUP(B223,'Supporting Data'!$B$3:$J$368,2,)</f>
        <v>402090</v>
      </c>
      <c r="Y223" s="5">
        <f>VLOOKUP(B223,'Supporting Data'!$B$3:$J$368,3,)</f>
        <v>0.17</v>
      </c>
      <c r="Z223" s="4">
        <f>VLOOKUP(B223,'Supporting Data'!$B$3:$J$368,4,)</f>
        <v>32</v>
      </c>
      <c r="AA223" s="4">
        <f>VLOOKUP(B223,'Supporting Data'!$B$3:$J$368,5,)</f>
        <v>21</v>
      </c>
      <c r="AB223" s="4">
        <f>VLOOKUP(B223,'Supporting Data'!$B$3:$J$368,6,)</f>
        <v>30</v>
      </c>
      <c r="AC223" s="4">
        <f>VLOOKUP(B223,'Supporting Data'!$B$3:$J$368,7,)</f>
        <v>353</v>
      </c>
      <c r="AD223" s="4">
        <f>VLOOKUP(B223,'Supporting Data'!$B$3:$J$368,8,)</f>
        <v>34</v>
      </c>
      <c r="AE223" s="5">
        <f>VLOOKUP(B223,'Supporting Data'!$B$3:$J$368,9,)</f>
        <v>0.93</v>
      </c>
      <c r="AF223" s="5">
        <f t="shared" si="50"/>
        <v>-9.5237919824172103E-3</v>
      </c>
      <c r="AG223" s="4">
        <f t="shared" si="43"/>
        <v>5590043</v>
      </c>
      <c r="AH223" s="4">
        <f t="shared" si="44"/>
        <v>2124216</v>
      </c>
      <c r="AI223" s="4">
        <f t="shared" si="45"/>
        <v>1566184</v>
      </c>
      <c r="AJ223" s="4">
        <f t="shared" si="46"/>
        <v>1322799</v>
      </c>
      <c r="AK223" s="5">
        <f t="shared" si="51"/>
        <v>-3.8655386747338705E-2</v>
      </c>
      <c r="AL223" s="5">
        <f t="shared" si="52"/>
        <v>-5.8477077533443E-2</v>
      </c>
      <c r="AM223" s="5">
        <f t="shared" si="53"/>
        <v>-9.4395769045650946E-3</v>
      </c>
      <c r="AN223" s="5">
        <f t="shared" si="54"/>
        <v>2.7222427650719361E-4</v>
      </c>
    </row>
    <row r="224" spans="2:40" x14ac:dyDescent="0.3">
      <c r="B224" s="3">
        <v>43687</v>
      </c>
      <c r="C224" s="4">
        <v>46685340</v>
      </c>
      <c r="D224" s="4">
        <v>9411764</v>
      </c>
      <c r="E224" s="4">
        <v>3328000</v>
      </c>
      <c r="F224" s="4">
        <v>2330931</v>
      </c>
      <c r="G224" s="7">
        <v>1890851</v>
      </c>
      <c r="H224" s="5">
        <f t="shared" si="42"/>
        <v>4.0502029116634898E-2</v>
      </c>
      <c r="I224" s="5">
        <f t="shared" si="47"/>
        <v>6.0944893288363611E-2</v>
      </c>
      <c r="J224" s="5">
        <f t="shared" si="48"/>
        <v>2.9702958941342894E-2</v>
      </c>
      <c r="K224" s="5">
        <f t="shared" si="49"/>
        <v>3.034072503699603E-2</v>
      </c>
      <c r="L224" s="5">
        <v>0.2015999883475198</v>
      </c>
      <c r="M224" s="5">
        <v>0.353600026520002</v>
      </c>
      <c r="N224" s="5">
        <v>0.70039993990384619</v>
      </c>
      <c r="O224" s="5">
        <v>0.81119990252821728</v>
      </c>
      <c r="P224" s="4">
        <f>VLOOKUP(B224,'Channel wise traffic'!$B$3:$F$368,2,FALSE)</f>
        <v>16806722</v>
      </c>
      <c r="Q224" s="4">
        <f>VLOOKUP(B224,'Channel wise traffic'!$B$3:$F$368,3,FALSE)</f>
        <v>12605042</v>
      </c>
      <c r="R224" s="4">
        <f>VLOOKUP(B224,'Channel wise traffic'!$B$3:$F$368,4,)</f>
        <v>5135387</v>
      </c>
      <c r="S224" s="4">
        <f>VLOOKUP(B224,'Channel wise traffic'!$B$3:$F$368,5,)</f>
        <v>12138188</v>
      </c>
      <c r="T224" s="5">
        <f>VLOOKUP(B224,'Channel wise traffic'!$B$3:$J$368,6,)</f>
        <v>2.9702952098813462E-2</v>
      </c>
      <c r="U224" s="5">
        <f>VLOOKUP(B224,'Channel wise traffic'!$B$3:$J$368,7,)</f>
        <v>2.9702971914648879E-2</v>
      </c>
      <c r="V224" s="5">
        <f>VLOOKUP(B224,'Channel wise traffic'!$B$3:$J$368,8,)</f>
        <v>2.9702936547609138E-2</v>
      </c>
      <c r="W224" s="5">
        <f>VLOOKUP(B224,'Channel wise traffic'!$B$3:$J$368,9,)</f>
        <v>2.9702966937358966E-2</v>
      </c>
      <c r="X224" s="4">
        <f>VLOOKUP(B224,'Supporting Data'!$B$3:$J$368,2,)</f>
        <v>398762</v>
      </c>
      <c r="Y224" s="5">
        <f>VLOOKUP(B224,'Supporting Data'!$B$3:$J$368,3,)</f>
        <v>0.19</v>
      </c>
      <c r="Z224" s="4">
        <f>VLOOKUP(B224,'Supporting Data'!$B$3:$J$368,4,)</f>
        <v>30</v>
      </c>
      <c r="AA224" s="4">
        <f>VLOOKUP(B224,'Supporting Data'!$B$3:$J$368,5,)</f>
        <v>22</v>
      </c>
      <c r="AB224" s="4">
        <f>VLOOKUP(B224,'Supporting Data'!$B$3:$J$368,6,)</f>
        <v>27</v>
      </c>
      <c r="AC224" s="4">
        <f>VLOOKUP(B224,'Supporting Data'!$B$3:$J$368,7,)</f>
        <v>352</v>
      </c>
      <c r="AD224" s="4">
        <f>VLOOKUP(B224,'Supporting Data'!$B$3:$J$368,8,)</f>
        <v>30</v>
      </c>
      <c r="AE224" s="5">
        <f>VLOOKUP(B224,'Supporting Data'!$B$3:$J$368,9,)</f>
        <v>0.93</v>
      </c>
      <c r="AF224" s="5">
        <f t="shared" si="50"/>
        <v>2.9702958941342936E-2</v>
      </c>
      <c r="AG224" s="4">
        <f t="shared" si="43"/>
        <v>9411764</v>
      </c>
      <c r="AH224" s="4">
        <f t="shared" si="44"/>
        <v>3328000</v>
      </c>
      <c r="AI224" s="4">
        <f t="shared" si="45"/>
        <v>2330931</v>
      </c>
      <c r="AJ224" s="4">
        <f t="shared" si="46"/>
        <v>1890851</v>
      </c>
      <c r="AK224" s="5">
        <f t="shared" si="51"/>
        <v>4.054190906417432E-2</v>
      </c>
      <c r="AL224" s="5">
        <f t="shared" si="52"/>
        <v>5.0644340474431671E-2</v>
      </c>
      <c r="AM224" s="5">
        <f t="shared" si="53"/>
        <v>4.0542169320105348E-2</v>
      </c>
      <c r="AN224" s="5">
        <f t="shared" si="54"/>
        <v>6.0944893288363611E-2</v>
      </c>
    </row>
    <row r="225" spans="2:40" x14ac:dyDescent="0.3">
      <c r="B225" s="3">
        <v>43688</v>
      </c>
      <c r="C225" s="4">
        <v>43991955</v>
      </c>
      <c r="D225" s="4">
        <v>9700226</v>
      </c>
      <c r="E225" s="4">
        <v>3166153</v>
      </c>
      <c r="F225" s="4">
        <v>1033432</v>
      </c>
      <c r="G225" s="7">
        <v>765773</v>
      </c>
      <c r="H225" s="5">
        <f t="shared" si="42"/>
        <v>1.7407114550830941E-2</v>
      </c>
      <c r="I225" s="5">
        <f t="shared" si="47"/>
        <v>-0.54353363205176886</v>
      </c>
      <c r="J225" s="5">
        <f t="shared" si="48"/>
        <v>0</v>
      </c>
      <c r="K225" s="5">
        <f>(H225/H218)-1</f>
        <v>-0.54353363205176897</v>
      </c>
      <c r="L225" s="5">
        <v>0.22049999823831426</v>
      </c>
      <c r="M225" s="5">
        <v>0.32639992099153153</v>
      </c>
      <c r="N225" s="5">
        <v>0.32639989286683241</v>
      </c>
      <c r="O225" s="5">
        <v>0.74099989162325142</v>
      </c>
      <c r="P225" s="4">
        <f>VLOOKUP(B225,'Channel wise traffic'!$B$3:$F$368,2,FALSE)</f>
        <v>15837104</v>
      </c>
      <c r="Q225" s="4">
        <f>VLOOKUP(B225,'Channel wise traffic'!$B$3:$F$368,3,FALSE)</f>
        <v>11877828</v>
      </c>
      <c r="R225" s="4">
        <f>VLOOKUP(B225,'Channel wise traffic'!$B$3:$F$368,4,)</f>
        <v>4839115</v>
      </c>
      <c r="S225" s="4">
        <f>VLOOKUP(B225,'Channel wise traffic'!$B$3:$F$368,5,)</f>
        <v>11437908</v>
      </c>
      <c r="T225" s="5">
        <f>VLOOKUP(B225,'Channel wise traffic'!$B$3:$J$368,6,)</f>
        <v>0</v>
      </c>
      <c r="U225" s="5">
        <f>VLOOKUP(B225,'Channel wise traffic'!$B$3:$J$368,7,)</f>
        <v>0</v>
      </c>
      <c r="V225" s="5">
        <f>VLOOKUP(B225,'Channel wise traffic'!$B$3:$J$368,8,)</f>
        <v>0</v>
      </c>
      <c r="W225" s="5">
        <f>VLOOKUP(B225,'Channel wise traffic'!$B$3:$J$368,9,)</f>
        <v>0</v>
      </c>
      <c r="X225" s="4">
        <f>VLOOKUP(B225,'Supporting Data'!$B$3:$J$368,2,)</f>
        <v>383675</v>
      </c>
      <c r="Y225" s="5">
        <f>VLOOKUP(B225,'Supporting Data'!$B$3:$J$368,3,)</f>
        <v>0.19</v>
      </c>
      <c r="Z225" s="4">
        <f>VLOOKUP(B225,'Supporting Data'!$B$3:$J$368,4,)</f>
        <v>34</v>
      </c>
      <c r="AA225" s="4">
        <f>VLOOKUP(B225,'Supporting Data'!$B$3:$J$368,5,)</f>
        <v>29</v>
      </c>
      <c r="AB225" s="4">
        <f>VLOOKUP(B225,'Supporting Data'!$B$3:$J$368,6,)</f>
        <v>27</v>
      </c>
      <c r="AC225" s="4">
        <f>VLOOKUP(B225,'Supporting Data'!$B$3:$J$368,7,)</f>
        <v>396</v>
      </c>
      <c r="AD225" s="4">
        <f>VLOOKUP(B225,'Supporting Data'!$B$3:$J$368,8,)</f>
        <v>31</v>
      </c>
      <c r="AE225" s="5">
        <f>VLOOKUP(B225,'Supporting Data'!$B$3:$J$368,9,)</f>
        <v>0.95</v>
      </c>
      <c r="AF225" s="5">
        <f t="shared" si="50"/>
        <v>0</v>
      </c>
      <c r="AG225" s="4">
        <f t="shared" si="43"/>
        <v>9700226</v>
      </c>
      <c r="AH225" s="4">
        <f t="shared" si="44"/>
        <v>3166153</v>
      </c>
      <c r="AI225" s="4">
        <f t="shared" si="45"/>
        <v>1033432</v>
      </c>
      <c r="AJ225" s="4">
        <f t="shared" si="46"/>
        <v>765773</v>
      </c>
      <c r="AK225" s="5">
        <f t="shared" si="51"/>
        <v>7.1428602986852496E-2</v>
      </c>
      <c r="AL225" s="5">
        <f t="shared" si="52"/>
        <v>8.2706800342236431E-2</v>
      </c>
      <c r="AM225" s="5">
        <f t="shared" si="53"/>
        <v>-0.50028940152152179</v>
      </c>
      <c r="AN225" s="5">
        <f t="shared" si="54"/>
        <v>-0.54353363205176886</v>
      </c>
    </row>
    <row r="226" spans="2:40" x14ac:dyDescent="0.3">
      <c r="B226" s="3">
        <v>43689</v>
      </c>
      <c r="C226" s="4">
        <v>20631473</v>
      </c>
      <c r="D226" s="4">
        <v>5157868</v>
      </c>
      <c r="E226" s="4">
        <v>2063147</v>
      </c>
      <c r="F226" s="4">
        <v>1445853</v>
      </c>
      <c r="G226" s="7">
        <v>1244880</v>
      </c>
      <c r="H226" s="5">
        <f t="shared" si="42"/>
        <v>6.0338881281040861E-2</v>
      </c>
      <c r="I226" s="5">
        <f t="shared" si="47"/>
        <v>2.971489450401843E-2</v>
      </c>
      <c r="J226" s="5">
        <f t="shared" si="48"/>
        <v>-7.7669894666066996E-2</v>
      </c>
      <c r="K226" s="5">
        <f t="shared" si="49"/>
        <v>0.11642771774342786</v>
      </c>
      <c r="L226" s="5">
        <v>0.24999998788259084</v>
      </c>
      <c r="M226" s="5">
        <v>0.39999996122428877</v>
      </c>
      <c r="N226" s="5">
        <v>0.70079979759076794</v>
      </c>
      <c r="O226" s="5">
        <v>0.86100039215604907</v>
      </c>
      <c r="P226" s="4">
        <f>VLOOKUP(B226,'Channel wise traffic'!$B$3:$F$368,2,FALSE)</f>
        <v>7427330</v>
      </c>
      <c r="Q226" s="4">
        <f>VLOOKUP(B226,'Channel wise traffic'!$B$3:$F$368,3,FALSE)</f>
        <v>5570497</v>
      </c>
      <c r="R226" s="4">
        <f>VLOOKUP(B226,'Channel wise traffic'!$B$3:$F$368,4,)</f>
        <v>2269462</v>
      </c>
      <c r="S226" s="4">
        <f>VLOOKUP(B226,'Channel wise traffic'!$B$3:$F$368,5,)</f>
        <v>5364183</v>
      </c>
      <c r="T226" s="5">
        <f>VLOOKUP(B226,'Channel wise traffic'!$B$3:$J$368,6,)</f>
        <v>-7.7669860715337213E-2</v>
      </c>
      <c r="U226" s="5">
        <f>VLOOKUP(B226,'Channel wise traffic'!$B$3:$J$368,7,)</f>
        <v>-7.7669981680881794E-2</v>
      </c>
      <c r="V226" s="5">
        <f>VLOOKUP(B226,'Channel wise traffic'!$B$3:$J$368,8,)</f>
        <v>-7.7669681952259872E-2</v>
      </c>
      <c r="W226" s="5">
        <f>VLOOKUP(B226,'Channel wise traffic'!$B$3:$J$368,9,)</f>
        <v>-7.7669796074659403E-2</v>
      </c>
      <c r="X226" s="4">
        <f>VLOOKUP(B226,'Supporting Data'!$B$3:$J$368,2,)</f>
        <v>390603</v>
      </c>
      <c r="Y226" s="5">
        <f>VLOOKUP(B226,'Supporting Data'!$B$3:$J$368,3,)</f>
        <v>0.18</v>
      </c>
      <c r="Z226" s="4">
        <f>VLOOKUP(B226,'Supporting Data'!$B$3:$J$368,4,)</f>
        <v>36</v>
      </c>
      <c r="AA226" s="4">
        <f>VLOOKUP(B226,'Supporting Data'!$B$3:$J$368,5,)</f>
        <v>21</v>
      </c>
      <c r="AB226" s="4">
        <f>VLOOKUP(B226,'Supporting Data'!$B$3:$J$368,6,)</f>
        <v>30</v>
      </c>
      <c r="AC226" s="4">
        <f>VLOOKUP(B226,'Supporting Data'!$B$3:$J$368,7,)</f>
        <v>382</v>
      </c>
      <c r="AD226" s="4">
        <f>VLOOKUP(B226,'Supporting Data'!$B$3:$J$368,8,)</f>
        <v>37</v>
      </c>
      <c r="AE226" s="5">
        <f>VLOOKUP(B226,'Supporting Data'!$B$3:$J$368,9,)</f>
        <v>0.91</v>
      </c>
      <c r="AF226" s="5">
        <f t="shared" si="50"/>
        <v>-7.7669894666067024E-2</v>
      </c>
      <c r="AG226" s="4">
        <f t="shared" si="43"/>
        <v>5157868</v>
      </c>
      <c r="AH226" s="4">
        <f t="shared" si="44"/>
        <v>2063146.9999999998</v>
      </c>
      <c r="AI226" s="4">
        <f t="shared" si="45"/>
        <v>1445853</v>
      </c>
      <c r="AJ226" s="4">
        <f t="shared" si="46"/>
        <v>1244880</v>
      </c>
      <c r="AK226" s="5">
        <f t="shared" si="51"/>
        <v>-7.7669939371072139E-2</v>
      </c>
      <c r="AL226" s="5">
        <f t="shared" si="52"/>
        <v>-6.8353505527390501E-2</v>
      </c>
      <c r="AM226" s="5">
        <f t="shared" si="53"/>
        <v>-6.835346629010397E-2</v>
      </c>
      <c r="AN226" s="5">
        <f t="shared" si="54"/>
        <v>2.971489450401843E-2</v>
      </c>
    </row>
    <row r="227" spans="2:40" x14ac:dyDescent="0.3">
      <c r="B227" s="3">
        <v>43690</v>
      </c>
      <c r="C227" s="4">
        <v>20848646</v>
      </c>
      <c r="D227" s="4">
        <v>5316404</v>
      </c>
      <c r="E227" s="4">
        <v>2211624</v>
      </c>
      <c r="F227" s="4">
        <v>1549906</v>
      </c>
      <c r="G227" s="7">
        <v>1334469</v>
      </c>
      <c r="H227" s="5">
        <f t="shared" si="42"/>
        <v>6.4007466000429961E-2</v>
      </c>
      <c r="I227" s="5">
        <f t="shared" si="47"/>
        <v>9.2516029944394562E-2</v>
      </c>
      <c r="J227" s="5">
        <f t="shared" si="48"/>
        <v>-7.6923110980883114E-2</v>
      </c>
      <c r="K227" s="5">
        <f t="shared" si="49"/>
        <v>0.18355907610830524</v>
      </c>
      <c r="L227" s="5">
        <v>0.25499996498573574</v>
      </c>
      <c r="M227" s="5">
        <v>0.41599998796178772</v>
      </c>
      <c r="N227" s="5">
        <v>0.70079995514608273</v>
      </c>
      <c r="O227" s="5">
        <v>0.86099995741677238</v>
      </c>
      <c r="P227" s="4">
        <f>VLOOKUP(B227,'Channel wise traffic'!$B$3:$F$368,2,FALSE)</f>
        <v>7505512</v>
      </c>
      <c r="Q227" s="4">
        <f>VLOOKUP(B227,'Channel wise traffic'!$B$3:$F$368,3,FALSE)</f>
        <v>5629134</v>
      </c>
      <c r="R227" s="4">
        <f>VLOOKUP(B227,'Channel wise traffic'!$B$3:$F$368,4,)</f>
        <v>2293351</v>
      </c>
      <c r="S227" s="4">
        <f>VLOOKUP(B227,'Channel wise traffic'!$B$3:$F$368,5,)</f>
        <v>5420648</v>
      </c>
      <c r="T227" s="5">
        <f>VLOOKUP(B227,'Channel wise traffic'!$B$3:$J$368,6,)</f>
        <v>-7.6923152607092926E-2</v>
      </c>
      <c r="U227" s="5">
        <f>VLOOKUP(B227,'Channel wise traffic'!$B$3:$J$368,7,)</f>
        <v>-7.6923152607092926E-2</v>
      </c>
      <c r="V227" s="5">
        <f>VLOOKUP(B227,'Channel wise traffic'!$B$3:$J$368,8,)</f>
        <v>-7.6922860191518283E-2</v>
      </c>
      <c r="W227" s="5">
        <f>VLOOKUP(B227,'Channel wise traffic'!$B$3:$J$368,9,)</f>
        <v>-7.6922972129812028E-2</v>
      </c>
      <c r="X227" s="4">
        <f>VLOOKUP(B227,'Supporting Data'!$B$3:$J$368,2,)</f>
        <v>400629</v>
      </c>
      <c r="Y227" s="5">
        <f>VLOOKUP(B227,'Supporting Data'!$B$3:$J$368,3,)</f>
        <v>0.19</v>
      </c>
      <c r="Z227" s="4">
        <f>VLOOKUP(B227,'Supporting Data'!$B$3:$J$368,4,)</f>
        <v>30</v>
      </c>
      <c r="AA227" s="4">
        <f>VLOOKUP(B227,'Supporting Data'!$B$3:$J$368,5,)</f>
        <v>19</v>
      </c>
      <c r="AB227" s="4">
        <f>VLOOKUP(B227,'Supporting Data'!$B$3:$J$368,6,)</f>
        <v>25</v>
      </c>
      <c r="AC227" s="4">
        <f>VLOOKUP(B227,'Supporting Data'!$B$3:$J$368,7,)</f>
        <v>382</v>
      </c>
      <c r="AD227" s="4">
        <f>VLOOKUP(B227,'Supporting Data'!$B$3:$J$368,8,)</f>
        <v>32</v>
      </c>
      <c r="AE227" s="5">
        <f>VLOOKUP(B227,'Supporting Data'!$B$3:$J$368,9,)</f>
        <v>0.93</v>
      </c>
      <c r="AF227" s="5">
        <f t="shared" si="50"/>
        <v>-7.6923110980883141E-2</v>
      </c>
      <c r="AG227" s="4">
        <f t="shared" si="43"/>
        <v>5316403.9999999991</v>
      </c>
      <c r="AH227" s="4">
        <f t="shared" si="44"/>
        <v>2211624</v>
      </c>
      <c r="AI227" s="4">
        <f t="shared" si="45"/>
        <v>1549906</v>
      </c>
      <c r="AJ227" s="4">
        <f t="shared" si="46"/>
        <v>1334469</v>
      </c>
      <c r="AK227" s="5">
        <f t="shared" si="51"/>
        <v>-1.9230911138299556E-2</v>
      </c>
      <c r="AL227" s="5">
        <f t="shared" si="52"/>
        <v>4.0816153652841081E-2</v>
      </c>
      <c r="AM227" s="5">
        <f t="shared" si="53"/>
        <v>9.2767930401260745E-3</v>
      </c>
      <c r="AN227" s="5">
        <f t="shared" si="54"/>
        <v>9.2516029944394562E-2</v>
      </c>
    </row>
    <row r="228" spans="2:40" x14ac:dyDescent="0.3">
      <c r="B228" s="3">
        <v>43691</v>
      </c>
      <c r="C228" s="4">
        <v>22586034</v>
      </c>
      <c r="D228" s="4">
        <v>5477113</v>
      </c>
      <c r="E228" s="4">
        <v>2147028</v>
      </c>
      <c r="F228" s="4">
        <v>1551657</v>
      </c>
      <c r="G228" s="7">
        <v>1335977</v>
      </c>
      <c r="H228" s="5">
        <f t="shared" si="42"/>
        <v>5.9150579512985767E-2</v>
      </c>
      <c r="I228" s="5">
        <f t="shared" si="47"/>
        <v>0.12829034045226972</v>
      </c>
      <c r="J228" s="5">
        <f t="shared" si="48"/>
        <v>0</v>
      </c>
      <c r="K228" s="5">
        <f t="shared" si="49"/>
        <v>0.12829034045226972</v>
      </c>
      <c r="L228" s="5">
        <v>0.24249998915258872</v>
      </c>
      <c r="M228" s="5">
        <v>0.39199994595693022</v>
      </c>
      <c r="N228" s="5">
        <v>0.72269993684292888</v>
      </c>
      <c r="O228" s="5">
        <v>0.86100020816456213</v>
      </c>
      <c r="P228" s="4">
        <f>VLOOKUP(B228,'Channel wise traffic'!$B$3:$F$368,2,FALSE)</f>
        <v>8130972</v>
      </c>
      <c r="Q228" s="4">
        <f>VLOOKUP(B228,'Channel wise traffic'!$B$3:$F$368,3,FALSE)</f>
        <v>6098229</v>
      </c>
      <c r="R228" s="4">
        <f>VLOOKUP(B228,'Channel wise traffic'!$B$3:$F$368,4,)</f>
        <v>2484463</v>
      </c>
      <c r="S228" s="4">
        <f>VLOOKUP(B228,'Channel wise traffic'!$B$3:$F$368,5,)</f>
        <v>5872368</v>
      </c>
      <c r="T228" s="5">
        <f>VLOOKUP(B228,'Channel wise traffic'!$B$3:$J$368,6,)</f>
        <v>0</v>
      </c>
      <c r="U228" s="5">
        <f>VLOOKUP(B228,'Channel wise traffic'!$B$3:$J$368,7,)</f>
        <v>0</v>
      </c>
      <c r="V228" s="5">
        <f>VLOOKUP(B228,'Channel wise traffic'!$B$3:$J$368,8,)</f>
        <v>0</v>
      </c>
      <c r="W228" s="5">
        <f>VLOOKUP(B228,'Channel wise traffic'!$B$3:$J$368,9,)</f>
        <v>0</v>
      </c>
      <c r="X228" s="4">
        <f>VLOOKUP(B228,'Supporting Data'!$B$3:$J$368,2,)</f>
        <v>398528</v>
      </c>
      <c r="Y228" s="5">
        <f>VLOOKUP(B228,'Supporting Data'!$B$3:$J$368,3,)</f>
        <v>0.17</v>
      </c>
      <c r="Z228" s="4">
        <f>VLOOKUP(B228,'Supporting Data'!$B$3:$J$368,4,)</f>
        <v>32</v>
      </c>
      <c r="AA228" s="4">
        <f>VLOOKUP(B228,'Supporting Data'!$B$3:$J$368,5,)</f>
        <v>17</v>
      </c>
      <c r="AB228" s="4">
        <f>VLOOKUP(B228,'Supporting Data'!$B$3:$J$368,6,)</f>
        <v>25</v>
      </c>
      <c r="AC228" s="4">
        <f>VLOOKUP(B228,'Supporting Data'!$B$3:$J$368,7,)</f>
        <v>372</v>
      </c>
      <c r="AD228" s="4">
        <f>VLOOKUP(B228,'Supporting Data'!$B$3:$J$368,8,)</f>
        <v>40</v>
      </c>
      <c r="AE228" s="5">
        <f>VLOOKUP(B228,'Supporting Data'!$B$3:$J$368,9,)</f>
        <v>0.91</v>
      </c>
      <c r="AF228" s="5">
        <f t="shared" si="50"/>
        <v>0</v>
      </c>
      <c r="AG228" s="4">
        <f t="shared" si="43"/>
        <v>5477113</v>
      </c>
      <c r="AH228" s="4">
        <f t="shared" si="44"/>
        <v>2147028</v>
      </c>
      <c r="AI228" s="4">
        <f t="shared" si="45"/>
        <v>1551657</v>
      </c>
      <c r="AJ228" s="4">
        <f t="shared" si="46"/>
        <v>1335977</v>
      </c>
      <c r="AK228" s="5">
        <f t="shared" si="51"/>
        <v>2.1052600181612036E-2</v>
      </c>
      <c r="AL228" s="5">
        <f t="shared" si="52"/>
        <v>1.0739020890530915E-2</v>
      </c>
      <c r="AM228" s="5">
        <f t="shared" si="53"/>
        <v>4.2324925267860136E-2</v>
      </c>
      <c r="AN228" s="5">
        <f t="shared" si="54"/>
        <v>0.12829034045226972</v>
      </c>
    </row>
    <row r="229" spans="2:40" x14ac:dyDescent="0.3">
      <c r="B229" s="3">
        <v>43692</v>
      </c>
      <c r="C229" s="4">
        <v>21934513</v>
      </c>
      <c r="D229" s="4">
        <v>5702973</v>
      </c>
      <c r="E229" s="4">
        <v>2235565</v>
      </c>
      <c r="F229" s="4">
        <v>1615643</v>
      </c>
      <c r="G229" s="7">
        <v>1298330</v>
      </c>
      <c r="H229" s="5">
        <f t="shared" si="42"/>
        <v>5.9191193349038565E-2</v>
      </c>
      <c r="I229" s="5">
        <f t="shared" si="47"/>
        <v>5.2218254669348596E-2</v>
      </c>
      <c r="J229" s="5">
        <f t="shared" si="48"/>
        <v>5.2083334332598819E-2</v>
      </c>
      <c r="K229" s="5">
        <f t="shared" si="49"/>
        <v>1.282411120364646E-4</v>
      </c>
      <c r="L229" s="5">
        <v>0.25999998267570379</v>
      </c>
      <c r="M229" s="5">
        <v>0.39199992705559011</v>
      </c>
      <c r="N229" s="5">
        <v>0.7227000780563303</v>
      </c>
      <c r="O229" s="5">
        <v>0.8035995575755287</v>
      </c>
      <c r="P229" s="4">
        <f>VLOOKUP(B229,'Channel wise traffic'!$B$3:$F$368,2,FALSE)</f>
        <v>7896424</v>
      </c>
      <c r="Q229" s="4">
        <f>VLOOKUP(B229,'Channel wise traffic'!$B$3:$F$368,3,FALSE)</f>
        <v>5922318</v>
      </c>
      <c r="R229" s="4">
        <f>VLOOKUP(B229,'Channel wise traffic'!$B$3:$F$368,4,)</f>
        <v>2412796</v>
      </c>
      <c r="S229" s="4">
        <f>VLOOKUP(B229,'Channel wise traffic'!$B$3:$F$368,5,)</f>
        <v>5702973</v>
      </c>
      <c r="T229" s="5">
        <f>VLOOKUP(B229,'Channel wise traffic'!$B$3:$J$368,6,)</f>
        <v>5.2083322230382256E-2</v>
      </c>
      <c r="U229" s="5">
        <f>VLOOKUP(B229,'Channel wise traffic'!$B$3:$J$368,7,)</f>
        <v>5.2083322230382256E-2</v>
      </c>
      <c r="V229" s="5">
        <f>VLOOKUP(B229,'Channel wise traffic'!$B$3:$J$368,8,)</f>
        <v>5.2083174359267348E-2</v>
      </c>
      <c r="W229" s="5">
        <f>VLOOKUP(B229,'Channel wise traffic'!$B$3:$J$368,9,)</f>
        <v>5.2083256466754602E-2</v>
      </c>
      <c r="X229" s="4">
        <f>VLOOKUP(B229,'Supporting Data'!$B$3:$J$368,2,)</f>
        <v>384154</v>
      </c>
      <c r="Y229" s="5">
        <f>VLOOKUP(B229,'Supporting Data'!$B$3:$J$368,3,)</f>
        <v>0.17</v>
      </c>
      <c r="Z229" s="4">
        <f>VLOOKUP(B229,'Supporting Data'!$B$3:$J$368,4,)</f>
        <v>36</v>
      </c>
      <c r="AA229" s="4">
        <f>VLOOKUP(B229,'Supporting Data'!$B$3:$J$368,5,)</f>
        <v>21</v>
      </c>
      <c r="AB229" s="4">
        <f>VLOOKUP(B229,'Supporting Data'!$B$3:$J$368,6,)</f>
        <v>28</v>
      </c>
      <c r="AC229" s="4">
        <f>VLOOKUP(B229,'Supporting Data'!$B$3:$J$368,7,)</f>
        <v>362</v>
      </c>
      <c r="AD229" s="4">
        <f>VLOOKUP(B229,'Supporting Data'!$B$3:$J$368,8,)</f>
        <v>30</v>
      </c>
      <c r="AE229" s="5">
        <f>VLOOKUP(B229,'Supporting Data'!$B$3:$J$368,9,)</f>
        <v>0.92</v>
      </c>
      <c r="AF229" s="5">
        <f t="shared" si="50"/>
        <v>5.2083334332598867E-2</v>
      </c>
      <c r="AG229" s="4">
        <f t="shared" si="43"/>
        <v>5702973</v>
      </c>
      <c r="AH229" s="4">
        <f t="shared" si="44"/>
        <v>2235565</v>
      </c>
      <c r="AI229" s="4">
        <f t="shared" si="45"/>
        <v>1615643</v>
      </c>
      <c r="AJ229" s="4">
        <f t="shared" si="46"/>
        <v>1298330</v>
      </c>
      <c r="AK229" s="5">
        <f t="shared" si="51"/>
        <v>8.3333285843485205E-2</v>
      </c>
      <c r="AL229" s="5">
        <f t="shared" si="52"/>
        <v>3.0744382825452998E-2</v>
      </c>
      <c r="AM229" s="5">
        <f t="shared" si="53"/>
        <v>6.2955194696681538E-2</v>
      </c>
      <c r="AN229" s="5">
        <f t="shared" si="54"/>
        <v>5.2218254669348596E-2</v>
      </c>
    </row>
    <row r="230" spans="2:40" x14ac:dyDescent="0.3">
      <c r="B230" s="3">
        <v>43693</v>
      </c>
      <c r="C230" s="4">
        <v>21282993</v>
      </c>
      <c r="D230" s="4">
        <v>5480370</v>
      </c>
      <c r="E230" s="4">
        <v>2279834</v>
      </c>
      <c r="F230" s="4">
        <v>1581065</v>
      </c>
      <c r="G230" s="7">
        <v>1257579</v>
      </c>
      <c r="H230" s="5">
        <f t="shared" si="42"/>
        <v>5.9088446817606902E-2</v>
      </c>
      <c r="I230" s="5">
        <f t="shared" si="47"/>
        <v>-4.9304542867056877E-2</v>
      </c>
      <c r="J230" s="5">
        <f t="shared" si="48"/>
        <v>-5.7692333235662363E-2</v>
      </c>
      <c r="K230" s="5">
        <f t="shared" si="49"/>
        <v>8.9013287957289133E-3</v>
      </c>
      <c r="L230" s="5">
        <v>0.2574999672273538</v>
      </c>
      <c r="M230" s="5">
        <v>0.41600001459755453</v>
      </c>
      <c r="N230" s="5">
        <v>0.69350005307403961</v>
      </c>
      <c r="O230" s="5">
        <v>0.79539993611900839</v>
      </c>
      <c r="P230" s="4">
        <f>VLOOKUP(B230,'Channel wise traffic'!$B$3:$F$368,2,FALSE)</f>
        <v>7661877</v>
      </c>
      <c r="Q230" s="4">
        <f>VLOOKUP(B230,'Channel wise traffic'!$B$3:$F$368,3,FALSE)</f>
        <v>5746408</v>
      </c>
      <c r="R230" s="4">
        <f>VLOOKUP(B230,'Channel wise traffic'!$B$3:$F$368,4,)</f>
        <v>2341129</v>
      </c>
      <c r="S230" s="4">
        <f>VLOOKUP(B230,'Channel wise traffic'!$B$3:$F$368,5,)</f>
        <v>5533578</v>
      </c>
      <c r="T230" s="5">
        <f>VLOOKUP(B230,'Channel wise traffic'!$B$3:$J$368,6,)</f>
        <v>-5.7692364455319778E-2</v>
      </c>
      <c r="U230" s="5">
        <f>VLOOKUP(B230,'Channel wise traffic'!$B$3:$J$368,7,)</f>
        <v>-5.7692323459811012E-2</v>
      </c>
      <c r="V230" s="5">
        <f>VLOOKUP(B230,'Channel wise traffic'!$B$3:$J$368,8,)</f>
        <v>-5.769214514363874E-2</v>
      </c>
      <c r="W230" s="5">
        <f>VLOOKUP(B230,'Channel wise traffic'!$B$3:$J$368,9,)</f>
        <v>-5.7692229097359049E-2</v>
      </c>
      <c r="X230" s="4">
        <f>VLOOKUP(B230,'Supporting Data'!$B$3:$J$368,2,)</f>
        <v>405920</v>
      </c>
      <c r="Y230" s="5">
        <f>VLOOKUP(B230,'Supporting Data'!$B$3:$J$368,3,)</f>
        <v>0.19</v>
      </c>
      <c r="Z230" s="4">
        <f>VLOOKUP(B230,'Supporting Data'!$B$3:$J$368,4,)</f>
        <v>35</v>
      </c>
      <c r="AA230" s="4">
        <f>VLOOKUP(B230,'Supporting Data'!$B$3:$J$368,5,)</f>
        <v>17</v>
      </c>
      <c r="AB230" s="4">
        <f>VLOOKUP(B230,'Supporting Data'!$B$3:$J$368,6,)</f>
        <v>29</v>
      </c>
      <c r="AC230" s="4">
        <f>VLOOKUP(B230,'Supporting Data'!$B$3:$J$368,7,)</f>
        <v>351</v>
      </c>
      <c r="AD230" s="4">
        <f>VLOOKUP(B230,'Supporting Data'!$B$3:$J$368,8,)</f>
        <v>40</v>
      </c>
      <c r="AE230" s="5">
        <f>VLOOKUP(B230,'Supporting Data'!$B$3:$J$368,9,)</f>
        <v>0.95</v>
      </c>
      <c r="AF230" s="5">
        <f t="shared" si="50"/>
        <v>-5.7692333235662356E-2</v>
      </c>
      <c r="AG230" s="4">
        <f t="shared" si="43"/>
        <v>5480370</v>
      </c>
      <c r="AH230" s="4">
        <f t="shared" si="44"/>
        <v>2279834</v>
      </c>
      <c r="AI230" s="4">
        <f t="shared" si="45"/>
        <v>1581065</v>
      </c>
      <c r="AJ230" s="4">
        <f t="shared" si="46"/>
        <v>1257579</v>
      </c>
      <c r="AK230" s="5">
        <f t="shared" si="51"/>
        <v>-1.9619348187482677E-2</v>
      </c>
      <c r="AL230" s="5">
        <f t="shared" si="52"/>
        <v>7.3259028272077753E-2</v>
      </c>
      <c r="AM230" s="5">
        <f t="shared" si="53"/>
        <v>9.5014378898008456E-3</v>
      </c>
      <c r="AN230" s="5">
        <f t="shared" si="54"/>
        <v>-4.9304542867056877E-2</v>
      </c>
    </row>
    <row r="231" spans="2:40" x14ac:dyDescent="0.3">
      <c r="B231" s="3">
        <v>43694</v>
      </c>
      <c r="C231" s="4">
        <v>46685340</v>
      </c>
      <c r="D231" s="4">
        <v>10098039</v>
      </c>
      <c r="E231" s="4">
        <v>3399000</v>
      </c>
      <c r="F231" s="4">
        <v>2357546</v>
      </c>
      <c r="G231" s="7">
        <v>1857275</v>
      </c>
      <c r="H231" s="5">
        <f t="shared" si="42"/>
        <v>3.9782831184264698E-2</v>
      </c>
      <c r="I231" s="5">
        <f t="shared" si="47"/>
        <v>-1.7757083979647259E-2</v>
      </c>
      <c r="J231" s="5">
        <f t="shared" si="48"/>
        <v>0</v>
      </c>
      <c r="K231" s="5">
        <f t="shared" si="49"/>
        <v>-1.7757083979647148E-2</v>
      </c>
      <c r="L231" s="5">
        <v>0.21629999910035999</v>
      </c>
      <c r="M231" s="5">
        <v>0.33660000718951472</v>
      </c>
      <c r="N231" s="5">
        <v>0.69359988231832892</v>
      </c>
      <c r="O231" s="5">
        <v>0.78780011079317225</v>
      </c>
      <c r="P231" s="4">
        <f>VLOOKUP(B231,'Channel wise traffic'!$B$3:$F$368,2,FALSE)</f>
        <v>16806722</v>
      </c>
      <c r="Q231" s="4">
        <f>VLOOKUP(B231,'Channel wise traffic'!$B$3:$F$368,3,FALSE)</f>
        <v>12605042</v>
      </c>
      <c r="R231" s="4">
        <f>VLOOKUP(B231,'Channel wise traffic'!$B$3:$F$368,4,)</f>
        <v>5135387</v>
      </c>
      <c r="S231" s="4">
        <f>VLOOKUP(B231,'Channel wise traffic'!$B$3:$F$368,5,)</f>
        <v>12138188</v>
      </c>
      <c r="T231" s="5">
        <f>VLOOKUP(B231,'Channel wise traffic'!$B$3:$J$368,6,)</f>
        <v>0</v>
      </c>
      <c r="U231" s="5">
        <f>VLOOKUP(B231,'Channel wise traffic'!$B$3:$J$368,7,)</f>
        <v>0</v>
      </c>
      <c r="V231" s="5">
        <f>VLOOKUP(B231,'Channel wise traffic'!$B$3:$J$368,8,)</f>
        <v>0</v>
      </c>
      <c r="W231" s="5">
        <f>VLOOKUP(B231,'Channel wise traffic'!$B$3:$J$368,9,)</f>
        <v>0</v>
      </c>
      <c r="X231" s="4">
        <f>VLOOKUP(B231,'Supporting Data'!$B$3:$J$368,2,)</f>
        <v>408856</v>
      </c>
      <c r="Y231" s="5">
        <f>VLOOKUP(B231,'Supporting Data'!$B$3:$J$368,3,)</f>
        <v>0.17</v>
      </c>
      <c r="Z231" s="4">
        <f>VLOOKUP(B231,'Supporting Data'!$B$3:$J$368,4,)</f>
        <v>35</v>
      </c>
      <c r="AA231" s="4">
        <f>VLOOKUP(B231,'Supporting Data'!$B$3:$J$368,5,)</f>
        <v>17</v>
      </c>
      <c r="AB231" s="4">
        <f>VLOOKUP(B231,'Supporting Data'!$B$3:$J$368,6,)</f>
        <v>29</v>
      </c>
      <c r="AC231" s="4">
        <f>VLOOKUP(B231,'Supporting Data'!$B$3:$J$368,7,)</f>
        <v>371</v>
      </c>
      <c r="AD231" s="4">
        <f>VLOOKUP(B231,'Supporting Data'!$B$3:$J$368,8,)</f>
        <v>39</v>
      </c>
      <c r="AE231" s="5">
        <f>VLOOKUP(B231,'Supporting Data'!$B$3:$J$368,9,)</f>
        <v>0.94</v>
      </c>
      <c r="AF231" s="5">
        <f t="shared" si="50"/>
        <v>0</v>
      </c>
      <c r="AG231" s="4">
        <f t="shared" si="43"/>
        <v>10098039</v>
      </c>
      <c r="AH231" s="4">
        <f t="shared" si="44"/>
        <v>3399000</v>
      </c>
      <c r="AI231" s="4">
        <f t="shared" si="45"/>
        <v>2357546</v>
      </c>
      <c r="AJ231" s="4">
        <f t="shared" si="46"/>
        <v>1857275</v>
      </c>
      <c r="AK231" s="5">
        <f t="shared" si="51"/>
        <v>7.2916724218754281E-2</v>
      </c>
      <c r="AL231" s="5">
        <f t="shared" si="52"/>
        <v>2.1334134615384581E-2</v>
      </c>
      <c r="AM231" s="5">
        <f t="shared" si="53"/>
        <v>1.1418184407861132E-2</v>
      </c>
      <c r="AN231" s="5">
        <f t="shared" si="54"/>
        <v>-1.7757083979647259E-2</v>
      </c>
    </row>
    <row r="232" spans="2:40" x14ac:dyDescent="0.3">
      <c r="B232" s="3">
        <v>43695</v>
      </c>
      <c r="C232" s="4">
        <v>45338648</v>
      </c>
      <c r="D232" s="4">
        <v>9521116</v>
      </c>
      <c r="E232" s="4">
        <v>3140064</v>
      </c>
      <c r="F232" s="4">
        <v>2028481</v>
      </c>
      <c r="G232" s="7">
        <v>1582215</v>
      </c>
      <c r="H232" s="5">
        <f t="shared" si="42"/>
        <v>3.4897710227265712E-2</v>
      </c>
      <c r="I232" s="5">
        <f>(G232/G225)-1</f>
        <v>1.0661671278564273</v>
      </c>
      <c r="J232" s="5">
        <f t="shared" si="48"/>
        <v>3.0612256263673698E-2</v>
      </c>
      <c r="K232" s="5">
        <f>(H232/H225)-1</f>
        <v>1.0047958049198824</v>
      </c>
      <c r="L232" s="5">
        <v>0.20999999823550097</v>
      </c>
      <c r="M232" s="5">
        <v>0.32979999403431276</v>
      </c>
      <c r="N232" s="5">
        <v>0.64599989044809281</v>
      </c>
      <c r="O232" s="5">
        <v>0.77999991126364998</v>
      </c>
      <c r="P232" s="4">
        <f>VLOOKUP(B232,'Channel wise traffic'!$B$3:$F$368,2,FALSE)</f>
        <v>16321913</v>
      </c>
      <c r="Q232" s="4">
        <f>VLOOKUP(B232,'Channel wise traffic'!$B$3:$F$368,3,FALSE)</f>
        <v>12241435</v>
      </c>
      <c r="R232" s="4">
        <f>VLOOKUP(B232,'Channel wise traffic'!$B$3:$F$368,4,)</f>
        <v>4987251</v>
      </c>
      <c r="S232" s="4">
        <f>VLOOKUP(B232,'Channel wise traffic'!$B$3:$F$368,5,)</f>
        <v>11788048</v>
      </c>
      <c r="T232" s="5">
        <f>VLOOKUP(B232,'Channel wise traffic'!$B$3:$J$368,6,)</f>
        <v>3.0612225568513063E-2</v>
      </c>
      <c r="U232" s="5">
        <f>VLOOKUP(B232,'Channel wise traffic'!$B$3:$J$368,7,)</f>
        <v>3.0612246616132266E-2</v>
      </c>
      <c r="V232" s="5">
        <f>VLOOKUP(B232,'Channel wise traffic'!$B$3:$J$368,8,)</f>
        <v>3.0612209050621786E-2</v>
      </c>
      <c r="W232" s="5">
        <f>VLOOKUP(B232,'Channel wise traffic'!$B$3:$J$368,9,)</f>
        <v>3.0612241329445844E-2</v>
      </c>
      <c r="X232" s="4">
        <f>VLOOKUP(B232,'Supporting Data'!$B$3:$J$368,2,)</f>
        <v>390612</v>
      </c>
      <c r="Y232" s="5">
        <f>VLOOKUP(B232,'Supporting Data'!$B$3:$J$368,3,)</f>
        <v>0.17</v>
      </c>
      <c r="Z232" s="4">
        <f>VLOOKUP(B232,'Supporting Data'!$B$3:$J$368,4,)</f>
        <v>38</v>
      </c>
      <c r="AA232" s="4">
        <f>VLOOKUP(B232,'Supporting Data'!$B$3:$J$368,5,)</f>
        <v>20</v>
      </c>
      <c r="AB232" s="4">
        <f>VLOOKUP(B232,'Supporting Data'!$B$3:$J$368,6,)</f>
        <v>30</v>
      </c>
      <c r="AC232" s="4">
        <f>VLOOKUP(B232,'Supporting Data'!$B$3:$J$368,7,)</f>
        <v>380</v>
      </c>
      <c r="AD232" s="4">
        <f>VLOOKUP(B232,'Supporting Data'!$B$3:$J$368,8,)</f>
        <v>40</v>
      </c>
      <c r="AE232" s="5">
        <f>VLOOKUP(B232,'Supporting Data'!$B$3:$J$368,9,)</f>
        <v>0.94</v>
      </c>
      <c r="AF232" s="5">
        <f t="shared" si="50"/>
        <v>3.0612256263673664E-2</v>
      </c>
      <c r="AG232" s="4">
        <f t="shared" si="43"/>
        <v>9521116</v>
      </c>
      <c r="AH232" s="4">
        <f t="shared" si="44"/>
        <v>3140064</v>
      </c>
      <c r="AI232" s="4">
        <f t="shared" si="45"/>
        <v>2028481</v>
      </c>
      <c r="AJ232" s="4">
        <f t="shared" si="46"/>
        <v>1582215</v>
      </c>
      <c r="AK232" s="5">
        <f t="shared" si="51"/>
        <v>-1.8464518249368678E-2</v>
      </c>
      <c r="AL232" s="5">
        <f t="shared" si="52"/>
        <v>-8.2399681885240161E-3</v>
      </c>
      <c r="AM232" s="5">
        <f t="shared" si="53"/>
        <v>0.96285870768468551</v>
      </c>
      <c r="AN232" s="5">
        <f t="shared" si="54"/>
        <v>1.0661671278564273</v>
      </c>
    </row>
    <row r="233" spans="2:40" x14ac:dyDescent="0.3">
      <c r="B233" s="3">
        <v>43696</v>
      </c>
      <c r="C233" s="4">
        <v>21065820</v>
      </c>
      <c r="D233" s="4">
        <v>5003132</v>
      </c>
      <c r="E233" s="4">
        <v>2041277</v>
      </c>
      <c r="F233" s="4">
        <v>1534836</v>
      </c>
      <c r="G233" s="7">
        <v>1233394</v>
      </c>
      <c r="H233" s="5">
        <f t="shared" si="42"/>
        <v>5.8549536642770135E-2</v>
      </c>
      <c r="I233" s="5">
        <f t="shared" si="47"/>
        <v>-9.2265921213289248E-3</v>
      </c>
      <c r="J233" s="5">
        <f t="shared" si="48"/>
        <v>2.105264127287465E-2</v>
      </c>
      <c r="K233" s="5">
        <f t="shared" si="49"/>
        <v>-2.9654919022056192E-2</v>
      </c>
      <c r="L233" s="5">
        <v>0.23749998813243445</v>
      </c>
      <c r="M233" s="5">
        <v>0.40799982890717257</v>
      </c>
      <c r="N233" s="5">
        <v>0.75189991363249575</v>
      </c>
      <c r="O233" s="5">
        <v>0.80359986343817846</v>
      </c>
      <c r="P233" s="4">
        <f>VLOOKUP(B233,'Channel wise traffic'!$B$3:$F$368,2,FALSE)</f>
        <v>7583695</v>
      </c>
      <c r="Q233" s="4">
        <f>VLOOKUP(B233,'Channel wise traffic'!$B$3:$F$368,3,FALSE)</f>
        <v>5687771</v>
      </c>
      <c r="R233" s="4">
        <f>VLOOKUP(B233,'Channel wise traffic'!$B$3:$F$368,4,)</f>
        <v>2317240</v>
      </c>
      <c r="S233" s="4">
        <f>VLOOKUP(B233,'Channel wise traffic'!$B$3:$F$368,5,)</f>
        <v>5477113</v>
      </c>
      <c r="T233" s="5">
        <f>VLOOKUP(B233,'Channel wise traffic'!$B$3:$J$368,6,)</f>
        <v>2.1052652837560748E-2</v>
      </c>
      <c r="U233" s="5">
        <f>VLOOKUP(B233,'Channel wise traffic'!$B$3:$J$368,7,)</f>
        <v>2.1052699606516345E-2</v>
      </c>
      <c r="V233" s="5">
        <f>VLOOKUP(B233,'Channel wise traffic'!$B$3:$J$368,8,)</f>
        <v>2.1052566643548154E-2</v>
      </c>
      <c r="W233" s="5">
        <f>VLOOKUP(B233,'Channel wise traffic'!$B$3:$J$368,9,)</f>
        <v>2.1052600181612036E-2</v>
      </c>
      <c r="X233" s="4">
        <f>VLOOKUP(B233,'Supporting Data'!$B$3:$J$368,2,)</f>
        <v>408028</v>
      </c>
      <c r="Y233" s="5">
        <f>VLOOKUP(B233,'Supporting Data'!$B$3:$J$368,3,)</f>
        <v>0.18</v>
      </c>
      <c r="Z233" s="4">
        <f>VLOOKUP(B233,'Supporting Data'!$B$3:$J$368,4,)</f>
        <v>35</v>
      </c>
      <c r="AA233" s="4">
        <f>VLOOKUP(B233,'Supporting Data'!$B$3:$J$368,5,)</f>
        <v>20</v>
      </c>
      <c r="AB233" s="4">
        <f>VLOOKUP(B233,'Supporting Data'!$B$3:$J$368,6,)</f>
        <v>30</v>
      </c>
      <c r="AC233" s="4">
        <f>VLOOKUP(B233,'Supporting Data'!$B$3:$J$368,7,)</f>
        <v>388</v>
      </c>
      <c r="AD233" s="4">
        <f>VLOOKUP(B233,'Supporting Data'!$B$3:$J$368,8,)</f>
        <v>32</v>
      </c>
      <c r="AE233" s="5">
        <f>VLOOKUP(B233,'Supporting Data'!$B$3:$J$368,9,)</f>
        <v>0.93</v>
      </c>
      <c r="AF233" s="5">
        <f t="shared" si="50"/>
        <v>2.1052641272874699E-2</v>
      </c>
      <c r="AG233" s="4">
        <f t="shared" si="43"/>
        <v>5003132</v>
      </c>
      <c r="AH233" s="4">
        <f t="shared" si="44"/>
        <v>2041277</v>
      </c>
      <c r="AI233" s="4">
        <f t="shared" si="45"/>
        <v>1534836</v>
      </c>
      <c r="AJ233" s="4">
        <f t="shared" si="46"/>
        <v>1233394</v>
      </c>
      <c r="AK233" s="5">
        <f t="shared" si="51"/>
        <v>-2.9999992244857721E-2</v>
      </c>
      <c r="AL233" s="5">
        <f t="shared" si="52"/>
        <v>-1.0600311078173164E-2</v>
      </c>
      <c r="AM233" s="5">
        <f t="shared" si="53"/>
        <v>6.1543600905486162E-2</v>
      </c>
      <c r="AN233" s="5">
        <f t="shared" si="54"/>
        <v>-9.2265921213289248E-3</v>
      </c>
    </row>
    <row r="234" spans="2:40" x14ac:dyDescent="0.3">
      <c r="B234" s="3">
        <v>43697</v>
      </c>
      <c r="C234" s="4">
        <v>21934513</v>
      </c>
      <c r="D234" s="4">
        <v>5757809</v>
      </c>
      <c r="E234" s="4">
        <v>2303123</v>
      </c>
      <c r="F234" s="4">
        <v>1714906</v>
      </c>
      <c r="G234" s="7">
        <v>1392160</v>
      </c>
      <c r="H234" s="5">
        <f t="shared" si="42"/>
        <v>6.3468926800426345E-2</v>
      </c>
      <c r="I234" s="5">
        <f t="shared" si="47"/>
        <v>4.3231427631514885E-2</v>
      </c>
      <c r="J234" s="5">
        <f t="shared" si="48"/>
        <v>5.2083334332598819E-2</v>
      </c>
      <c r="K234" s="5">
        <f t="shared" si="49"/>
        <v>-8.4136934900688187E-3</v>
      </c>
      <c r="L234" s="5">
        <v>0.26249996979645729</v>
      </c>
      <c r="M234" s="5">
        <v>0.39999989579369516</v>
      </c>
      <c r="N234" s="5">
        <v>0.74460026668137136</v>
      </c>
      <c r="O234" s="5">
        <v>0.81179959717908734</v>
      </c>
      <c r="P234" s="4">
        <f>VLOOKUP(B234,'Channel wise traffic'!$B$3:$F$368,2,FALSE)</f>
        <v>7896424</v>
      </c>
      <c r="Q234" s="4">
        <f>VLOOKUP(B234,'Channel wise traffic'!$B$3:$F$368,3,FALSE)</f>
        <v>5922318</v>
      </c>
      <c r="R234" s="4">
        <f>VLOOKUP(B234,'Channel wise traffic'!$B$3:$F$368,4,)</f>
        <v>2412796</v>
      </c>
      <c r="S234" s="4">
        <f>VLOOKUP(B234,'Channel wise traffic'!$B$3:$F$368,5,)</f>
        <v>5702973</v>
      </c>
      <c r="T234" s="5">
        <f>VLOOKUP(B234,'Channel wise traffic'!$B$3:$J$368,6,)</f>
        <v>5.2083322230382256E-2</v>
      </c>
      <c r="U234" s="5">
        <f>VLOOKUP(B234,'Channel wise traffic'!$B$3:$J$368,7,)</f>
        <v>5.2083322230382256E-2</v>
      </c>
      <c r="V234" s="5">
        <f>VLOOKUP(B234,'Channel wise traffic'!$B$3:$J$368,8,)</f>
        <v>5.2083174359267348E-2</v>
      </c>
      <c r="W234" s="5">
        <f>VLOOKUP(B234,'Channel wise traffic'!$B$3:$J$368,9,)</f>
        <v>5.2083256466754602E-2</v>
      </c>
      <c r="X234" s="4">
        <f>VLOOKUP(B234,'Supporting Data'!$B$3:$J$368,2,)</f>
        <v>383876</v>
      </c>
      <c r="Y234" s="5">
        <f>VLOOKUP(B234,'Supporting Data'!$B$3:$J$368,3,)</f>
        <v>0.18</v>
      </c>
      <c r="Z234" s="4">
        <f>VLOOKUP(B234,'Supporting Data'!$B$3:$J$368,4,)</f>
        <v>35</v>
      </c>
      <c r="AA234" s="4">
        <f>VLOOKUP(B234,'Supporting Data'!$B$3:$J$368,5,)</f>
        <v>22</v>
      </c>
      <c r="AB234" s="4">
        <f>VLOOKUP(B234,'Supporting Data'!$B$3:$J$368,6,)</f>
        <v>30</v>
      </c>
      <c r="AC234" s="4">
        <f>VLOOKUP(B234,'Supporting Data'!$B$3:$J$368,7,)</f>
        <v>351</v>
      </c>
      <c r="AD234" s="4">
        <f>VLOOKUP(B234,'Supporting Data'!$B$3:$J$368,8,)</f>
        <v>38</v>
      </c>
      <c r="AE234" s="5">
        <f>VLOOKUP(B234,'Supporting Data'!$B$3:$J$368,9,)</f>
        <v>0.92</v>
      </c>
      <c r="AF234" s="5">
        <f t="shared" si="50"/>
        <v>5.2083334332598867E-2</v>
      </c>
      <c r="AG234" s="4">
        <f t="shared" si="43"/>
        <v>5757809</v>
      </c>
      <c r="AH234" s="4">
        <f t="shared" si="44"/>
        <v>2303123</v>
      </c>
      <c r="AI234" s="4">
        <f t="shared" si="45"/>
        <v>1714906</v>
      </c>
      <c r="AJ234" s="4">
        <f t="shared" si="46"/>
        <v>1392160</v>
      </c>
      <c r="AK234" s="5">
        <f t="shared" si="51"/>
        <v>8.3026985910024997E-2</v>
      </c>
      <c r="AL234" s="5">
        <f t="shared" si="52"/>
        <v>4.1371860677945183E-2</v>
      </c>
      <c r="AM234" s="5">
        <f t="shared" si="53"/>
        <v>0.10645806906999522</v>
      </c>
      <c r="AN234" s="5">
        <f t="shared" si="54"/>
        <v>4.3231427631514885E-2</v>
      </c>
    </row>
    <row r="235" spans="2:40" x14ac:dyDescent="0.3">
      <c r="B235" s="3">
        <v>43698</v>
      </c>
      <c r="C235" s="4">
        <v>22368860</v>
      </c>
      <c r="D235" s="4">
        <v>5592215</v>
      </c>
      <c r="E235" s="4">
        <v>2259254</v>
      </c>
      <c r="F235" s="4">
        <v>1599778</v>
      </c>
      <c r="G235" s="7">
        <v>1351172</v>
      </c>
      <c r="H235" s="5">
        <f t="shared" si="42"/>
        <v>6.0404151127951985E-2</v>
      </c>
      <c r="I235" s="5">
        <f t="shared" si="47"/>
        <v>1.1373698798706755E-2</v>
      </c>
      <c r="J235" s="5">
        <f t="shared" si="48"/>
        <v>-9.6154110101844825E-3</v>
      </c>
      <c r="K235" s="5">
        <f t="shared" si="49"/>
        <v>2.1192888138839239E-2</v>
      </c>
      <c r="L235" s="5">
        <v>0.25</v>
      </c>
      <c r="M235" s="5">
        <v>0.40399984621478252</v>
      </c>
      <c r="N235" s="5">
        <v>0.70810010738057783</v>
      </c>
      <c r="O235" s="5">
        <v>0.8445996882067387</v>
      </c>
      <c r="P235" s="4">
        <f>VLOOKUP(B235,'Channel wise traffic'!$B$3:$F$368,2,FALSE)</f>
        <v>8052789</v>
      </c>
      <c r="Q235" s="4">
        <f>VLOOKUP(B235,'Channel wise traffic'!$B$3:$F$368,3,FALSE)</f>
        <v>6039592</v>
      </c>
      <c r="R235" s="4">
        <f>VLOOKUP(B235,'Channel wise traffic'!$B$3:$F$368,4,)</f>
        <v>2460574</v>
      </c>
      <c r="S235" s="4">
        <f>VLOOKUP(B235,'Channel wise traffic'!$B$3:$F$368,5,)</f>
        <v>5815903</v>
      </c>
      <c r="T235" s="5">
        <f>VLOOKUP(B235,'Channel wise traffic'!$B$3:$J$368,6,)</f>
        <v>-9.6154555691496668E-3</v>
      </c>
      <c r="U235" s="5">
        <f>VLOOKUP(B235,'Channel wise traffic'!$B$3:$J$368,7,)</f>
        <v>-9.6154145736410124E-3</v>
      </c>
      <c r="V235" s="5">
        <f>VLOOKUP(B235,'Channel wise traffic'!$B$3:$J$368,8,)</f>
        <v>-9.615357523939827E-3</v>
      </c>
      <c r="W235" s="5">
        <f>VLOOKUP(B235,'Channel wise traffic'!$B$3:$J$368,9,)</f>
        <v>-9.6153715162264897E-3</v>
      </c>
      <c r="X235" s="4">
        <f>VLOOKUP(B235,'Supporting Data'!$B$3:$J$368,2,)</f>
        <v>390911</v>
      </c>
      <c r="Y235" s="5">
        <f>VLOOKUP(B235,'Supporting Data'!$B$3:$J$368,3,)</f>
        <v>0.19</v>
      </c>
      <c r="Z235" s="4">
        <f>VLOOKUP(B235,'Supporting Data'!$B$3:$J$368,4,)</f>
        <v>36</v>
      </c>
      <c r="AA235" s="4">
        <f>VLOOKUP(B235,'Supporting Data'!$B$3:$J$368,5,)</f>
        <v>18</v>
      </c>
      <c r="AB235" s="4">
        <f>VLOOKUP(B235,'Supporting Data'!$B$3:$J$368,6,)</f>
        <v>28</v>
      </c>
      <c r="AC235" s="4">
        <f>VLOOKUP(B235,'Supporting Data'!$B$3:$J$368,7,)</f>
        <v>382</v>
      </c>
      <c r="AD235" s="4">
        <f>VLOOKUP(B235,'Supporting Data'!$B$3:$J$368,8,)</f>
        <v>32</v>
      </c>
      <c r="AE235" s="5">
        <f>VLOOKUP(B235,'Supporting Data'!$B$3:$J$368,9,)</f>
        <v>0.93</v>
      </c>
      <c r="AF235" s="5">
        <f t="shared" si="50"/>
        <v>-9.6154110101844357E-3</v>
      </c>
      <c r="AG235" s="4">
        <f t="shared" si="43"/>
        <v>5592215</v>
      </c>
      <c r="AH235" s="4">
        <f t="shared" si="44"/>
        <v>2259254</v>
      </c>
      <c r="AI235" s="4">
        <f t="shared" si="45"/>
        <v>1599778</v>
      </c>
      <c r="AJ235" s="4">
        <f t="shared" si="46"/>
        <v>1351172</v>
      </c>
      <c r="AK235" s="5">
        <f t="shared" si="51"/>
        <v>2.1015085867317262E-2</v>
      </c>
      <c r="AL235" s="5">
        <f t="shared" si="52"/>
        <v>5.2270394237988516E-2</v>
      </c>
      <c r="AM235" s="5">
        <f t="shared" si="53"/>
        <v>3.1012652925227702E-2</v>
      </c>
      <c r="AN235" s="5">
        <f t="shared" si="54"/>
        <v>1.1373698798706755E-2</v>
      </c>
    </row>
    <row r="236" spans="2:40" x14ac:dyDescent="0.3">
      <c r="B236" s="3">
        <v>43699</v>
      </c>
      <c r="C236" s="4">
        <v>21934513</v>
      </c>
      <c r="D236" s="4">
        <v>5483628</v>
      </c>
      <c r="E236" s="4">
        <v>2193451</v>
      </c>
      <c r="F236" s="4">
        <v>1617231</v>
      </c>
      <c r="G236" s="7">
        <v>1392436</v>
      </c>
      <c r="H236" s="5">
        <f t="shared" si="42"/>
        <v>6.3481509710290804E-2</v>
      </c>
      <c r="I236" s="5">
        <f t="shared" si="47"/>
        <v>7.2482342701778446E-2</v>
      </c>
      <c r="J236" s="5">
        <f t="shared" si="48"/>
        <v>0</v>
      </c>
      <c r="K236" s="5">
        <f t="shared" si="49"/>
        <v>7.2482342701778446E-2</v>
      </c>
      <c r="L236" s="5">
        <v>0.24999998860243672</v>
      </c>
      <c r="M236" s="5">
        <v>0.39999996352779582</v>
      </c>
      <c r="N236" s="5">
        <v>0.7372998074723347</v>
      </c>
      <c r="O236" s="5">
        <v>0.86100006739915325</v>
      </c>
      <c r="P236" s="4">
        <f>VLOOKUP(B236,'Channel wise traffic'!$B$3:$F$368,2,FALSE)</f>
        <v>7896424</v>
      </c>
      <c r="Q236" s="4">
        <f>VLOOKUP(B236,'Channel wise traffic'!$B$3:$F$368,3,FALSE)</f>
        <v>5922318</v>
      </c>
      <c r="R236" s="4">
        <f>VLOOKUP(B236,'Channel wise traffic'!$B$3:$F$368,4,)</f>
        <v>2412796</v>
      </c>
      <c r="S236" s="4">
        <f>VLOOKUP(B236,'Channel wise traffic'!$B$3:$F$368,5,)</f>
        <v>5702973</v>
      </c>
      <c r="T236" s="5">
        <f>VLOOKUP(B236,'Channel wise traffic'!$B$3:$J$368,6,)</f>
        <v>0</v>
      </c>
      <c r="U236" s="5">
        <f>VLOOKUP(B236,'Channel wise traffic'!$B$3:$J$368,7,)</f>
        <v>0</v>
      </c>
      <c r="V236" s="5">
        <f>VLOOKUP(B236,'Channel wise traffic'!$B$3:$J$368,8,)</f>
        <v>0</v>
      </c>
      <c r="W236" s="5">
        <f>VLOOKUP(B236,'Channel wise traffic'!$B$3:$J$368,9,)</f>
        <v>0</v>
      </c>
      <c r="X236" s="4">
        <f>VLOOKUP(B236,'Supporting Data'!$B$3:$J$368,2,)</f>
        <v>382072</v>
      </c>
      <c r="Y236" s="5">
        <f>VLOOKUP(B236,'Supporting Data'!$B$3:$J$368,3,)</f>
        <v>0.19</v>
      </c>
      <c r="Z236" s="4">
        <f>VLOOKUP(B236,'Supporting Data'!$B$3:$J$368,4,)</f>
        <v>36</v>
      </c>
      <c r="AA236" s="4">
        <f>VLOOKUP(B236,'Supporting Data'!$B$3:$J$368,5,)</f>
        <v>18</v>
      </c>
      <c r="AB236" s="4">
        <f>VLOOKUP(B236,'Supporting Data'!$B$3:$J$368,6,)</f>
        <v>29</v>
      </c>
      <c r="AC236" s="4">
        <f>VLOOKUP(B236,'Supporting Data'!$B$3:$J$368,7,)</f>
        <v>395</v>
      </c>
      <c r="AD236" s="4">
        <f>VLOOKUP(B236,'Supporting Data'!$B$3:$J$368,8,)</f>
        <v>37</v>
      </c>
      <c r="AE236" s="5">
        <f>VLOOKUP(B236,'Supporting Data'!$B$3:$J$368,9,)</f>
        <v>0.95</v>
      </c>
      <c r="AF236" s="5">
        <f t="shared" si="50"/>
        <v>0</v>
      </c>
      <c r="AG236" s="4">
        <f t="shared" si="43"/>
        <v>5483628</v>
      </c>
      <c r="AH236" s="4">
        <f t="shared" si="44"/>
        <v>2193451</v>
      </c>
      <c r="AI236" s="4">
        <f t="shared" si="45"/>
        <v>1617231</v>
      </c>
      <c r="AJ236" s="4">
        <f t="shared" si="46"/>
        <v>1392436</v>
      </c>
      <c r="AK236" s="5">
        <f t="shared" si="51"/>
        <v>-3.8461518229176206E-2</v>
      </c>
      <c r="AL236" s="5">
        <f t="shared" si="52"/>
        <v>-1.8838190792931586E-2</v>
      </c>
      <c r="AM236" s="5">
        <f t="shared" si="53"/>
        <v>9.8289040338728206E-4</v>
      </c>
      <c r="AN236" s="5">
        <f t="shared" si="54"/>
        <v>7.2482342701778446E-2</v>
      </c>
    </row>
    <row r="237" spans="2:40" x14ac:dyDescent="0.3">
      <c r="B237" s="3">
        <v>43700</v>
      </c>
      <c r="C237" s="4">
        <v>20848646</v>
      </c>
      <c r="D237" s="4">
        <v>5420648</v>
      </c>
      <c r="E237" s="4">
        <v>2146576</v>
      </c>
      <c r="F237" s="4">
        <v>1519990</v>
      </c>
      <c r="G237" s="7">
        <v>1296248</v>
      </c>
      <c r="H237" s="5">
        <f t="shared" si="42"/>
        <v>6.2174205461592087E-2</v>
      </c>
      <c r="I237" s="5">
        <f t="shared" si="47"/>
        <v>3.0748764093547987E-2</v>
      </c>
      <c r="J237" s="5">
        <f t="shared" si="48"/>
        <v>-2.0408172854259776E-2</v>
      </c>
      <c r="K237" s="5">
        <f t="shared" si="49"/>
        <v>5.2222706978747313E-2</v>
      </c>
      <c r="L237" s="5">
        <v>0.2600000019185898</v>
      </c>
      <c r="M237" s="5">
        <v>0.3959998878362882</v>
      </c>
      <c r="N237" s="5">
        <v>0.70809978309642896</v>
      </c>
      <c r="O237" s="5">
        <v>0.85280034737070642</v>
      </c>
      <c r="P237" s="4">
        <f>VLOOKUP(B237,'Channel wise traffic'!$B$3:$F$368,2,FALSE)</f>
        <v>7505512</v>
      </c>
      <c r="Q237" s="4">
        <f>VLOOKUP(B237,'Channel wise traffic'!$B$3:$F$368,3,FALSE)</f>
        <v>5629134</v>
      </c>
      <c r="R237" s="4">
        <f>VLOOKUP(B237,'Channel wise traffic'!$B$3:$F$368,4,)</f>
        <v>2293351</v>
      </c>
      <c r="S237" s="4">
        <f>VLOOKUP(B237,'Channel wise traffic'!$B$3:$F$368,5,)</f>
        <v>5420648</v>
      </c>
      <c r="T237" s="5">
        <f>VLOOKUP(B237,'Channel wise traffic'!$B$3:$J$368,6,)</f>
        <v>-2.0408184574093213E-2</v>
      </c>
      <c r="U237" s="5">
        <f>VLOOKUP(B237,'Channel wise traffic'!$B$3:$J$368,7,)</f>
        <v>-2.0408227191664796E-2</v>
      </c>
      <c r="V237" s="5">
        <f>VLOOKUP(B237,'Channel wise traffic'!$B$3:$J$368,8,)</f>
        <v>-2.0408102244686255E-2</v>
      </c>
      <c r="W237" s="5">
        <f>VLOOKUP(B237,'Channel wise traffic'!$B$3:$J$368,9,)</f>
        <v>-2.0408133760832503E-2</v>
      </c>
      <c r="X237" s="4">
        <f>VLOOKUP(B237,'Supporting Data'!$B$3:$J$368,2,)</f>
        <v>403634</v>
      </c>
      <c r="Y237" s="5">
        <f>VLOOKUP(B237,'Supporting Data'!$B$3:$J$368,3,)</f>
        <v>0.19</v>
      </c>
      <c r="Z237" s="4">
        <f>VLOOKUP(B237,'Supporting Data'!$B$3:$J$368,4,)</f>
        <v>39</v>
      </c>
      <c r="AA237" s="4">
        <f>VLOOKUP(B237,'Supporting Data'!$B$3:$J$368,5,)</f>
        <v>21</v>
      </c>
      <c r="AB237" s="4">
        <f>VLOOKUP(B237,'Supporting Data'!$B$3:$J$368,6,)</f>
        <v>27</v>
      </c>
      <c r="AC237" s="4">
        <f>VLOOKUP(B237,'Supporting Data'!$B$3:$J$368,7,)</f>
        <v>352</v>
      </c>
      <c r="AD237" s="4">
        <f>VLOOKUP(B237,'Supporting Data'!$B$3:$J$368,8,)</f>
        <v>34</v>
      </c>
      <c r="AE237" s="5">
        <f>VLOOKUP(B237,'Supporting Data'!$B$3:$J$368,9,)</f>
        <v>0.93</v>
      </c>
      <c r="AF237" s="5">
        <f t="shared" si="50"/>
        <v>-2.0408172854259738E-2</v>
      </c>
      <c r="AG237" s="4">
        <f t="shared" si="43"/>
        <v>5420647.9999999991</v>
      </c>
      <c r="AH237" s="4">
        <f t="shared" si="44"/>
        <v>2146576</v>
      </c>
      <c r="AI237" s="4">
        <f t="shared" si="45"/>
        <v>1519990</v>
      </c>
      <c r="AJ237" s="4">
        <f t="shared" si="46"/>
        <v>1296248</v>
      </c>
      <c r="AK237" s="5">
        <f t="shared" si="51"/>
        <v>-1.0897439406463594E-2</v>
      </c>
      <c r="AL237" s="5">
        <f t="shared" si="52"/>
        <v>-5.8450746852621749E-2</v>
      </c>
      <c r="AM237" s="5">
        <f t="shared" si="53"/>
        <v>-3.8629025372138415E-2</v>
      </c>
      <c r="AN237" s="5">
        <f t="shared" si="54"/>
        <v>3.0748764093547987E-2</v>
      </c>
    </row>
    <row r="238" spans="2:40" x14ac:dyDescent="0.3">
      <c r="B238" s="3">
        <v>43701</v>
      </c>
      <c r="C238" s="4">
        <v>43094160</v>
      </c>
      <c r="D238" s="4">
        <v>9321266</v>
      </c>
      <c r="E238" s="4">
        <v>3264307</v>
      </c>
      <c r="F238" s="4">
        <v>2108742</v>
      </c>
      <c r="G238" s="7">
        <v>1628371</v>
      </c>
      <c r="H238" s="5">
        <f t="shared" si="42"/>
        <v>3.7786349704925212E-2</v>
      </c>
      <c r="I238" s="5">
        <f t="shared" si="47"/>
        <v>-0.12324723048552311</v>
      </c>
      <c r="J238" s="5">
        <f t="shared" si="48"/>
        <v>-7.6923076923076872E-2</v>
      </c>
      <c r="K238" s="5">
        <f t="shared" si="49"/>
        <v>-5.0184499692650153E-2</v>
      </c>
      <c r="L238" s="5">
        <v>0.21629998125035968</v>
      </c>
      <c r="M238" s="5">
        <v>0.35019996210815141</v>
      </c>
      <c r="N238" s="5">
        <v>0.64599990135731722</v>
      </c>
      <c r="O238" s="5">
        <v>0.77220020277492463</v>
      </c>
      <c r="P238" s="4">
        <f>VLOOKUP(B238,'Channel wise traffic'!$B$3:$F$368,2,FALSE)</f>
        <v>15513897</v>
      </c>
      <c r="Q238" s="4">
        <f>VLOOKUP(B238,'Channel wise traffic'!$B$3:$F$368,3,FALSE)</f>
        <v>11635423</v>
      </c>
      <c r="R238" s="4">
        <f>VLOOKUP(B238,'Channel wise traffic'!$B$3:$F$368,4,)</f>
        <v>4740357</v>
      </c>
      <c r="S238" s="4">
        <f>VLOOKUP(B238,'Channel wise traffic'!$B$3:$F$368,5,)</f>
        <v>11204481</v>
      </c>
      <c r="T238" s="5">
        <f>VLOOKUP(B238,'Channel wise traffic'!$B$3:$J$368,6,)</f>
        <v>-7.6923090653846726E-2</v>
      </c>
      <c r="U238" s="5">
        <f>VLOOKUP(B238,'Channel wise traffic'!$B$3:$J$368,7,)</f>
        <v>-7.6923107435897475E-2</v>
      </c>
      <c r="V238" s="5">
        <f>VLOOKUP(B238,'Channel wise traffic'!$B$3:$J$368,8,)</f>
        <v>-7.6923121860144161E-2</v>
      </c>
      <c r="W238" s="5">
        <f>VLOOKUP(B238,'Channel wise traffic'!$B$3:$J$368,9,)</f>
        <v>-7.69230959349122E-2</v>
      </c>
      <c r="X238" s="4">
        <f>VLOOKUP(B238,'Supporting Data'!$B$3:$J$368,2,)</f>
        <v>380313</v>
      </c>
      <c r="Y238" s="5">
        <f>VLOOKUP(B238,'Supporting Data'!$B$3:$J$368,3,)</f>
        <v>0.19</v>
      </c>
      <c r="Z238" s="4">
        <f>VLOOKUP(B238,'Supporting Data'!$B$3:$J$368,4,)</f>
        <v>36</v>
      </c>
      <c r="AA238" s="4">
        <f>VLOOKUP(B238,'Supporting Data'!$B$3:$J$368,5,)</f>
        <v>18</v>
      </c>
      <c r="AB238" s="4">
        <f>VLOOKUP(B238,'Supporting Data'!$B$3:$J$368,6,)</f>
        <v>29</v>
      </c>
      <c r="AC238" s="4">
        <f>VLOOKUP(B238,'Supporting Data'!$B$3:$J$368,7,)</f>
        <v>377</v>
      </c>
      <c r="AD238" s="4">
        <f>VLOOKUP(B238,'Supporting Data'!$B$3:$J$368,8,)</f>
        <v>31</v>
      </c>
      <c r="AE238" s="5">
        <f>VLOOKUP(B238,'Supporting Data'!$B$3:$J$368,9,)</f>
        <v>0.94</v>
      </c>
      <c r="AF238" s="5">
        <f t="shared" si="50"/>
        <v>-7.6923076923076927E-2</v>
      </c>
      <c r="AG238" s="4">
        <f t="shared" si="43"/>
        <v>9321266</v>
      </c>
      <c r="AH238" s="4">
        <f t="shared" si="44"/>
        <v>3264307</v>
      </c>
      <c r="AI238" s="4">
        <f t="shared" si="45"/>
        <v>2108742</v>
      </c>
      <c r="AJ238" s="4">
        <f t="shared" si="46"/>
        <v>1628371</v>
      </c>
      <c r="AK238" s="5">
        <f t="shared" si="51"/>
        <v>-7.6923153099329511E-2</v>
      </c>
      <c r="AL238" s="5">
        <f t="shared" si="52"/>
        <v>-3.9627243306854965E-2</v>
      </c>
      <c r="AM238" s="5">
        <f t="shared" si="53"/>
        <v>-0.10553516241040473</v>
      </c>
      <c r="AN238" s="5">
        <f t="shared" si="54"/>
        <v>-0.12324723048552311</v>
      </c>
    </row>
    <row r="239" spans="2:40" x14ac:dyDescent="0.3">
      <c r="B239" s="3">
        <v>43702</v>
      </c>
      <c r="C239" s="4">
        <v>44440853</v>
      </c>
      <c r="D239" s="4">
        <v>9332579</v>
      </c>
      <c r="E239" s="4">
        <v>3331730</v>
      </c>
      <c r="F239" s="4">
        <v>2288232</v>
      </c>
      <c r="G239" s="7">
        <v>1784821</v>
      </c>
      <c r="H239" s="5">
        <f t="shared" si="42"/>
        <v>4.0161717868016616E-2</v>
      </c>
      <c r="I239" s="5">
        <f t="shared" si="47"/>
        <v>0.12805212945143363</v>
      </c>
      <c r="J239" s="5">
        <f t="shared" si="48"/>
        <v>-1.9801979979641171E-2</v>
      </c>
      <c r="K239" s="5">
        <f t="shared" si="49"/>
        <v>0.15084106110314699</v>
      </c>
      <c r="L239" s="5">
        <v>0.20999999707476361</v>
      </c>
      <c r="M239" s="5">
        <v>0.35699992467248337</v>
      </c>
      <c r="N239" s="5">
        <v>0.68679995077632339</v>
      </c>
      <c r="O239" s="5">
        <v>0.78000001748074499</v>
      </c>
      <c r="P239" s="4">
        <f>VLOOKUP(B239,'Channel wise traffic'!$B$3:$F$368,2,FALSE)</f>
        <v>15998707</v>
      </c>
      <c r="Q239" s="4">
        <f>VLOOKUP(B239,'Channel wise traffic'!$B$3:$F$368,3,FALSE)</f>
        <v>11999030</v>
      </c>
      <c r="R239" s="4">
        <f>VLOOKUP(B239,'Channel wise traffic'!$B$3:$F$368,4,)</f>
        <v>4888493</v>
      </c>
      <c r="S239" s="4">
        <f>VLOOKUP(B239,'Channel wise traffic'!$B$3:$F$368,5,)</f>
        <v>11554621</v>
      </c>
      <c r="T239" s="5">
        <f>VLOOKUP(B239,'Channel wise traffic'!$B$3:$J$368,6,)</f>
        <v>-1.9801968065875641E-2</v>
      </c>
      <c r="U239" s="5">
        <f>VLOOKUP(B239,'Channel wise traffic'!$B$3:$J$368,7,)</f>
        <v>-1.9802008506355717E-2</v>
      </c>
      <c r="V239" s="5">
        <f>VLOOKUP(B239,'Channel wise traffic'!$B$3:$J$368,8,)</f>
        <v>-1.980209137258182E-2</v>
      </c>
      <c r="W239" s="5">
        <f>VLOOKUP(B239,'Channel wise traffic'!$B$3:$J$368,9,)</f>
        <v>-1.980200623546835E-2</v>
      </c>
      <c r="X239" s="4">
        <f>VLOOKUP(B239,'Supporting Data'!$B$3:$J$368,2,)</f>
        <v>388418</v>
      </c>
      <c r="Y239" s="5">
        <f>VLOOKUP(B239,'Supporting Data'!$B$3:$J$368,3,)</f>
        <v>0.19</v>
      </c>
      <c r="Z239" s="4">
        <f>VLOOKUP(B239,'Supporting Data'!$B$3:$J$368,4,)</f>
        <v>31</v>
      </c>
      <c r="AA239" s="4">
        <f>VLOOKUP(B239,'Supporting Data'!$B$3:$J$368,5,)</f>
        <v>18</v>
      </c>
      <c r="AB239" s="4">
        <f>VLOOKUP(B239,'Supporting Data'!$B$3:$J$368,6,)</f>
        <v>27</v>
      </c>
      <c r="AC239" s="4">
        <f>VLOOKUP(B239,'Supporting Data'!$B$3:$J$368,7,)</f>
        <v>367</v>
      </c>
      <c r="AD239" s="4">
        <f>VLOOKUP(B239,'Supporting Data'!$B$3:$J$368,8,)</f>
        <v>33</v>
      </c>
      <c r="AE239" s="5">
        <f>VLOOKUP(B239,'Supporting Data'!$B$3:$J$368,9,)</f>
        <v>0.95</v>
      </c>
      <c r="AF239" s="5">
        <f t="shared" si="50"/>
        <v>-1.9801979979641209E-2</v>
      </c>
      <c r="AG239" s="4">
        <f t="shared" si="43"/>
        <v>9332579</v>
      </c>
      <c r="AH239" s="4">
        <f t="shared" si="44"/>
        <v>3331730</v>
      </c>
      <c r="AI239" s="4">
        <f t="shared" si="45"/>
        <v>2288232</v>
      </c>
      <c r="AJ239" s="4">
        <f t="shared" si="46"/>
        <v>1784821</v>
      </c>
      <c r="AK239" s="5">
        <f t="shared" si="51"/>
        <v>-1.9801985397510102E-2</v>
      </c>
      <c r="AL239" s="5">
        <f t="shared" si="52"/>
        <v>6.1038883283907497E-2</v>
      </c>
      <c r="AM239" s="5">
        <f t="shared" si="53"/>
        <v>0.12805197583807781</v>
      </c>
      <c r="AN239" s="5">
        <f t="shared" si="54"/>
        <v>0.12805212945143363</v>
      </c>
    </row>
    <row r="240" spans="2:40" x14ac:dyDescent="0.3">
      <c r="B240" s="3">
        <v>43703</v>
      </c>
      <c r="C240" s="4">
        <v>22368860</v>
      </c>
      <c r="D240" s="4">
        <v>5424448</v>
      </c>
      <c r="E240" s="4">
        <v>2169779</v>
      </c>
      <c r="F240" s="4">
        <v>1568099</v>
      </c>
      <c r="G240" s="7">
        <v>1260124</v>
      </c>
      <c r="H240" s="5">
        <f t="shared" si="42"/>
        <v>5.6333849825158724E-2</v>
      </c>
      <c r="I240" s="5">
        <f t="shared" si="47"/>
        <v>2.1671906949441988E-2</v>
      </c>
      <c r="J240" s="5">
        <f t="shared" si="48"/>
        <v>6.1855650527727013E-2</v>
      </c>
      <c r="K240" s="5">
        <f t="shared" si="49"/>
        <v>-3.7842943679128327E-2</v>
      </c>
      <c r="L240" s="5">
        <v>0.24249997541224722</v>
      </c>
      <c r="M240" s="5">
        <v>0.399999963129889</v>
      </c>
      <c r="N240" s="5">
        <v>0.72269986943370734</v>
      </c>
      <c r="O240" s="5">
        <v>0.80359977271843164</v>
      </c>
      <c r="P240" s="4">
        <f>VLOOKUP(B240,'Channel wise traffic'!$B$3:$F$368,2,FALSE)</f>
        <v>8052789</v>
      </c>
      <c r="Q240" s="4">
        <f>VLOOKUP(B240,'Channel wise traffic'!$B$3:$F$368,3,FALSE)</f>
        <v>6039592</v>
      </c>
      <c r="R240" s="4">
        <f>VLOOKUP(B240,'Channel wise traffic'!$B$3:$F$368,4,)</f>
        <v>2460574</v>
      </c>
      <c r="S240" s="4">
        <f>VLOOKUP(B240,'Channel wise traffic'!$B$3:$F$368,5,)</f>
        <v>5815903</v>
      </c>
      <c r="T240" s="5">
        <f>VLOOKUP(B240,'Channel wise traffic'!$B$3:$J$368,6,)</f>
        <v>6.1855599414269768E-2</v>
      </c>
      <c r="U240" s="5">
        <f>VLOOKUP(B240,'Channel wise traffic'!$B$3:$J$368,7,)</f>
        <v>6.1855690040966804E-2</v>
      </c>
      <c r="V240" s="5">
        <f>VLOOKUP(B240,'Channel wise traffic'!$B$3:$J$368,8,)</f>
        <v>6.1855483247311493E-2</v>
      </c>
      <c r="W240" s="5">
        <f>VLOOKUP(B240,'Channel wise traffic'!$B$3:$J$368,9,)</f>
        <v>6.1855579755246914E-2</v>
      </c>
      <c r="X240" s="4">
        <f>VLOOKUP(B240,'Supporting Data'!$B$3:$J$368,2,)</f>
        <v>392670</v>
      </c>
      <c r="Y240" s="5">
        <f>VLOOKUP(B240,'Supporting Data'!$B$3:$J$368,3,)</f>
        <v>0.17</v>
      </c>
      <c r="Z240" s="4">
        <f>VLOOKUP(B240,'Supporting Data'!$B$3:$J$368,4,)</f>
        <v>32</v>
      </c>
      <c r="AA240" s="4">
        <f>VLOOKUP(B240,'Supporting Data'!$B$3:$J$368,5,)</f>
        <v>20</v>
      </c>
      <c r="AB240" s="4">
        <f>VLOOKUP(B240,'Supporting Data'!$B$3:$J$368,6,)</f>
        <v>30</v>
      </c>
      <c r="AC240" s="4">
        <f>VLOOKUP(B240,'Supporting Data'!$B$3:$J$368,7,)</f>
        <v>369</v>
      </c>
      <c r="AD240" s="4">
        <f>VLOOKUP(B240,'Supporting Data'!$B$3:$J$368,8,)</f>
        <v>30</v>
      </c>
      <c r="AE240" s="5">
        <f>VLOOKUP(B240,'Supporting Data'!$B$3:$J$368,9,)</f>
        <v>0.94</v>
      </c>
      <c r="AF240" s="5">
        <f t="shared" si="50"/>
        <v>6.1855650527726909E-2</v>
      </c>
      <c r="AG240" s="4">
        <f t="shared" si="43"/>
        <v>5424448</v>
      </c>
      <c r="AH240" s="4">
        <f t="shared" si="44"/>
        <v>2169779</v>
      </c>
      <c r="AI240" s="4">
        <f t="shared" si="45"/>
        <v>1568099</v>
      </c>
      <c r="AJ240" s="4">
        <f t="shared" si="46"/>
        <v>1260124</v>
      </c>
      <c r="AK240" s="5">
        <f t="shared" si="51"/>
        <v>8.4210450573760642E-2</v>
      </c>
      <c r="AL240" s="5">
        <f t="shared" si="52"/>
        <v>6.2951769896981258E-2</v>
      </c>
      <c r="AM240" s="5">
        <f t="shared" si="53"/>
        <v>2.1672022287723358E-2</v>
      </c>
      <c r="AN240" s="5">
        <f t="shared" si="54"/>
        <v>2.1671906949441988E-2</v>
      </c>
    </row>
    <row r="241" spans="2:40" x14ac:dyDescent="0.3">
      <c r="B241" s="3">
        <v>43704</v>
      </c>
      <c r="C241" s="4">
        <v>20848646</v>
      </c>
      <c r="D241" s="4">
        <v>5003675</v>
      </c>
      <c r="E241" s="4">
        <v>1961440</v>
      </c>
      <c r="F241" s="4">
        <v>1446170</v>
      </c>
      <c r="G241" s="7">
        <v>1150283</v>
      </c>
      <c r="H241" s="5">
        <f t="shared" si="42"/>
        <v>5.5173031380551046E-2</v>
      </c>
      <c r="I241" s="5">
        <f t="shared" si="47"/>
        <v>-0.17374224227100332</v>
      </c>
      <c r="J241" s="5">
        <f t="shared" si="48"/>
        <v>-4.9504951397826846E-2</v>
      </c>
      <c r="K241" s="5">
        <f t="shared" si="49"/>
        <v>-0.13070798323030053</v>
      </c>
      <c r="L241" s="5">
        <v>0.23999999808141018</v>
      </c>
      <c r="M241" s="5">
        <v>0.39199988008813524</v>
      </c>
      <c r="N241" s="5">
        <v>0.73730014683089973</v>
      </c>
      <c r="O241" s="5">
        <v>0.79539957266434791</v>
      </c>
      <c r="P241" s="4">
        <f>VLOOKUP(B241,'Channel wise traffic'!$B$3:$F$368,2,FALSE)</f>
        <v>7505512</v>
      </c>
      <c r="Q241" s="4">
        <f>VLOOKUP(B241,'Channel wise traffic'!$B$3:$F$368,3,FALSE)</f>
        <v>5629134</v>
      </c>
      <c r="R241" s="4">
        <f>VLOOKUP(B241,'Channel wise traffic'!$B$3:$F$368,4,)</f>
        <v>2293351</v>
      </c>
      <c r="S241" s="4">
        <f>VLOOKUP(B241,'Channel wise traffic'!$B$3:$F$368,5,)</f>
        <v>5420648</v>
      </c>
      <c r="T241" s="5">
        <f>VLOOKUP(B241,'Channel wise traffic'!$B$3:$J$368,6,)</f>
        <v>-4.9504940464189851E-2</v>
      </c>
      <c r="U241" s="5">
        <f>VLOOKUP(B241,'Channel wise traffic'!$B$3:$J$368,7,)</f>
        <v>-4.9504940464189851E-2</v>
      </c>
      <c r="V241" s="5">
        <f>VLOOKUP(B241,'Channel wise traffic'!$B$3:$J$368,8,)</f>
        <v>-4.950480687136416E-2</v>
      </c>
      <c r="W241" s="5">
        <f>VLOOKUP(B241,'Channel wise traffic'!$B$3:$J$368,9,)</f>
        <v>-4.9504881050637994E-2</v>
      </c>
      <c r="X241" s="4">
        <f>VLOOKUP(B241,'Supporting Data'!$B$3:$J$368,2,)</f>
        <v>405258</v>
      </c>
      <c r="Y241" s="5">
        <f>VLOOKUP(B241,'Supporting Data'!$B$3:$J$368,3,)</f>
        <v>0.19</v>
      </c>
      <c r="Z241" s="4">
        <f>VLOOKUP(B241,'Supporting Data'!$B$3:$J$368,4,)</f>
        <v>39</v>
      </c>
      <c r="AA241" s="4">
        <f>VLOOKUP(B241,'Supporting Data'!$B$3:$J$368,5,)</f>
        <v>22</v>
      </c>
      <c r="AB241" s="4">
        <f>VLOOKUP(B241,'Supporting Data'!$B$3:$J$368,6,)</f>
        <v>29</v>
      </c>
      <c r="AC241" s="4">
        <f>VLOOKUP(B241,'Supporting Data'!$B$3:$J$368,7,)</f>
        <v>361</v>
      </c>
      <c r="AD241" s="4">
        <f>VLOOKUP(B241,'Supporting Data'!$B$3:$J$368,8,)</f>
        <v>37</v>
      </c>
      <c r="AE241" s="5">
        <f>VLOOKUP(B241,'Supporting Data'!$B$3:$J$368,9,)</f>
        <v>0.94</v>
      </c>
      <c r="AF241" s="5">
        <f t="shared" si="50"/>
        <v>-4.9504951397826798E-2</v>
      </c>
      <c r="AG241" s="4">
        <f t="shared" si="43"/>
        <v>5003675</v>
      </c>
      <c r="AH241" s="4">
        <f t="shared" si="44"/>
        <v>1961440.0000000002</v>
      </c>
      <c r="AI241" s="4">
        <f t="shared" si="45"/>
        <v>1446170</v>
      </c>
      <c r="AJ241" s="4">
        <f t="shared" si="46"/>
        <v>1150283</v>
      </c>
      <c r="AK241" s="5">
        <f t="shared" si="51"/>
        <v>-0.13097586251992732</v>
      </c>
      <c r="AL241" s="5">
        <f t="shared" si="52"/>
        <v>-0.14835638391870509</v>
      </c>
      <c r="AM241" s="5">
        <f t="shared" si="53"/>
        <v>-0.15670596522491609</v>
      </c>
      <c r="AN241" s="5">
        <f t="shared" si="54"/>
        <v>-0.17374224227100332</v>
      </c>
    </row>
    <row r="242" spans="2:40" x14ac:dyDescent="0.3">
      <c r="B242" s="3">
        <v>43705</v>
      </c>
      <c r="C242" s="4">
        <v>21934513</v>
      </c>
      <c r="D242" s="4">
        <v>5593301</v>
      </c>
      <c r="E242" s="4">
        <v>2304440</v>
      </c>
      <c r="F242" s="4">
        <v>1699063</v>
      </c>
      <c r="G242" s="7">
        <v>1421096</v>
      </c>
      <c r="H242" s="5">
        <f t="shared" si="42"/>
        <v>6.4788126365057666E-2</v>
      </c>
      <c r="I242" s="5">
        <f t="shared" si="47"/>
        <v>5.1750628343393723E-2</v>
      </c>
      <c r="J242" s="5">
        <f t="shared" si="48"/>
        <v>-1.9417484842768062E-2</v>
      </c>
      <c r="K242" s="5">
        <f t="shared" si="49"/>
        <v>7.2577383428818587E-2</v>
      </c>
      <c r="L242" s="5">
        <v>0.25500000843419685</v>
      </c>
      <c r="M242" s="5">
        <v>0.41199999785457642</v>
      </c>
      <c r="N242" s="5">
        <v>0.73729973442571728</v>
      </c>
      <c r="O242" s="5">
        <v>0.83639982743429764</v>
      </c>
      <c r="P242" s="4">
        <f>VLOOKUP(B242,'Channel wise traffic'!$B$3:$F$368,2,FALSE)</f>
        <v>7896424</v>
      </c>
      <c r="Q242" s="4">
        <f>VLOOKUP(B242,'Channel wise traffic'!$B$3:$F$368,3,FALSE)</f>
        <v>5922318</v>
      </c>
      <c r="R242" s="4">
        <f>VLOOKUP(B242,'Channel wise traffic'!$B$3:$F$368,4,)</f>
        <v>2412796</v>
      </c>
      <c r="S242" s="4">
        <f>VLOOKUP(B242,'Channel wise traffic'!$B$3:$F$368,5,)</f>
        <v>5702973</v>
      </c>
      <c r="T242" s="5">
        <f>VLOOKUP(B242,'Channel wise traffic'!$B$3:$J$368,6,)</f>
        <v>-1.9417496223979036E-2</v>
      </c>
      <c r="U242" s="5">
        <f>VLOOKUP(B242,'Channel wise traffic'!$B$3:$J$368,7,)</f>
        <v>-1.9417536813745029E-2</v>
      </c>
      <c r="V242" s="5">
        <f>VLOOKUP(B242,'Channel wise traffic'!$B$3:$J$368,8,)</f>
        <v>-1.941742048806494E-2</v>
      </c>
      <c r="W242" s="5">
        <f>VLOOKUP(B242,'Channel wise traffic'!$B$3:$J$368,9,)</f>
        <v>-1.9417449018664823E-2</v>
      </c>
      <c r="X242" s="4">
        <f>VLOOKUP(B242,'Supporting Data'!$B$3:$J$368,2,)</f>
        <v>400562</v>
      </c>
      <c r="Y242" s="5">
        <f>VLOOKUP(B242,'Supporting Data'!$B$3:$J$368,3,)</f>
        <v>0.19</v>
      </c>
      <c r="Z242" s="4">
        <f>VLOOKUP(B242,'Supporting Data'!$B$3:$J$368,4,)</f>
        <v>31</v>
      </c>
      <c r="AA242" s="4">
        <f>VLOOKUP(B242,'Supporting Data'!$B$3:$J$368,5,)</f>
        <v>19</v>
      </c>
      <c r="AB242" s="4">
        <f>VLOOKUP(B242,'Supporting Data'!$B$3:$J$368,6,)</f>
        <v>28</v>
      </c>
      <c r="AC242" s="4">
        <f>VLOOKUP(B242,'Supporting Data'!$B$3:$J$368,7,)</f>
        <v>382</v>
      </c>
      <c r="AD242" s="4">
        <f>VLOOKUP(B242,'Supporting Data'!$B$3:$J$368,8,)</f>
        <v>40</v>
      </c>
      <c r="AE242" s="5">
        <f>VLOOKUP(B242,'Supporting Data'!$B$3:$J$368,9,)</f>
        <v>0.95</v>
      </c>
      <c r="AF242" s="5">
        <f t="shared" si="50"/>
        <v>-1.9417484842768028E-2</v>
      </c>
      <c r="AG242" s="4">
        <f t="shared" si="43"/>
        <v>5593301</v>
      </c>
      <c r="AH242" s="4">
        <f t="shared" si="44"/>
        <v>2304440</v>
      </c>
      <c r="AI242" s="4">
        <f t="shared" si="45"/>
        <v>1699063</v>
      </c>
      <c r="AJ242" s="4">
        <f t="shared" si="46"/>
        <v>1421096</v>
      </c>
      <c r="AK242" s="5">
        <f t="shared" si="51"/>
        <v>1.9419854208035936E-4</v>
      </c>
      <c r="AL242" s="5">
        <f t="shared" si="52"/>
        <v>2.000040721406271E-2</v>
      </c>
      <c r="AM242" s="5">
        <f t="shared" si="53"/>
        <v>6.2061736065879058E-2</v>
      </c>
      <c r="AN242" s="5">
        <f t="shared" si="54"/>
        <v>5.1750628343393723E-2</v>
      </c>
    </row>
    <row r="243" spans="2:40" x14ac:dyDescent="0.3">
      <c r="B243" s="3">
        <v>43706</v>
      </c>
      <c r="C243" s="4">
        <v>21282993</v>
      </c>
      <c r="D243" s="4">
        <v>5214333</v>
      </c>
      <c r="E243" s="4">
        <v>2044018</v>
      </c>
      <c r="F243" s="4">
        <v>1566740</v>
      </c>
      <c r="G243" s="7">
        <v>1310421</v>
      </c>
      <c r="H243" s="5">
        <f t="shared" si="42"/>
        <v>6.1571274303383924E-2</v>
      </c>
      <c r="I243" s="5">
        <f t="shared" si="47"/>
        <v>-5.8900373158981778E-2</v>
      </c>
      <c r="J243" s="5">
        <f t="shared" si="48"/>
        <v>-2.970296172064546E-2</v>
      </c>
      <c r="K243" s="5">
        <f t="shared" si="49"/>
        <v>-3.0091209481699188E-2</v>
      </c>
      <c r="L243" s="5">
        <v>0.24499998660902628</v>
      </c>
      <c r="M243" s="5">
        <v>0.39199989720641165</v>
      </c>
      <c r="N243" s="5">
        <v>0.76650009931419394</v>
      </c>
      <c r="O243" s="5">
        <v>0.83639978554195338</v>
      </c>
      <c r="P243" s="4">
        <f>VLOOKUP(B243,'Channel wise traffic'!$B$3:$F$368,2,FALSE)</f>
        <v>7661877</v>
      </c>
      <c r="Q243" s="4">
        <f>VLOOKUP(B243,'Channel wise traffic'!$B$3:$F$368,3,FALSE)</f>
        <v>5746408</v>
      </c>
      <c r="R243" s="4">
        <f>VLOOKUP(B243,'Channel wise traffic'!$B$3:$F$368,4,)</f>
        <v>2341129</v>
      </c>
      <c r="S243" s="4">
        <f>VLOOKUP(B243,'Channel wise traffic'!$B$3:$F$368,5,)</f>
        <v>5533578</v>
      </c>
      <c r="T243" s="5">
        <f>VLOOKUP(B243,'Channel wise traffic'!$B$3:$J$368,6,)</f>
        <v>-2.9702938950593283E-2</v>
      </c>
      <c r="U243" s="5">
        <f>VLOOKUP(B243,'Channel wise traffic'!$B$3:$J$368,7,)</f>
        <v>-2.9702896737392348E-2</v>
      </c>
      <c r="V243" s="5">
        <f>VLOOKUP(B243,'Channel wise traffic'!$B$3:$J$368,8,)</f>
        <v>-2.9702884122818518E-2</v>
      </c>
      <c r="W243" s="5">
        <f>VLOOKUP(B243,'Channel wise traffic'!$B$3:$J$368,9,)</f>
        <v>-2.9702928630382819E-2</v>
      </c>
      <c r="X243" s="4">
        <f>VLOOKUP(B243,'Supporting Data'!$B$3:$J$368,2,)</f>
        <v>386473</v>
      </c>
      <c r="Y243" s="5">
        <f>VLOOKUP(B243,'Supporting Data'!$B$3:$J$368,3,)</f>
        <v>0.17</v>
      </c>
      <c r="Z243" s="4">
        <f>VLOOKUP(B243,'Supporting Data'!$B$3:$J$368,4,)</f>
        <v>35</v>
      </c>
      <c r="AA243" s="4">
        <f>VLOOKUP(B243,'Supporting Data'!$B$3:$J$368,5,)</f>
        <v>22</v>
      </c>
      <c r="AB243" s="4">
        <f>VLOOKUP(B243,'Supporting Data'!$B$3:$J$368,6,)</f>
        <v>29</v>
      </c>
      <c r="AC243" s="4">
        <f>VLOOKUP(B243,'Supporting Data'!$B$3:$J$368,7,)</f>
        <v>362</v>
      </c>
      <c r="AD243" s="4">
        <f>VLOOKUP(B243,'Supporting Data'!$B$3:$J$368,8,)</f>
        <v>31</v>
      </c>
      <c r="AE243" s="5">
        <f>VLOOKUP(B243,'Supporting Data'!$B$3:$J$368,9,)</f>
        <v>0.92</v>
      </c>
      <c r="AF243" s="5">
        <f t="shared" si="50"/>
        <v>-2.970296172064545E-2</v>
      </c>
      <c r="AG243" s="4">
        <f t="shared" si="43"/>
        <v>5214333</v>
      </c>
      <c r="AH243" s="4">
        <f t="shared" si="44"/>
        <v>2044018</v>
      </c>
      <c r="AI243" s="4">
        <f t="shared" si="45"/>
        <v>1566740</v>
      </c>
      <c r="AJ243" s="4">
        <f t="shared" si="46"/>
        <v>1310421</v>
      </c>
      <c r="AK243" s="5">
        <f t="shared" si="51"/>
        <v>-4.9108911107755615E-2</v>
      </c>
      <c r="AL243" s="5">
        <f t="shared" si="52"/>
        <v>-6.81268922807029E-2</v>
      </c>
      <c r="AM243" s="5">
        <f t="shared" si="53"/>
        <v>-3.1220648132517903E-2</v>
      </c>
      <c r="AN243" s="5">
        <f t="shared" si="54"/>
        <v>-5.8900373158981778E-2</v>
      </c>
    </row>
    <row r="244" spans="2:40" x14ac:dyDescent="0.3">
      <c r="B244" s="3">
        <v>43707</v>
      </c>
      <c r="C244" s="4">
        <v>21934513</v>
      </c>
      <c r="D244" s="4">
        <v>5319119</v>
      </c>
      <c r="E244" s="4">
        <v>2127647</v>
      </c>
      <c r="F244" s="4">
        <v>1522119</v>
      </c>
      <c r="G244" s="7">
        <v>1210693</v>
      </c>
      <c r="H244" s="5">
        <f t="shared" si="42"/>
        <v>5.5195800335298077E-2</v>
      </c>
      <c r="I244" s="5">
        <f t="shared" si="47"/>
        <v>-6.6002030475649676E-2</v>
      </c>
      <c r="J244" s="5">
        <f t="shared" si="48"/>
        <v>5.2083334332598819E-2</v>
      </c>
      <c r="K244" s="5">
        <f t="shared" si="49"/>
        <v>-0.11223955456262158</v>
      </c>
      <c r="L244" s="5">
        <v>0.24249998164992312</v>
      </c>
      <c r="M244" s="5">
        <v>0.39999988719936513</v>
      </c>
      <c r="N244" s="5">
        <v>0.71540015801493384</v>
      </c>
      <c r="O244" s="5">
        <v>0.79539970265136961</v>
      </c>
      <c r="P244" s="4">
        <f>VLOOKUP(B244,'Channel wise traffic'!$B$3:$F$368,2,FALSE)</f>
        <v>7896424</v>
      </c>
      <c r="Q244" s="4">
        <f>VLOOKUP(B244,'Channel wise traffic'!$B$3:$F$368,3,FALSE)</f>
        <v>5922318</v>
      </c>
      <c r="R244" s="4">
        <f>VLOOKUP(B244,'Channel wise traffic'!$B$3:$F$368,4,)</f>
        <v>2412796</v>
      </c>
      <c r="S244" s="4">
        <f>VLOOKUP(B244,'Channel wise traffic'!$B$3:$F$368,5,)</f>
        <v>5702973</v>
      </c>
      <c r="T244" s="5">
        <f>VLOOKUP(B244,'Channel wise traffic'!$B$3:$J$368,6,)</f>
        <v>5.2083322230382256E-2</v>
      </c>
      <c r="U244" s="5">
        <f>VLOOKUP(B244,'Channel wise traffic'!$B$3:$J$368,7,)</f>
        <v>5.2083322230382256E-2</v>
      </c>
      <c r="V244" s="5">
        <f>VLOOKUP(B244,'Channel wise traffic'!$B$3:$J$368,8,)</f>
        <v>5.2083174359267348E-2</v>
      </c>
      <c r="W244" s="5">
        <f>VLOOKUP(B244,'Channel wise traffic'!$B$3:$J$368,9,)</f>
        <v>5.2083256466754602E-2</v>
      </c>
      <c r="X244" s="4">
        <f>VLOOKUP(B244,'Supporting Data'!$B$3:$J$368,2,)</f>
        <v>382326</v>
      </c>
      <c r="Y244" s="5">
        <f>VLOOKUP(B244,'Supporting Data'!$B$3:$J$368,3,)</f>
        <v>0.19</v>
      </c>
      <c r="Z244" s="4">
        <f>VLOOKUP(B244,'Supporting Data'!$B$3:$J$368,4,)</f>
        <v>30</v>
      </c>
      <c r="AA244" s="4">
        <f>VLOOKUP(B244,'Supporting Data'!$B$3:$J$368,5,)</f>
        <v>20</v>
      </c>
      <c r="AB244" s="4">
        <f>VLOOKUP(B244,'Supporting Data'!$B$3:$J$368,6,)</f>
        <v>27</v>
      </c>
      <c r="AC244" s="4">
        <f>VLOOKUP(B244,'Supporting Data'!$B$3:$J$368,7,)</f>
        <v>389</v>
      </c>
      <c r="AD244" s="4">
        <f>VLOOKUP(B244,'Supporting Data'!$B$3:$J$368,8,)</f>
        <v>33</v>
      </c>
      <c r="AE244" s="5">
        <f>VLOOKUP(B244,'Supporting Data'!$B$3:$J$368,9,)</f>
        <v>0.91</v>
      </c>
      <c r="AF244" s="5">
        <f t="shared" si="50"/>
        <v>5.2083334332598867E-2</v>
      </c>
      <c r="AG244" s="4">
        <f t="shared" si="43"/>
        <v>5319119</v>
      </c>
      <c r="AH244" s="4">
        <f t="shared" si="44"/>
        <v>2127647</v>
      </c>
      <c r="AI244" s="4">
        <f t="shared" si="45"/>
        <v>1522119</v>
      </c>
      <c r="AJ244" s="4">
        <f t="shared" si="46"/>
        <v>1210693</v>
      </c>
      <c r="AK244" s="5">
        <f t="shared" si="51"/>
        <v>-1.8730048510805175E-2</v>
      </c>
      <c r="AL244" s="5">
        <f t="shared" si="52"/>
        <v>-8.8182295898211471E-3</v>
      </c>
      <c r="AM244" s="5">
        <f t="shared" si="53"/>
        <v>1.4006671096520318E-3</v>
      </c>
      <c r="AN244" s="5">
        <f t="shared" si="54"/>
        <v>-6.6002030475649676E-2</v>
      </c>
    </row>
    <row r="245" spans="2:40" x14ac:dyDescent="0.3">
      <c r="B245" s="3">
        <v>43708</v>
      </c>
      <c r="C245" s="4">
        <v>45338648</v>
      </c>
      <c r="D245" s="4">
        <v>9235482</v>
      </c>
      <c r="E245" s="4">
        <v>3265666</v>
      </c>
      <c r="F245" s="4">
        <v>2176240</v>
      </c>
      <c r="G245" s="7">
        <v>1663518</v>
      </c>
      <c r="H245" s="5">
        <f t="shared" si="42"/>
        <v>3.6690948525858115E-2</v>
      </c>
      <c r="I245" s="5">
        <f t="shared" si="47"/>
        <v>2.158414759290106E-2</v>
      </c>
      <c r="J245" s="5">
        <f t="shared" si="48"/>
        <v>5.2083344935833553E-2</v>
      </c>
      <c r="K245" s="5">
        <f t="shared" si="49"/>
        <v>-2.8989335768633939E-2</v>
      </c>
      <c r="L245" s="5">
        <v>0.20369998681919232</v>
      </c>
      <c r="M245" s="5">
        <v>0.35359995287739177</v>
      </c>
      <c r="N245" s="5">
        <v>0.66640005438400618</v>
      </c>
      <c r="O245" s="5">
        <v>0.76440006616917255</v>
      </c>
      <c r="P245" s="4">
        <f>VLOOKUP(B245,'Channel wise traffic'!$B$3:$F$368,2,FALSE)</f>
        <v>16321913</v>
      </c>
      <c r="Q245" s="4">
        <f>VLOOKUP(B245,'Channel wise traffic'!$B$3:$F$368,3,FALSE)</f>
        <v>12241435</v>
      </c>
      <c r="R245" s="4">
        <f>VLOOKUP(B245,'Channel wise traffic'!$B$3:$F$368,4,)</f>
        <v>4987251</v>
      </c>
      <c r="S245" s="4">
        <f>VLOOKUP(B245,'Channel wise traffic'!$B$3:$F$368,5,)</f>
        <v>11788048</v>
      </c>
      <c r="T245" s="5">
        <f>VLOOKUP(B245,'Channel wise traffic'!$B$3:$J$368,6,)</f>
        <v>5.2083367576824857E-2</v>
      </c>
      <c r="U245" s="5">
        <f>VLOOKUP(B245,'Channel wise traffic'!$B$3:$J$368,7,)</f>
        <v>5.2083366457755798E-2</v>
      </c>
      <c r="V245" s="5">
        <f>VLOOKUP(B245,'Channel wise traffic'!$B$3:$J$368,8,)</f>
        <v>5.2083419033629674E-2</v>
      </c>
      <c r="W245" s="5">
        <f>VLOOKUP(B245,'Channel wise traffic'!$B$3:$J$368,9,)</f>
        <v>5.2083358434897642E-2</v>
      </c>
      <c r="X245" s="4">
        <f>VLOOKUP(B245,'Supporting Data'!$B$3:$J$368,2,)</f>
        <v>391845</v>
      </c>
      <c r="Y245" s="5">
        <f>VLOOKUP(B245,'Supporting Data'!$B$3:$J$368,3,)</f>
        <v>0.19</v>
      </c>
      <c r="Z245" s="4">
        <f>VLOOKUP(B245,'Supporting Data'!$B$3:$J$368,4,)</f>
        <v>38</v>
      </c>
      <c r="AA245" s="4">
        <f>VLOOKUP(B245,'Supporting Data'!$B$3:$J$368,5,)</f>
        <v>19</v>
      </c>
      <c r="AB245" s="4">
        <f>VLOOKUP(B245,'Supporting Data'!$B$3:$J$368,6,)</f>
        <v>26</v>
      </c>
      <c r="AC245" s="4">
        <f>VLOOKUP(B245,'Supporting Data'!$B$3:$J$368,7,)</f>
        <v>372</v>
      </c>
      <c r="AD245" s="4">
        <f>VLOOKUP(B245,'Supporting Data'!$B$3:$J$368,8,)</f>
        <v>31</v>
      </c>
      <c r="AE245" s="5">
        <f>VLOOKUP(B245,'Supporting Data'!$B$3:$J$368,9,)</f>
        <v>0.95</v>
      </c>
      <c r="AF245" s="5">
        <f t="shared" si="50"/>
        <v>5.2083344935833532E-2</v>
      </c>
      <c r="AG245" s="4">
        <f t="shared" si="43"/>
        <v>9235482</v>
      </c>
      <c r="AH245" s="4">
        <f t="shared" si="44"/>
        <v>3265666</v>
      </c>
      <c r="AI245" s="4">
        <f t="shared" si="45"/>
        <v>2176240</v>
      </c>
      <c r="AJ245" s="4">
        <f t="shared" si="46"/>
        <v>1663518</v>
      </c>
      <c r="AK245" s="5">
        <f t="shared" si="51"/>
        <v>-9.2030417327432223E-3</v>
      </c>
      <c r="AL245" s="5">
        <f t="shared" si="52"/>
        <v>4.163211364618391E-4</v>
      </c>
      <c r="AM245" s="5">
        <f t="shared" si="53"/>
        <v>3.2008657294254172E-2</v>
      </c>
      <c r="AN245" s="5">
        <f t="shared" si="54"/>
        <v>2.158414759290106E-2</v>
      </c>
    </row>
    <row r="246" spans="2:40" x14ac:dyDescent="0.3">
      <c r="B246" s="3">
        <v>43709</v>
      </c>
      <c r="C246" s="4">
        <v>42645263</v>
      </c>
      <c r="D246" s="4">
        <v>9224170</v>
      </c>
      <c r="E246" s="4">
        <v>3261666</v>
      </c>
      <c r="F246" s="4">
        <v>2217933</v>
      </c>
      <c r="G246" s="7">
        <v>1660788</v>
      </c>
      <c r="H246" s="5">
        <f t="shared" si="42"/>
        <v>3.8944255074707827E-2</v>
      </c>
      <c r="I246" s="5">
        <f t="shared" si="47"/>
        <v>-6.9493243300028373E-2</v>
      </c>
      <c r="J246" s="5">
        <f t="shared" si="48"/>
        <v>-4.0404039949458181E-2</v>
      </c>
      <c r="K246" s="5">
        <f t="shared" si="49"/>
        <v>-3.0314011898338933E-2</v>
      </c>
      <c r="L246" s="5">
        <v>0.21629999092748003</v>
      </c>
      <c r="M246" s="5">
        <v>0.3535999444936509</v>
      </c>
      <c r="N246" s="5">
        <v>0.68000003679101417</v>
      </c>
      <c r="O246" s="5">
        <v>0.74879989611949505</v>
      </c>
      <c r="P246" s="4">
        <f>VLOOKUP(B246,'Channel wise traffic'!$B$3:$F$368,2,FALSE)</f>
        <v>15352294</v>
      </c>
      <c r="Q246" s="4">
        <f>VLOOKUP(B246,'Channel wise traffic'!$B$3:$F$368,3,FALSE)</f>
        <v>11514221</v>
      </c>
      <c r="R246" s="4">
        <f>VLOOKUP(B246,'Channel wise traffic'!$B$3:$F$368,4,)</f>
        <v>4690978</v>
      </c>
      <c r="S246" s="4">
        <f>VLOOKUP(B246,'Channel wise traffic'!$B$3:$F$368,5,)</f>
        <v>11087768</v>
      </c>
      <c r="T246" s="5">
        <f>VLOOKUP(B246,'Channel wise traffic'!$B$3:$J$368,6,)</f>
        <v>-4.0404077654525472E-2</v>
      </c>
      <c r="U246" s="5">
        <f>VLOOKUP(B246,'Channel wise traffic'!$B$3:$J$368,7,)</f>
        <v>-4.0404015991292619E-2</v>
      </c>
      <c r="V246" s="5">
        <f>VLOOKUP(B246,'Channel wise traffic'!$B$3:$J$368,8,)</f>
        <v>-4.0404067265719767E-2</v>
      </c>
      <c r="W246" s="5">
        <f>VLOOKUP(B246,'Channel wise traffic'!$B$3:$J$368,9,)</f>
        <v>-4.0404008058767094E-2</v>
      </c>
      <c r="X246" s="4">
        <f>VLOOKUP(B246,'Supporting Data'!$B$3:$J$368,2,)</f>
        <v>407821</v>
      </c>
      <c r="Y246" s="5">
        <f>VLOOKUP(B246,'Supporting Data'!$B$3:$J$368,3,)</f>
        <v>0.18</v>
      </c>
      <c r="Z246" s="4">
        <f>VLOOKUP(B246,'Supporting Data'!$B$3:$J$368,4,)</f>
        <v>35</v>
      </c>
      <c r="AA246" s="4">
        <f>VLOOKUP(B246,'Supporting Data'!$B$3:$J$368,5,)</f>
        <v>22</v>
      </c>
      <c r="AB246" s="4">
        <f>VLOOKUP(B246,'Supporting Data'!$B$3:$J$368,6,)</f>
        <v>29</v>
      </c>
      <c r="AC246" s="4">
        <f>VLOOKUP(B246,'Supporting Data'!$B$3:$J$368,7,)</f>
        <v>385</v>
      </c>
      <c r="AD246" s="4">
        <f>VLOOKUP(B246,'Supporting Data'!$B$3:$J$368,8,)</f>
        <v>31</v>
      </c>
      <c r="AE246" s="5">
        <f>VLOOKUP(B246,'Supporting Data'!$B$3:$J$368,9,)</f>
        <v>0.94</v>
      </c>
      <c r="AF246" s="5">
        <f t="shared" si="50"/>
        <v>-4.0404039949458216E-2</v>
      </c>
      <c r="AG246" s="4">
        <f t="shared" si="43"/>
        <v>9224170</v>
      </c>
      <c r="AH246" s="4">
        <f t="shared" si="44"/>
        <v>3261666</v>
      </c>
      <c r="AI246" s="4">
        <f t="shared" si="45"/>
        <v>2217933</v>
      </c>
      <c r="AJ246" s="4">
        <f t="shared" si="46"/>
        <v>1660788</v>
      </c>
      <c r="AK246" s="5">
        <f t="shared" si="51"/>
        <v>-1.1616188836976349E-2</v>
      </c>
      <c r="AL246" s="5">
        <f t="shared" si="52"/>
        <v>-2.1029315100563384E-2</v>
      </c>
      <c r="AM246" s="5">
        <f t="shared" si="53"/>
        <v>-3.072197224756934E-2</v>
      </c>
      <c r="AN246" s="5">
        <f t="shared" si="54"/>
        <v>-6.9493243300028373E-2</v>
      </c>
    </row>
    <row r="247" spans="2:40" x14ac:dyDescent="0.3">
      <c r="B247" s="3">
        <v>43710</v>
      </c>
      <c r="C247" s="4">
        <v>22803207</v>
      </c>
      <c r="D247" s="4">
        <v>5529777</v>
      </c>
      <c r="E247" s="4">
        <v>2278268</v>
      </c>
      <c r="F247" s="4">
        <v>1696398</v>
      </c>
      <c r="G247" s="7">
        <v>1335405</v>
      </c>
      <c r="H247" s="5">
        <f t="shared" si="42"/>
        <v>5.8562157507055915E-2</v>
      </c>
      <c r="I247" s="5">
        <f t="shared" si="47"/>
        <v>5.9740946129111183E-2</v>
      </c>
      <c r="J247" s="5">
        <f t="shared" si="48"/>
        <v>1.9417484842767951E-2</v>
      </c>
      <c r="K247" s="5">
        <f t="shared" si="49"/>
        <v>3.9555395003414651E-2</v>
      </c>
      <c r="L247" s="5">
        <v>0.24249996941219715</v>
      </c>
      <c r="M247" s="5">
        <v>0.41199997757594925</v>
      </c>
      <c r="N247" s="5">
        <v>0.7445998451455228</v>
      </c>
      <c r="O247" s="5">
        <v>0.78720029144104153</v>
      </c>
      <c r="P247" s="4">
        <f>VLOOKUP(B247,'Channel wise traffic'!$B$3:$F$368,2,FALSE)</f>
        <v>8209154</v>
      </c>
      <c r="Q247" s="4">
        <f>VLOOKUP(B247,'Channel wise traffic'!$B$3:$F$368,3,FALSE)</f>
        <v>6156866</v>
      </c>
      <c r="R247" s="4">
        <f>VLOOKUP(B247,'Channel wise traffic'!$B$3:$F$368,4,)</f>
        <v>2508352</v>
      </c>
      <c r="S247" s="4">
        <f>VLOOKUP(B247,'Channel wise traffic'!$B$3:$F$368,5,)</f>
        <v>5928833</v>
      </c>
      <c r="T247" s="5">
        <f>VLOOKUP(B247,'Channel wise traffic'!$B$3:$J$368,6,)</f>
        <v>1.9417496223979036E-2</v>
      </c>
      <c r="U247" s="5">
        <f>VLOOKUP(B247,'Channel wise traffic'!$B$3:$J$368,7,)</f>
        <v>1.9417536813745029E-2</v>
      </c>
      <c r="V247" s="5">
        <f>VLOOKUP(B247,'Channel wise traffic'!$B$3:$J$368,8,)</f>
        <v>1.9417420488065051E-2</v>
      </c>
      <c r="W247" s="5">
        <f>VLOOKUP(B247,'Channel wise traffic'!$B$3:$J$368,9,)</f>
        <v>1.9417449018664934E-2</v>
      </c>
      <c r="X247" s="4">
        <f>VLOOKUP(B247,'Supporting Data'!$B$3:$J$368,2,)</f>
        <v>389944</v>
      </c>
      <c r="Y247" s="5">
        <f>VLOOKUP(B247,'Supporting Data'!$B$3:$J$368,3,)</f>
        <v>0.17</v>
      </c>
      <c r="Z247" s="4">
        <f>VLOOKUP(B247,'Supporting Data'!$B$3:$J$368,4,)</f>
        <v>31</v>
      </c>
      <c r="AA247" s="4">
        <f>VLOOKUP(B247,'Supporting Data'!$B$3:$J$368,5,)</f>
        <v>22</v>
      </c>
      <c r="AB247" s="4">
        <f>VLOOKUP(B247,'Supporting Data'!$B$3:$J$368,6,)</f>
        <v>28</v>
      </c>
      <c r="AC247" s="4">
        <f>VLOOKUP(B247,'Supporting Data'!$B$3:$J$368,7,)</f>
        <v>364</v>
      </c>
      <c r="AD247" s="4">
        <f>VLOOKUP(B247,'Supporting Data'!$B$3:$J$368,8,)</f>
        <v>32</v>
      </c>
      <c r="AE247" s="5">
        <f>VLOOKUP(B247,'Supporting Data'!$B$3:$J$368,9,)</f>
        <v>0.92</v>
      </c>
      <c r="AF247" s="5">
        <f t="shared" si="50"/>
        <v>1.9417484842768028E-2</v>
      </c>
      <c r="AG247" s="4">
        <f t="shared" si="43"/>
        <v>5529777</v>
      </c>
      <c r="AH247" s="4">
        <f t="shared" si="44"/>
        <v>2278268</v>
      </c>
      <c r="AI247" s="4">
        <f t="shared" si="45"/>
        <v>1696398</v>
      </c>
      <c r="AJ247" s="4">
        <f t="shared" si="46"/>
        <v>1335405</v>
      </c>
      <c r="AK247" s="5">
        <f t="shared" si="51"/>
        <v>1.9417459619854416E-2</v>
      </c>
      <c r="AL247" s="5">
        <f t="shared" si="52"/>
        <v>5.0000023043821562E-2</v>
      </c>
      <c r="AM247" s="5">
        <f t="shared" si="53"/>
        <v>8.1818176020774125E-2</v>
      </c>
      <c r="AN247" s="5">
        <f t="shared" si="54"/>
        <v>5.9740946129111183E-2</v>
      </c>
    </row>
    <row r="248" spans="2:40" x14ac:dyDescent="0.3">
      <c r="B248" s="3">
        <v>43711</v>
      </c>
      <c r="C248" s="4">
        <v>22586034</v>
      </c>
      <c r="D248" s="4">
        <v>5702973</v>
      </c>
      <c r="E248" s="4">
        <v>2167129</v>
      </c>
      <c r="F248" s="4">
        <v>1502904</v>
      </c>
      <c r="G248" s="7">
        <v>1170762</v>
      </c>
      <c r="H248" s="5">
        <f t="shared" si="42"/>
        <v>5.1835660922143305E-2</v>
      </c>
      <c r="I248" s="5">
        <f t="shared" si="47"/>
        <v>1.7803444891387521E-2</v>
      </c>
      <c r="J248" s="5">
        <f t="shared" si="48"/>
        <v>8.3333373303954517E-2</v>
      </c>
      <c r="K248" s="5">
        <f t="shared" si="49"/>
        <v>-6.048916245671776E-2</v>
      </c>
      <c r="L248" s="5">
        <v>0.25249997409903835</v>
      </c>
      <c r="M248" s="5">
        <v>0.37999987024311704</v>
      </c>
      <c r="N248" s="5">
        <v>0.6935000177654399</v>
      </c>
      <c r="O248" s="5">
        <v>0.77899985627824531</v>
      </c>
      <c r="P248" s="4">
        <f>VLOOKUP(B248,'Channel wise traffic'!$B$3:$F$368,2,FALSE)</f>
        <v>8130972</v>
      </c>
      <c r="Q248" s="4">
        <f>VLOOKUP(B248,'Channel wise traffic'!$B$3:$F$368,3,FALSE)</f>
        <v>6098229</v>
      </c>
      <c r="R248" s="4">
        <f>VLOOKUP(B248,'Channel wise traffic'!$B$3:$F$368,4,)</f>
        <v>2484463</v>
      </c>
      <c r="S248" s="4">
        <f>VLOOKUP(B248,'Channel wise traffic'!$B$3:$F$368,5,)</f>
        <v>5872368</v>
      </c>
      <c r="T248" s="5">
        <f>VLOOKUP(B248,'Channel wise traffic'!$B$3:$J$368,6,)</f>
        <v>8.3333422156942838E-2</v>
      </c>
      <c r="U248" s="5">
        <f>VLOOKUP(B248,'Channel wise traffic'!$B$3:$J$368,7,)</f>
        <v>8.3333422156942838E-2</v>
      </c>
      <c r="V248" s="5">
        <f>VLOOKUP(B248,'Channel wise traffic'!$B$3:$J$368,8,)</f>
        <v>8.3333078974827668E-2</v>
      </c>
      <c r="W248" s="5">
        <f>VLOOKUP(B248,'Channel wise traffic'!$B$3:$J$368,9,)</f>
        <v>8.3333210346807185E-2</v>
      </c>
      <c r="X248" s="4">
        <f>VLOOKUP(B248,'Supporting Data'!$B$3:$J$368,2,)</f>
        <v>402082</v>
      </c>
      <c r="Y248" s="5">
        <f>VLOOKUP(B248,'Supporting Data'!$B$3:$J$368,3,)</f>
        <v>0.18</v>
      </c>
      <c r="Z248" s="4">
        <f>VLOOKUP(B248,'Supporting Data'!$B$3:$J$368,4,)</f>
        <v>38</v>
      </c>
      <c r="AA248" s="4">
        <f>VLOOKUP(B248,'Supporting Data'!$B$3:$J$368,5,)</f>
        <v>17</v>
      </c>
      <c r="AB248" s="4">
        <f>VLOOKUP(B248,'Supporting Data'!$B$3:$J$368,6,)</f>
        <v>30</v>
      </c>
      <c r="AC248" s="4">
        <f>VLOOKUP(B248,'Supporting Data'!$B$3:$J$368,7,)</f>
        <v>351</v>
      </c>
      <c r="AD248" s="4">
        <f>VLOOKUP(B248,'Supporting Data'!$B$3:$J$368,8,)</f>
        <v>32</v>
      </c>
      <c r="AE248" s="5">
        <f>VLOOKUP(B248,'Supporting Data'!$B$3:$J$368,9,)</f>
        <v>0.95</v>
      </c>
      <c r="AF248" s="5">
        <f t="shared" si="50"/>
        <v>8.3333373303954614E-2</v>
      </c>
      <c r="AG248" s="4">
        <f t="shared" si="43"/>
        <v>5702972.9999999991</v>
      </c>
      <c r="AH248" s="4">
        <f t="shared" si="44"/>
        <v>2167129</v>
      </c>
      <c r="AI248" s="4">
        <f t="shared" si="45"/>
        <v>1502904</v>
      </c>
      <c r="AJ248" s="4">
        <f t="shared" si="46"/>
        <v>1170762</v>
      </c>
      <c r="AK248" s="5">
        <f t="shared" si="51"/>
        <v>0.13975687869415965</v>
      </c>
      <c r="AL248" s="5">
        <f t="shared" si="52"/>
        <v>0.10486632270168839</v>
      </c>
      <c r="AM248" s="5">
        <f t="shared" si="53"/>
        <v>3.92305192335618E-2</v>
      </c>
      <c r="AN248" s="5">
        <f t="shared" si="54"/>
        <v>1.7803444891387521E-2</v>
      </c>
    </row>
    <row r="249" spans="2:40" x14ac:dyDescent="0.3">
      <c r="B249" s="3">
        <v>43712</v>
      </c>
      <c r="C249" s="4">
        <v>22368860</v>
      </c>
      <c r="D249" s="4">
        <v>5592215</v>
      </c>
      <c r="E249" s="4">
        <v>2259254</v>
      </c>
      <c r="F249" s="4">
        <v>1566793</v>
      </c>
      <c r="G249" s="7">
        <v>1310465</v>
      </c>
      <c r="H249" s="5">
        <f t="shared" si="42"/>
        <v>5.8584344486039969E-2</v>
      </c>
      <c r="I249" s="5">
        <f t="shared" si="47"/>
        <v>-7.7849068606202554E-2</v>
      </c>
      <c r="J249" s="5">
        <f t="shared" si="48"/>
        <v>1.9801989677181275E-2</v>
      </c>
      <c r="K249" s="5">
        <f t="shared" si="49"/>
        <v>-9.575492033928612E-2</v>
      </c>
      <c r="L249" s="5">
        <v>0.25</v>
      </c>
      <c r="M249" s="5">
        <v>0.40399984621478252</v>
      </c>
      <c r="N249" s="5">
        <v>0.69350015536101739</v>
      </c>
      <c r="O249" s="5">
        <v>0.83639957543849119</v>
      </c>
      <c r="P249" s="4">
        <f>VLOOKUP(B249,'Channel wise traffic'!$B$3:$F$368,2,FALSE)</f>
        <v>8052789</v>
      </c>
      <c r="Q249" s="4">
        <f>VLOOKUP(B249,'Channel wise traffic'!$B$3:$F$368,3,FALSE)</f>
        <v>6039592</v>
      </c>
      <c r="R249" s="4">
        <f>VLOOKUP(B249,'Channel wise traffic'!$B$3:$F$368,4,)</f>
        <v>2460574</v>
      </c>
      <c r="S249" s="4">
        <f>VLOOKUP(B249,'Channel wise traffic'!$B$3:$F$368,5,)</f>
        <v>5815903</v>
      </c>
      <c r="T249" s="5">
        <f>VLOOKUP(B249,'Channel wise traffic'!$B$3:$J$368,6,)</f>
        <v>1.9802001513596457E-2</v>
      </c>
      <c r="U249" s="5">
        <f>VLOOKUP(B249,'Channel wise traffic'!$B$3:$J$368,7,)</f>
        <v>1.9802043726797613E-2</v>
      </c>
      <c r="V249" s="5">
        <f>VLOOKUP(B249,'Channel wise traffic'!$B$3:$J$368,8,)</f>
        <v>1.9801922748545753E-2</v>
      </c>
      <c r="W249" s="5">
        <f>VLOOKUP(B249,'Channel wise traffic'!$B$3:$J$368,9,)</f>
        <v>1.9801952420255287E-2</v>
      </c>
      <c r="X249" s="4">
        <f>VLOOKUP(B249,'Supporting Data'!$B$3:$J$368,2,)</f>
        <v>384229</v>
      </c>
      <c r="Y249" s="5">
        <f>VLOOKUP(B249,'Supporting Data'!$B$3:$J$368,3,)</f>
        <v>0.19</v>
      </c>
      <c r="Z249" s="4">
        <f>VLOOKUP(B249,'Supporting Data'!$B$3:$J$368,4,)</f>
        <v>39</v>
      </c>
      <c r="AA249" s="4">
        <f>VLOOKUP(B249,'Supporting Data'!$B$3:$J$368,5,)</f>
        <v>20</v>
      </c>
      <c r="AB249" s="4">
        <f>VLOOKUP(B249,'Supporting Data'!$B$3:$J$368,6,)</f>
        <v>26</v>
      </c>
      <c r="AC249" s="4">
        <f>VLOOKUP(B249,'Supporting Data'!$B$3:$J$368,7,)</f>
        <v>361</v>
      </c>
      <c r="AD249" s="4">
        <f>VLOOKUP(B249,'Supporting Data'!$B$3:$J$368,8,)</f>
        <v>34</v>
      </c>
      <c r="AE249" s="5">
        <f>VLOOKUP(B249,'Supporting Data'!$B$3:$J$368,9,)</f>
        <v>0.93</v>
      </c>
      <c r="AF249" s="5">
        <f t="shared" si="50"/>
        <v>1.9801989677181345E-2</v>
      </c>
      <c r="AG249" s="4">
        <f t="shared" si="43"/>
        <v>5592215</v>
      </c>
      <c r="AH249" s="4">
        <f t="shared" si="44"/>
        <v>2259254</v>
      </c>
      <c r="AI249" s="4">
        <f t="shared" si="45"/>
        <v>1566793</v>
      </c>
      <c r="AJ249" s="4">
        <f t="shared" si="46"/>
        <v>1310465</v>
      </c>
      <c r="AK249" s="5">
        <f t="shared" si="51"/>
        <v>-1.9416083632906034E-4</v>
      </c>
      <c r="AL249" s="5">
        <f t="shared" si="52"/>
        <v>-1.960823453854299E-2</v>
      </c>
      <c r="AM249" s="5">
        <f t="shared" si="53"/>
        <v>-7.7848790774679877E-2</v>
      </c>
      <c r="AN249" s="5">
        <f t="shared" si="54"/>
        <v>-7.7849068606202554E-2</v>
      </c>
    </row>
    <row r="250" spans="2:40" x14ac:dyDescent="0.3">
      <c r="B250" s="3">
        <v>43713</v>
      </c>
      <c r="C250" s="4">
        <v>20631473</v>
      </c>
      <c r="D250" s="4">
        <v>5261025</v>
      </c>
      <c r="E250" s="4">
        <v>2146498</v>
      </c>
      <c r="F250" s="4">
        <v>1598282</v>
      </c>
      <c r="G250" s="7">
        <v>1284380</v>
      </c>
      <c r="H250" s="5">
        <f t="shared" si="42"/>
        <v>6.22534319289757E-2</v>
      </c>
      <c r="I250" s="5">
        <f t="shared" si="47"/>
        <v>-1.9872239532180869E-2</v>
      </c>
      <c r="J250" s="5">
        <f t="shared" si="48"/>
        <v>-3.061223578845329E-2</v>
      </c>
      <c r="K250" s="5">
        <f t="shared" si="49"/>
        <v>1.1079153928673646E-2</v>
      </c>
      <c r="L250" s="5">
        <v>0.25499997019117343</v>
      </c>
      <c r="M250" s="5">
        <v>0.40799996198459426</v>
      </c>
      <c r="N250" s="5">
        <v>0.74459980861850328</v>
      </c>
      <c r="O250" s="5">
        <v>0.80360036589287742</v>
      </c>
      <c r="P250" s="4">
        <f>VLOOKUP(B250,'Channel wise traffic'!$B$3:$F$368,2,FALSE)</f>
        <v>7427330</v>
      </c>
      <c r="Q250" s="4">
        <f>VLOOKUP(B250,'Channel wise traffic'!$B$3:$F$368,3,FALSE)</f>
        <v>5570497</v>
      </c>
      <c r="R250" s="4">
        <f>VLOOKUP(B250,'Channel wise traffic'!$B$3:$F$368,4,)</f>
        <v>2269462</v>
      </c>
      <c r="S250" s="4">
        <f>VLOOKUP(B250,'Channel wise traffic'!$B$3:$F$368,5,)</f>
        <v>5364183</v>
      </c>
      <c r="T250" s="5">
        <f>VLOOKUP(B250,'Channel wise traffic'!$B$3:$J$368,6,)</f>
        <v>-3.0612211602979222E-2</v>
      </c>
      <c r="U250" s="5">
        <f>VLOOKUP(B250,'Channel wise traffic'!$B$3:$J$368,7,)</f>
        <v>-3.0612340787497194E-2</v>
      </c>
      <c r="V250" s="5">
        <f>VLOOKUP(B250,'Channel wise traffic'!$B$3:$J$368,8,)</f>
        <v>-3.0612153367029271E-2</v>
      </c>
      <c r="W250" s="5">
        <f>VLOOKUP(B250,'Channel wise traffic'!$B$3:$J$368,9,)</f>
        <v>-3.0612200641248699E-2</v>
      </c>
      <c r="X250" s="4">
        <f>VLOOKUP(B250,'Supporting Data'!$B$3:$J$368,2,)</f>
        <v>386978</v>
      </c>
      <c r="Y250" s="5">
        <f>VLOOKUP(B250,'Supporting Data'!$B$3:$J$368,3,)</f>
        <v>0.17</v>
      </c>
      <c r="Z250" s="4">
        <f>VLOOKUP(B250,'Supporting Data'!$B$3:$J$368,4,)</f>
        <v>32</v>
      </c>
      <c r="AA250" s="4">
        <f>VLOOKUP(B250,'Supporting Data'!$B$3:$J$368,5,)</f>
        <v>22</v>
      </c>
      <c r="AB250" s="4">
        <f>VLOOKUP(B250,'Supporting Data'!$B$3:$J$368,6,)</f>
        <v>26</v>
      </c>
      <c r="AC250" s="4">
        <f>VLOOKUP(B250,'Supporting Data'!$B$3:$J$368,7,)</f>
        <v>368</v>
      </c>
      <c r="AD250" s="4">
        <f>VLOOKUP(B250,'Supporting Data'!$B$3:$J$368,8,)</f>
        <v>31</v>
      </c>
      <c r="AE250" s="5">
        <f>VLOOKUP(B250,'Supporting Data'!$B$3:$J$368,9,)</f>
        <v>0.93</v>
      </c>
      <c r="AF250" s="5">
        <f t="shared" si="50"/>
        <v>-3.0612235788453249E-2</v>
      </c>
      <c r="AG250" s="4">
        <f t="shared" si="43"/>
        <v>5261024.9999999991</v>
      </c>
      <c r="AH250" s="4">
        <f t="shared" si="44"/>
        <v>2146498</v>
      </c>
      <c r="AI250" s="4">
        <f t="shared" si="45"/>
        <v>1598282</v>
      </c>
      <c r="AJ250" s="4">
        <f t="shared" si="46"/>
        <v>1284380</v>
      </c>
      <c r="AK250" s="5">
        <f t="shared" si="51"/>
        <v>8.9545489327205186E-3</v>
      </c>
      <c r="AL250" s="5">
        <f t="shared" si="52"/>
        <v>5.013654478580909E-2</v>
      </c>
      <c r="AM250" s="5">
        <f t="shared" si="53"/>
        <v>2.0132249128764101E-2</v>
      </c>
      <c r="AN250" s="5">
        <f t="shared" si="54"/>
        <v>-1.9872239532180869E-2</v>
      </c>
    </row>
    <row r="251" spans="2:40" x14ac:dyDescent="0.3">
      <c r="B251" s="3">
        <v>43714</v>
      </c>
      <c r="C251" s="4">
        <v>20848646</v>
      </c>
      <c r="D251" s="4">
        <v>5264283</v>
      </c>
      <c r="E251" s="4">
        <v>2084656</v>
      </c>
      <c r="F251" s="4">
        <v>1460927</v>
      </c>
      <c r="G251" s="7">
        <v>1233898</v>
      </c>
      <c r="H251" s="5">
        <f t="shared" si="42"/>
        <v>5.9183603577901416E-2</v>
      </c>
      <c r="I251" s="5">
        <f t="shared" si="47"/>
        <v>1.9166708653638898E-2</v>
      </c>
      <c r="J251" s="5">
        <f t="shared" si="48"/>
        <v>-4.9504951397826846E-2</v>
      </c>
      <c r="K251" s="5">
        <f t="shared" si="49"/>
        <v>7.2248309081100803E-2</v>
      </c>
      <c r="L251" s="5">
        <v>0.25249999448405425</v>
      </c>
      <c r="M251" s="5">
        <v>0.3959999870827613</v>
      </c>
      <c r="N251" s="5">
        <v>0.70080003607309793</v>
      </c>
      <c r="O251" s="5">
        <v>0.84459935369802874</v>
      </c>
      <c r="P251" s="4">
        <f>VLOOKUP(B251,'Channel wise traffic'!$B$3:$F$368,2,FALSE)</f>
        <v>7505512</v>
      </c>
      <c r="Q251" s="4">
        <f>VLOOKUP(B251,'Channel wise traffic'!$B$3:$F$368,3,FALSE)</f>
        <v>5629134</v>
      </c>
      <c r="R251" s="4">
        <f>VLOOKUP(B251,'Channel wise traffic'!$B$3:$F$368,4,)</f>
        <v>2293351</v>
      </c>
      <c r="S251" s="4">
        <f>VLOOKUP(B251,'Channel wise traffic'!$B$3:$F$368,5,)</f>
        <v>5420648</v>
      </c>
      <c r="T251" s="5">
        <f>VLOOKUP(B251,'Channel wise traffic'!$B$3:$J$368,6,)</f>
        <v>-4.9504940464189851E-2</v>
      </c>
      <c r="U251" s="5">
        <f>VLOOKUP(B251,'Channel wise traffic'!$B$3:$J$368,7,)</f>
        <v>-4.9504940464189851E-2</v>
      </c>
      <c r="V251" s="5">
        <f>VLOOKUP(B251,'Channel wise traffic'!$B$3:$J$368,8,)</f>
        <v>-4.950480687136416E-2</v>
      </c>
      <c r="W251" s="5">
        <f>VLOOKUP(B251,'Channel wise traffic'!$B$3:$J$368,9,)</f>
        <v>-4.9504881050637994E-2</v>
      </c>
      <c r="X251" s="4">
        <f>VLOOKUP(B251,'Supporting Data'!$B$3:$J$368,2,)</f>
        <v>396745</v>
      </c>
      <c r="Y251" s="5">
        <f>VLOOKUP(B251,'Supporting Data'!$B$3:$J$368,3,)</f>
        <v>0.18</v>
      </c>
      <c r="Z251" s="4">
        <f>VLOOKUP(B251,'Supporting Data'!$B$3:$J$368,4,)</f>
        <v>33</v>
      </c>
      <c r="AA251" s="4">
        <f>VLOOKUP(B251,'Supporting Data'!$B$3:$J$368,5,)</f>
        <v>17</v>
      </c>
      <c r="AB251" s="4">
        <f>VLOOKUP(B251,'Supporting Data'!$B$3:$J$368,6,)</f>
        <v>30</v>
      </c>
      <c r="AC251" s="4">
        <f>VLOOKUP(B251,'Supporting Data'!$B$3:$J$368,7,)</f>
        <v>377</v>
      </c>
      <c r="AD251" s="4">
        <f>VLOOKUP(B251,'Supporting Data'!$B$3:$J$368,8,)</f>
        <v>34</v>
      </c>
      <c r="AE251" s="5">
        <f>VLOOKUP(B251,'Supporting Data'!$B$3:$J$368,9,)</f>
        <v>0.92</v>
      </c>
      <c r="AF251" s="5">
        <f t="shared" si="50"/>
        <v>-4.9504951397826798E-2</v>
      </c>
      <c r="AG251" s="4">
        <f t="shared" si="43"/>
        <v>5264283</v>
      </c>
      <c r="AH251" s="4">
        <f t="shared" si="44"/>
        <v>2084655.9999999998</v>
      </c>
      <c r="AI251" s="4">
        <f t="shared" si="45"/>
        <v>1460927</v>
      </c>
      <c r="AJ251" s="4">
        <f t="shared" si="46"/>
        <v>1233898</v>
      </c>
      <c r="AK251" s="5">
        <f t="shared" si="51"/>
        <v>-1.0309226020324025E-2</v>
      </c>
      <c r="AL251" s="5">
        <f t="shared" si="52"/>
        <v>-2.0205889416806566E-2</v>
      </c>
      <c r="AM251" s="5">
        <f t="shared" si="53"/>
        <v>-4.0201850183855581E-2</v>
      </c>
      <c r="AN251" s="5">
        <f t="shared" si="54"/>
        <v>1.9166708653638898E-2</v>
      </c>
    </row>
    <row r="252" spans="2:40" x14ac:dyDescent="0.3">
      <c r="B252" s="3">
        <v>43715</v>
      </c>
      <c r="C252" s="4">
        <v>46685340</v>
      </c>
      <c r="D252" s="4">
        <v>9313725</v>
      </c>
      <c r="E252" s="4">
        <v>3135000</v>
      </c>
      <c r="F252" s="4">
        <v>2025210</v>
      </c>
      <c r="G252" s="7">
        <v>1500680</v>
      </c>
      <c r="H252" s="5">
        <f t="shared" si="42"/>
        <v>3.2144566152886536E-2</v>
      </c>
      <c r="I252" s="5">
        <f t="shared" si="47"/>
        <v>-9.7887729498568721E-2</v>
      </c>
      <c r="J252" s="5">
        <f t="shared" si="48"/>
        <v>2.9702958941342894E-2</v>
      </c>
      <c r="K252" s="5">
        <f t="shared" si="49"/>
        <v>-0.12391018917833363</v>
      </c>
      <c r="L252" s="5">
        <v>0.19949999293139989</v>
      </c>
      <c r="M252" s="5">
        <v>0.3366000177157904</v>
      </c>
      <c r="N252" s="5">
        <v>0.64600000000000002</v>
      </c>
      <c r="O252" s="5">
        <v>0.74099969879666805</v>
      </c>
      <c r="P252" s="4">
        <f>VLOOKUP(B252,'Channel wise traffic'!$B$3:$F$368,2,FALSE)</f>
        <v>16806722</v>
      </c>
      <c r="Q252" s="4">
        <f>VLOOKUP(B252,'Channel wise traffic'!$B$3:$F$368,3,FALSE)</f>
        <v>12605042</v>
      </c>
      <c r="R252" s="4">
        <f>VLOOKUP(B252,'Channel wise traffic'!$B$3:$F$368,4,)</f>
        <v>5135387</v>
      </c>
      <c r="S252" s="4">
        <f>VLOOKUP(B252,'Channel wise traffic'!$B$3:$F$368,5,)</f>
        <v>12138188</v>
      </c>
      <c r="T252" s="5">
        <f>VLOOKUP(B252,'Channel wise traffic'!$B$3:$J$368,6,)</f>
        <v>2.9702952098813462E-2</v>
      </c>
      <c r="U252" s="5">
        <f>VLOOKUP(B252,'Channel wise traffic'!$B$3:$J$368,7,)</f>
        <v>2.9702971914648879E-2</v>
      </c>
      <c r="V252" s="5">
        <f>VLOOKUP(B252,'Channel wise traffic'!$B$3:$J$368,8,)</f>
        <v>2.9702936547609138E-2</v>
      </c>
      <c r="W252" s="5">
        <f>VLOOKUP(B252,'Channel wise traffic'!$B$3:$J$368,9,)</f>
        <v>2.9702966937358966E-2</v>
      </c>
      <c r="X252" s="4">
        <f>VLOOKUP(B252,'Supporting Data'!$B$3:$J$368,2,)</f>
        <v>407003</v>
      </c>
      <c r="Y252" s="5">
        <f>VLOOKUP(B252,'Supporting Data'!$B$3:$J$368,3,)</f>
        <v>0.17</v>
      </c>
      <c r="Z252" s="4">
        <f>VLOOKUP(B252,'Supporting Data'!$B$3:$J$368,4,)</f>
        <v>34</v>
      </c>
      <c r="AA252" s="4">
        <f>VLOOKUP(B252,'Supporting Data'!$B$3:$J$368,5,)</f>
        <v>18</v>
      </c>
      <c r="AB252" s="4">
        <f>VLOOKUP(B252,'Supporting Data'!$B$3:$J$368,6,)</f>
        <v>26</v>
      </c>
      <c r="AC252" s="4">
        <f>VLOOKUP(B252,'Supporting Data'!$B$3:$J$368,7,)</f>
        <v>385</v>
      </c>
      <c r="AD252" s="4">
        <f>VLOOKUP(B252,'Supporting Data'!$B$3:$J$368,8,)</f>
        <v>37</v>
      </c>
      <c r="AE252" s="5">
        <f>VLOOKUP(B252,'Supporting Data'!$B$3:$J$368,9,)</f>
        <v>0.95</v>
      </c>
      <c r="AF252" s="5">
        <f t="shared" si="50"/>
        <v>2.9702958941342936E-2</v>
      </c>
      <c r="AG252" s="4">
        <f t="shared" si="43"/>
        <v>9313725</v>
      </c>
      <c r="AH252" s="4">
        <f t="shared" si="44"/>
        <v>3135000</v>
      </c>
      <c r="AI252" s="4">
        <f t="shared" si="45"/>
        <v>2025210</v>
      </c>
      <c r="AJ252" s="4">
        <f t="shared" si="46"/>
        <v>1500680</v>
      </c>
      <c r="AK252" s="5">
        <f t="shared" si="51"/>
        <v>8.4719996205937509E-3</v>
      </c>
      <c r="AL252" s="5">
        <f t="shared" si="52"/>
        <v>-4.0012052671644871E-2</v>
      </c>
      <c r="AM252" s="5">
        <f t="shared" si="53"/>
        <v>-6.9399514759401537E-2</v>
      </c>
      <c r="AN252" s="5">
        <f t="shared" si="54"/>
        <v>-9.7887729498568721E-2</v>
      </c>
    </row>
    <row r="253" spans="2:40" x14ac:dyDescent="0.3">
      <c r="B253" s="3">
        <v>43716</v>
      </c>
      <c r="C253" s="4">
        <v>43094160</v>
      </c>
      <c r="D253" s="4">
        <v>9230769</v>
      </c>
      <c r="E253" s="4">
        <v>3169846</v>
      </c>
      <c r="F253" s="4">
        <v>2133940</v>
      </c>
      <c r="G253" s="7">
        <v>1697763</v>
      </c>
      <c r="H253" s="5">
        <f t="shared" si="42"/>
        <v>3.9396591092621364E-2</v>
      </c>
      <c r="I253" s="5">
        <f t="shared" si="47"/>
        <v>2.2263527915664216E-2</v>
      </c>
      <c r="J253" s="5">
        <f t="shared" si="48"/>
        <v>1.0526303941424953E-2</v>
      </c>
      <c r="K253" s="5">
        <f t="shared" si="49"/>
        <v>1.1614961360688625E-2</v>
      </c>
      <c r="L253" s="5">
        <v>0.21419999832923997</v>
      </c>
      <c r="M253" s="5">
        <v>0.34339999191833315</v>
      </c>
      <c r="N253" s="5">
        <v>0.67319989677731973</v>
      </c>
      <c r="O253" s="5">
        <v>0.79560015745522372</v>
      </c>
      <c r="P253" s="4">
        <f>VLOOKUP(B253,'Channel wise traffic'!$B$3:$F$368,2,FALSE)</f>
        <v>15513897</v>
      </c>
      <c r="Q253" s="4">
        <f>VLOOKUP(B253,'Channel wise traffic'!$B$3:$F$368,3,FALSE)</f>
        <v>11635423</v>
      </c>
      <c r="R253" s="4">
        <f>VLOOKUP(B253,'Channel wise traffic'!$B$3:$F$368,4,)</f>
        <v>4740357</v>
      </c>
      <c r="S253" s="4">
        <f>VLOOKUP(B253,'Channel wise traffic'!$B$3:$F$368,5,)</f>
        <v>11204481</v>
      </c>
      <c r="T253" s="5">
        <f>VLOOKUP(B253,'Channel wise traffic'!$B$3:$J$368,6,)</f>
        <v>1.052630961861456E-2</v>
      </c>
      <c r="U253" s="5">
        <f>VLOOKUP(B253,'Channel wise traffic'!$B$3:$J$368,7,)</f>
        <v>1.052628744923334E-2</v>
      </c>
      <c r="V253" s="5">
        <f>VLOOKUP(B253,'Channel wise traffic'!$B$3:$J$368,8,)</f>
        <v>1.0526376376098989E-2</v>
      </c>
      <c r="W253" s="5">
        <f>VLOOKUP(B253,'Channel wise traffic'!$B$3:$J$368,9,)</f>
        <v>1.0526284460497415E-2</v>
      </c>
      <c r="X253" s="4">
        <f>VLOOKUP(B253,'Supporting Data'!$B$3:$J$368,2,)</f>
        <v>385901</v>
      </c>
      <c r="Y253" s="5">
        <f>VLOOKUP(B253,'Supporting Data'!$B$3:$J$368,3,)</f>
        <v>0.18</v>
      </c>
      <c r="Z253" s="4">
        <f>VLOOKUP(B253,'Supporting Data'!$B$3:$J$368,4,)</f>
        <v>35</v>
      </c>
      <c r="AA253" s="4">
        <f>VLOOKUP(B253,'Supporting Data'!$B$3:$J$368,5,)</f>
        <v>18</v>
      </c>
      <c r="AB253" s="4">
        <f>VLOOKUP(B253,'Supporting Data'!$B$3:$J$368,6,)</f>
        <v>30</v>
      </c>
      <c r="AC253" s="4">
        <f>VLOOKUP(B253,'Supporting Data'!$B$3:$J$368,7,)</f>
        <v>382</v>
      </c>
      <c r="AD253" s="4">
        <f>VLOOKUP(B253,'Supporting Data'!$B$3:$J$368,8,)</f>
        <v>34</v>
      </c>
      <c r="AE253" s="5">
        <f>VLOOKUP(B253,'Supporting Data'!$B$3:$J$368,9,)</f>
        <v>0.91</v>
      </c>
      <c r="AF253" s="5">
        <f t="shared" si="50"/>
        <v>1.0526303941424866E-2</v>
      </c>
      <c r="AG253" s="4">
        <f t="shared" si="43"/>
        <v>9230769</v>
      </c>
      <c r="AH253" s="4">
        <f t="shared" si="44"/>
        <v>3169846</v>
      </c>
      <c r="AI253" s="4">
        <f t="shared" si="45"/>
        <v>2133940</v>
      </c>
      <c r="AJ253" s="4">
        <f t="shared" si="46"/>
        <v>1697763</v>
      </c>
      <c r="AK253" s="5">
        <f t="shared" si="51"/>
        <v>7.1540312028073316E-4</v>
      </c>
      <c r="AL253" s="5">
        <f t="shared" si="52"/>
        <v>-2.8151257670160024E-2</v>
      </c>
      <c r="AM253" s="5">
        <f t="shared" si="53"/>
        <v>-3.7869944673711964E-2</v>
      </c>
      <c r="AN253" s="5">
        <f t="shared" si="54"/>
        <v>2.2263527915664216E-2</v>
      </c>
    </row>
    <row r="254" spans="2:40" x14ac:dyDescent="0.3">
      <c r="B254" s="3">
        <v>43717</v>
      </c>
      <c r="C254" s="4">
        <v>21717340</v>
      </c>
      <c r="D254" s="4">
        <v>5375041</v>
      </c>
      <c r="E254" s="4">
        <v>2257517</v>
      </c>
      <c r="F254" s="4">
        <v>1697427</v>
      </c>
      <c r="G254" s="7">
        <v>1419728</v>
      </c>
      <c r="H254" s="5">
        <f t="shared" si="42"/>
        <v>6.5373015295611708E-2</v>
      </c>
      <c r="I254" s="5">
        <f t="shared" si="47"/>
        <v>6.3144139792796983E-2</v>
      </c>
      <c r="J254" s="5">
        <f t="shared" si="48"/>
        <v>-4.7619047619047672E-2</v>
      </c>
      <c r="K254" s="5">
        <f t="shared" si="49"/>
        <v>0.11630134678243675</v>
      </c>
      <c r="L254" s="5">
        <v>0.24749997006999935</v>
      </c>
      <c r="M254" s="5">
        <v>0.41999995907007964</v>
      </c>
      <c r="N254" s="5">
        <v>0.75189998569224503</v>
      </c>
      <c r="O254" s="5">
        <v>0.83640003369806182</v>
      </c>
      <c r="P254" s="4">
        <f>VLOOKUP(B254,'Channel wise traffic'!$B$3:$F$368,2,FALSE)</f>
        <v>7818242</v>
      </c>
      <c r="Q254" s="4">
        <f>VLOOKUP(B254,'Channel wise traffic'!$B$3:$F$368,3,FALSE)</f>
        <v>5863681</v>
      </c>
      <c r="R254" s="4">
        <f>VLOOKUP(B254,'Channel wise traffic'!$B$3:$F$368,4,)</f>
        <v>2388907</v>
      </c>
      <c r="S254" s="4">
        <f>VLOOKUP(B254,'Channel wise traffic'!$B$3:$F$368,5,)</f>
        <v>5646508</v>
      </c>
      <c r="T254" s="5">
        <f>VLOOKUP(B254,'Channel wise traffic'!$B$3:$J$368,6,)</f>
        <v>-4.7619036017596983E-2</v>
      </c>
      <c r="U254" s="5">
        <f>VLOOKUP(B254,'Channel wise traffic'!$B$3:$J$368,7,)</f>
        <v>-4.7619194570744261E-2</v>
      </c>
      <c r="V254" s="5">
        <f>VLOOKUP(B254,'Channel wise traffic'!$B$3:$J$368,8,)</f>
        <v>-4.7618914729671169E-2</v>
      </c>
      <c r="W254" s="5">
        <f>VLOOKUP(B254,'Channel wise traffic'!$B$3:$J$368,9,)</f>
        <v>-4.7618983364854484E-2</v>
      </c>
      <c r="X254" s="4">
        <f>VLOOKUP(B254,'Supporting Data'!$B$3:$J$368,2,)</f>
        <v>407716</v>
      </c>
      <c r="Y254" s="5">
        <f>VLOOKUP(B254,'Supporting Data'!$B$3:$J$368,3,)</f>
        <v>0.18</v>
      </c>
      <c r="Z254" s="4">
        <f>VLOOKUP(B254,'Supporting Data'!$B$3:$J$368,4,)</f>
        <v>35</v>
      </c>
      <c r="AA254" s="4">
        <f>VLOOKUP(B254,'Supporting Data'!$B$3:$J$368,5,)</f>
        <v>21</v>
      </c>
      <c r="AB254" s="4">
        <f>VLOOKUP(B254,'Supporting Data'!$B$3:$J$368,6,)</f>
        <v>26</v>
      </c>
      <c r="AC254" s="4">
        <f>VLOOKUP(B254,'Supporting Data'!$B$3:$J$368,7,)</f>
        <v>370</v>
      </c>
      <c r="AD254" s="4">
        <f>VLOOKUP(B254,'Supporting Data'!$B$3:$J$368,8,)</f>
        <v>38</v>
      </c>
      <c r="AE254" s="5">
        <f>VLOOKUP(B254,'Supporting Data'!$B$3:$J$368,9,)</f>
        <v>0.94</v>
      </c>
      <c r="AF254" s="5">
        <f t="shared" si="50"/>
        <v>-4.7619047619047616E-2</v>
      </c>
      <c r="AG254" s="4">
        <f t="shared" si="43"/>
        <v>5375041</v>
      </c>
      <c r="AH254" s="4">
        <f t="shared" si="44"/>
        <v>2257517</v>
      </c>
      <c r="AI254" s="4">
        <f t="shared" si="45"/>
        <v>1697427</v>
      </c>
      <c r="AJ254" s="4">
        <f t="shared" si="46"/>
        <v>1419728</v>
      </c>
      <c r="AK254" s="5">
        <f t="shared" si="51"/>
        <v>-2.7982321891099726E-2</v>
      </c>
      <c r="AL254" s="5">
        <f t="shared" si="52"/>
        <v>-9.1082348520894474E-3</v>
      </c>
      <c r="AM254" s="5">
        <f t="shared" si="53"/>
        <v>6.0657935225116866E-4</v>
      </c>
      <c r="AN254" s="5">
        <f t="shared" si="54"/>
        <v>6.3144139792796983E-2</v>
      </c>
    </row>
    <row r="255" spans="2:40" x14ac:dyDescent="0.3">
      <c r="B255" s="3">
        <v>43718</v>
      </c>
      <c r="C255" s="4">
        <v>22368860</v>
      </c>
      <c r="D255" s="4">
        <v>5480370</v>
      </c>
      <c r="E255" s="4">
        <v>2126383</v>
      </c>
      <c r="F255" s="4">
        <v>1505692</v>
      </c>
      <c r="G255" s="7">
        <v>1185281</v>
      </c>
      <c r="H255" s="5">
        <f t="shared" si="42"/>
        <v>5.2987993129734817E-2</v>
      </c>
      <c r="I255" s="5">
        <f t="shared" si="47"/>
        <v>1.2401324949050219E-2</v>
      </c>
      <c r="J255" s="5">
        <f t="shared" si="48"/>
        <v>-9.6154110101844825E-3</v>
      </c>
      <c r="K255" s="5">
        <f t="shared" si="49"/>
        <v>2.2230491269751518E-2</v>
      </c>
      <c r="L255" s="5">
        <v>0.24499996870649643</v>
      </c>
      <c r="M255" s="5">
        <v>0.38799989781711819</v>
      </c>
      <c r="N255" s="5">
        <v>0.70810009297478393</v>
      </c>
      <c r="O255" s="5">
        <v>0.7872001710841261</v>
      </c>
      <c r="P255" s="4">
        <f>VLOOKUP(B255,'Channel wise traffic'!$B$3:$F$368,2,FALSE)</f>
        <v>8052789</v>
      </c>
      <c r="Q255" s="4">
        <f>VLOOKUP(B255,'Channel wise traffic'!$B$3:$F$368,3,FALSE)</f>
        <v>6039592</v>
      </c>
      <c r="R255" s="4">
        <f>VLOOKUP(B255,'Channel wise traffic'!$B$3:$F$368,4,)</f>
        <v>2460574</v>
      </c>
      <c r="S255" s="4">
        <f>VLOOKUP(B255,'Channel wise traffic'!$B$3:$F$368,5,)</f>
        <v>5815903</v>
      </c>
      <c r="T255" s="5">
        <f>VLOOKUP(B255,'Channel wise traffic'!$B$3:$J$368,6,)</f>
        <v>-9.6154555691496668E-3</v>
      </c>
      <c r="U255" s="5">
        <f>VLOOKUP(B255,'Channel wise traffic'!$B$3:$J$368,7,)</f>
        <v>-9.6154145736410124E-3</v>
      </c>
      <c r="V255" s="5">
        <f>VLOOKUP(B255,'Channel wise traffic'!$B$3:$J$368,8,)</f>
        <v>-9.615357523939827E-3</v>
      </c>
      <c r="W255" s="5">
        <f>VLOOKUP(B255,'Channel wise traffic'!$B$3:$J$368,9,)</f>
        <v>-9.6153715162264897E-3</v>
      </c>
      <c r="X255" s="4">
        <f>VLOOKUP(B255,'Supporting Data'!$B$3:$J$368,2,)</f>
        <v>397777</v>
      </c>
      <c r="Y255" s="5">
        <f>VLOOKUP(B255,'Supporting Data'!$B$3:$J$368,3,)</f>
        <v>0.18</v>
      </c>
      <c r="Z255" s="4">
        <f>VLOOKUP(B255,'Supporting Data'!$B$3:$J$368,4,)</f>
        <v>35</v>
      </c>
      <c r="AA255" s="4">
        <f>VLOOKUP(B255,'Supporting Data'!$B$3:$J$368,5,)</f>
        <v>18</v>
      </c>
      <c r="AB255" s="4">
        <f>VLOOKUP(B255,'Supporting Data'!$B$3:$J$368,6,)</f>
        <v>27</v>
      </c>
      <c r="AC255" s="4">
        <f>VLOOKUP(B255,'Supporting Data'!$B$3:$J$368,7,)</f>
        <v>399</v>
      </c>
      <c r="AD255" s="4">
        <f>VLOOKUP(B255,'Supporting Data'!$B$3:$J$368,8,)</f>
        <v>37</v>
      </c>
      <c r="AE255" s="5">
        <f>VLOOKUP(B255,'Supporting Data'!$B$3:$J$368,9,)</f>
        <v>0.91</v>
      </c>
      <c r="AF255" s="5">
        <f t="shared" si="50"/>
        <v>-9.6154110101844357E-3</v>
      </c>
      <c r="AG255" s="4">
        <f t="shared" si="43"/>
        <v>5480370</v>
      </c>
      <c r="AH255" s="4">
        <f t="shared" si="44"/>
        <v>2126383</v>
      </c>
      <c r="AI255" s="4">
        <f t="shared" si="45"/>
        <v>1505692</v>
      </c>
      <c r="AJ255" s="4">
        <f t="shared" si="46"/>
        <v>1185281</v>
      </c>
      <c r="AK255" s="5">
        <f t="shared" si="51"/>
        <v>-3.9032799208412738E-2</v>
      </c>
      <c r="AL255" s="5">
        <f t="shared" si="52"/>
        <v>-1.8801834131701445E-2</v>
      </c>
      <c r="AM255" s="5">
        <f t="shared" si="53"/>
        <v>1.8550752410000371E-3</v>
      </c>
      <c r="AN255" s="5">
        <f t="shared" si="54"/>
        <v>1.2401324949050219E-2</v>
      </c>
    </row>
    <row r="256" spans="2:40" x14ac:dyDescent="0.3">
      <c r="B256" s="3">
        <v>43719</v>
      </c>
      <c r="C256" s="4">
        <v>21065820</v>
      </c>
      <c r="D256" s="4">
        <v>5055796</v>
      </c>
      <c r="E256" s="4">
        <v>1981872</v>
      </c>
      <c r="F256" s="4">
        <v>1504637</v>
      </c>
      <c r="G256" s="7">
        <v>1246140</v>
      </c>
      <c r="H256" s="5">
        <f t="shared" si="42"/>
        <v>5.9154592605462311E-2</v>
      </c>
      <c r="I256" s="5">
        <f t="shared" si="47"/>
        <v>-4.9085629909993767E-2</v>
      </c>
      <c r="J256" s="5">
        <f t="shared" si="48"/>
        <v>-5.8252409823299045E-2</v>
      </c>
      <c r="K256" s="5">
        <f t="shared" si="49"/>
        <v>9.7337970480873004E-3</v>
      </c>
      <c r="L256" s="5">
        <v>0.2399999620237902</v>
      </c>
      <c r="M256" s="5">
        <v>0.39199999367063071</v>
      </c>
      <c r="N256" s="5">
        <v>0.75919988778286385</v>
      </c>
      <c r="O256" s="5">
        <v>0.82819975847995231</v>
      </c>
      <c r="P256" s="4">
        <f>VLOOKUP(B256,'Channel wise traffic'!$B$3:$F$368,2,FALSE)</f>
        <v>7583695</v>
      </c>
      <c r="Q256" s="4">
        <f>VLOOKUP(B256,'Channel wise traffic'!$B$3:$F$368,3,FALSE)</f>
        <v>5687771</v>
      </c>
      <c r="R256" s="4">
        <f>VLOOKUP(B256,'Channel wise traffic'!$B$3:$F$368,4,)</f>
        <v>2317240</v>
      </c>
      <c r="S256" s="4">
        <f>VLOOKUP(B256,'Channel wise traffic'!$B$3:$F$368,5,)</f>
        <v>5477113</v>
      </c>
      <c r="T256" s="5">
        <f>VLOOKUP(B256,'Channel wise traffic'!$B$3:$J$368,6,)</f>
        <v>-5.8252364491358177E-2</v>
      </c>
      <c r="U256" s="5">
        <f>VLOOKUP(B256,'Channel wise traffic'!$B$3:$J$368,7,)</f>
        <v>-5.8252444867136766E-2</v>
      </c>
      <c r="V256" s="5">
        <f>VLOOKUP(B256,'Channel wise traffic'!$B$3:$J$368,8,)</f>
        <v>-5.8252261464194932E-2</v>
      </c>
      <c r="W256" s="5">
        <f>VLOOKUP(B256,'Channel wise traffic'!$B$3:$J$368,9,)</f>
        <v>-5.825234705599458E-2</v>
      </c>
      <c r="X256" s="4">
        <f>VLOOKUP(B256,'Supporting Data'!$B$3:$J$368,2,)</f>
        <v>393437</v>
      </c>
      <c r="Y256" s="5">
        <f>VLOOKUP(B256,'Supporting Data'!$B$3:$J$368,3,)</f>
        <v>0.18</v>
      </c>
      <c r="Z256" s="4">
        <f>VLOOKUP(B256,'Supporting Data'!$B$3:$J$368,4,)</f>
        <v>40</v>
      </c>
      <c r="AA256" s="4">
        <f>VLOOKUP(B256,'Supporting Data'!$B$3:$J$368,5,)</f>
        <v>17</v>
      </c>
      <c r="AB256" s="4">
        <f>VLOOKUP(B256,'Supporting Data'!$B$3:$J$368,6,)</f>
        <v>26</v>
      </c>
      <c r="AC256" s="4">
        <f>VLOOKUP(B256,'Supporting Data'!$B$3:$J$368,7,)</f>
        <v>387</v>
      </c>
      <c r="AD256" s="4">
        <f>VLOOKUP(B256,'Supporting Data'!$B$3:$J$368,8,)</f>
        <v>31</v>
      </c>
      <c r="AE256" s="5">
        <f>VLOOKUP(B256,'Supporting Data'!$B$3:$J$368,9,)</f>
        <v>0.94</v>
      </c>
      <c r="AF256" s="5">
        <f t="shared" si="50"/>
        <v>-5.8252409823298996E-2</v>
      </c>
      <c r="AG256" s="4">
        <f t="shared" si="43"/>
        <v>5055796</v>
      </c>
      <c r="AH256" s="4">
        <f t="shared" si="44"/>
        <v>1981872</v>
      </c>
      <c r="AI256" s="4">
        <f t="shared" si="45"/>
        <v>1504637</v>
      </c>
      <c r="AJ256" s="4">
        <f t="shared" si="46"/>
        <v>1246140</v>
      </c>
      <c r="AK256" s="5">
        <f t="shared" si="51"/>
        <v>-9.5922456486383312E-2</v>
      </c>
      <c r="AL256" s="5">
        <f t="shared" si="52"/>
        <v>-0.12277592515051428</v>
      </c>
      <c r="AM256" s="5">
        <f t="shared" si="53"/>
        <v>-3.9670843563891389E-2</v>
      </c>
      <c r="AN256" s="5">
        <f t="shared" si="54"/>
        <v>-4.9085629909993767E-2</v>
      </c>
    </row>
    <row r="257" spans="2:40" x14ac:dyDescent="0.3">
      <c r="B257" s="3">
        <v>43720</v>
      </c>
      <c r="C257" s="4">
        <v>20848646</v>
      </c>
      <c r="D257" s="4">
        <v>5160040</v>
      </c>
      <c r="E257" s="4">
        <v>2022735</v>
      </c>
      <c r="F257" s="4">
        <v>1535660</v>
      </c>
      <c r="G257" s="7">
        <v>1309611</v>
      </c>
      <c r="H257" s="5">
        <f t="shared" si="42"/>
        <v>6.2815158356087003E-2</v>
      </c>
      <c r="I257" s="5">
        <f t="shared" si="47"/>
        <v>1.9644497734315314E-2</v>
      </c>
      <c r="J257" s="5">
        <f t="shared" si="48"/>
        <v>1.0526296401619062E-2</v>
      </c>
      <c r="K257" s="5">
        <f t="shared" si="49"/>
        <v>9.0232202419324725E-3</v>
      </c>
      <c r="L257" s="5">
        <v>0.24750000551594573</v>
      </c>
      <c r="M257" s="5">
        <v>0.39199986821807581</v>
      </c>
      <c r="N257" s="5">
        <v>0.75919979631538481</v>
      </c>
      <c r="O257" s="5">
        <v>0.852800098980243</v>
      </c>
      <c r="P257" s="4">
        <f>VLOOKUP(B257,'Channel wise traffic'!$B$3:$F$368,2,FALSE)</f>
        <v>7505512</v>
      </c>
      <c r="Q257" s="4">
        <f>VLOOKUP(B257,'Channel wise traffic'!$B$3:$F$368,3,FALSE)</f>
        <v>5629134</v>
      </c>
      <c r="R257" s="4">
        <f>VLOOKUP(B257,'Channel wise traffic'!$B$3:$F$368,4,)</f>
        <v>2293351</v>
      </c>
      <c r="S257" s="4">
        <f>VLOOKUP(B257,'Channel wise traffic'!$B$3:$F$368,5,)</f>
        <v>5420648</v>
      </c>
      <c r="T257" s="5">
        <f>VLOOKUP(B257,'Channel wise traffic'!$B$3:$J$368,6,)</f>
        <v>1.0526259099838065E-2</v>
      </c>
      <c r="U257" s="5">
        <f>VLOOKUP(B257,'Channel wise traffic'!$B$3:$J$368,7,)</f>
        <v>1.0526349803258173E-2</v>
      </c>
      <c r="V257" s="5">
        <f>VLOOKUP(B257,'Channel wise traffic'!$B$3:$J$368,8,)</f>
        <v>1.0526283321774077E-2</v>
      </c>
      <c r="W257" s="5">
        <f>VLOOKUP(B257,'Channel wise traffic'!$B$3:$J$368,9,)</f>
        <v>1.0526300090806018E-2</v>
      </c>
      <c r="X257" s="4">
        <f>VLOOKUP(B257,'Supporting Data'!$B$3:$J$368,2,)</f>
        <v>406634</v>
      </c>
      <c r="Y257" s="5">
        <f>VLOOKUP(B257,'Supporting Data'!$B$3:$J$368,3,)</f>
        <v>0.18</v>
      </c>
      <c r="Z257" s="4">
        <f>VLOOKUP(B257,'Supporting Data'!$B$3:$J$368,4,)</f>
        <v>34</v>
      </c>
      <c r="AA257" s="4">
        <f>VLOOKUP(B257,'Supporting Data'!$B$3:$J$368,5,)</f>
        <v>20</v>
      </c>
      <c r="AB257" s="4">
        <f>VLOOKUP(B257,'Supporting Data'!$B$3:$J$368,6,)</f>
        <v>25</v>
      </c>
      <c r="AC257" s="4">
        <f>VLOOKUP(B257,'Supporting Data'!$B$3:$J$368,7,)</f>
        <v>368</v>
      </c>
      <c r="AD257" s="4">
        <f>VLOOKUP(B257,'Supporting Data'!$B$3:$J$368,8,)</f>
        <v>36</v>
      </c>
      <c r="AE257" s="5">
        <f>VLOOKUP(B257,'Supporting Data'!$B$3:$J$368,9,)</f>
        <v>0.91</v>
      </c>
      <c r="AF257" s="5">
        <f t="shared" si="50"/>
        <v>1.0526296401619022E-2</v>
      </c>
      <c r="AG257" s="4">
        <f t="shared" si="43"/>
        <v>5160040</v>
      </c>
      <c r="AH257" s="4">
        <f t="shared" si="44"/>
        <v>2022735</v>
      </c>
      <c r="AI257" s="4">
        <f t="shared" si="45"/>
        <v>1535660</v>
      </c>
      <c r="AJ257" s="4">
        <f t="shared" si="46"/>
        <v>1309611</v>
      </c>
      <c r="AK257" s="5">
        <f t="shared" si="51"/>
        <v>-1.9194928744873718E-2</v>
      </c>
      <c r="AL257" s="5">
        <f t="shared" si="52"/>
        <v>-5.7658101707991349E-2</v>
      </c>
      <c r="AM257" s="5">
        <f t="shared" si="53"/>
        <v>-3.9180820405910866E-2</v>
      </c>
      <c r="AN257" s="5">
        <f t="shared" si="54"/>
        <v>1.9644497734315314E-2</v>
      </c>
    </row>
    <row r="258" spans="2:40" x14ac:dyDescent="0.3">
      <c r="B258" s="3">
        <v>43721</v>
      </c>
      <c r="C258" s="4">
        <v>22803207</v>
      </c>
      <c r="D258" s="4">
        <v>5985841</v>
      </c>
      <c r="E258" s="4">
        <v>2322506</v>
      </c>
      <c r="F258" s="4">
        <v>1610658</v>
      </c>
      <c r="G258" s="7">
        <v>1360362</v>
      </c>
      <c r="H258" s="5">
        <f t="shared" si="42"/>
        <v>5.9656608826995257E-2</v>
      </c>
      <c r="I258" s="5">
        <f t="shared" si="47"/>
        <v>0.10249145391272219</v>
      </c>
      <c r="J258" s="5">
        <f t="shared" si="48"/>
        <v>9.3750020984576077E-2</v>
      </c>
      <c r="K258" s="5">
        <f t="shared" si="49"/>
        <v>7.9921670952536328E-3</v>
      </c>
      <c r="L258" s="5">
        <v>0.26249996327270986</v>
      </c>
      <c r="M258" s="5">
        <v>0.387999948545242</v>
      </c>
      <c r="N258" s="5">
        <v>0.69350003832067608</v>
      </c>
      <c r="O258" s="5">
        <v>0.84460015720283266</v>
      </c>
      <c r="P258" s="4">
        <f>VLOOKUP(B258,'Channel wise traffic'!$B$3:$F$368,2,FALSE)</f>
        <v>8209154</v>
      </c>
      <c r="Q258" s="4">
        <f>VLOOKUP(B258,'Channel wise traffic'!$B$3:$F$368,3,FALSE)</f>
        <v>6156866</v>
      </c>
      <c r="R258" s="4">
        <f>VLOOKUP(B258,'Channel wise traffic'!$B$3:$F$368,4,)</f>
        <v>2508352</v>
      </c>
      <c r="S258" s="4">
        <f>VLOOKUP(B258,'Channel wise traffic'!$B$3:$F$368,5,)</f>
        <v>5928833</v>
      </c>
      <c r="T258" s="5">
        <f>VLOOKUP(B258,'Channel wise traffic'!$B$3:$J$368,6,)</f>
        <v>9.3750033308853453E-2</v>
      </c>
      <c r="U258" s="5">
        <f>VLOOKUP(B258,'Channel wise traffic'!$B$3:$J$368,7,)</f>
        <v>9.3750122132463032E-2</v>
      </c>
      <c r="V258" s="5">
        <f>VLOOKUP(B258,'Channel wise traffic'!$B$3:$J$368,8,)</f>
        <v>9.3749713846681182E-2</v>
      </c>
      <c r="W258" s="5">
        <f>VLOOKUP(B258,'Channel wise traffic'!$B$3:$J$368,9,)</f>
        <v>9.3749861640158194E-2</v>
      </c>
      <c r="X258" s="4">
        <f>VLOOKUP(B258,'Supporting Data'!$B$3:$J$368,2,)</f>
        <v>392550</v>
      </c>
      <c r="Y258" s="5">
        <f>VLOOKUP(B258,'Supporting Data'!$B$3:$J$368,3,)</f>
        <v>0.19</v>
      </c>
      <c r="Z258" s="4">
        <f>VLOOKUP(B258,'Supporting Data'!$B$3:$J$368,4,)</f>
        <v>30</v>
      </c>
      <c r="AA258" s="4">
        <f>VLOOKUP(B258,'Supporting Data'!$B$3:$J$368,5,)</f>
        <v>19</v>
      </c>
      <c r="AB258" s="4">
        <f>VLOOKUP(B258,'Supporting Data'!$B$3:$J$368,6,)</f>
        <v>29</v>
      </c>
      <c r="AC258" s="4">
        <f>VLOOKUP(B258,'Supporting Data'!$B$3:$J$368,7,)</f>
        <v>384</v>
      </c>
      <c r="AD258" s="4">
        <f>VLOOKUP(B258,'Supporting Data'!$B$3:$J$368,8,)</f>
        <v>32</v>
      </c>
      <c r="AE258" s="5">
        <f>VLOOKUP(B258,'Supporting Data'!$B$3:$J$368,9,)</f>
        <v>0.92</v>
      </c>
      <c r="AF258" s="5">
        <f t="shared" si="50"/>
        <v>9.3750020984576174E-2</v>
      </c>
      <c r="AG258" s="4">
        <f t="shared" si="43"/>
        <v>5985841</v>
      </c>
      <c r="AH258" s="4">
        <f t="shared" si="44"/>
        <v>2322506</v>
      </c>
      <c r="AI258" s="4">
        <f t="shared" si="45"/>
        <v>1610658.0000000002</v>
      </c>
      <c r="AJ258" s="4">
        <f t="shared" si="46"/>
        <v>1360362</v>
      </c>
      <c r="AK258" s="5">
        <f t="shared" si="51"/>
        <v>0.13706671924742642</v>
      </c>
      <c r="AL258" s="5">
        <f t="shared" si="52"/>
        <v>0.11409556300895707</v>
      </c>
      <c r="AM258" s="5">
        <f t="shared" si="53"/>
        <v>0.10249040506472951</v>
      </c>
      <c r="AN258" s="5">
        <f t="shared" si="54"/>
        <v>0.10249145391272219</v>
      </c>
    </row>
    <row r="259" spans="2:40" x14ac:dyDescent="0.3">
      <c r="B259" s="3">
        <v>43722</v>
      </c>
      <c r="C259" s="4">
        <v>44440853</v>
      </c>
      <c r="D259" s="4">
        <v>9332579</v>
      </c>
      <c r="E259" s="4">
        <v>1396153</v>
      </c>
      <c r="F259" s="4">
        <v>939890</v>
      </c>
      <c r="G259" s="7">
        <v>696459</v>
      </c>
      <c r="H259" s="5">
        <f t="shared" si="42"/>
        <v>1.5671593882322647E-2</v>
      </c>
      <c r="I259" s="5">
        <f>(G259/G252)-1</f>
        <v>-0.53590439000986212</v>
      </c>
      <c r="J259" s="5">
        <f t="shared" si="48"/>
        <v>-4.8076912366922908E-2</v>
      </c>
      <c r="K259" s="5">
        <f>(H259/H252)-1</f>
        <v>-0.51246522327334754</v>
      </c>
      <c r="L259" s="5">
        <v>0.20999999707476361</v>
      </c>
      <c r="M259" s="5">
        <v>0.14959991230719827</v>
      </c>
      <c r="N259" s="5">
        <v>0.67319985703572605</v>
      </c>
      <c r="O259" s="5">
        <v>0.74100054261668924</v>
      </c>
      <c r="P259" s="4">
        <f>VLOOKUP(B259,'Channel wise traffic'!$B$3:$F$368,2,FALSE)</f>
        <v>15998707</v>
      </c>
      <c r="Q259" s="4">
        <f>VLOOKUP(B259,'Channel wise traffic'!$B$3:$F$368,3,FALSE)</f>
        <v>11999030</v>
      </c>
      <c r="R259" s="4">
        <f>VLOOKUP(B259,'Channel wise traffic'!$B$3:$F$368,4,)</f>
        <v>4888493</v>
      </c>
      <c r="S259" s="4">
        <f>VLOOKUP(B259,'Channel wise traffic'!$B$3:$F$368,5,)</f>
        <v>11554621</v>
      </c>
      <c r="T259" s="5">
        <f>VLOOKUP(B259,'Channel wise traffic'!$B$3:$J$368,6,)</f>
        <v>-4.8076894471152709E-2</v>
      </c>
      <c r="U259" s="5">
        <f>VLOOKUP(B259,'Channel wise traffic'!$B$3:$J$368,7,)</f>
        <v>-4.8076952064102563E-2</v>
      </c>
      <c r="V259" s="5">
        <f>VLOOKUP(B259,'Channel wise traffic'!$B$3:$J$368,8,)</f>
        <v>-4.8076999844412938E-2</v>
      </c>
      <c r="W259" s="5">
        <f>VLOOKUP(B259,'Channel wise traffic'!$B$3:$J$368,9,)</f>
        <v>-4.8076945257397585E-2</v>
      </c>
      <c r="X259" s="4">
        <f>VLOOKUP(B259,'Supporting Data'!$B$3:$J$368,2,)</f>
        <v>406604</v>
      </c>
      <c r="Y259" s="5">
        <f>VLOOKUP(B259,'Supporting Data'!$B$3:$J$368,3,)</f>
        <v>0.17</v>
      </c>
      <c r="Z259" s="4">
        <f>VLOOKUP(B259,'Supporting Data'!$B$3:$J$368,4,)</f>
        <v>64</v>
      </c>
      <c r="AA259" s="4">
        <f>VLOOKUP(B259,'Supporting Data'!$B$3:$J$368,5,)</f>
        <v>22</v>
      </c>
      <c r="AB259" s="4">
        <f>VLOOKUP(B259,'Supporting Data'!$B$3:$J$368,6,)</f>
        <v>30</v>
      </c>
      <c r="AC259" s="4">
        <f>VLOOKUP(B259,'Supporting Data'!$B$3:$J$368,7,)</f>
        <v>378</v>
      </c>
      <c r="AD259" s="4">
        <f>VLOOKUP(B259,'Supporting Data'!$B$3:$J$368,8,)</f>
        <v>35</v>
      </c>
      <c r="AE259" s="5">
        <f>VLOOKUP(B259,'Supporting Data'!$B$3:$J$368,9,)</f>
        <v>0.93</v>
      </c>
      <c r="AF259" s="5">
        <f t="shared" si="50"/>
        <v>-4.8076912366922894E-2</v>
      </c>
      <c r="AG259" s="4">
        <f t="shared" si="43"/>
        <v>9332579</v>
      </c>
      <c r="AH259" s="4">
        <f t="shared" si="44"/>
        <v>1396153</v>
      </c>
      <c r="AI259" s="4">
        <f t="shared" si="45"/>
        <v>939890</v>
      </c>
      <c r="AJ259" s="4">
        <f t="shared" si="46"/>
        <v>696459</v>
      </c>
      <c r="AK259" s="5">
        <f t="shared" si="51"/>
        <v>2.0243243170696701E-3</v>
      </c>
      <c r="AL259" s="5">
        <f t="shared" si="52"/>
        <v>-0.55465614035087718</v>
      </c>
      <c r="AM259" s="5">
        <f t="shared" si="53"/>
        <v>-0.53590491850227884</v>
      </c>
      <c r="AN259" s="5">
        <f t="shared" si="54"/>
        <v>-0.53590439000986212</v>
      </c>
    </row>
    <row r="260" spans="2:40" x14ac:dyDescent="0.3">
      <c r="B260" s="3">
        <v>43723</v>
      </c>
      <c r="C260" s="4">
        <v>46236443</v>
      </c>
      <c r="D260" s="4">
        <v>9515460</v>
      </c>
      <c r="E260" s="4">
        <v>3364666</v>
      </c>
      <c r="F260" s="4">
        <v>2333732</v>
      </c>
      <c r="G260" s="7">
        <v>1856717</v>
      </c>
      <c r="H260" s="5">
        <f t="shared" ref="H260:H323" si="55">G260/C260</f>
        <v>4.0157003426928843E-2</v>
      </c>
      <c r="I260" s="5">
        <f t="shared" si="47"/>
        <v>9.3625553154356611E-2</v>
      </c>
      <c r="J260" s="5">
        <f t="shared" si="48"/>
        <v>7.2916678269166812E-2</v>
      </c>
      <c r="K260" s="5">
        <f t="shared" si="49"/>
        <v>1.9301475412422109E-2</v>
      </c>
      <c r="L260" s="5">
        <v>0.20580000066181561</v>
      </c>
      <c r="M260" s="5">
        <v>0.35359993105955989</v>
      </c>
      <c r="N260" s="5">
        <v>0.69359989966314639</v>
      </c>
      <c r="O260" s="5">
        <v>0.79559992321311956</v>
      </c>
      <c r="P260" s="4">
        <f>VLOOKUP(B260,'Channel wise traffic'!$B$3:$F$368,2,FALSE)</f>
        <v>16645119</v>
      </c>
      <c r="Q260" s="4">
        <f>VLOOKUP(B260,'Channel wise traffic'!$B$3:$F$368,3,FALSE)</f>
        <v>12483839</v>
      </c>
      <c r="R260" s="4">
        <f>VLOOKUP(B260,'Channel wise traffic'!$B$3:$F$368,4,)</f>
        <v>5086008</v>
      </c>
      <c r="S260" s="4">
        <f>VLOOKUP(B260,'Channel wise traffic'!$B$3:$F$368,5,)</f>
        <v>12021475</v>
      </c>
      <c r="T260" s="5">
        <f>VLOOKUP(B260,'Channel wise traffic'!$B$3:$J$368,6,)</f>
        <v>7.2916688824220088E-2</v>
      </c>
      <c r="U260" s="5">
        <f>VLOOKUP(B260,'Channel wise traffic'!$B$3:$J$368,7,)</f>
        <v>7.2916644285300203E-2</v>
      </c>
      <c r="V260" s="5">
        <f>VLOOKUP(B260,'Channel wise traffic'!$B$3:$J$368,8,)</f>
        <v>7.2916660074336281E-2</v>
      </c>
      <c r="W260" s="5">
        <f>VLOOKUP(B260,'Channel wise traffic'!$B$3:$J$368,9,)</f>
        <v>7.291671965885782E-2</v>
      </c>
      <c r="X260" s="4">
        <f>VLOOKUP(B260,'Supporting Data'!$B$3:$J$368,2,)</f>
        <v>393532</v>
      </c>
      <c r="Y260" s="5">
        <f>VLOOKUP(B260,'Supporting Data'!$B$3:$J$368,3,)</f>
        <v>0.19</v>
      </c>
      <c r="Z260" s="4">
        <f>VLOOKUP(B260,'Supporting Data'!$B$3:$J$368,4,)</f>
        <v>31</v>
      </c>
      <c r="AA260" s="4">
        <f>VLOOKUP(B260,'Supporting Data'!$B$3:$J$368,5,)</f>
        <v>18</v>
      </c>
      <c r="AB260" s="4">
        <f>VLOOKUP(B260,'Supporting Data'!$B$3:$J$368,6,)</f>
        <v>29</v>
      </c>
      <c r="AC260" s="4">
        <f>VLOOKUP(B260,'Supporting Data'!$B$3:$J$368,7,)</f>
        <v>385</v>
      </c>
      <c r="AD260" s="4">
        <f>VLOOKUP(B260,'Supporting Data'!$B$3:$J$368,8,)</f>
        <v>38</v>
      </c>
      <c r="AE260" s="5">
        <f>VLOOKUP(B260,'Supporting Data'!$B$3:$J$368,9,)</f>
        <v>0.94</v>
      </c>
      <c r="AF260" s="5">
        <f t="shared" si="50"/>
        <v>7.2916678269166868E-2</v>
      </c>
      <c r="AG260" s="4">
        <f t="shared" ref="AG260:AG323" si="56">C260*L260</f>
        <v>9515460</v>
      </c>
      <c r="AH260" s="4">
        <f t="shared" ref="AH260:AH323" si="57">D260*M260</f>
        <v>3364665.9999999995</v>
      </c>
      <c r="AI260" s="4">
        <f t="shared" ref="AI260:AI323" si="58">E260*N260</f>
        <v>2333732</v>
      </c>
      <c r="AJ260" s="4">
        <f t="shared" ref="AJ260:AJ323" si="59">F260*O260</f>
        <v>1856717</v>
      </c>
      <c r="AK260" s="5">
        <f t="shared" si="51"/>
        <v>3.0841525771038159E-2</v>
      </c>
      <c r="AL260" s="5">
        <f t="shared" si="52"/>
        <v>6.1460399022539081E-2</v>
      </c>
      <c r="AM260" s="5">
        <f t="shared" si="53"/>
        <v>9.3625875141756465E-2</v>
      </c>
      <c r="AN260" s="5">
        <f t="shared" si="54"/>
        <v>9.3625553154356611E-2</v>
      </c>
    </row>
    <row r="261" spans="2:40" x14ac:dyDescent="0.3">
      <c r="B261" s="3">
        <v>43724</v>
      </c>
      <c r="C261" s="4">
        <v>20631473</v>
      </c>
      <c r="D261" s="4">
        <v>5106289</v>
      </c>
      <c r="E261" s="4">
        <v>1960815</v>
      </c>
      <c r="F261" s="4">
        <v>1445709</v>
      </c>
      <c r="G261" s="7">
        <v>1161771</v>
      </c>
      <c r="H261" s="5">
        <f t="shared" si="55"/>
        <v>5.631061824814932E-2</v>
      </c>
      <c r="I261" s="5">
        <f t="shared" si="47"/>
        <v>-0.18169466263960421</v>
      </c>
      <c r="J261" s="5">
        <f t="shared" si="48"/>
        <v>-5.0000000000000044E-2</v>
      </c>
      <c r="K261" s="5">
        <f t="shared" si="49"/>
        <v>-0.1386259606732676</v>
      </c>
      <c r="L261" s="5">
        <v>0.24749997249348119</v>
      </c>
      <c r="M261" s="5">
        <v>0.38400000470008649</v>
      </c>
      <c r="N261" s="5">
        <v>0.73730005125419784</v>
      </c>
      <c r="O261" s="5">
        <v>0.80359947956331457</v>
      </c>
      <c r="P261" s="4">
        <f>VLOOKUP(B261,'Channel wise traffic'!$B$3:$F$368,2,FALSE)</f>
        <v>7427330</v>
      </c>
      <c r="Q261" s="4">
        <f>VLOOKUP(B261,'Channel wise traffic'!$B$3:$F$368,3,FALSE)</f>
        <v>5570497</v>
      </c>
      <c r="R261" s="4">
        <f>VLOOKUP(B261,'Channel wise traffic'!$B$3:$F$368,4,)</f>
        <v>2269462</v>
      </c>
      <c r="S261" s="4">
        <f>VLOOKUP(B261,'Channel wise traffic'!$B$3:$F$368,5,)</f>
        <v>5364183</v>
      </c>
      <c r="T261" s="5">
        <f>VLOOKUP(B261,'Channel wise traffic'!$B$3:$J$368,6,)</f>
        <v>-4.9999987209400798E-2</v>
      </c>
      <c r="U261" s="5">
        <f>VLOOKUP(B261,'Channel wise traffic'!$B$3:$J$368,7,)</f>
        <v>-4.9999991472933103E-2</v>
      </c>
      <c r="V261" s="5">
        <f>VLOOKUP(B261,'Channel wise traffic'!$B$3:$J$368,8,)</f>
        <v>-4.9999853489482882E-2</v>
      </c>
      <c r="W261" s="5">
        <f>VLOOKUP(B261,'Channel wise traffic'!$B$3:$J$368,9,)</f>
        <v>-4.9999929159756817E-2</v>
      </c>
      <c r="X261" s="4">
        <f>VLOOKUP(B261,'Supporting Data'!$B$3:$J$368,2,)</f>
        <v>398745</v>
      </c>
      <c r="Y261" s="5">
        <f>VLOOKUP(B261,'Supporting Data'!$B$3:$J$368,3,)</f>
        <v>0.19</v>
      </c>
      <c r="Z261" s="4">
        <f>VLOOKUP(B261,'Supporting Data'!$B$3:$J$368,4,)</f>
        <v>33</v>
      </c>
      <c r="AA261" s="4">
        <f>VLOOKUP(B261,'Supporting Data'!$B$3:$J$368,5,)</f>
        <v>21</v>
      </c>
      <c r="AB261" s="4">
        <f>VLOOKUP(B261,'Supporting Data'!$B$3:$J$368,6,)</f>
        <v>25</v>
      </c>
      <c r="AC261" s="4">
        <f>VLOOKUP(B261,'Supporting Data'!$B$3:$J$368,7,)</f>
        <v>367</v>
      </c>
      <c r="AD261" s="4">
        <f>VLOOKUP(B261,'Supporting Data'!$B$3:$J$368,8,)</f>
        <v>32</v>
      </c>
      <c r="AE261" s="5">
        <f>VLOOKUP(B261,'Supporting Data'!$B$3:$J$368,9,)</f>
        <v>0.95</v>
      </c>
      <c r="AF261" s="5">
        <f t="shared" si="50"/>
        <v>-0.05</v>
      </c>
      <c r="AG261" s="4">
        <f t="shared" si="56"/>
        <v>5106289</v>
      </c>
      <c r="AH261" s="4">
        <f t="shared" si="57"/>
        <v>1960815</v>
      </c>
      <c r="AI261" s="4">
        <f t="shared" si="58"/>
        <v>1445709</v>
      </c>
      <c r="AJ261" s="4">
        <f t="shared" si="59"/>
        <v>1161771</v>
      </c>
      <c r="AK261" s="5">
        <f t="shared" si="51"/>
        <v>-4.9999990697745411E-2</v>
      </c>
      <c r="AL261" s="5">
        <f t="shared" si="52"/>
        <v>-0.13142846764830562</v>
      </c>
      <c r="AM261" s="5">
        <f t="shared" si="53"/>
        <v>-0.14829385888170743</v>
      </c>
      <c r="AN261" s="5">
        <f t="shared" si="54"/>
        <v>-0.18169466263960421</v>
      </c>
    </row>
    <row r="262" spans="2:40" x14ac:dyDescent="0.3">
      <c r="B262" s="3">
        <v>43725</v>
      </c>
      <c r="C262" s="4">
        <v>22368860</v>
      </c>
      <c r="D262" s="4">
        <v>5312604</v>
      </c>
      <c r="E262" s="4">
        <v>2188793</v>
      </c>
      <c r="F262" s="4">
        <v>1581840</v>
      </c>
      <c r="G262" s="7">
        <v>1361964</v>
      </c>
      <c r="H262" s="5">
        <f t="shared" si="55"/>
        <v>6.0886607542807281E-2</v>
      </c>
      <c r="I262" s="5">
        <f t="shared" si="47"/>
        <v>0.14906423033862848</v>
      </c>
      <c r="J262" s="5">
        <f t="shared" si="48"/>
        <v>0</v>
      </c>
      <c r="K262" s="5">
        <f t="shared" si="49"/>
        <v>0.1490642303386287</v>
      </c>
      <c r="L262" s="5">
        <v>0.23749998882374873</v>
      </c>
      <c r="M262" s="5">
        <v>0.41200002861120461</v>
      </c>
      <c r="N262" s="5">
        <v>0.72269967968647564</v>
      </c>
      <c r="O262" s="5">
        <v>0.86099984827795484</v>
      </c>
      <c r="P262" s="4">
        <f>VLOOKUP(B262,'Channel wise traffic'!$B$3:$F$368,2,FALSE)</f>
        <v>8052789</v>
      </c>
      <c r="Q262" s="4">
        <f>VLOOKUP(B262,'Channel wise traffic'!$B$3:$F$368,3,FALSE)</f>
        <v>6039592</v>
      </c>
      <c r="R262" s="4">
        <f>VLOOKUP(B262,'Channel wise traffic'!$B$3:$F$368,4,)</f>
        <v>2460574</v>
      </c>
      <c r="S262" s="4">
        <f>VLOOKUP(B262,'Channel wise traffic'!$B$3:$F$368,5,)</f>
        <v>5815903</v>
      </c>
      <c r="T262" s="5">
        <f>VLOOKUP(B262,'Channel wise traffic'!$B$3:$J$368,6,)</f>
        <v>0</v>
      </c>
      <c r="U262" s="5">
        <f>VLOOKUP(B262,'Channel wise traffic'!$B$3:$J$368,7,)</f>
        <v>0</v>
      </c>
      <c r="V262" s="5">
        <f>VLOOKUP(B262,'Channel wise traffic'!$B$3:$J$368,8,)</f>
        <v>0</v>
      </c>
      <c r="W262" s="5">
        <f>VLOOKUP(B262,'Channel wise traffic'!$B$3:$J$368,9,)</f>
        <v>0</v>
      </c>
      <c r="X262" s="4">
        <f>VLOOKUP(B262,'Supporting Data'!$B$3:$J$368,2,)</f>
        <v>388146</v>
      </c>
      <c r="Y262" s="5">
        <f>VLOOKUP(B262,'Supporting Data'!$B$3:$J$368,3,)</f>
        <v>0.17</v>
      </c>
      <c r="Z262" s="4">
        <f>VLOOKUP(B262,'Supporting Data'!$B$3:$J$368,4,)</f>
        <v>32</v>
      </c>
      <c r="AA262" s="4">
        <f>VLOOKUP(B262,'Supporting Data'!$B$3:$J$368,5,)</f>
        <v>18</v>
      </c>
      <c r="AB262" s="4">
        <f>VLOOKUP(B262,'Supporting Data'!$B$3:$J$368,6,)</f>
        <v>29</v>
      </c>
      <c r="AC262" s="4">
        <f>VLOOKUP(B262,'Supporting Data'!$B$3:$J$368,7,)</f>
        <v>382</v>
      </c>
      <c r="AD262" s="4">
        <f>VLOOKUP(B262,'Supporting Data'!$B$3:$J$368,8,)</f>
        <v>30</v>
      </c>
      <c r="AE262" s="5">
        <f>VLOOKUP(B262,'Supporting Data'!$B$3:$J$368,9,)</f>
        <v>0.94</v>
      </c>
      <c r="AF262" s="5">
        <f t="shared" si="50"/>
        <v>0</v>
      </c>
      <c r="AG262" s="4">
        <f t="shared" si="56"/>
        <v>5312604</v>
      </c>
      <c r="AH262" s="4">
        <f t="shared" si="57"/>
        <v>2188793</v>
      </c>
      <c r="AI262" s="4">
        <f t="shared" si="58"/>
        <v>1581840</v>
      </c>
      <c r="AJ262" s="4">
        <f t="shared" si="59"/>
        <v>1361964</v>
      </c>
      <c r="AK262" s="5">
        <f t="shared" si="51"/>
        <v>-3.0612166696774135E-2</v>
      </c>
      <c r="AL262" s="5">
        <f t="shared" si="52"/>
        <v>2.9350309892432369E-2</v>
      </c>
      <c r="AM262" s="5">
        <f t="shared" si="53"/>
        <v>5.0573424046883364E-2</v>
      </c>
      <c r="AN262" s="5">
        <f t="shared" si="54"/>
        <v>0.14906423033862848</v>
      </c>
    </row>
    <row r="263" spans="2:40" x14ac:dyDescent="0.3">
      <c r="B263" s="3">
        <v>43726</v>
      </c>
      <c r="C263" s="4">
        <v>21500167</v>
      </c>
      <c r="D263" s="4">
        <v>5643793</v>
      </c>
      <c r="E263" s="4">
        <v>2144641</v>
      </c>
      <c r="F263" s="4">
        <v>1502964</v>
      </c>
      <c r="G263" s="7">
        <v>1195458</v>
      </c>
      <c r="H263" s="5">
        <f t="shared" si="55"/>
        <v>5.5602265787051797E-2</v>
      </c>
      <c r="I263" s="5">
        <f t="shared" si="47"/>
        <v>-4.0671192642881215E-2</v>
      </c>
      <c r="J263" s="5">
        <f t="shared" si="48"/>
        <v>2.0618565999329652E-2</v>
      </c>
      <c r="K263" s="5">
        <f t="shared" si="49"/>
        <v>-6.0051581152846811E-2</v>
      </c>
      <c r="L263" s="5">
        <v>0.26249996104681417</v>
      </c>
      <c r="M263" s="5">
        <v>0.37999993975682667</v>
      </c>
      <c r="N263" s="5">
        <v>0.70079980752023296</v>
      </c>
      <c r="O263" s="5">
        <v>0.79540028902887894</v>
      </c>
      <c r="P263" s="4">
        <f>VLOOKUP(B263,'Channel wise traffic'!$B$3:$F$368,2,FALSE)</f>
        <v>7740060</v>
      </c>
      <c r="Q263" s="4">
        <f>VLOOKUP(B263,'Channel wise traffic'!$B$3:$F$368,3,FALSE)</f>
        <v>5805045</v>
      </c>
      <c r="R263" s="4">
        <f>VLOOKUP(B263,'Channel wise traffic'!$B$3:$F$368,4,)</f>
        <v>2365018</v>
      </c>
      <c r="S263" s="4">
        <f>VLOOKUP(B263,'Channel wise traffic'!$B$3:$F$368,5,)</f>
        <v>5590043</v>
      </c>
      <c r="T263" s="5">
        <f>VLOOKUP(B263,'Channel wise traffic'!$B$3:$J$368,6,)</f>
        <v>2.0618577092037516E-2</v>
      </c>
      <c r="U263" s="5">
        <f>VLOOKUP(B263,'Channel wise traffic'!$B$3:$J$368,7,)</f>
        <v>2.0618621952255056E-2</v>
      </c>
      <c r="V263" s="5">
        <f>VLOOKUP(B263,'Channel wise traffic'!$B$3:$J$368,8,)</f>
        <v>2.0618494415770572E-2</v>
      </c>
      <c r="W263" s="5">
        <f>VLOOKUP(B263,'Channel wise traffic'!$B$3:$J$368,9,)</f>
        <v>2.0618526585082231E-2</v>
      </c>
      <c r="X263" s="4">
        <f>VLOOKUP(B263,'Supporting Data'!$B$3:$J$368,2,)</f>
        <v>406545</v>
      </c>
      <c r="Y263" s="5">
        <f>VLOOKUP(B263,'Supporting Data'!$B$3:$J$368,3,)</f>
        <v>0.18</v>
      </c>
      <c r="Z263" s="4">
        <f>VLOOKUP(B263,'Supporting Data'!$B$3:$J$368,4,)</f>
        <v>32</v>
      </c>
      <c r="AA263" s="4">
        <f>VLOOKUP(B263,'Supporting Data'!$B$3:$J$368,5,)</f>
        <v>20</v>
      </c>
      <c r="AB263" s="4">
        <f>VLOOKUP(B263,'Supporting Data'!$B$3:$J$368,6,)</f>
        <v>28</v>
      </c>
      <c r="AC263" s="4">
        <f>VLOOKUP(B263,'Supporting Data'!$B$3:$J$368,7,)</f>
        <v>377</v>
      </c>
      <c r="AD263" s="4">
        <f>VLOOKUP(B263,'Supporting Data'!$B$3:$J$368,8,)</f>
        <v>35</v>
      </c>
      <c r="AE263" s="5">
        <f>VLOOKUP(B263,'Supporting Data'!$B$3:$J$368,9,)</f>
        <v>0.93</v>
      </c>
      <c r="AF263" s="5">
        <f t="shared" si="50"/>
        <v>2.0618565999329722E-2</v>
      </c>
      <c r="AG263" s="4">
        <f t="shared" si="56"/>
        <v>5643792.9999999991</v>
      </c>
      <c r="AH263" s="4">
        <f t="shared" si="57"/>
        <v>2144641</v>
      </c>
      <c r="AI263" s="4">
        <f t="shared" si="58"/>
        <v>1502964</v>
      </c>
      <c r="AJ263" s="4">
        <f t="shared" si="59"/>
        <v>1195458</v>
      </c>
      <c r="AK263" s="5">
        <f t="shared" si="51"/>
        <v>0.1163015675474246</v>
      </c>
      <c r="AL263" s="5">
        <f t="shared" si="52"/>
        <v>8.212891649914833E-2</v>
      </c>
      <c r="AM263" s="5">
        <f t="shared" si="53"/>
        <v>-1.111896091881337E-3</v>
      </c>
      <c r="AN263" s="5">
        <f t="shared" si="54"/>
        <v>-4.0671192642881215E-2</v>
      </c>
    </row>
    <row r="264" spans="2:40" x14ac:dyDescent="0.3">
      <c r="B264" s="3">
        <v>43727</v>
      </c>
      <c r="C264" s="4">
        <v>21282993</v>
      </c>
      <c r="D264" s="4">
        <v>5054710</v>
      </c>
      <c r="E264" s="4">
        <v>2062322</v>
      </c>
      <c r="F264" s="4">
        <v>1535605</v>
      </c>
      <c r="G264" s="7">
        <v>1259196</v>
      </c>
      <c r="H264" s="5">
        <f t="shared" si="55"/>
        <v>5.9164422973780051E-2</v>
      </c>
      <c r="I264" s="5">
        <f t="shared" si="47"/>
        <v>-3.849616412812662E-2</v>
      </c>
      <c r="J264" s="5">
        <f t="shared" si="48"/>
        <v>2.0833343325988629E-2</v>
      </c>
      <c r="K264" s="5">
        <f t="shared" si="49"/>
        <v>-5.8118700610633511E-2</v>
      </c>
      <c r="L264" s="5">
        <v>0.2374999606493316</v>
      </c>
      <c r="M264" s="5">
        <v>0.4080000633072916</v>
      </c>
      <c r="N264" s="5">
        <v>0.74460001881374493</v>
      </c>
      <c r="O264" s="5">
        <v>0.81999993487908673</v>
      </c>
      <c r="P264" s="4">
        <f>VLOOKUP(B264,'Channel wise traffic'!$B$3:$F$368,2,FALSE)</f>
        <v>7661877</v>
      </c>
      <c r="Q264" s="4">
        <f>VLOOKUP(B264,'Channel wise traffic'!$B$3:$F$368,3,FALSE)</f>
        <v>5746408</v>
      </c>
      <c r="R264" s="4">
        <f>VLOOKUP(B264,'Channel wise traffic'!$B$3:$F$368,4,)</f>
        <v>2341129</v>
      </c>
      <c r="S264" s="4">
        <f>VLOOKUP(B264,'Channel wise traffic'!$B$3:$F$368,5,)</f>
        <v>5533578</v>
      </c>
      <c r="T264" s="5">
        <f>VLOOKUP(B264,'Channel wise traffic'!$B$3:$J$368,6,)</f>
        <v>2.0833355539235709E-2</v>
      </c>
      <c r="U264" s="5">
        <f>VLOOKUP(B264,'Channel wise traffic'!$B$3:$J$368,7,)</f>
        <v>2.0833399951040388E-2</v>
      </c>
      <c r="V264" s="5">
        <f>VLOOKUP(B264,'Channel wise traffic'!$B$3:$J$368,8,)</f>
        <v>2.0833269743706806E-2</v>
      </c>
      <c r="W264" s="5">
        <f>VLOOKUP(B264,'Channel wise traffic'!$B$3:$J$368,9,)</f>
        <v>2.0833302586701796E-2</v>
      </c>
      <c r="X264" s="4">
        <f>VLOOKUP(B264,'Supporting Data'!$B$3:$J$368,2,)</f>
        <v>406600</v>
      </c>
      <c r="Y264" s="5">
        <f>VLOOKUP(B264,'Supporting Data'!$B$3:$J$368,3,)</f>
        <v>0.19</v>
      </c>
      <c r="Z264" s="4">
        <f>VLOOKUP(B264,'Supporting Data'!$B$3:$J$368,4,)</f>
        <v>33</v>
      </c>
      <c r="AA264" s="4">
        <f>VLOOKUP(B264,'Supporting Data'!$B$3:$J$368,5,)</f>
        <v>21</v>
      </c>
      <c r="AB264" s="4">
        <f>VLOOKUP(B264,'Supporting Data'!$B$3:$J$368,6,)</f>
        <v>30</v>
      </c>
      <c r="AC264" s="4">
        <f>VLOOKUP(B264,'Supporting Data'!$B$3:$J$368,7,)</f>
        <v>351</v>
      </c>
      <c r="AD264" s="4">
        <f>VLOOKUP(B264,'Supporting Data'!$B$3:$J$368,8,)</f>
        <v>34</v>
      </c>
      <c r="AE264" s="5">
        <f>VLOOKUP(B264,'Supporting Data'!$B$3:$J$368,9,)</f>
        <v>0.95</v>
      </c>
      <c r="AF264" s="5">
        <f t="shared" si="50"/>
        <v>2.0833343325988653E-2</v>
      </c>
      <c r="AG264" s="4">
        <f t="shared" si="56"/>
        <v>5054710</v>
      </c>
      <c r="AH264" s="4">
        <f t="shared" si="57"/>
        <v>2062322</v>
      </c>
      <c r="AI264" s="4">
        <f t="shared" si="58"/>
        <v>1535605</v>
      </c>
      <c r="AJ264" s="4">
        <f t="shared" si="59"/>
        <v>1259196</v>
      </c>
      <c r="AK264" s="5">
        <f t="shared" si="51"/>
        <v>-2.041263246021352E-2</v>
      </c>
      <c r="AL264" s="5">
        <f t="shared" si="52"/>
        <v>1.9571026357876775E-2</v>
      </c>
      <c r="AM264" s="5">
        <f t="shared" si="53"/>
        <v>-3.5815219514789831E-5</v>
      </c>
      <c r="AN264" s="5">
        <f t="shared" si="54"/>
        <v>-3.849616412812662E-2</v>
      </c>
    </row>
    <row r="265" spans="2:40" x14ac:dyDescent="0.3">
      <c r="B265" s="3">
        <v>43728</v>
      </c>
      <c r="C265" s="4">
        <v>21282993</v>
      </c>
      <c r="D265" s="4">
        <v>5107918</v>
      </c>
      <c r="E265" s="4">
        <v>2043167</v>
      </c>
      <c r="F265" s="4">
        <v>1506427</v>
      </c>
      <c r="G265" s="7">
        <v>1235270</v>
      </c>
      <c r="H265" s="5">
        <f t="shared" si="55"/>
        <v>5.8040238983304654E-2</v>
      </c>
      <c r="I265" s="5">
        <f t="shared" si="47"/>
        <v>-9.1954935524514836E-2</v>
      </c>
      <c r="J265" s="5">
        <f t="shared" si="48"/>
        <v>-6.6666675437362821E-2</v>
      </c>
      <c r="K265" s="5">
        <f t="shared" si="49"/>
        <v>-2.7094564633703744E-2</v>
      </c>
      <c r="L265" s="5">
        <v>0.23999998496452074</v>
      </c>
      <c r="M265" s="5">
        <v>0.39999996084510364</v>
      </c>
      <c r="N265" s="5">
        <v>0.73729998575740507</v>
      </c>
      <c r="O265" s="5">
        <v>0.8199999070648627</v>
      </c>
      <c r="P265" s="4">
        <f>VLOOKUP(B265,'Channel wise traffic'!$B$3:$F$368,2,FALSE)</f>
        <v>7661877</v>
      </c>
      <c r="Q265" s="4">
        <f>VLOOKUP(B265,'Channel wise traffic'!$B$3:$F$368,3,FALSE)</f>
        <v>5746408</v>
      </c>
      <c r="R265" s="4">
        <f>VLOOKUP(B265,'Channel wise traffic'!$B$3:$F$368,4,)</f>
        <v>2341129</v>
      </c>
      <c r="S265" s="4">
        <f>VLOOKUP(B265,'Channel wise traffic'!$B$3:$F$368,5,)</f>
        <v>5533578</v>
      </c>
      <c r="T265" s="5">
        <f>VLOOKUP(B265,'Channel wise traffic'!$B$3:$J$368,6,)</f>
        <v>-6.6666674787682179E-2</v>
      </c>
      <c r="U265" s="5">
        <f>VLOOKUP(B265,'Channel wise traffic'!$B$3:$J$368,7,)</f>
        <v>-6.6666709978745686E-2</v>
      </c>
      <c r="V265" s="5">
        <f>VLOOKUP(B265,'Channel wise traffic'!$B$3:$J$368,8,)</f>
        <v>-6.666648062153957E-2</v>
      </c>
      <c r="W265" s="5">
        <f>VLOOKUP(B265,'Channel wise traffic'!$B$3:$J$368,9,)</f>
        <v>-6.6666576710796233E-2</v>
      </c>
      <c r="X265" s="4">
        <f>VLOOKUP(B265,'Supporting Data'!$B$3:$J$368,2,)</f>
        <v>407858</v>
      </c>
      <c r="Y265" s="5">
        <f>VLOOKUP(B265,'Supporting Data'!$B$3:$J$368,3,)</f>
        <v>0.19</v>
      </c>
      <c r="Z265" s="4">
        <f>VLOOKUP(B265,'Supporting Data'!$B$3:$J$368,4,)</f>
        <v>39</v>
      </c>
      <c r="AA265" s="4">
        <f>VLOOKUP(B265,'Supporting Data'!$B$3:$J$368,5,)</f>
        <v>21</v>
      </c>
      <c r="AB265" s="4">
        <f>VLOOKUP(B265,'Supporting Data'!$B$3:$J$368,6,)</f>
        <v>27</v>
      </c>
      <c r="AC265" s="4">
        <f>VLOOKUP(B265,'Supporting Data'!$B$3:$J$368,7,)</f>
        <v>383</v>
      </c>
      <c r="AD265" s="4">
        <f>VLOOKUP(B265,'Supporting Data'!$B$3:$J$368,8,)</f>
        <v>35</v>
      </c>
      <c r="AE265" s="5">
        <f>VLOOKUP(B265,'Supporting Data'!$B$3:$J$368,9,)</f>
        <v>0.93</v>
      </c>
      <c r="AF265" s="5">
        <f t="shared" si="50"/>
        <v>-6.6666675437362821E-2</v>
      </c>
      <c r="AG265" s="4">
        <f t="shared" si="56"/>
        <v>5107918</v>
      </c>
      <c r="AH265" s="4">
        <f t="shared" si="57"/>
        <v>2043167</v>
      </c>
      <c r="AI265" s="4">
        <f t="shared" si="58"/>
        <v>1506427</v>
      </c>
      <c r="AJ265" s="4">
        <f t="shared" si="59"/>
        <v>1235270</v>
      </c>
      <c r="AK265" s="5">
        <f t="shared" si="51"/>
        <v>-0.14666660875222048</v>
      </c>
      <c r="AL265" s="5">
        <f t="shared" si="52"/>
        <v>-0.12027482383253263</v>
      </c>
      <c r="AM265" s="5">
        <f t="shared" si="53"/>
        <v>-6.4713303507013986E-2</v>
      </c>
      <c r="AN265" s="5">
        <f t="shared" si="54"/>
        <v>-9.1954935524514836E-2</v>
      </c>
    </row>
    <row r="266" spans="2:40" x14ac:dyDescent="0.3">
      <c r="B266" s="3">
        <v>43729</v>
      </c>
      <c r="C266" s="4">
        <v>43991955</v>
      </c>
      <c r="D266" s="4">
        <v>8868778</v>
      </c>
      <c r="E266" s="4">
        <v>3045538</v>
      </c>
      <c r="F266" s="4">
        <v>1967417</v>
      </c>
      <c r="G266" s="7">
        <v>1473202</v>
      </c>
      <c r="H266" s="5">
        <f t="shared" si="55"/>
        <v>3.3487986610279082E-2</v>
      </c>
      <c r="I266" s="5">
        <f t="shared" si="47"/>
        <v>1.1152745531323451</v>
      </c>
      <c r="J266" s="5">
        <f t="shared" si="48"/>
        <v>-1.0101021238273722E-2</v>
      </c>
      <c r="K266" s="5">
        <f>(H266/H259)-1</f>
        <v>1.1368590113895878</v>
      </c>
      <c r="L266" s="5">
        <v>0.2015999970903771</v>
      </c>
      <c r="M266" s="5">
        <v>0.34339995882183544</v>
      </c>
      <c r="N266" s="5">
        <v>0.6459998200646323</v>
      </c>
      <c r="O266" s="5">
        <v>0.74880007644541036</v>
      </c>
      <c r="P266" s="4">
        <f>VLOOKUP(B266,'Channel wise traffic'!$B$3:$F$368,2,FALSE)</f>
        <v>15837104</v>
      </c>
      <c r="Q266" s="4">
        <f>VLOOKUP(B266,'Channel wise traffic'!$B$3:$F$368,3,FALSE)</f>
        <v>11877828</v>
      </c>
      <c r="R266" s="4">
        <f>VLOOKUP(B266,'Channel wise traffic'!$B$3:$F$368,4,)</f>
        <v>4839115</v>
      </c>
      <c r="S266" s="4">
        <f>VLOOKUP(B266,'Channel wise traffic'!$B$3:$F$368,5,)</f>
        <v>11437908</v>
      </c>
      <c r="T266" s="5">
        <f>VLOOKUP(B266,'Channel wise traffic'!$B$3:$J$368,6,)</f>
        <v>-1.0101003787368557E-2</v>
      </c>
      <c r="U266" s="5">
        <f>VLOOKUP(B266,'Channel wise traffic'!$B$3:$J$368,7,)</f>
        <v>-1.010098316280561E-2</v>
      </c>
      <c r="V266" s="5">
        <f>VLOOKUP(B266,'Channel wise traffic'!$B$3:$J$368,8,)</f>
        <v>-1.0100863394915338E-2</v>
      </c>
      <c r="W266" s="5">
        <f>VLOOKUP(B266,'Channel wise traffic'!$B$3:$J$368,9,)</f>
        <v>-1.0100980378326518E-2</v>
      </c>
      <c r="X266" s="4">
        <f>VLOOKUP(B266,'Supporting Data'!$B$3:$J$368,2,)</f>
        <v>388449</v>
      </c>
      <c r="Y266" s="5">
        <f>VLOOKUP(B266,'Supporting Data'!$B$3:$J$368,3,)</f>
        <v>0.17</v>
      </c>
      <c r="Z266" s="4">
        <f>VLOOKUP(B266,'Supporting Data'!$B$3:$J$368,4,)</f>
        <v>37</v>
      </c>
      <c r="AA266" s="4">
        <f>VLOOKUP(B266,'Supporting Data'!$B$3:$J$368,5,)</f>
        <v>20</v>
      </c>
      <c r="AB266" s="4">
        <f>VLOOKUP(B266,'Supporting Data'!$B$3:$J$368,6,)</f>
        <v>25</v>
      </c>
      <c r="AC266" s="4">
        <f>VLOOKUP(B266,'Supporting Data'!$B$3:$J$368,7,)</f>
        <v>372</v>
      </c>
      <c r="AD266" s="4">
        <f>VLOOKUP(B266,'Supporting Data'!$B$3:$J$368,8,)</f>
        <v>31</v>
      </c>
      <c r="AE266" s="5">
        <f>VLOOKUP(B266,'Supporting Data'!$B$3:$J$368,9,)</f>
        <v>0.91</v>
      </c>
      <c r="AF266" s="5">
        <f t="shared" si="50"/>
        <v>-1.0101021238273711E-2</v>
      </c>
      <c r="AG266" s="4">
        <f t="shared" si="56"/>
        <v>8868778</v>
      </c>
      <c r="AH266" s="4">
        <f t="shared" si="57"/>
        <v>3045538</v>
      </c>
      <c r="AI266" s="4">
        <f t="shared" si="58"/>
        <v>1967417.0000000002</v>
      </c>
      <c r="AJ266" s="4">
        <f t="shared" si="59"/>
        <v>1473202</v>
      </c>
      <c r="AK266" s="5">
        <f t="shared" si="51"/>
        <v>-4.9696980866703599E-2</v>
      </c>
      <c r="AL266" s="5">
        <f t="shared" si="52"/>
        <v>1.1813784019373235</v>
      </c>
      <c r="AM266" s="5">
        <f t="shared" si="53"/>
        <v>1.0932417623338906</v>
      </c>
      <c r="AN266" s="5">
        <f t="shared" si="54"/>
        <v>1.1152745531323451</v>
      </c>
    </row>
    <row r="267" spans="2:40" x14ac:dyDescent="0.3">
      <c r="B267" s="3">
        <v>43730</v>
      </c>
      <c r="C267" s="4">
        <v>45787545</v>
      </c>
      <c r="D267" s="4">
        <v>9423076</v>
      </c>
      <c r="E267" s="4">
        <v>3364038</v>
      </c>
      <c r="F267" s="4">
        <v>2401923</v>
      </c>
      <c r="G267" s="7">
        <v>1892235</v>
      </c>
      <c r="H267" s="5">
        <f t="shared" si="55"/>
        <v>4.1326413110814308E-2</v>
      </c>
      <c r="I267" s="5">
        <f t="shared" ref="I267:I330" si="60">(G267/G260)-1</f>
        <v>1.9129463456197149E-2</v>
      </c>
      <c r="J267" s="5">
        <f t="shared" ref="J267:J330" si="61">(C267/C260)-1</f>
        <v>-9.7087485730682488E-3</v>
      </c>
      <c r="K267" s="5">
        <f t="shared" ref="K267:K329" si="62">(H267/H260)-1</f>
        <v>2.9120939913092947E-2</v>
      </c>
      <c r="L267" s="5">
        <v>0.20579998337975972</v>
      </c>
      <c r="M267" s="5">
        <v>0.35699998599183536</v>
      </c>
      <c r="N267" s="5">
        <v>0.71399996076144201</v>
      </c>
      <c r="O267" s="5">
        <v>0.78780002522978465</v>
      </c>
      <c r="P267" s="4">
        <f>VLOOKUP(B267,'Channel wise traffic'!$B$3:$F$368,2,FALSE)</f>
        <v>16483516</v>
      </c>
      <c r="Q267" s="4">
        <f>VLOOKUP(B267,'Channel wise traffic'!$B$3:$F$368,3,FALSE)</f>
        <v>12362637</v>
      </c>
      <c r="R267" s="4">
        <f>VLOOKUP(B267,'Channel wise traffic'!$B$3:$F$368,4,)</f>
        <v>5036630</v>
      </c>
      <c r="S267" s="4">
        <f>VLOOKUP(B267,'Channel wise traffic'!$B$3:$F$368,5,)</f>
        <v>11904761</v>
      </c>
      <c r="T267" s="5">
        <f>VLOOKUP(B267,'Channel wise traffic'!$B$3:$J$368,6,)</f>
        <v>-9.7087320312939651E-3</v>
      </c>
      <c r="U267" s="5">
        <f>VLOOKUP(B267,'Channel wise traffic'!$B$3:$J$368,7,)</f>
        <v>-9.7087121998289394E-3</v>
      </c>
      <c r="V267" s="5">
        <f>VLOOKUP(B267,'Channel wise traffic'!$B$3:$J$368,8,)</f>
        <v>-9.7085966046455141E-3</v>
      </c>
      <c r="W267" s="5">
        <f>VLOOKUP(B267,'Channel wise traffic'!$B$3:$J$368,9,)</f>
        <v>-9.708791974362585E-3</v>
      </c>
      <c r="X267" s="4">
        <f>VLOOKUP(B267,'Supporting Data'!$B$3:$J$368,2,)</f>
        <v>401959</v>
      </c>
      <c r="Y267" s="5">
        <f>VLOOKUP(B267,'Supporting Data'!$B$3:$J$368,3,)</f>
        <v>0.19</v>
      </c>
      <c r="Z267" s="4">
        <f>VLOOKUP(B267,'Supporting Data'!$B$3:$J$368,4,)</f>
        <v>31</v>
      </c>
      <c r="AA267" s="4">
        <f>VLOOKUP(B267,'Supporting Data'!$B$3:$J$368,5,)</f>
        <v>20</v>
      </c>
      <c r="AB267" s="4">
        <f>VLOOKUP(B267,'Supporting Data'!$B$3:$J$368,6,)</f>
        <v>25</v>
      </c>
      <c r="AC267" s="4">
        <f>VLOOKUP(B267,'Supporting Data'!$B$3:$J$368,7,)</f>
        <v>366</v>
      </c>
      <c r="AD267" s="4">
        <f>VLOOKUP(B267,'Supporting Data'!$B$3:$J$368,8,)</f>
        <v>31</v>
      </c>
      <c r="AE267" s="5">
        <f>VLOOKUP(B267,'Supporting Data'!$B$3:$J$368,9,)</f>
        <v>0.95</v>
      </c>
      <c r="AF267" s="5">
        <f t="shared" ref="AF267:AF330" si="63">(C267-C260)/C260</f>
        <v>-9.7087485730682176E-3</v>
      </c>
      <c r="AG267" s="4">
        <f t="shared" si="56"/>
        <v>9423076</v>
      </c>
      <c r="AH267" s="4">
        <f t="shared" si="57"/>
        <v>3364038</v>
      </c>
      <c r="AI267" s="4">
        <f t="shared" si="58"/>
        <v>2401923</v>
      </c>
      <c r="AJ267" s="4">
        <f t="shared" si="59"/>
        <v>1892235</v>
      </c>
      <c r="AK267" s="5">
        <f t="shared" ref="AK267:AK330" si="64">(AG267/AG260)-1</f>
        <v>-9.7088317327801432E-3</v>
      </c>
      <c r="AL267" s="5">
        <f t="shared" ref="AL267:AL330" si="65">(AH267/AH260)-1</f>
        <v>-1.8664556898051465E-4</v>
      </c>
      <c r="AM267" s="5">
        <f t="shared" ref="AM267:AM330" si="66">(AI267/AI260)-1</f>
        <v>2.9219721887517425E-2</v>
      </c>
      <c r="AN267" s="5">
        <f t="shared" ref="AN267:AN330" si="67">(AJ267/AJ260)-1</f>
        <v>1.9129463456197149E-2</v>
      </c>
    </row>
    <row r="268" spans="2:40" x14ac:dyDescent="0.3">
      <c r="B268" s="3">
        <v>43731</v>
      </c>
      <c r="C268" s="4">
        <v>20848646</v>
      </c>
      <c r="D268" s="4">
        <v>5264283</v>
      </c>
      <c r="E268" s="4">
        <v>2189941</v>
      </c>
      <c r="F268" s="4">
        <v>1518724</v>
      </c>
      <c r="G268" s="7">
        <v>1220447</v>
      </c>
      <c r="H268" s="5">
        <f t="shared" si="55"/>
        <v>5.8538429785799997E-2</v>
      </c>
      <c r="I268" s="5">
        <f t="shared" si="60"/>
        <v>5.0505650425083815E-2</v>
      </c>
      <c r="J268" s="5">
        <f t="shared" si="61"/>
        <v>1.0526296401619062E-2</v>
      </c>
      <c r="K268" s="5">
        <f t="shared" si="62"/>
        <v>3.9562903178103515E-2</v>
      </c>
      <c r="L268" s="5">
        <v>0.25249999448405425</v>
      </c>
      <c r="M268" s="5">
        <v>0.41599986170956232</v>
      </c>
      <c r="N268" s="5">
        <v>0.69349996187111895</v>
      </c>
      <c r="O268" s="5">
        <v>0.80360025916493061</v>
      </c>
      <c r="P268" s="4">
        <f>VLOOKUP(B268,'Channel wise traffic'!$B$3:$F$368,2,FALSE)</f>
        <v>7505512</v>
      </c>
      <c r="Q268" s="4">
        <f>VLOOKUP(B268,'Channel wise traffic'!$B$3:$F$368,3,FALSE)</f>
        <v>5629134</v>
      </c>
      <c r="R268" s="4">
        <f>VLOOKUP(B268,'Channel wise traffic'!$B$3:$F$368,4,)</f>
        <v>2293351</v>
      </c>
      <c r="S268" s="4">
        <f>VLOOKUP(B268,'Channel wise traffic'!$B$3:$F$368,5,)</f>
        <v>5420648</v>
      </c>
      <c r="T268" s="5">
        <f>VLOOKUP(B268,'Channel wise traffic'!$B$3:$J$368,6,)</f>
        <v>1.0526259099838065E-2</v>
      </c>
      <c r="U268" s="5">
        <f>VLOOKUP(B268,'Channel wise traffic'!$B$3:$J$368,7,)</f>
        <v>1.0526349803258173E-2</v>
      </c>
      <c r="V268" s="5">
        <f>VLOOKUP(B268,'Channel wise traffic'!$B$3:$J$368,8,)</f>
        <v>1.0526283321774077E-2</v>
      </c>
      <c r="W268" s="5">
        <f>VLOOKUP(B268,'Channel wise traffic'!$B$3:$J$368,9,)</f>
        <v>1.0526300090806018E-2</v>
      </c>
      <c r="X268" s="4">
        <f>VLOOKUP(B268,'Supporting Data'!$B$3:$J$368,2,)</f>
        <v>405567</v>
      </c>
      <c r="Y268" s="5">
        <f>VLOOKUP(B268,'Supporting Data'!$B$3:$J$368,3,)</f>
        <v>0.19</v>
      </c>
      <c r="Z268" s="4">
        <f>VLOOKUP(B268,'Supporting Data'!$B$3:$J$368,4,)</f>
        <v>35</v>
      </c>
      <c r="AA268" s="4">
        <f>VLOOKUP(B268,'Supporting Data'!$B$3:$J$368,5,)</f>
        <v>22</v>
      </c>
      <c r="AB268" s="4">
        <f>VLOOKUP(B268,'Supporting Data'!$B$3:$J$368,6,)</f>
        <v>27</v>
      </c>
      <c r="AC268" s="4">
        <f>VLOOKUP(B268,'Supporting Data'!$B$3:$J$368,7,)</f>
        <v>359</v>
      </c>
      <c r="AD268" s="4">
        <f>VLOOKUP(B268,'Supporting Data'!$B$3:$J$368,8,)</f>
        <v>31</v>
      </c>
      <c r="AE268" s="5">
        <f>VLOOKUP(B268,'Supporting Data'!$B$3:$J$368,9,)</f>
        <v>0.91</v>
      </c>
      <c r="AF268" s="5">
        <f t="shared" si="63"/>
        <v>1.0526296401619022E-2</v>
      </c>
      <c r="AG268" s="4">
        <f t="shared" si="56"/>
        <v>5264283</v>
      </c>
      <c r="AH268" s="4">
        <f t="shared" si="57"/>
        <v>2189941</v>
      </c>
      <c r="AI268" s="4">
        <f t="shared" si="58"/>
        <v>1518724</v>
      </c>
      <c r="AJ268" s="4">
        <f t="shared" si="59"/>
        <v>1220447</v>
      </c>
      <c r="AK268" s="5">
        <f t="shared" si="64"/>
        <v>3.0941061111112278E-2</v>
      </c>
      <c r="AL268" s="5">
        <f t="shared" si="65"/>
        <v>0.11685243125945077</v>
      </c>
      <c r="AM268" s="5">
        <f t="shared" si="66"/>
        <v>5.0504631291636182E-2</v>
      </c>
      <c r="AN268" s="5">
        <f t="shared" si="67"/>
        <v>5.0505650425083815E-2</v>
      </c>
    </row>
    <row r="269" spans="2:40" x14ac:dyDescent="0.3">
      <c r="B269" s="3">
        <v>43732</v>
      </c>
      <c r="C269" s="4">
        <v>21934513</v>
      </c>
      <c r="D269" s="4">
        <v>5702973</v>
      </c>
      <c r="E269" s="4">
        <v>2235565</v>
      </c>
      <c r="F269" s="4">
        <v>1615643</v>
      </c>
      <c r="G269" s="7">
        <v>1338075</v>
      </c>
      <c r="H269" s="5">
        <f t="shared" si="55"/>
        <v>6.1003177959775085E-2</v>
      </c>
      <c r="I269" s="5">
        <f t="shared" si="60"/>
        <v>-1.7540111192366314E-2</v>
      </c>
      <c r="J269" s="5">
        <f t="shared" si="61"/>
        <v>-1.9417484842768062E-2</v>
      </c>
      <c r="K269" s="5">
        <f t="shared" si="62"/>
        <v>1.9145493840471151E-3</v>
      </c>
      <c r="L269" s="5">
        <v>0.25999998267570379</v>
      </c>
      <c r="M269" s="5">
        <v>0.39199992705559011</v>
      </c>
      <c r="N269" s="5">
        <v>0.7227000780563303</v>
      </c>
      <c r="O269" s="5">
        <v>0.82819967034796671</v>
      </c>
      <c r="P269" s="4">
        <f>VLOOKUP(B269,'Channel wise traffic'!$B$3:$F$368,2,FALSE)</f>
        <v>7896424</v>
      </c>
      <c r="Q269" s="4">
        <f>VLOOKUP(B269,'Channel wise traffic'!$B$3:$F$368,3,FALSE)</f>
        <v>5922318</v>
      </c>
      <c r="R269" s="4">
        <f>VLOOKUP(B269,'Channel wise traffic'!$B$3:$F$368,4,)</f>
        <v>2412796</v>
      </c>
      <c r="S269" s="4">
        <f>VLOOKUP(B269,'Channel wise traffic'!$B$3:$F$368,5,)</f>
        <v>5702973</v>
      </c>
      <c r="T269" s="5">
        <f>VLOOKUP(B269,'Channel wise traffic'!$B$3:$J$368,6,)</f>
        <v>-1.9417496223979036E-2</v>
      </c>
      <c r="U269" s="5">
        <f>VLOOKUP(B269,'Channel wise traffic'!$B$3:$J$368,7,)</f>
        <v>-1.9417536813745029E-2</v>
      </c>
      <c r="V269" s="5">
        <f>VLOOKUP(B269,'Channel wise traffic'!$B$3:$J$368,8,)</f>
        <v>-1.941742048806494E-2</v>
      </c>
      <c r="W269" s="5">
        <f>VLOOKUP(B269,'Channel wise traffic'!$B$3:$J$368,9,)</f>
        <v>-1.9417449018664823E-2</v>
      </c>
      <c r="X269" s="4">
        <f>VLOOKUP(B269,'Supporting Data'!$B$3:$J$368,2,)</f>
        <v>388298</v>
      </c>
      <c r="Y269" s="5">
        <f>VLOOKUP(B269,'Supporting Data'!$B$3:$J$368,3,)</f>
        <v>0.19</v>
      </c>
      <c r="Z269" s="4">
        <f>VLOOKUP(B269,'Supporting Data'!$B$3:$J$368,4,)</f>
        <v>38</v>
      </c>
      <c r="AA269" s="4">
        <f>VLOOKUP(B269,'Supporting Data'!$B$3:$J$368,5,)</f>
        <v>17</v>
      </c>
      <c r="AB269" s="4">
        <f>VLOOKUP(B269,'Supporting Data'!$B$3:$J$368,6,)</f>
        <v>30</v>
      </c>
      <c r="AC269" s="4">
        <f>VLOOKUP(B269,'Supporting Data'!$B$3:$J$368,7,)</f>
        <v>398</v>
      </c>
      <c r="AD269" s="4">
        <f>VLOOKUP(B269,'Supporting Data'!$B$3:$J$368,8,)</f>
        <v>35</v>
      </c>
      <c r="AE269" s="5">
        <f>VLOOKUP(B269,'Supporting Data'!$B$3:$J$368,9,)</f>
        <v>0.95</v>
      </c>
      <c r="AF269" s="5">
        <f t="shared" si="63"/>
        <v>-1.9417484842768028E-2</v>
      </c>
      <c r="AG269" s="4">
        <f t="shared" si="56"/>
        <v>5702973</v>
      </c>
      <c r="AH269" s="4">
        <f t="shared" si="57"/>
        <v>2235565</v>
      </c>
      <c r="AI269" s="4">
        <f t="shared" si="58"/>
        <v>1615643</v>
      </c>
      <c r="AJ269" s="4">
        <f t="shared" si="59"/>
        <v>1338075</v>
      </c>
      <c r="AK269" s="5">
        <f t="shared" si="64"/>
        <v>7.3479785054560764E-2</v>
      </c>
      <c r="AL269" s="5">
        <f t="shared" si="65"/>
        <v>2.1368854889429967E-2</v>
      </c>
      <c r="AM269" s="5">
        <f t="shared" si="66"/>
        <v>2.1369417893086551E-2</v>
      </c>
      <c r="AN269" s="5">
        <f t="shared" si="67"/>
        <v>-1.7540111192366314E-2</v>
      </c>
    </row>
    <row r="270" spans="2:40" x14ac:dyDescent="0.3">
      <c r="B270" s="3">
        <v>43733</v>
      </c>
      <c r="C270" s="4">
        <v>21282993</v>
      </c>
      <c r="D270" s="4">
        <v>5586785</v>
      </c>
      <c r="E270" s="4">
        <v>2279408</v>
      </c>
      <c r="F270" s="4">
        <v>1747166</v>
      </c>
      <c r="G270" s="7">
        <v>1404023</v>
      </c>
      <c r="H270" s="5">
        <f t="shared" si="55"/>
        <v>6.5969245960847703E-2</v>
      </c>
      <c r="I270" s="5">
        <f t="shared" si="60"/>
        <v>0.17446451485539427</v>
      </c>
      <c r="J270" s="5">
        <f t="shared" si="61"/>
        <v>-1.0101037819845726E-2</v>
      </c>
      <c r="K270" s="5">
        <f t="shared" si="62"/>
        <v>0.18644887986219594</v>
      </c>
      <c r="L270" s="5">
        <v>0.26249996887185933</v>
      </c>
      <c r="M270" s="5">
        <v>0.40799994988172983</v>
      </c>
      <c r="N270" s="5">
        <v>0.76649989821918674</v>
      </c>
      <c r="O270" s="5">
        <v>0.80360023031583716</v>
      </c>
      <c r="P270" s="4">
        <f>VLOOKUP(B270,'Channel wise traffic'!$B$3:$F$368,2,FALSE)</f>
        <v>7661877</v>
      </c>
      <c r="Q270" s="4">
        <f>VLOOKUP(B270,'Channel wise traffic'!$B$3:$F$368,3,FALSE)</f>
        <v>5746408</v>
      </c>
      <c r="R270" s="4">
        <f>VLOOKUP(B270,'Channel wise traffic'!$B$3:$F$368,4,)</f>
        <v>2341129</v>
      </c>
      <c r="S270" s="4">
        <f>VLOOKUP(B270,'Channel wise traffic'!$B$3:$F$368,5,)</f>
        <v>5533578</v>
      </c>
      <c r="T270" s="5">
        <f>VLOOKUP(B270,'Channel wise traffic'!$B$3:$J$368,6,)</f>
        <v>-1.0101084487717182E-2</v>
      </c>
      <c r="U270" s="5">
        <f>VLOOKUP(B270,'Channel wise traffic'!$B$3:$J$368,7,)</f>
        <v>-1.0101041421728851E-2</v>
      </c>
      <c r="V270" s="5">
        <f>VLOOKUP(B270,'Channel wise traffic'!$B$3:$J$368,8,)</f>
        <v>-1.0100980203956111E-2</v>
      </c>
      <c r="W270" s="5">
        <f>VLOOKUP(B270,'Channel wise traffic'!$B$3:$J$368,9,)</f>
        <v>-1.0100995645292876E-2</v>
      </c>
      <c r="X270" s="4">
        <f>VLOOKUP(B270,'Supporting Data'!$B$3:$J$368,2,)</f>
        <v>391681</v>
      </c>
      <c r="Y270" s="5">
        <f>VLOOKUP(B270,'Supporting Data'!$B$3:$J$368,3,)</f>
        <v>0.17</v>
      </c>
      <c r="Z270" s="4">
        <f>VLOOKUP(B270,'Supporting Data'!$B$3:$J$368,4,)</f>
        <v>32</v>
      </c>
      <c r="AA270" s="4">
        <f>VLOOKUP(B270,'Supporting Data'!$B$3:$J$368,5,)</f>
        <v>21</v>
      </c>
      <c r="AB270" s="4">
        <f>VLOOKUP(B270,'Supporting Data'!$B$3:$J$368,6,)</f>
        <v>28</v>
      </c>
      <c r="AC270" s="4">
        <f>VLOOKUP(B270,'Supporting Data'!$B$3:$J$368,7,)</f>
        <v>388</v>
      </c>
      <c r="AD270" s="4">
        <f>VLOOKUP(B270,'Supporting Data'!$B$3:$J$368,8,)</f>
        <v>37</v>
      </c>
      <c r="AE270" s="5">
        <f>VLOOKUP(B270,'Supporting Data'!$B$3:$J$368,9,)</f>
        <v>0.91</v>
      </c>
      <c r="AF270" s="5">
        <f t="shared" si="63"/>
        <v>-1.0101037819845771E-2</v>
      </c>
      <c r="AG270" s="4">
        <f t="shared" si="56"/>
        <v>5586785</v>
      </c>
      <c r="AH270" s="4">
        <f t="shared" si="57"/>
        <v>2279408</v>
      </c>
      <c r="AI270" s="4">
        <f t="shared" si="58"/>
        <v>1747166</v>
      </c>
      <c r="AJ270" s="4">
        <f t="shared" si="59"/>
        <v>1404023</v>
      </c>
      <c r="AK270" s="5">
        <f t="shared" si="64"/>
        <v>-1.0101008311254378E-2</v>
      </c>
      <c r="AL270" s="5">
        <f t="shared" si="65"/>
        <v>6.283895533098538E-2</v>
      </c>
      <c r="AM270" s="5">
        <f t="shared" si="66"/>
        <v>0.16248027231523832</v>
      </c>
      <c r="AN270" s="5">
        <f t="shared" si="67"/>
        <v>0.17446451485539427</v>
      </c>
    </row>
    <row r="271" spans="2:40" x14ac:dyDescent="0.3">
      <c r="B271" s="3">
        <v>43734</v>
      </c>
      <c r="C271" s="4">
        <v>22368860</v>
      </c>
      <c r="D271" s="4">
        <v>5424448</v>
      </c>
      <c r="E271" s="4">
        <v>2213175</v>
      </c>
      <c r="F271" s="4">
        <v>1647930</v>
      </c>
      <c r="G271" s="7">
        <v>1337789</v>
      </c>
      <c r="H271" s="5">
        <f t="shared" si="55"/>
        <v>5.9805864044926743E-2</v>
      </c>
      <c r="I271" s="5">
        <f t="shared" si="60"/>
        <v>6.2415223682413146E-2</v>
      </c>
      <c r="J271" s="5">
        <f t="shared" si="61"/>
        <v>5.1020408642713067E-2</v>
      </c>
      <c r="K271" s="5">
        <f t="shared" si="62"/>
        <v>1.0841668673604143E-2</v>
      </c>
      <c r="L271" s="5">
        <v>0.24249997541224722</v>
      </c>
      <c r="M271" s="5">
        <v>0.40800003981971988</v>
      </c>
      <c r="N271" s="5">
        <v>0.74459995255684708</v>
      </c>
      <c r="O271" s="5">
        <v>0.81179965168423418</v>
      </c>
      <c r="P271" s="4">
        <f>VLOOKUP(B271,'Channel wise traffic'!$B$3:$F$368,2,FALSE)</f>
        <v>8052789</v>
      </c>
      <c r="Q271" s="4">
        <f>VLOOKUP(B271,'Channel wise traffic'!$B$3:$F$368,3,FALSE)</f>
        <v>6039592</v>
      </c>
      <c r="R271" s="4">
        <f>VLOOKUP(B271,'Channel wise traffic'!$B$3:$F$368,4,)</f>
        <v>2460574</v>
      </c>
      <c r="S271" s="4">
        <f>VLOOKUP(B271,'Channel wise traffic'!$B$3:$F$368,5,)</f>
        <v>5815903</v>
      </c>
      <c r="T271" s="5">
        <f>VLOOKUP(B271,'Channel wise traffic'!$B$3:$J$368,6,)</f>
        <v>5.1020396177072547E-2</v>
      </c>
      <c r="U271" s="5">
        <f>VLOOKUP(B271,'Channel wise traffic'!$B$3:$J$368,7,)</f>
        <v>5.1020393957407872E-2</v>
      </c>
      <c r="V271" s="5">
        <f>VLOOKUP(B271,'Channel wise traffic'!$B$3:$J$368,8,)</f>
        <v>5.1020255611715637E-2</v>
      </c>
      <c r="W271" s="5">
        <f>VLOOKUP(B271,'Channel wise traffic'!$B$3:$J$368,9,)</f>
        <v>5.1020334402081202E-2</v>
      </c>
      <c r="X271" s="4">
        <f>VLOOKUP(B271,'Supporting Data'!$B$3:$J$368,2,)</f>
        <v>400929</v>
      </c>
      <c r="Y271" s="5">
        <f>VLOOKUP(B271,'Supporting Data'!$B$3:$J$368,3,)</f>
        <v>0.19</v>
      </c>
      <c r="Z271" s="4">
        <f>VLOOKUP(B271,'Supporting Data'!$B$3:$J$368,4,)</f>
        <v>30</v>
      </c>
      <c r="AA271" s="4">
        <f>VLOOKUP(B271,'Supporting Data'!$B$3:$J$368,5,)</f>
        <v>18</v>
      </c>
      <c r="AB271" s="4">
        <f>VLOOKUP(B271,'Supporting Data'!$B$3:$J$368,6,)</f>
        <v>28</v>
      </c>
      <c r="AC271" s="4">
        <f>VLOOKUP(B271,'Supporting Data'!$B$3:$J$368,7,)</f>
        <v>394</v>
      </c>
      <c r="AD271" s="4">
        <f>VLOOKUP(B271,'Supporting Data'!$B$3:$J$368,8,)</f>
        <v>35</v>
      </c>
      <c r="AE271" s="5">
        <f>VLOOKUP(B271,'Supporting Data'!$B$3:$J$368,9,)</f>
        <v>0.91</v>
      </c>
      <c r="AF271" s="5">
        <f t="shared" si="63"/>
        <v>5.102040864271299E-2</v>
      </c>
      <c r="AG271" s="4">
        <f t="shared" si="56"/>
        <v>5424448</v>
      </c>
      <c r="AH271" s="4">
        <f t="shared" si="57"/>
        <v>2213175</v>
      </c>
      <c r="AI271" s="4">
        <f t="shared" si="58"/>
        <v>1647930</v>
      </c>
      <c r="AJ271" s="4">
        <f t="shared" si="59"/>
        <v>1337789</v>
      </c>
      <c r="AK271" s="5">
        <f t="shared" si="64"/>
        <v>7.3147223085003876E-2</v>
      </c>
      <c r="AL271" s="5">
        <f t="shared" si="65"/>
        <v>7.314716130652732E-2</v>
      </c>
      <c r="AM271" s="5">
        <f t="shared" si="66"/>
        <v>7.3147065814451073E-2</v>
      </c>
      <c r="AN271" s="5">
        <f t="shared" si="67"/>
        <v>6.2415223682413146E-2</v>
      </c>
    </row>
    <row r="272" spans="2:40" x14ac:dyDescent="0.3">
      <c r="B272" s="3">
        <v>43735</v>
      </c>
      <c r="C272" s="4">
        <v>20848646</v>
      </c>
      <c r="D272" s="4">
        <v>5055796</v>
      </c>
      <c r="E272" s="4">
        <v>1961649</v>
      </c>
      <c r="F272" s="4">
        <v>1474964</v>
      </c>
      <c r="G272" s="7">
        <v>1197375</v>
      </c>
      <c r="H272" s="5">
        <f t="shared" si="55"/>
        <v>5.7431787176970631E-2</v>
      </c>
      <c r="I272" s="5">
        <f t="shared" si="60"/>
        <v>-3.0677503703643749E-2</v>
      </c>
      <c r="J272" s="5">
        <f t="shared" si="61"/>
        <v>-2.0408172854259776E-2</v>
      </c>
      <c r="K272" s="5">
        <f t="shared" si="62"/>
        <v>-1.0483275344697396E-2</v>
      </c>
      <c r="L272" s="5">
        <v>0.24249996858309167</v>
      </c>
      <c r="M272" s="5">
        <v>0.38800003006450418</v>
      </c>
      <c r="N272" s="5">
        <v>0.75190005959272022</v>
      </c>
      <c r="O272" s="5">
        <v>0.81179947442785039</v>
      </c>
      <c r="P272" s="4">
        <f>VLOOKUP(B272,'Channel wise traffic'!$B$3:$F$368,2,FALSE)</f>
        <v>7505512</v>
      </c>
      <c r="Q272" s="4">
        <f>VLOOKUP(B272,'Channel wise traffic'!$B$3:$F$368,3,FALSE)</f>
        <v>5629134</v>
      </c>
      <c r="R272" s="4">
        <f>VLOOKUP(B272,'Channel wise traffic'!$B$3:$F$368,4,)</f>
        <v>2293351</v>
      </c>
      <c r="S272" s="4">
        <f>VLOOKUP(B272,'Channel wise traffic'!$B$3:$F$368,5,)</f>
        <v>5420648</v>
      </c>
      <c r="T272" s="5">
        <f>VLOOKUP(B272,'Channel wise traffic'!$B$3:$J$368,6,)</f>
        <v>-2.0408184574093213E-2</v>
      </c>
      <c r="U272" s="5">
        <f>VLOOKUP(B272,'Channel wise traffic'!$B$3:$J$368,7,)</f>
        <v>-2.0408227191664796E-2</v>
      </c>
      <c r="V272" s="5">
        <f>VLOOKUP(B272,'Channel wise traffic'!$B$3:$J$368,8,)</f>
        <v>-2.0408102244686255E-2</v>
      </c>
      <c r="W272" s="5">
        <f>VLOOKUP(B272,'Channel wise traffic'!$B$3:$J$368,9,)</f>
        <v>-2.0408133760832503E-2</v>
      </c>
      <c r="X272" s="4">
        <f>VLOOKUP(B272,'Supporting Data'!$B$3:$J$368,2,)</f>
        <v>400010</v>
      </c>
      <c r="Y272" s="5">
        <f>VLOOKUP(B272,'Supporting Data'!$B$3:$J$368,3,)</f>
        <v>0.19</v>
      </c>
      <c r="Z272" s="4">
        <f>VLOOKUP(B272,'Supporting Data'!$B$3:$J$368,4,)</f>
        <v>37</v>
      </c>
      <c r="AA272" s="4">
        <f>VLOOKUP(B272,'Supporting Data'!$B$3:$J$368,5,)</f>
        <v>21</v>
      </c>
      <c r="AB272" s="4">
        <f>VLOOKUP(B272,'Supporting Data'!$B$3:$J$368,6,)</f>
        <v>29</v>
      </c>
      <c r="AC272" s="4">
        <f>VLOOKUP(B272,'Supporting Data'!$B$3:$J$368,7,)</f>
        <v>393</v>
      </c>
      <c r="AD272" s="4">
        <f>VLOOKUP(B272,'Supporting Data'!$B$3:$J$368,8,)</f>
        <v>38</v>
      </c>
      <c r="AE272" s="5">
        <f>VLOOKUP(B272,'Supporting Data'!$B$3:$J$368,9,)</f>
        <v>0.92</v>
      </c>
      <c r="AF272" s="5">
        <f t="shared" si="63"/>
        <v>-2.0408172854259738E-2</v>
      </c>
      <c r="AG272" s="4">
        <f t="shared" si="56"/>
        <v>5055796</v>
      </c>
      <c r="AH272" s="4">
        <f t="shared" si="57"/>
        <v>1961649</v>
      </c>
      <c r="AI272" s="4">
        <f t="shared" si="58"/>
        <v>1474964</v>
      </c>
      <c r="AJ272" s="4">
        <f t="shared" si="59"/>
        <v>1197375</v>
      </c>
      <c r="AK272" s="5">
        <f t="shared" si="64"/>
        <v>-1.0204157545207315E-2</v>
      </c>
      <c r="AL272" s="5">
        <f t="shared" si="65"/>
        <v>-3.9897864442798858E-2</v>
      </c>
      <c r="AM272" s="5">
        <f t="shared" si="66"/>
        <v>-2.0885844451805524E-2</v>
      </c>
      <c r="AN272" s="5">
        <f t="shared" si="67"/>
        <v>-3.0677503703643749E-2</v>
      </c>
    </row>
    <row r="273" spans="2:40" x14ac:dyDescent="0.3">
      <c r="B273" s="3">
        <v>43736</v>
      </c>
      <c r="C273" s="4">
        <v>43991955</v>
      </c>
      <c r="D273" s="4">
        <v>9238310</v>
      </c>
      <c r="E273" s="4">
        <v>3141025</v>
      </c>
      <c r="F273" s="4">
        <v>2135897</v>
      </c>
      <c r="G273" s="7">
        <v>1582700</v>
      </c>
      <c r="H273" s="5">
        <f t="shared" si="55"/>
        <v>3.5977032618804958E-2</v>
      </c>
      <c r="I273" s="5">
        <f t="shared" si="60"/>
        <v>7.4326534989770598E-2</v>
      </c>
      <c r="J273" s="5">
        <f t="shared" si="61"/>
        <v>0</v>
      </c>
      <c r="K273" s="5">
        <f t="shared" si="62"/>
        <v>7.4326534989770598E-2</v>
      </c>
      <c r="L273" s="5">
        <v>0.20999998749771406</v>
      </c>
      <c r="M273" s="5">
        <v>0.33999995670203748</v>
      </c>
      <c r="N273" s="5">
        <v>0.68</v>
      </c>
      <c r="O273" s="5">
        <v>0.74100015122452068</v>
      </c>
      <c r="P273" s="4">
        <f>VLOOKUP(B273,'Channel wise traffic'!$B$3:$F$368,2,FALSE)</f>
        <v>15837104</v>
      </c>
      <c r="Q273" s="4">
        <f>VLOOKUP(B273,'Channel wise traffic'!$B$3:$F$368,3,FALSE)</f>
        <v>11877828</v>
      </c>
      <c r="R273" s="4">
        <f>VLOOKUP(B273,'Channel wise traffic'!$B$3:$F$368,4,)</f>
        <v>4839115</v>
      </c>
      <c r="S273" s="4">
        <f>VLOOKUP(B273,'Channel wise traffic'!$B$3:$F$368,5,)</f>
        <v>11437908</v>
      </c>
      <c r="T273" s="5">
        <f>VLOOKUP(B273,'Channel wise traffic'!$B$3:$J$368,6,)</f>
        <v>0</v>
      </c>
      <c r="U273" s="5">
        <f>VLOOKUP(B273,'Channel wise traffic'!$B$3:$J$368,7,)</f>
        <v>0</v>
      </c>
      <c r="V273" s="5">
        <f>VLOOKUP(B273,'Channel wise traffic'!$B$3:$J$368,8,)</f>
        <v>0</v>
      </c>
      <c r="W273" s="5">
        <f>VLOOKUP(B273,'Channel wise traffic'!$B$3:$J$368,9,)</f>
        <v>0</v>
      </c>
      <c r="X273" s="4">
        <f>VLOOKUP(B273,'Supporting Data'!$B$3:$J$368,2,)</f>
        <v>406277</v>
      </c>
      <c r="Y273" s="5">
        <f>VLOOKUP(B273,'Supporting Data'!$B$3:$J$368,3,)</f>
        <v>0.19</v>
      </c>
      <c r="Z273" s="4">
        <f>VLOOKUP(B273,'Supporting Data'!$B$3:$J$368,4,)</f>
        <v>38</v>
      </c>
      <c r="AA273" s="4">
        <f>VLOOKUP(B273,'Supporting Data'!$B$3:$J$368,5,)</f>
        <v>17</v>
      </c>
      <c r="AB273" s="4">
        <f>VLOOKUP(B273,'Supporting Data'!$B$3:$J$368,6,)</f>
        <v>30</v>
      </c>
      <c r="AC273" s="4">
        <f>VLOOKUP(B273,'Supporting Data'!$B$3:$J$368,7,)</f>
        <v>397</v>
      </c>
      <c r="AD273" s="4">
        <f>VLOOKUP(B273,'Supporting Data'!$B$3:$J$368,8,)</f>
        <v>36</v>
      </c>
      <c r="AE273" s="5">
        <f>VLOOKUP(B273,'Supporting Data'!$B$3:$J$368,9,)</f>
        <v>0.94</v>
      </c>
      <c r="AF273" s="5">
        <f t="shared" si="63"/>
        <v>0</v>
      </c>
      <c r="AG273" s="4">
        <f t="shared" si="56"/>
        <v>9238310</v>
      </c>
      <c r="AH273" s="4">
        <f t="shared" si="57"/>
        <v>3141025</v>
      </c>
      <c r="AI273" s="4">
        <f t="shared" si="58"/>
        <v>2135897</v>
      </c>
      <c r="AJ273" s="4">
        <f t="shared" si="59"/>
        <v>1582700</v>
      </c>
      <c r="AK273" s="5">
        <f t="shared" si="64"/>
        <v>4.1666619685372774E-2</v>
      </c>
      <c r="AL273" s="5">
        <f t="shared" si="65"/>
        <v>3.1353081130493177E-2</v>
      </c>
      <c r="AM273" s="5">
        <f t="shared" si="66"/>
        <v>8.5635124632957638E-2</v>
      </c>
      <c r="AN273" s="5">
        <f t="shared" si="67"/>
        <v>7.4326534989770598E-2</v>
      </c>
    </row>
    <row r="274" spans="2:40" x14ac:dyDescent="0.3">
      <c r="B274" s="3">
        <v>43737</v>
      </c>
      <c r="C274" s="4">
        <v>42645263</v>
      </c>
      <c r="D274" s="4">
        <v>8865950</v>
      </c>
      <c r="E274" s="4">
        <v>2984278</v>
      </c>
      <c r="F274" s="4">
        <v>1948137</v>
      </c>
      <c r="G274" s="7">
        <v>1565133</v>
      </c>
      <c r="H274" s="5">
        <f t="shared" si="55"/>
        <v>3.6701215795057938E-2</v>
      </c>
      <c r="I274" s="5">
        <f t="shared" si="60"/>
        <v>-0.17286542104971103</v>
      </c>
      <c r="J274" s="5">
        <f t="shared" si="61"/>
        <v>-6.8627440060392009E-2</v>
      </c>
      <c r="K274" s="5">
        <f t="shared" si="62"/>
        <v>-0.11191867301316905</v>
      </c>
      <c r="L274" s="5">
        <v>0.20789999583306593</v>
      </c>
      <c r="M274" s="5">
        <v>0.33659991315087495</v>
      </c>
      <c r="N274" s="5">
        <v>0.65280010776475916</v>
      </c>
      <c r="O274" s="5">
        <v>0.80339986356195692</v>
      </c>
      <c r="P274" s="4">
        <f>VLOOKUP(B274,'Channel wise traffic'!$B$3:$F$368,2,FALSE)</f>
        <v>15352294</v>
      </c>
      <c r="Q274" s="4">
        <f>VLOOKUP(B274,'Channel wise traffic'!$B$3:$F$368,3,FALSE)</f>
        <v>11514221</v>
      </c>
      <c r="R274" s="4">
        <f>VLOOKUP(B274,'Channel wise traffic'!$B$3:$F$368,4,)</f>
        <v>4690978</v>
      </c>
      <c r="S274" s="4">
        <f>VLOOKUP(B274,'Channel wise traffic'!$B$3:$F$368,5,)</f>
        <v>11087768</v>
      </c>
      <c r="T274" s="5">
        <f>VLOOKUP(B274,'Channel wise traffic'!$B$3:$J$368,6,)</f>
        <v>-6.8627470013072456E-2</v>
      </c>
      <c r="U274" s="5">
        <f>VLOOKUP(B274,'Channel wise traffic'!$B$3:$J$368,7,)</f>
        <v>-6.8627429568626774E-2</v>
      </c>
      <c r="V274" s="5">
        <f>VLOOKUP(B274,'Channel wise traffic'!$B$3:$J$368,8,)</f>
        <v>-6.8627633953655565E-2</v>
      </c>
      <c r="W274" s="5">
        <f>VLOOKUP(B274,'Channel wise traffic'!$B$3:$J$368,9,)</f>
        <v>-6.8627417215683661E-2</v>
      </c>
      <c r="X274" s="4">
        <f>VLOOKUP(B274,'Supporting Data'!$B$3:$J$368,2,)</f>
        <v>400829</v>
      </c>
      <c r="Y274" s="5">
        <f>VLOOKUP(B274,'Supporting Data'!$B$3:$J$368,3,)</f>
        <v>0.18</v>
      </c>
      <c r="Z274" s="4">
        <f>VLOOKUP(B274,'Supporting Data'!$B$3:$J$368,4,)</f>
        <v>30</v>
      </c>
      <c r="AA274" s="4">
        <f>VLOOKUP(B274,'Supporting Data'!$B$3:$J$368,5,)</f>
        <v>22</v>
      </c>
      <c r="AB274" s="4">
        <f>VLOOKUP(B274,'Supporting Data'!$B$3:$J$368,6,)</f>
        <v>28</v>
      </c>
      <c r="AC274" s="4">
        <f>VLOOKUP(B274,'Supporting Data'!$B$3:$J$368,7,)</f>
        <v>360</v>
      </c>
      <c r="AD274" s="4">
        <f>VLOOKUP(B274,'Supporting Data'!$B$3:$J$368,8,)</f>
        <v>39</v>
      </c>
      <c r="AE274" s="5">
        <f>VLOOKUP(B274,'Supporting Data'!$B$3:$J$368,9,)</f>
        <v>0.91</v>
      </c>
      <c r="AF274" s="5">
        <f t="shared" si="63"/>
        <v>-6.8627440060391967E-2</v>
      </c>
      <c r="AG274" s="4">
        <f t="shared" si="56"/>
        <v>8865950</v>
      </c>
      <c r="AH274" s="4">
        <f t="shared" si="57"/>
        <v>2984278</v>
      </c>
      <c r="AI274" s="4">
        <f t="shared" si="58"/>
        <v>1948137</v>
      </c>
      <c r="AJ274" s="4">
        <f t="shared" si="59"/>
        <v>1565133</v>
      </c>
      <c r="AK274" s="5">
        <f t="shared" si="64"/>
        <v>-5.9123581301901873E-2</v>
      </c>
      <c r="AL274" s="5">
        <f t="shared" si="65"/>
        <v>-0.11288814216724063</v>
      </c>
      <c r="AM274" s="5">
        <f t="shared" si="66"/>
        <v>-0.18892612294399114</v>
      </c>
      <c r="AN274" s="5">
        <f t="shared" si="67"/>
        <v>-0.17286542104971103</v>
      </c>
    </row>
    <row r="275" spans="2:40" x14ac:dyDescent="0.3">
      <c r="B275" s="3">
        <v>43738</v>
      </c>
      <c r="C275" s="4">
        <v>21717340</v>
      </c>
      <c r="D275" s="4">
        <v>5375041</v>
      </c>
      <c r="E275" s="4">
        <v>2150016</v>
      </c>
      <c r="F275" s="4">
        <v>1553817</v>
      </c>
      <c r="G275" s="7">
        <v>1235906</v>
      </c>
      <c r="H275" s="5">
        <f t="shared" si="55"/>
        <v>5.6908719023600493E-2</v>
      </c>
      <c r="I275" s="5">
        <f t="shared" si="60"/>
        <v>1.2666670490402376E-2</v>
      </c>
      <c r="J275" s="5">
        <f t="shared" si="61"/>
        <v>4.1666686651977258E-2</v>
      </c>
      <c r="K275" s="5">
        <f t="shared" si="62"/>
        <v>-2.7840014980976324E-2</v>
      </c>
      <c r="L275" s="5">
        <v>0.24749997006999935</v>
      </c>
      <c r="M275" s="5">
        <v>0.39999992558196301</v>
      </c>
      <c r="N275" s="5">
        <v>0.72270020316127881</v>
      </c>
      <c r="O275" s="5">
        <v>0.79539997309850519</v>
      </c>
      <c r="P275" s="4">
        <f>VLOOKUP(B275,'Channel wise traffic'!$B$3:$F$368,2,FALSE)</f>
        <v>7818242</v>
      </c>
      <c r="Q275" s="4">
        <f>VLOOKUP(B275,'Channel wise traffic'!$B$3:$F$368,3,FALSE)</f>
        <v>5863681</v>
      </c>
      <c r="R275" s="4">
        <f>VLOOKUP(B275,'Channel wise traffic'!$B$3:$F$368,4,)</f>
        <v>2388907</v>
      </c>
      <c r="S275" s="4">
        <f>VLOOKUP(B275,'Channel wise traffic'!$B$3:$F$368,5,)</f>
        <v>5646508</v>
      </c>
      <c r="T275" s="5">
        <f>VLOOKUP(B275,'Channel wise traffic'!$B$3:$J$368,6,)</f>
        <v>4.1666711078471419E-2</v>
      </c>
      <c r="U275" s="5">
        <f>VLOOKUP(B275,'Channel wise traffic'!$B$3:$J$368,7,)</f>
        <v>4.166662225486184E-2</v>
      </c>
      <c r="V275" s="5">
        <f>VLOOKUP(B275,'Channel wise traffic'!$B$3:$J$368,8,)</f>
        <v>4.1666539487413834E-2</v>
      </c>
      <c r="W275" s="5">
        <f>VLOOKUP(B275,'Channel wise traffic'!$B$3:$J$368,9,)</f>
        <v>4.1666605173403592E-2</v>
      </c>
      <c r="X275" s="4">
        <f>VLOOKUP(B275,'Supporting Data'!$B$3:$J$368,2,)</f>
        <v>392169</v>
      </c>
      <c r="Y275" s="5">
        <f>VLOOKUP(B275,'Supporting Data'!$B$3:$J$368,3,)</f>
        <v>0.18</v>
      </c>
      <c r="Z275" s="4">
        <f>VLOOKUP(B275,'Supporting Data'!$B$3:$J$368,4,)</f>
        <v>32</v>
      </c>
      <c r="AA275" s="4">
        <f>VLOOKUP(B275,'Supporting Data'!$B$3:$J$368,5,)</f>
        <v>18</v>
      </c>
      <c r="AB275" s="4">
        <f>VLOOKUP(B275,'Supporting Data'!$B$3:$J$368,6,)</f>
        <v>28</v>
      </c>
      <c r="AC275" s="4">
        <f>VLOOKUP(B275,'Supporting Data'!$B$3:$J$368,7,)</f>
        <v>359</v>
      </c>
      <c r="AD275" s="4">
        <f>VLOOKUP(B275,'Supporting Data'!$B$3:$J$368,8,)</f>
        <v>34</v>
      </c>
      <c r="AE275" s="5">
        <f>VLOOKUP(B275,'Supporting Data'!$B$3:$J$368,9,)</f>
        <v>0.91</v>
      </c>
      <c r="AF275" s="5">
        <f t="shared" si="63"/>
        <v>4.1666686651977307E-2</v>
      </c>
      <c r="AG275" s="4">
        <f t="shared" si="56"/>
        <v>5375041</v>
      </c>
      <c r="AH275" s="4">
        <f t="shared" si="57"/>
        <v>2150016</v>
      </c>
      <c r="AI275" s="4">
        <f t="shared" si="58"/>
        <v>1553817</v>
      </c>
      <c r="AJ275" s="4">
        <f t="shared" si="59"/>
        <v>1235906</v>
      </c>
      <c r="AK275" s="5">
        <f t="shared" si="64"/>
        <v>2.1039522381300468E-2</v>
      </c>
      <c r="AL275" s="5">
        <f t="shared" si="65"/>
        <v>-1.8231084764384065E-2</v>
      </c>
      <c r="AM275" s="5">
        <f t="shared" si="66"/>
        <v>2.310689763248619E-2</v>
      </c>
      <c r="AN275" s="5">
        <f t="shared" si="67"/>
        <v>1.2666670490402376E-2</v>
      </c>
    </row>
    <row r="276" spans="2:40" x14ac:dyDescent="0.3">
      <c r="B276" s="3">
        <v>43739</v>
      </c>
      <c r="C276" s="4">
        <v>21934513</v>
      </c>
      <c r="D276" s="4">
        <v>5319119</v>
      </c>
      <c r="E276" s="4">
        <v>2085094</v>
      </c>
      <c r="F276" s="4">
        <v>1476455</v>
      </c>
      <c r="G276" s="7">
        <v>1174372</v>
      </c>
      <c r="H276" s="5">
        <f t="shared" si="55"/>
        <v>5.3539916751285978E-2</v>
      </c>
      <c r="I276" s="5">
        <f t="shared" si="60"/>
        <v>-0.12234217065560604</v>
      </c>
      <c r="J276" s="5">
        <f t="shared" si="61"/>
        <v>0</v>
      </c>
      <c r="K276" s="5">
        <f t="shared" si="62"/>
        <v>-0.12234217065560604</v>
      </c>
      <c r="L276" s="5">
        <v>0.24249998164992312</v>
      </c>
      <c r="M276" s="5">
        <v>0.3919998781753144</v>
      </c>
      <c r="N276" s="5">
        <v>0.70809997055288632</v>
      </c>
      <c r="O276" s="5">
        <v>0.79539979206951783</v>
      </c>
      <c r="P276" s="4">
        <f>VLOOKUP(B276,'Channel wise traffic'!$B$3:$F$368,2,FALSE)</f>
        <v>7896424</v>
      </c>
      <c r="Q276" s="4">
        <f>VLOOKUP(B276,'Channel wise traffic'!$B$3:$F$368,3,FALSE)</f>
        <v>5922318</v>
      </c>
      <c r="R276" s="4">
        <f>VLOOKUP(B276,'Channel wise traffic'!$B$3:$F$368,4,)</f>
        <v>2412796</v>
      </c>
      <c r="S276" s="4">
        <f>VLOOKUP(B276,'Channel wise traffic'!$B$3:$F$368,5,)</f>
        <v>5702973</v>
      </c>
      <c r="T276" s="5">
        <f>VLOOKUP(B276,'Channel wise traffic'!$B$3:$J$368,6,)</f>
        <v>0</v>
      </c>
      <c r="U276" s="5">
        <f>VLOOKUP(B276,'Channel wise traffic'!$B$3:$J$368,7,)</f>
        <v>0</v>
      </c>
      <c r="V276" s="5">
        <f>VLOOKUP(B276,'Channel wise traffic'!$B$3:$J$368,8,)</f>
        <v>0</v>
      </c>
      <c r="W276" s="5">
        <f>VLOOKUP(B276,'Channel wise traffic'!$B$3:$J$368,9,)</f>
        <v>0</v>
      </c>
      <c r="X276" s="4">
        <f>VLOOKUP(B276,'Supporting Data'!$B$3:$J$368,2,)</f>
        <v>383376</v>
      </c>
      <c r="Y276" s="5">
        <f>VLOOKUP(B276,'Supporting Data'!$B$3:$J$368,3,)</f>
        <v>0.17</v>
      </c>
      <c r="Z276" s="4">
        <f>VLOOKUP(B276,'Supporting Data'!$B$3:$J$368,4,)</f>
        <v>30</v>
      </c>
      <c r="AA276" s="4">
        <f>VLOOKUP(B276,'Supporting Data'!$B$3:$J$368,5,)</f>
        <v>21</v>
      </c>
      <c r="AB276" s="4">
        <f>VLOOKUP(B276,'Supporting Data'!$B$3:$J$368,6,)</f>
        <v>25</v>
      </c>
      <c r="AC276" s="4">
        <f>VLOOKUP(B276,'Supporting Data'!$B$3:$J$368,7,)</f>
        <v>394</v>
      </c>
      <c r="AD276" s="4">
        <f>VLOOKUP(B276,'Supporting Data'!$B$3:$J$368,8,)</f>
        <v>35</v>
      </c>
      <c r="AE276" s="5">
        <f>VLOOKUP(B276,'Supporting Data'!$B$3:$J$368,9,)</f>
        <v>0.92</v>
      </c>
      <c r="AF276" s="5">
        <f t="shared" si="63"/>
        <v>0</v>
      </c>
      <c r="AG276" s="4">
        <f t="shared" si="56"/>
        <v>5319119</v>
      </c>
      <c r="AH276" s="4">
        <f t="shared" si="57"/>
        <v>2085094.0000000002</v>
      </c>
      <c r="AI276" s="4">
        <f t="shared" si="58"/>
        <v>1476455</v>
      </c>
      <c r="AJ276" s="4">
        <f t="shared" si="59"/>
        <v>1174372</v>
      </c>
      <c r="AK276" s="5">
        <f t="shared" si="64"/>
        <v>-6.7307700737843201E-2</v>
      </c>
      <c r="AL276" s="5">
        <f t="shared" si="65"/>
        <v>-6.7307817039540252E-2</v>
      </c>
      <c r="AM276" s="5">
        <f t="shared" si="66"/>
        <v>-8.615022006718065E-2</v>
      </c>
      <c r="AN276" s="5">
        <f t="shared" si="67"/>
        <v>-0.12234217065560604</v>
      </c>
    </row>
    <row r="277" spans="2:40" x14ac:dyDescent="0.3">
      <c r="B277" s="3">
        <v>43740</v>
      </c>
      <c r="C277" s="4">
        <v>21500167</v>
      </c>
      <c r="D277" s="4">
        <v>5267540</v>
      </c>
      <c r="E277" s="4">
        <v>2085946</v>
      </c>
      <c r="F277" s="4">
        <v>1461831</v>
      </c>
      <c r="G277" s="7">
        <v>1150753</v>
      </c>
      <c r="H277" s="5">
        <f t="shared" si="55"/>
        <v>5.3522979612204875E-2</v>
      </c>
      <c r="I277" s="5">
        <f t="shared" si="60"/>
        <v>-0.18038878280484005</v>
      </c>
      <c r="J277" s="5">
        <f t="shared" si="61"/>
        <v>1.0204109920066262E-2</v>
      </c>
      <c r="K277" s="5">
        <f t="shared" si="62"/>
        <v>-0.18866770670729816</v>
      </c>
      <c r="L277" s="5">
        <v>0.24499995744219102</v>
      </c>
      <c r="M277" s="5">
        <v>0.39600003037471004</v>
      </c>
      <c r="N277" s="5">
        <v>0.700800020710028</v>
      </c>
      <c r="O277" s="5">
        <v>0.7871997515444672</v>
      </c>
      <c r="P277" s="4">
        <f>VLOOKUP(B277,'Channel wise traffic'!$B$3:$F$368,2,FALSE)</f>
        <v>7740060</v>
      </c>
      <c r="Q277" s="4">
        <f>VLOOKUP(B277,'Channel wise traffic'!$B$3:$F$368,3,FALSE)</f>
        <v>5805045</v>
      </c>
      <c r="R277" s="4">
        <f>VLOOKUP(B277,'Channel wise traffic'!$B$3:$F$368,4,)</f>
        <v>2365018</v>
      </c>
      <c r="S277" s="4">
        <f>VLOOKUP(B277,'Channel wise traffic'!$B$3:$F$368,5,)</f>
        <v>5590043</v>
      </c>
      <c r="T277" s="5">
        <f>VLOOKUP(B277,'Channel wise traffic'!$B$3:$J$368,6,)</f>
        <v>1.0204157545207204E-2</v>
      </c>
      <c r="U277" s="5">
        <f>VLOOKUP(B277,'Channel wise traffic'!$B$3:$J$368,7,)</f>
        <v>1.0204113595832398E-2</v>
      </c>
      <c r="V277" s="5">
        <f>VLOOKUP(B277,'Channel wise traffic'!$B$3:$J$368,8,)</f>
        <v>1.0204051122343127E-2</v>
      </c>
      <c r="W277" s="5">
        <f>VLOOKUP(B277,'Channel wise traffic'!$B$3:$J$368,9,)</f>
        <v>1.0204066880416196E-2</v>
      </c>
      <c r="X277" s="4">
        <f>VLOOKUP(B277,'Supporting Data'!$B$3:$J$368,2,)</f>
        <v>384903</v>
      </c>
      <c r="Y277" s="5">
        <f>VLOOKUP(B277,'Supporting Data'!$B$3:$J$368,3,)</f>
        <v>0.19</v>
      </c>
      <c r="Z277" s="4">
        <f>VLOOKUP(B277,'Supporting Data'!$B$3:$J$368,4,)</f>
        <v>34</v>
      </c>
      <c r="AA277" s="4">
        <f>VLOOKUP(B277,'Supporting Data'!$B$3:$J$368,5,)</f>
        <v>19</v>
      </c>
      <c r="AB277" s="4">
        <f>VLOOKUP(B277,'Supporting Data'!$B$3:$J$368,6,)</f>
        <v>26</v>
      </c>
      <c r="AC277" s="4">
        <f>VLOOKUP(B277,'Supporting Data'!$B$3:$J$368,7,)</f>
        <v>380</v>
      </c>
      <c r="AD277" s="4">
        <f>VLOOKUP(B277,'Supporting Data'!$B$3:$J$368,8,)</f>
        <v>30</v>
      </c>
      <c r="AE277" s="5">
        <f>VLOOKUP(B277,'Supporting Data'!$B$3:$J$368,9,)</f>
        <v>0.94</v>
      </c>
      <c r="AF277" s="5">
        <f t="shared" si="63"/>
        <v>1.0204109920066224E-2</v>
      </c>
      <c r="AG277" s="4">
        <f t="shared" si="56"/>
        <v>5267540</v>
      </c>
      <c r="AH277" s="4">
        <f t="shared" si="57"/>
        <v>2085946.0000000002</v>
      </c>
      <c r="AI277" s="4">
        <f t="shared" si="58"/>
        <v>1461831</v>
      </c>
      <c r="AJ277" s="4">
        <f t="shared" si="59"/>
        <v>1150753</v>
      </c>
      <c r="AK277" s="5">
        <f t="shared" si="64"/>
        <v>-5.7142882713403176E-2</v>
      </c>
      <c r="AL277" s="5">
        <f t="shared" si="65"/>
        <v>-8.4873791791552744E-2</v>
      </c>
      <c r="AM277" s="5">
        <f t="shared" si="66"/>
        <v>-0.16331304524012025</v>
      </c>
      <c r="AN277" s="5">
        <f t="shared" si="67"/>
        <v>-0.18038878280484005</v>
      </c>
    </row>
    <row r="278" spans="2:40" x14ac:dyDescent="0.3">
      <c r="B278" s="3">
        <v>43741</v>
      </c>
      <c r="C278" s="4">
        <v>21282993</v>
      </c>
      <c r="D278" s="4">
        <v>5480370</v>
      </c>
      <c r="E278" s="4">
        <v>2126383</v>
      </c>
      <c r="F278" s="4">
        <v>1567782</v>
      </c>
      <c r="G278" s="7">
        <v>1311293</v>
      </c>
      <c r="H278" s="5">
        <f t="shared" si="55"/>
        <v>6.161224598438763E-2</v>
      </c>
      <c r="I278" s="5">
        <f t="shared" si="60"/>
        <v>-1.9805813921328408E-2</v>
      </c>
      <c r="J278" s="5">
        <f t="shared" si="61"/>
        <v>-4.8543689754417474E-2</v>
      </c>
      <c r="K278" s="5">
        <f t="shared" si="62"/>
        <v>3.0204094001616832E-2</v>
      </c>
      <c r="L278" s="5">
        <v>0.2574999672273538</v>
      </c>
      <c r="M278" s="5">
        <v>0.38799989781711819</v>
      </c>
      <c r="N278" s="5">
        <v>0.73729991257454564</v>
      </c>
      <c r="O278" s="5">
        <v>0.83640008623647932</v>
      </c>
      <c r="P278" s="4">
        <f>VLOOKUP(B278,'Channel wise traffic'!$B$3:$F$368,2,FALSE)</f>
        <v>7661877</v>
      </c>
      <c r="Q278" s="4">
        <f>VLOOKUP(B278,'Channel wise traffic'!$B$3:$F$368,3,FALSE)</f>
        <v>5746408</v>
      </c>
      <c r="R278" s="4">
        <f>VLOOKUP(B278,'Channel wise traffic'!$B$3:$F$368,4,)</f>
        <v>2341129</v>
      </c>
      <c r="S278" s="4">
        <f>VLOOKUP(B278,'Channel wise traffic'!$B$3:$F$368,5,)</f>
        <v>5533578</v>
      </c>
      <c r="T278" s="5">
        <f>VLOOKUP(B278,'Channel wise traffic'!$B$3:$J$368,6,)</f>
        <v>-4.8543678469658125E-2</v>
      </c>
      <c r="U278" s="5">
        <f>VLOOKUP(B278,'Channel wise traffic'!$B$3:$J$368,7,)</f>
        <v>-4.8543676460264251E-2</v>
      </c>
      <c r="V278" s="5">
        <f>VLOOKUP(B278,'Channel wise traffic'!$B$3:$J$368,8,)</f>
        <v>-4.8543551220162406E-2</v>
      </c>
      <c r="W278" s="5">
        <f>VLOOKUP(B278,'Channel wise traffic'!$B$3:$J$368,9,)</f>
        <v>-4.8543622546662113E-2</v>
      </c>
      <c r="X278" s="4">
        <f>VLOOKUP(B278,'Supporting Data'!$B$3:$J$368,2,)</f>
        <v>381179</v>
      </c>
      <c r="Y278" s="5">
        <f>VLOOKUP(B278,'Supporting Data'!$B$3:$J$368,3,)</f>
        <v>0.17</v>
      </c>
      <c r="Z278" s="4">
        <f>VLOOKUP(B278,'Supporting Data'!$B$3:$J$368,4,)</f>
        <v>37</v>
      </c>
      <c r="AA278" s="4">
        <f>VLOOKUP(B278,'Supporting Data'!$B$3:$J$368,5,)</f>
        <v>18</v>
      </c>
      <c r="AB278" s="4">
        <f>VLOOKUP(B278,'Supporting Data'!$B$3:$J$368,6,)</f>
        <v>28</v>
      </c>
      <c r="AC278" s="4">
        <f>VLOOKUP(B278,'Supporting Data'!$B$3:$J$368,7,)</f>
        <v>387</v>
      </c>
      <c r="AD278" s="4">
        <f>VLOOKUP(B278,'Supporting Data'!$B$3:$J$368,8,)</f>
        <v>33</v>
      </c>
      <c r="AE278" s="5">
        <f>VLOOKUP(B278,'Supporting Data'!$B$3:$J$368,9,)</f>
        <v>0.93</v>
      </c>
      <c r="AF278" s="5">
        <f t="shared" si="63"/>
        <v>-4.8543689754417522E-2</v>
      </c>
      <c r="AG278" s="4">
        <f t="shared" si="56"/>
        <v>5480370</v>
      </c>
      <c r="AH278" s="4">
        <f t="shared" si="57"/>
        <v>2126383</v>
      </c>
      <c r="AI278" s="4">
        <f t="shared" si="58"/>
        <v>1567782</v>
      </c>
      <c r="AJ278" s="4">
        <f t="shared" si="59"/>
        <v>1311293</v>
      </c>
      <c r="AK278" s="5">
        <f t="shared" si="64"/>
        <v>1.0309251743218839E-2</v>
      </c>
      <c r="AL278" s="5">
        <f t="shared" si="65"/>
        <v>-3.921605837767006E-2</v>
      </c>
      <c r="AM278" s="5">
        <f t="shared" si="66"/>
        <v>-4.8635560976497794E-2</v>
      </c>
      <c r="AN278" s="5">
        <f t="shared" si="67"/>
        <v>-1.9805813921328408E-2</v>
      </c>
    </row>
    <row r="279" spans="2:40" x14ac:dyDescent="0.3">
      <c r="B279" s="3">
        <v>43742</v>
      </c>
      <c r="C279" s="4">
        <v>21065820</v>
      </c>
      <c r="D279" s="4">
        <v>5213790</v>
      </c>
      <c r="E279" s="4">
        <v>2064661</v>
      </c>
      <c r="F279" s="4">
        <v>1431842</v>
      </c>
      <c r="G279" s="7">
        <v>1127146</v>
      </c>
      <c r="H279" s="5">
        <f t="shared" si="55"/>
        <v>5.3505916218784741E-2</v>
      </c>
      <c r="I279" s="5">
        <f t="shared" si="60"/>
        <v>-5.8652468942478331E-2</v>
      </c>
      <c r="J279" s="5">
        <f t="shared" si="61"/>
        <v>1.0416695645367069E-2</v>
      </c>
      <c r="K279" s="5">
        <f t="shared" si="62"/>
        <v>-6.835710938419326E-2</v>
      </c>
      <c r="L279" s="5">
        <v>0.247499978638382</v>
      </c>
      <c r="M279" s="5">
        <v>0.39600003068784895</v>
      </c>
      <c r="N279" s="5">
        <v>0.69349980456840132</v>
      </c>
      <c r="O279" s="5">
        <v>0.78719998435581584</v>
      </c>
      <c r="P279" s="4">
        <f>VLOOKUP(B279,'Channel wise traffic'!$B$3:$F$368,2,FALSE)</f>
        <v>7583695</v>
      </c>
      <c r="Q279" s="4">
        <f>VLOOKUP(B279,'Channel wise traffic'!$B$3:$F$368,3,FALSE)</f>
        <v>5687771</v>
      </c>
      <c r="R279" s="4">
        <f>VLOOKUP(B279,'Channel wise traffic'!$B$3:$F$368,4,)</f>
        <v>2317240</v>
      </c>
      <c r="S279" s="4">
        <f>VLOOKUP(B279,'Channel wise traffic'!$B$3:$F$368,5,)</f>
        <v>5477113</v>
      </c>
      <c r="T279" s="5">
        <f>VLOOKUP(B279,'Channel wise traffic'!$B$3:$J$368,6,)</f>
        <v>1.0416744387324872E-2</v>
      </c>
      <c r="U279" s="5">
        <f>VLOOKUP(B279,'Channel wise traffic'!$B$3:$J$368,7,)</f>
        <v>1.0416699975520194E-2</v>
      </c>
      <c r="V279" s="5">
        <f>VLOOKUP(B279,'Channel wise traffic'!$B$3:$J$368,8,)</f>
        <v>1.0416634871853514E-2</v>
      </c>
      <c r="W279" s="5">
        <f>VLOOKUP(B279,'Channel wise traffic'!$B$3:$J$368,9,)</f>
        <v>1.0416651293351009E-2</v>
      </c>
      <c r="X279" s="4">
        <f>VLOOKUP(B279,'Supporting Data'!$B$3:$J$368,2,)</f>
        <v>389368</v>
      </c>
      <c r="Y279" s="5">
        <f>VLOOKUP(B279,'Supporting Data'!$B$3:$J$368,3,)</f>
        <v>0.19</v>
      </c>
      <c r="Z279" s="4">
        <f>VLOOKUP(B279,'Supporting Data'!$B$3:$J$368,4,)</f>
        <v>34</v>
      </c>
      <c r="AA279" s="4">
        <f>VLOOKUP(B279,'Supporting Data'!$B$3:$J$368,5,)</f>
        <v>22</v>
      </c>
      <c r="AB279" s="4">
        <f>VLOOKUP(B279,'Supporting Data'!$B$3:$J$368,6,)</f>
        <v>29</v>
      </c>
      <c r="AC279" s="4">
        <f>VLOOKUP(B279,'Supporting Data'!$B$3:$J$368,7,)</f>
        <v>357</v>
      </c>
      <c r="AD279" s="4">
        <f>VLOOKUP(B279,'Supporting Data'!$B$3:$J$368,8,)</f>
        <v>40</v>
      </c>
      <c r="AE279" s="5">
        <f>VLOOKUP(B279,'Supporting Data'!$B$3:$J$368,9,)</f>
        <v>0.94</v>
      </c>
      <c r="AF279" s="5">
        <f t="shared" si="63"/>
        <v>1.041669564536709E-2</v>
      </c>
      <c r="AG279" s="4">
        <f t="shared" si="56"/>
        <v>5213790</v>
      </c>
      <c r="AH279" s="4">
        <f t="shared" si="57"/>
        <v>2064661</v>
      </c>
      <c r="AI279" s="4">
        <f t="shared" si="58"/>
        <v>1431842</v>
      </c>
      <c r="AJ279" s="4">
        <f t="shared" si="59"/>
        <v>1127146</v>
      </c>
      <c r="AK279" s="5">
        <f t="shared" si="64"/>
        <v>3.1250074172296527E-2</v>
      </c>
      <c r="AL279" s="5">
        <f t="shared" si="65"/>
        <v>5.2512962308751465E-2</v>
      </c>
      <c r="AM279" s="5">
        <f t="shared" si="66"/>
        <v>-2.9235967793112216E-2</v>
      </c>
      <c r="AN279" s="5">
        <f t="shared" si="67"/>
        <v>-5.8652468942478331E-2</v>
      </c>
    </row>
    <row r="280" spans="2:40" x14ac:dyDescent="0.3">
      <c r="B280" s="3">
        <v>43743</v>
      </c>
      <c r="C280" s="4">
        <v>46236443</v>
      </c>
      <c r="D280" s="4">
        <v>9612556</v>
      </c>
      <c r="E280" s="4">
        <v>3235586</v>
      </c>
      <c r="F280" s="4">
        <v>2178196</v>
      </c>
      <c r="G280" s="7">
        <v>1648023</v>
      </c>
      <c r="H280" s="5">
        <f t="shared" si="55"/>
        <v>3.5643377670726097E-2</v>
      </c>
      <c r="I280" s="5">
        <f t="shared" si="60"/>
        <v>4.1273140835281552E-2</v>
      </c>
      <c r="J280" s="5">
        <f t="shared" si="61"/>
        <v>5.1020419528979843E-2</v>
      </c>
      <c r="K280" s="5">
        <f t="shared" si="62"/>
        <v>-9.2741097247820425E-3</v>
      </c>
      <c r="L280" s="5">
        <v>0.20789998919250774</v>
      </c>
      <c r="M280" s="5">
        <v>0.33659996363090111</v>
      </c>
      <c r="N280" s="5">
        <v>0.67319984695198953</v>
      </c>
      <c r="O280" s="5">
        <v>0.75659995702866045</v>
      </c>
      <c r="P280" s="4">
        <f>VLOOKUP(B280,'Channel wise traffic'!$B$3:$F$368,2,FALSE)</f>
        <v>16645119</v>
      </c>
      <c r="Q280" s="4">
        <f>VLOOKUP(B280,'Channel wise traffic'!$B$3:$F$368,3,FALSE)</f>
        <v>12483839</v>
      </c>
      <c r="R280" s="4">
        <f>VLOOKUP(B280,'Channel wise traffic'!$B$3:$F$368,4,)</f>
        <v>5086008</v>
      </c>
      <c r="S280" s="4">
        <f>VLOOKUP(B280,'Channel wise traffic'!$B$3:$F$368,5,)</f>
        <v>12021475</v>
      </c>
      <c r="T280" s="5">
        <f>VLOOKUP(B280,'Channel wise traffic'!$B$3:$J$368,6,)</f>
        <v>5.1020375947521623E-2</v>
      </c>
      <c r="U280" s="5">
        <f>VLOOKUP(B280,'Channel wise traffic'!$B$3:$J$368,7,)</f>
        <v>5.1020354899902642E-2</v>
      </c>
      <c r="V280" s="5">
        <f>VLOOKUP(B280,'Channel wise traffic'!$B$3:$J$368,8,)</f>
        <v>5.1020279534584212E-2</v>
      </c>
      <c r="W280" s="5">
        <f>VLOOKUP(B280,'Channel wise traffic'!$B$3:$J$368,9,)</f>
        <v>5.102043135860157E-2</v>
      </c>
      <c r="X280" s="4">
        <f>VLOOKUP(B280,'Supporting Data'!$B$3:$J$368,2,)</f>
        <v>409180</v>
      </c>
      <c r="Y280" s="5">
        <f>VLOOKUP(B280,'Supporting Data'!$B$3:$J$368,3,)</f>
        <v>0.19</v>
      </c>
      <c r="Z280" s="4">
        <f>VLOOKUP(B280,'Supporting Data'!$B$3:$J$368,4,)</f>
        <v>32</v>
      </c>
      <c r="AA280" s="4">
        <f>VLOOKUP(B280,'Supporting Data'!$B$3:$J$368,5,)</f>
        <v>21</v>
      </c>
      <c r="AB280" s="4">
        <f>VLOOKUP(B280,'Supporting Data'!$B$3:$J$368,6,)</f>
        <v>29</v>
      </c>
      <c r="AC280" s="4">
        <f>VLOOKUP(B280,'Supporting Data'!$B$3:$J$368,7,)</f>
        <v>382</v>
      </c>
      <c r="AD280" s="4">
        <f>VLOOKUP(B280,'Supporting Data'!$B$3:$J$368,8,)</f>
        <v>39</v>
      </c>
      <c r="AE280" s="5">
        <f>VLOOKUP(B280,'Supporting Data'!$B$3:$J$368,9,)</f>
        <v>0.95</v>
      </c>
      <c r="AF280" s="5">
        <f t="shared" si="63"/>
        <v>5.1020419528979788E-2</v>
      </c>
      <c r="AG280" s="4">
        <f t="shared" si="56"/>
        <v>9612556</v>
      </c>
      <c r="AH280" s="4">
        <f t="shared" si="57"/>
        <v>3235586.0000000005</v>
      </c>
      <c r="AI280" s="4">
        <f t="shared" si="58"/>
        <v>2178196</v>
      </c>
      <c r="AJ280" s="4">
        <f t="shared" si="59"/>
        <v>1648023</v>
      </c>
      <c r="AK280" s="5">
        <f t="shared" si="64"/>
        <v>4.0510223190172168E-2</v>
      </c>
      <c r="AL280" s="5">
        <f t="shared" si="65"/>
        <v>3.0105140837783928E-2</v>
      </c>
      <c r="AM280" s="5">
        <f t="shared" si="66"/>
        <v>1.9803857583020168E-2</v>
      </c>
      <c r="AN280" s="5">
        <f t="shared" si="67"/>
        <v>4.1273140835281552E-2</v>
      </c>
    </row>
    <row r="281" spans="2:40" x14ac:dyDescent="0.3">
      <c r="B281" s="3">
        <v>43744</v>
      </c>
      <c r="C281" s="4">
        <v>43543058</v>
      </c>
      <c r="D281" s="4">
        <v>9144042</v>
      </c>
      <c r="E281" s="4">
        <v>3140064</v>
      </c>
      <c r="F281" s="4">
        <v>2135243</v>
      </c>
      <c r="G281" s="7">
        <v>1698799</v>
      </c>
      <c r="H281" s="5">
        <f t="shared" si="55"/>
        <v>3.9014232762430233E-2</v>
      </c>
      <c r="I281" s="5">
        <f t="shared" si="60"/>
        <v>8.5402326831010456E-2</v>
      </c>
      <c r="J281" s="5">
        <f t="shared" si="61"/>
        <v>2.1052631332113103E-2</v>
      </c>
      <c r="K281" s="5">
        <f t="shared" si="62"/>
        <v>6.3022897668794764E-2</v>
      </c>
      <c r="L281" s="5">
        <v>0.2099999958661608</v>
      </c>
      <c r="M281" s="5">
        <v>0.34339999750657313</v>
      </c>
      <c r="N281" s="5">
        <v>0.67999983439827982</v>
      </c>
      <c r="O281" s="5">
        <v>0.79559984507618098</v>
      </c>
      <c r="P281" s="4">
        <f>VLOOKUP(B281,'Channel wise traffic'!$B$3:$F$368,2,FALSE)</f>
        <v>15675500</v>
      </c>
      <c r="Q281" s="4">
        <f>VLOOKUP(B281,'Channel wise traffic'!$B$3:$F$368,3,FALSE)</f>
        <v>11756625</v>
      </c>
      <c r="R281" s="4">
        <f>VLOOKUP(B281,'Channel wise traffic'!$B$3:$F$368,4,)</f>
        <v>4789736</v>
      </c>
      <c r="S281" s="4">
        <f>VLOOKUP(B281,'Channel wise traffic'!$B$3:$F$368,5,)</f>
        <v>11321195</v>
      </c>
      <c r="T281" s="5">
        <f>VLOOKUP(B281,'Channel wise traffic'!$B$3:$J$368,6,)</f>
        <v>2.1052619237229342E-2</v>
      </c>
      <c r="U281" s="5">
        <f>VLOOKUP(B281,'Channel wise traffic'!$B$3:$J$368,7,)</f>
        <v>2.1052574898466903E-2</v>
      </c>
      <c r="V281" s="5">
        <f>VLOOKUP(B281,'Channel wise traffic'!$B$3:$J$368,8,)</f>
        <v>2.1052752752197978E-2</v>
      </c>
      <c r="W281" s="5">
        <f>VLOOKUP(B281,'Channel wise traffic'!$B$3:$J$368,9,)</f>
        <v>2.105265911047205E-2</v>
      </c>
      <c r="X281" s="4">
        <f>VLOOKUP(B281,'Supporting Data'!$B$3:$J$368,2,)</f>
        <v>382705</v>
      </c>
      <c r="Y281" s="5">
        <f>VLOOKUP(B281,'Supporting Data'!$B$3:$J$368,3,)</f>
        <v>0.17</v>
      </c>
      <c r="Z281" s="4">
        <f>VLOOKUP(B281,'Supporting Data'!$B$3:$J$368,4,)</f>
        <v>31</v>
      </c>
      <c r="AA281" s="4">
        <f>VLOOKUP(B281,'Supporting Data'!$B$3:$J$368,5,)</f>
        <v>19</v>
      </c>
      <c r="AB281" s="4">
        <f>VLOOKUP(B281,'Supporting Data'!$B$3:$J$368,6,)</f>
        <v>30</v>
      </c>
      <c r="AC281" s="4">
        <f>VLOOKUP(B281,'Supporting Data'!$B$3:$J$368,7,)</f>
        <v>372</v>
      </c>
      <c r="AD281" s="4">
        <f>VLOOKUP(B281,'Supporting Data'!$B$3:$J$368,8,)</f>
        <v>31</v>
      </c>
      <c r="AE281" s="5">
        <f>VLOOKUP(B281,'Supporting Data'!$B$3:$J$368,9,)</f>
        <v>0.94</v>
      </c>
      <c r="AF281" s="5">
        <f t="shared" si="63"/>
        <v>2.1052631332113016E-2</v>
      </c>
      <c r="AG281" s="4">
        <f t="shared" si="56"/>
        <v>9144042</v>
      </c>
      <c r="AH281" s="4">
        <f t="shared" si="57"/>
        <v>3140064</v>
      </c>
      <c r="AI281" s="4">
        <f t="shared" si="58"/>
        <v>2135243</v>
      </c>
      <c r="AJ281" s="4">
        <f t="shared" si="59"/>
        <v>1698799</v>
      </c>
      <c r="AK281" s="5">
        <f t="shared" si="64"/>
        <v>3.1366294644116E-2</v>
      </c>
      <c r="AL281" s="5">
        <f t="shared" si="65"/>
        <v>5.2202241212112366E-2</v>
      </c>
      <c r="AM281" s="5">
        <f t="shared" si="66"/>
        <v>9.6043553405124937E-2</v>
      </c>
      <c r="AN281" s="5">
        <f t="shared" si="67"/>
        <v>8.5402326831010456E-2</v>
      </c>
    </row>
    <row r="282" spans="2:40" x14ac:dyDescent="0.3">
      <c r="B282" s="3">
        <v>43745</v>
      </c>
      <c r="C282" s="4">
        <v>21500167</v>
      </c>
      <c r="D282" s="4">
        <v>5643793</v>
      </c>
      <c r="E282" s="4">
        <v>2234942</v>
      </c>
      <c r="F282" s="4">
        <v>1631507</v>
      </c>
      <c r="G282" s="7">
        <v>1377971</v>
      </c>
      <c r="H282" s="5">
        <f t="shared" si="55"/>
        <v>6.4091176594116686E-2</v>
      </c>
      <c r="I282" s="5">
        <f t="shared" si="60"/>
        <v>0.11494806239309452</v>
      </c>
      <c r="J282" s="5">
        <f t="shared" si="61"/>
        <v>-9.9999815815380311E-3</v>
      </c>
      <c r="K282" s="5">
        <f t="shared" si="62"/>
        <v>0.12621014308084444</v>
      </c>
      <c r="L282" s="5">
        <v>0.26249996104681417</v>
      </c>
      <c r="M282" s="5">
        <v>0.39599999503879751</v>
      </c>
      <c r="N282" s="5">
        <v>0.72999970469032305</v>
      </c>
      <c r="O282" s="5">
        <v>0.84460011510830169</v>
      </c>
      <c r="P282" s="4">
        <f>VLOOKUP(B282,'Channel wise traffic'!$B$3:$F$368,2,FALSE)</f>
        <v>7740060</v>
      </c>
      <c r="Q282" s="4">
        <f>VLOOKUP(B282,'Channel wise traffic'!$B$3:$F$368,3,FALSE)</f>
        <v>5805045</v>
      </c>
      <c r="R282" s="4">
        <f>VLOOKUP(B282,'Channel wise traffic'!$B$3:$F$368,4,)</f>
        <v>2365018</v>
      </c>
      <c r="S282" s="4">
        <f>VLOOKUP(B282,'Channel wise traffic'!$B$3:$F$368,5,)</f>
        <v>5590043</v>
      </c>
      <c r="T282" s="5">
        <f>VLOOKUP(B282,'Channel wise traffic'!$B$3:$J$368,6,)</f>
        <v>-9.9999462794833072E-3</v>
      </c>
      <c r="U282" s="5">
        <f>VLOOKUP(B282,'Channel wise traffic'!$B$3:$J$368,7,)</f>
        <v>-9.9998618615166901E-3</v>
      </c>
      <c r="V282" s="5">
        <f>VLOOKUP(B282,'Channel wise traffic'!$B$3:$J$368,8,)</f>
        <v>-9.9999706978965985E-3</v>
      </c>
      <c r="W282" s="5">
        <f>VLOOKUP(B282,'Channel wise traffic'!$B$3:$J$368,9,)</f>
        <v>-9.9999858319513857E-3</v>
      </c>
      <c r="X282" s="4">
        <f>VLOOKUP(B282,'Supporting Data'!$B$3:$J$368,2,)</f>
        <v>402657</v>
      </c>
      <c r="Y282" s="5">
        <f>VLOOKUP(B282,'Supporting Data'!$B$3:$J$368,3,)</f>
        <v>0.18</v>
      </c>
      <c r="Z282" s="4">
        <f>VLOOKUP(B282,'Supporting Data'!$B$3:$J$368,4,)</f>
        <v>30</v>
      </c>
      <c r="AA282" s="4">
        <f>VLOOKUP(B282,'Supporting Data'!$B$3:$J$368,5,)</f>
        <v>19</v>
      </c>
      <c r="AB282" s="4">
        <f>VLOOKUP(B282,'Supporting Data'!$B$3:$J$368,6,)</f>
        <v>26</v>
      </c>
      <c r="AC282" s="4">
        <f>VLOOKUP(B282,'Supporting Data'!$B$3:$J$368,7,)</f>
        <v>388</v>
      </c>
      <c r="AD282" s="4">
        <f>VLOOKUP(B282,'Supporting Data'!$B$3:$J$368,8,)</f>
        <v>32</v>
      </c>
      <c r="AE282" s="5">
        <f>VLOOKUP(B282,'Supporting Data'!$B$3:$J$368,9,)</f>
        <v>0.91</v>
      </c>
      <c r="AF282" s="5">
        <f t="shared" si="63"/>
        <v>-9.999981581538071E-3</v>
      </c>
      <c r="AG282" s="4">
        <f t="shared" si="56"/>
        <v>5643792.9999999991</v>
      </c>
      <c r="AH282" s="4">
        <f t="shared" si="57"/>
        <v>2234942</v>
      </c>
      <c r="AI282" s="4">
        <f t="shared" si="58"/>
        <v>1631507</v>
      </c>
      <c r="AJ282" s="4">
        <f t="shared" si="59"/>
        <v>1377971</v>
      </c>
      <c r="AK282" s="5">
        <f t="shared" si="64"/>
        <v>4.99999906977453E-2</v>
      </c>
      <c r="AL282" s="5">
        <f t="shared" si="65"/>
        <v>3.9500171161516828E-2</v>
      </c>
      <c r="AM282" s="5">
        <f t="shared" si="66"/>
        <v>4.9999452960033164E-2</v>
      </c>
      <c r="AN282" s="5">
        <f t="shared" si="67"/>
        <v>0.11494806239309452</v>
      </c>
    </row>
    <row r="283" spans="2:40" x14ac:dyDescent="0.3">
      <c r="B283" s="3">
        <v>43746</v>
      </c>
      <c r="C283" s="4">
        <v>22368860</v>
      </c>
      <c r="D283" s="4">
        <v>5536293</v>
      </c>
      <c r="E283" s="4">
        <v>2303097</v>
      </c>
      <c r="F283" s="4">
        <v>1630823</v>
      </c>
      <c r="G283" s="7">
        <v>1270411</v>
      </c>
      <c r="H283" s="5">
        <f t="shared" si="55"/>
        <v>5.6793730212447123E-2</v>
      </c>
      <c r="I283" s="5">
        <f t="shared" si="60"/>
        <v>8.1779027429128126E-2</v>
      </c>
      <c r="J283" s="5">
        <f t="shared" si="61"/>
        <v>1.9801989677181275E-2</v>
      </c>
      <c r="K283" s="5">
        <f t="shared" si="62"/>
        <v>6.077359956079853E-2</v>
      </c>
      <c r="L283" s="5">
        <v>0.24750000670575076</v>
      </c>
      <c r="M283" s="5">
        <v>0.41599983960386488</v>
      </c>
      <c r="N283" s="5">
        <v>0.70810000620903069</v>
      </c>
      <c r="O283" s="5">
        <v>0.77899992825708242</v>
      </c>
      <c r="P283" s="4">
        <f>VLOOKUP(B283,'Channel wise traffic'!$B$3:$F$368,2,FALSE)</f>
        <v>8052789</v>
      </c>
      <c r="Q283" s="4">
        <f>VLOOKUP(B283,'Channel wise traffic'!$B$3:$F$368,3,FALSE)</f>
        <v>6039592</v>
      </c>
      <c r="R283" s="4">
        <f>VLOOKUP(B283,'Channel wise traffic'!$B$3:$F$368,4,)</f>
        <v>2460574</v>
      </c>
      <c r="S283" s="4">
        <f>VLOOKUP(B283,'Channel wise traffic'!$B$3:$F$368,5,)</f>
        <v>5815903</v>
      </c>
      <c r="T283" s="5">
        <f>VLOOKUP(B283,'Channel wise traffic'!$B$3:$J$368,6,)</f>
        <v>1.9802001513596457E-2</v>
      </c>
      <c r="U283" s="5">
        <f>VLOOKUP(B283,'Channel wise traffic'!$B$3:$J$368,7,)</f>
        <v>1.9802043726797613E-2</v>
      </c>
      <c r="V283" s="5">
        <f>VLOOKUP(B283,'Channel wise traffic'!$B$3:$J$368,8,)</f>
        <v>1.9801922748545753E-2</v>
      </c>
      <c r="W283" s="5">
        <f>VLOOKUP(B283,'Channel wise traffic'!$B$3:$J$368,9,)</f>
        <v>1.9801952420255287E-2</v>
      </c>
      <c r="X283" s="4">
        <f>VLOOKUP(B283,'Supporting Data'!$B$3:$J$368,2,)</f>
        <v>386505</v>
      </c>
      <c r="Y283" s="5">
        <f>VLOOKUP(B283,'Supporting Data'!$B$3:$J$368,3,)</f>
        <v>0.19</v>
      </c>
      <c r="Z283" s="4">
        <f>VLOOKUP(B283,'Supporting Data'!$B$3:$J$368,4,)</f>
        <v>38</v>
      </c>
      <c r="AA283" s="4">
        <f>VLOOKUP(B283,'Supporting Data'!$B$3:$J$368,5,)</f>
        <v>18</v>
      </c>
      <c r="AB283" s="4">
        <f>VLOOKUP(B283,'Supporting Data'!$B$3:$J$368,6,)</f>
        <v>29</v>
      </c>
      <c r="AC283" s="4">
        <f>VLOOKUP(B283,'Supporting Data'!$B$3:$J$368,7,)</f>
        <v>387</v>
      </c>
      <c r="AD283" s="4">
        <f>VLOOKUP(B283,'Supporting Data'!$B$3:$J$368,8,)</f>
        <v>39</v>
      </c>
      <c r="AE283" s="5">
        <f>VLOOKUP(B283,'Supporting Data'!$B$3:$J$368,9,)</f>
        <v>0.95</v>
      </c>
      <c r="AF283" s="5">
        <f t="shared" si="63"/>
        <v>1.9801989677181345E-2</v>
      </c>
      <c r="AG283" s="4">
        <f t="shared" si="56"/>
        <v>5536293</v>
      </c>
      <c r="AH283" s="4">
        <f t="shared" si="57"/>
        <v>2303097</v>
      </c>
      <c r="AI283" s="4">
        <f t="shared" si="58"/>
        <v>1630823</v>
      </c>
      <c r="AJ283" s="4">
        <f t="shared" si="59"/>
        <v>1270411</v>
      </c>
      <c r="AK283" s="5">
        <f t="shared" si="64"/>
        <v>4.082894178528429E-2</v>
      </c>
      <c r="AL283" s="5">
        <f t="shared" si="65"/>
        <v>0.10455308010094488</v>
      </c>
      <c r="AM283" s="5">
        <f t="shared" si="66"/>
        <v>0.10455313572035729</v>
      </c>
      <c r="AN283" s="5">
        <f t="shared" si="67"/>
        <v>8.1779027429128126E-2</v>
      </c>
    </row>
    <row r="284" spans="2:40" x14ac:dyDescent="0.3">
      <c r="B284" s="3">
        <v>43747</v>
      </c>
      <c r="C284" s="4">
        <v>20631473</v>
      </c>
      <c r="D284" s="4">
        <v>5415761</v>
      </c>
      <c r="E284" s="4">
        <v>2166304</v>
      </c>
      <c r="F284" s="4">
        <v>1660472</v>
      </c>
      <c r="G284" s="7">
        <v>1402435</v>
      </c>
      <c r="H284" s="5">
        <f t="shared" si="55"/>
        <v>6.7975514884468013E-2</v>
      </c>
      <c r="I284" s="5">
        <f t="shared" si="60"/>
        <v>0.21871070507745793</v>
      </c>
      <c r="J284" s="5">
        <f t="shared" si="61"/>
        <v>-4.0404058256849784E-2</v>
      </c>
      <c r="K284" s="5">
        <f>(H284/H277)-1</f>
        <v>0.27002486365627365</v>
      </c>
      <c r="L284" s="5">
        <v>0.2624999678888657</v>
      </c>
      <c r="M284" s="5">
        <v>0.39999992614149699</v>
      </c>
      <c r="N284" s="5">
        <v>0.76649999261414836</v>
      </c>
      <c r="O284" s="5">
        <v>0.84460021006075381</v>
      </c>
      <c r="P284" s="4">
        <f>VLOOKUP(B284,'Channel wise traffic'!$B$3:$F$368,2,FALSE)</f>
        <v>7427330</v>
      </c>
      <c r="Q284" s="4">
        <f>VLOOKUP(B284,'Channel wise traffic'!$B$3:$F$368,3,FALSE)</f>
        <v>5570497</v>
      </c>
      <c r="R284" s="4">
        <f>VLOOKUP(B284,'Channel wise traffic'!$B$3:$F$368,4,)</f>
        <v>2269462</v>
      </c>
      <c r="S284" s="4">
        <f>VLOOKUP(B284,'Channel wise traffic'!$B$3:$F$368,5,)</f>
        <v>5364183</v>
      </c>
      <c r="T284" s="5">
        <f>VLOOKUP(B284,'Channel wise traffic'!$B$3:$J$368,6,)</f>
        <v>-4.0404079554938854E-2</v>
      </c>
      <c r="U284" s="5">
        <f>VLOOKUP(B284,'Channel wise traffic'!$B$3:$J$368,7,)</f>
        <v>-4.0404165686915405E-2</v>
      </c>
      <c r="V284" s="5">
        <f>VLOOKUP(B284,'Channel wise traffic'!$B$3:$J$368,8,)</f>
        <v>-4.0403920815824668E-2</v>
      </c>
      <c r="W284" s="5">
        <f>VLOOKUP(B284,'Channel wise traffic'!$B$3:$J$368,9,)</f>
        <v>-4.0403982581171505E-2</v>
      </c>
      <c r="X284" s="4">
        <f>VLOOKUP(B284,'Supporting Data'!$B$3:$J$368,2,)</f>
        <v>382253</v>
      </c>
      <c r="Y284" s="5">
        <f>VLOOKUP(B284,'Supporting Data'!$B$3:$J$368,3,)</f>
        <v>0.19</v>
      </c>
      <c r="Z284" s="4">
        <f>VLOOKUP(B284,'Supporting Data'!$B$3:$J$368,4,)</f>
        <v>34</v>
      </c>
      <c r="AA284" s="4">
        <f>VLOOKUP(B284,'Supporting Data'!$B$3:$J$368,5,)</f>
        <v>19</v>
      </c>
      <c r="AB284" s="4">
        <f>VLOOKUP(B284,'Supporting Data'!$B$3:$J$368,6,)</f>
        <v>29</v>
      </c>
      <c r="AC284" s="4">
        <f>VLOOKUP(B284,'Supporting Data'!$B$3:$J$368,7,)</f>
        <v>366</v>
      </c>
      <c r="AD284" s="4">
        <f>VLOOKUP(B284,'Supporting Data'!$B$3:$J$368,8,)</f>
        <v>34</v>
      </c>
      <c r="AE284" s="5">
        <f>VLOOKUP(B284,'Supporting Data'!$B$3:$J$368,9,)</f>
        <v>0.91</v>
      </c>
      <c r="AF284" s="5">
        <f t="shared" si="63"/>
        <v>-4.0404058256849819E-2</v>
      </c>
      <c r="AG284" s="4">
        <f t="shared" si="56"/>
        <v>5415761</v>
      </c>
      <c r="AH284" s="4">
        <f t="shared" si="57"/>
        <v>2166304</v>
      </c>
      <c r="AI284" s="4">
        <f t="shared" si="58"/>
        <v>1660472</v>
      </c>
      <c r="AJ284" s="4">
        <f t="shared" si="59"/>
        <v>1402435</v>
      </c>
      <c r="AK284" s="5">
        <f t="shared" si="64"/>
        <v>2.8138561833417564E-2</v>
      </c>
      <c r="AL284" s="5">
        <f t="shared" si="65"/>
        <v>3.8523528413487051E-2</v>
      </c>
      <c r="AM284" s="5">
        <f t="shared" si="66"/>
        <v>0.1358850646894203</v>
      </c>
      <c r="AN284" s="5">
        <f t="shared" si="67"/>
        <v>0.21871070507745793</v>
      </c>
    </row>
    <row r="285" spans="2:40" x14ac:dyDescent="0.3">
      <c r="B285" s="3">
        <v>43748</v>
      </c>
      <c r="C285" s="4">
        <v>21282993</v>
      </c>
      <c r="D285" s="4">
        <v>5267540</v>
      </c>
      <c r="E285" s="4">
        <v>2022735</v>
      </c>
      <c r="F285" s="4">
        <v>1402767</v>
      </c>
      <c r="G285" s="7">
        <v>1127263</v>
      </c>
      <c r="H285" s="5">
        <f t="shared" si="55"/>
        <v>5.2965435829443727E-2</v>
      </c>
      <c r="I285" s="5">
        <f t="shared" si="60"/>
        <v>-0.14034239487284683</v>
      </c>
      <c r="J285" s="5">
        <f t="shared" si="61"/>
        <v>0</v>
      </c>
      <c r="K285" s="5">
        <f t="shared" si="62"/>
        <v>-0.14034239487284683</v>
      </c>
      <c r="L285" s="5">
        <v>0.2474999639383427</v>
      </c>
      <c r="M285" s="5">
        <v>0.38399993165690244</v>
      </c>
      <c r="N285" s="5">
        <v>0.69350013719048709</v>
      </c>
      <c r="O285" s="5">
        <v>0.80359959993355989</v>
      </c>
      <c r="P285" s="4">
        <f>VLOOKUP(B285,'Channel wise traffic'!$B$3:$F$368,2,FALSE)</f>
        <v>7661877</v>
      </c>
      <c r="Q285" s="4">
        <f>VLOOKUP(B285,'Channel wise traffic'!$B$3:$F$368,3,FALSE)</f>
        <v>5746408</v>
      </c>
      <c r="R285" s="4">
        <f>VLOOKUP(B285,'Channel wise traffic'!$B$3:$F$368,4,)</f>
        <v>2341129</v>
      </c>
      <c r="S285" s="4">
        <f>VLOOKUP(B285,'Channel wise traffic'!$B$3:$F$368,5,)</f>
        <v>5533578</v>
      </c>
      <c r="T285" s="5">
        <f>VLOOKUP(B285,'Channel wise traffic'!$B$3:$J$368,6,)</f>
        <v>0</v>
      </c>
      <c r="U285" s="5">
        <f>VLOOKUP(B285,'Channel wise traffic'!$B$3:$J$368,7,)</f>
        <v>0</v>
      </c>
      <c r="V285" s="5">
        <f>VLOOKUP(B285,'Channel wise traffic'!$B$3:$J$368,8,)</f>
        <v>0</v>
      </c>
      <c r="W285" s="5">
        <f>VLOOKUP(B285,'Channel wise traffic'!$B$3:$J$368,9,)</f>
        <v>0</v>
      </c>
      <c r="X285" s="4">
        <f>VLOOKUP(B285,'Supporting Data'!$B$3:$J$368,2,)</f>
        <v>408424</v>
      </c>
      <c r="Y285" s="5">
        <f>VLOOKUP(B285,'Supporting Data'!$B$3:$J$368,3,)</f>
        <v>0.17</v>
      </c>
      <c r="Z285" s="4">
        <f>VLOOKUP(B285,'Supporting Data'!$B$3:$J$368,4,)</f>
        <v>33</v>
      </c>
      <c r="AA285" s="4">
        <f>VLOOKUP(B285,'Supporting Data'!$B$3:$J$368,5,)</f>
        <v>22</v>
      </c>
      <c r="AB285" s="4">
        <f>VLOOKUP(B285,'Supporting Data'!$B$3:$J$368,6,)</f>
        <v>29</v>
      </c>
      <c r="AC285" s="4">
        <f>VLOOKUP(B285,'Supporting Data'!$B$3:$J$368,7,)</f>
        <v>368</v>
      </c>
      <c r="AD285" s="4">
        <f>VLOOKUP(B285,'Supporting Data'!$B$3:$J$368,8,)</f>
        <v>30</v>
      </c>
      <c r="AE285" s="5">
        <f>VLOOKUP(B285,'Supporting Data'!$B$3:$J$368,9,)</f>
        <v>0.93</v>
      </c>
      <c r="AF285" s="5">
        <f t="shared" si="63"/>
        <v>0</v>
      </c>
      <c r="AG285" s="4">
        <f t="shared" si="56"/>
        <v>5267540</v>
      </c>
      <c r="AH285" s="4">
        <f t="shared" si="57"/>
        <v>2022734.9999999998</v>
      </c>
      <c r="AI285" s="4">
        <f t="shared" si="58"/>
        <v>1402767</v>
      </c>
      <c r="AJ285" s="4">
        <f t="shared" si="59"/>
        <v>1127263</v>
      </c>
      <c r="AK285" s="5">
        <f t="shared" si="64"/>
        <v>-3.8834969171789524E-2</v>
      </c>
      <c r="AL285" s="5">
        <f t="shared" si="65"/>
        <v>-4.8743805796039652E-2</v>
      </c>
      <c r="AM285" s="5">
        <f t="shared" si="66"/>
        <v>-0.10525379166236126</v>
      </c>
      <c r="AN285" s="5">
        <f t="shared" si="67"/>
        <v>-0.14034239487284683</v>
      </c>
    </row>
    <row r="286" spans="2:40" x14ac:dyDescent="0.3">
      <c r="B286" s="3">
        <v>43749</v>
      </c>
      <c r="C286" s="4">
        <v>21282993</v>
      </c>
      <c r="D286" s="4">
        <v>5267540</v>
      </c>
      <c r="E286" s="4">
        <v>2043805</v>
      </c>
      <c r="F286" s="4">
        <v>1536737</v>
      </c>
      <c r="G286" s="7">
        <v>1234922</v>
      </c>
      <c r="H286" s="5">
        <f t="shared" si="55"/>
        <v>5.8023887899601341E-2</v>
      </c>
      <c r="I286" s="5">
        <f t="shared" si="60"/>
        <v>9.5618491304586994E-2</v>
      </c>
      <c r="J286" s="5">
        <f t="shared" si="61"/>
        <v>1.0309259264533743E-2</v>
      </c>
      <c r="K286" s="5">
        <f t="shared" si="62"/>
        <v>8.443873126744883E-2</v>
      </c>
      <c r="L286" s="5">
        <v>0.2474999639383427</v>
      </c>
      <c r="M286" s="5">
        <v>0.38799990128219247</v>
      </c>
      <c r="N286" s="5">
        <v>0.75190001003031115</v>
      </c>
      <c r="O286" s="5">
        <v>0.80360009552708112</v>
      </c>
      <c r="P286" s="4">
        <f>VLOOKUP(B286,'Channel wise traffic'!$B$3:$F$368,2,FALSE)</f>
        <v>7661877</v>
      </c>
      <c r="Q286" s="4">
        <f>VLOOKUP(B286,'Channel wise traffic'!$B$3:$F$368,3,FALSE)</f>
        <v>5746408</v>
      </c>
      <c r="R286" s="4">
        <f>VLOOKUP(B286,'Channel wise traffic'!$B$3:$F$368,4,)</f>
        <v>2341129</v>
      </c>
      <c r="S286" s="4">
        <f>VLOOKUP(B286,'Channel wise traffic'!$B$3:$F$368,5,)</f>
        <v>5533578</v>
      </c>
      <c r="T286" s="5">
        <f>VLOOKUP(B286,'Channel wise traffic'!$B$3:$J$368,6,)</f>
        <v>1.0309222615097369E-2</v>
      </c>
      <c r="U286" s="5">
        <f>VLOOKUP(B286,'Channel wise traffic'!$B$3:$J$368,7,)</f>
        <v>1.0309310976127639E-2</v>
      </c>
      <c r="V286" s="5">
        <f>VLOOKUP(B286,'Channel wise traffic'!$B$3:$J$368,8,)</f>
        <v>1.0309247207885175E-2</v>
      </c>
      <c r="W286" s="5">
        <f>VLOOKUP(B286,'Channel wise traffic'!$B$3:$J$368,9,)</f>
        <v>1.0309263292541226E-2</v>
      </c>
      <c r="X286" s="4">
        <f>VLOOKUP(B286,'Supporting Data'!$B$3:$J$368,2,)</f>
        <v>388464</v>
      </c>
      <c r="Y286" s="5">
        <f>VLOOKUP(B286,'Supporting Data'!$B$3:$J$368,3,)</f>
        <v>0.18</v>
      </c>
      <c r="Z286" s="4">
        <f>VLOOKUP(B286,'Supporting Data'!$B$3:$J$368,4,)</f>
        <v>31</v>
      </c>
      <c r="AA286" s="4">
        <f>VLOOKUP(B286,'Supporting Data'!$B$3:$J$368,5,)</f>
        <v>19</v>
      </c>
      <c r="AB286" s="4">
        <f>VLOOKUP(B286,'Supporting Data'!$B$3:$J$368,6,)</f>
        <v>25</v>
      </c>
      <c r="AC286" s="4">
        <f>VLOOKUP(B286,'Supporting Data'!$B$3:$J$368,7,)</f>
        <v>384</v>
      </c>
      <c r="AD286" s="4">
        <f>VLOOKUP(B286,'Supporting Data'!$B$3:$J$368,8,)</f>
        <v>30</v>
      </c>
      <c r="AE286" s="5">
        <f>VLOOKUP(B286,'Supporting Data'!$B$3:$J$368,9,)</f>
        <v>0.95</v>
      </c>
      <c r="AF286" s="5">
        <f t="shared" si="63"/>
        <v>1.0309259264533733E-2</v>
      </c>
      <c r="AG286" s="4">
        <f t="shared" si="56"/>
        <v>5267540</v>
      </c>
      <c r="AH286" s="4">
        <f t="shared" si="57"/>
        <v>2043805.0000000002</v>
      </c>
      <c r="AI286" s="4">
        <f t="shared" si="58"/>
        <v>1536737</v>
      </c>
      <c r="AJ286" s="4">
        <f t="shared" si="59"/>
        <v>1234922</v>
      </c>
      <c r="AK286" s="5">
        <f t="shared" si="64"/>
        <v>1.0309199258121238E-2</v>
      </c>
      <c r="AL286" s="5">
        <f t="shared" si="65"/>
        <v>-1.0101416164687405E-2</v>
      </c>
      <c r="AM286" s="5">
        <f t="shared" si="66"/>
        <v>7.3258781345986401E-2</v>
      </c>
      <c r="AN286" s="5">
        <f t="shared" si="67"/>
        <v>9.5618491304586994E-2</v>
      </c>
    </row>
    <row r="287" spans="2:40" x14ac:dyDescent="0.3">
      <c r="B287" s="3">
        <v>43750</v>
      </c>
      <c r="C287" s="4">
        <v>45338648</v>
      </c>
      <c r="D287" s="4">
        <v>9045060</v>
      </c>
      <c r="E287" s="4">
        <v>2983060</v>
      </c>
      <c r="F287" s="4">
        <v>2028481</v>
      </c>
      <c r="G287" s="7">
        <v>1645504</v>
      </c>
      <c r="H287" s="5">
        <f t="shared" si="55"/>
        <v>3.6293627458851445E-2</v>
      </c>
      <c r="I287" s="5">
        <f t="shared" si="60"/>
        <v>-1.5284980852815488E-3</v>
      </c>
      <c r="J287" s="5">
        <f t="shared" si="61"/>
        <v>-1.9417475518175187E-2</v>
      </c>
      <c r="K287" s="5">
        <f t="shared" si="62"/>
        <v>1.824321460587619E-2</v>
      </c>
      <c r="L287" s="5">
        <v>0.19949999391247838</v>
      </c>
      <c r="M287" s="5">
        <v>0.3297999128806221</v>
      </c>
      <c r="N287" s="5">
        <v>0.68000006704524885</v>
      </c>
      <c r="O287" s="5">
        <v>0.81120010490608485</v>
      </c>
      <c r="P287" s="4">
        <f>VLOOKUP(B287,'Channel wise traffic'!$B$3:$F$368,2,FALSE)</f>
        <v>16321913</v>
      </c>
      <c r="Q287" s="4">
        <f>VLOOKUP(B287,'Channel wise traffic'!$B$3:$F$368,3,FALSE)</f>
        <v>12241435</v>
      </c>
      <c r="R287" s="4">
        <f>VLOOKUP(B287,'Channel wise traffic'!$B$3:$F$368,4,)</f>
        <v>4987251</v>
      </c>
      <c r="S287" s="4">
        <f>VLOOKUP(B287,'Channel wise traffic'!$B$3:$F$368,5,)</f>
        <v>11788048</v>
      </c>
      <c r="T287" s="5">
        <f>VLOOKUP(B287,'Channel wise traffic'!$B$3:$J$368,6,)</f>
        <v>-1.941746406258793E-2</v>
      </c>
      <c r="U287" s="5">
        <f>VLOOKUP(B287,'Channel wise traffic'!$B$3:$J$368,7,)</f>
        <v>-1.9417424399657879E-2</v>
      </c>
      <c r="V287" s="5">
        <f>VLOOKUP(B287,'Channel wise traffic'!$B$3:$J$368,8,)</f>
        <v>-1.9417389827149356E-2</v>
      </c>
      <c r="W287" s="5">
        <f>VLOOKUP(B287,'Channel wise traffic'!$B$3:$J$368,9,)</f>
        <v>-1.9417500764257301E-2</v>
      </c>
      <c r="X287" s="4">
        <f>VLOOKUP(B287,'Supporting Data'!$B$3:$J$368,2,)</f>
        <v>387248</v>
      </c>
      <c r="Y287" s="5">
        <f>VLOOKUP(B287,'Supporting Data'!$B$3:$J$368,3,)</f>
        <v>0.17</v>
      </c>
      <c r="Z287" s="4">
        <f>VLOOKUP(B287,'Supporting Data'!$B$3:$J$368,4,)</f>
        <v>33</v>
      </c>
      <c r="AA287" s="4">
        <f>VLOOKUP(B287,'Supporting Data'!$B$3:$J$368,5,)</f>
        <v>17</v>
      </c>
      <c r="AB287" s="4">
        <f>VLOOKUP(B287,'Supporting Data'!$B$3:$J$368,6,)</f>
        <v>27</v>
      </c>
      <c r="AC287" s="4">
        <f>VLOOKUP(B287,'Supporting Data'!$B$3:$J$368,7,)</f>
        <v>360</v>
      </c>
      <c r="AD287" s="4">
        <f>VLOOKUP(B287,'Supporting Data'!$B$3:$J$368,8,)</f>
        <v>39</v>
      </c>
      <c r="AE287" s="5">
        <f>VLOOKUP(B287,'Supporting Data'!$B$3:$J$368,9,)</f>
        <v>0.95</v>
      </c>
      <c r="AF287" s="5">
        <f t="shared" si="63"/>
        <v>-1.9417475518175131E-2</v>
      </c>
      <c r="AG287" s="4">
        <f t="shared" si="56"/>
        <v>9045060</v>
      </c>
      <c r="AH287" s="4">
        <f t="shared" si="57"/>
        <v>2983059.9999999995</v>
      </c>
      <c r="AI287" s="4">
        <f t="shared" si="58"/>
        <v>2028481</v>
      </c>
      <c r="AJ287" s="4">
        <f t="shared" si="59"/>
        <v>1645504</v>
      </c>
      <c r="AK287" s="5">
        <f t="shared" si="64"/>
        <v>-5.9036951254172187E-2</v>
      </c>
      <c r="AL287" s="5">
        <f t="shared" si="65"/>
        <v>-7.8046449700301834E-2</v>
      </c>
      <c r="AM287" s="5">
        <f t="shared" si="66"/>
        <v>-6.8733484039085524E-2</v>
      </c>
      <c r="AN287" s="5">
        <f t="shared" si="67"/>
        <v>-1.5284980852815488E-3</v>
      </c>
    </row>
    <row r="288" spans="2:40" x14ac:dyDescent="0.3">
      <c r="B288" s="3">
        <v>43751</v>
      </c>
      <c r="C288" s="4">
        <v>43543058</v>
      </c>
      <c r="D288" s="4">
        <v>9509803</v>
      </c>
      <c r="E288" s="4">
        <v>3104000</v>
      </c>
      <c r="F288" s="4">
        <v>2089612</v>
      </c>
      <c r="G288" s="7">
        <v>1678794</v>
      </c>
      <c r="H288" s="5">
        <f t="shared" si="55"/>
        <v>3.8554802467020116E-2</v>
      </c>
      <c r="I288" s="5">
        <f t="shared" si="60"/>
        <v>-1.1775966432756357E-2</v>
      </c>
      <c r="J288" s="5">
        <f t="shared" si="61"/>
        <v>0</v>
      </c>
      <c r="K288" s="5">
        <f t="shared" si="62"/>
        <v>-1.1775966432756246E-2</v>
      </c>
      <c r="L288" s="5">
        <v>0.21839998008408137</v>
      </c>
      <c r="M288" s="5">
        <v>0.32640003163051851</v>
      </c>
      <c r="N288" s="5">
        <v>0.67319974226804125</v>
      </c>
      <c r="O288" s="5">
        <v>0.80339986562098609</v>
      </c>
      <c r="P288" s="4">
        <f>VLOOKUP(B288,'Channel wise traffic'!$B$3:$F$368,2,FALSE)</f>
        <v>15675500</v>
      </c>
      <c r="Q288" s="4">
        <f>VLOOKUP(B288,'Channel wise traffic'!$B$3:$F$368,3,FALSE)</f>
        <v>11756625</v>
      </c>
      <c r="R288" s="4">
        <f>VLOOKUP(B288,'Channel wise traffic'!$B$3:$F$368,4,)</f>
        <v>4789736</v>
      </c>
      <c r="S288" s="4">
        <f>VLOOKUP(B288,'Channel wise traffic'!$B$3:$F$368,5,)</f>
        <v>11321195</v>
      </c>
      <c r="T288" s="5">
        <f>VLOOKUP(B288,'Channel wise traffic'!$B$3:$J$368,6,)</f>
        <v>0</v>
      </c>
      <c r="U288" s="5">
        <f>VLOOKUP(B288,'Channel wise traffic'!$B$3:$J$368,7,)</f>
        <v>0</v>
      </c>
      <c r="V288" s="5">
        <f>VLOOKUP(B288,'Channel wise traffic'!$B$3:$J$368,8,)</f>
        <v>0</v>
      </c>
      <c r="W288" s="5">
        <f>VLOOKUP(B288,'Channel wise traffic'!$B$3:$J$368,9,)</f>
        <v>0</v>
      </c>
      <c r="X288" s="4">
        <f>VLOOKUP(B288,'Supporting Data'!$B$3:$J$368,2,)</f>
        <v>404505</v>
      </c>
      <c r="Y288" s="5">
        <f>VLOOKUP(B288,'Supporting Data'!$B$3:$J$368,3,)</f>
        <v>0.19</v>
      </c>
      <c r="Z288" s="4">
        <f>VLOOKUP(B288,'Supporting Data'!$B$3:$J$368,4,)</f>
        <v>32</v>
      </c>
      <c r="AA288" s="4">
        <f>VLOOKUP(B288,'Supporting Data'!$B$3:$J$368,5,)</f>
        <v>21</v>
      </c>
      <c r="AB288" s="4">
        <f>VLOOKUP(B288,'Supporting Data'!$B$3:$J$368,6,)</f>
        <v>27</v>
      </c>
      <c r="AC288" s="4">
        <f>VLOOKUP(B288,'Supporting Data'!$B$3:$J$368,7,)</f>
        <v>387</v>
      </c>
      <c r="AD288" s="4">
        <f>VLOOKUP(B288,'Supporting Data'!$B$3:$J$368,8,)</f>
        <v>36</v>
      </c>
      <c r="AE288" s="5">
        <f>VLOOKUP(B288,'Supporting Data'!$B$3:$J$368,9,)</f>
        <v>0.95</v>
      </c>
      <c r="AF288" s="5">
        <f t="shared" si="63"/>
        <v>0</v>
      </c>
      <c r="AG288" s="4">
        <f t="shared" si="56"/>
        <v>9509803</v>
      </c>
      <c r="AH288" s="4">
        <f t="shared" si="57"/>
        <v>3104000</v>
      </c>
      <c r="AI288" s="4">
        <f t="shared" si="58"/>
        <v>2089612</v>
      </c>
      <c r="AJ288" s="4">
        <f t="shared" si="59"/>
        <v>1678794</v>
      </c>
      <c r="AK288" s="5">
        <f t="shared" si="64"/>
        <v>3.9999925634637279E-2</v>
      </c>
      <c r="AL288" s="5">
        <f t="shared" si="65"/>
        <v>-1.1485116226930381E-2</v>
      </c>
      <c r="AM288" s="5">
        <f t="shared" si="66"/>
        <v>-2.1370401401620276E-2</v>
      </c>
      <c r="AN288" s="5">
        <f t="shared" si="67"/>
        <v>-1.1775966432756357E-2</v>
      </c>
    </row>
    <row r="289" spans="2:40" x14ac:dyDescent="0.3">
      <c r="B289" s="3">
        <v>43752</v>
      </c>
      <c r="C289" s="4">
        <v>20848646</v>
      </c>
      <c r="D289" s="4">
        <v>5107918</v>
      </c>
      <c r="E289" s="4">
        <v>1981872</v>
      </c>
      <c r="F289" s="4">
        <v>1403363</v>
      </c>
      <c r="G289" s="7">
        <v>1104728</v>
      </c>
      <c r="H289" s="5">
        <f t="shared" si="55"/>
        <v>5.2987997398008482E-2</v>
      </c>
      <c r="I289" s="5">
        <f t="shared" si="60"/>
        <v>-0.19829372316253391</v>
      </c>
      <c r="J289" s="5">
        <f t="shared" si="61"/>
        <v>-3.0303066948270674E-2</v>
      </c>
      <c r="K289" s="5">
        <f t="shared" si="62"/>
        <v>-0.17324037076778254</v>
      </c>
      <c r="L289" s="5">
        <v>0.2449999870495187</v>
      </c>
      <c r="M289" s="5">
        <v>0.38799996397749531</v>
      </c>
      <c r="N289" s="5">
        <v>0.70809971582423081</v>
      </c>
      <c r="O289" s="5">
        <v>0.78720046060783988</v>
      </c>
      <c r="P289" s="4">
        <f>VLOOKUP(B289,'Channel wise traffic'!$B$3:$F$368,2,FALSE)</f>
        <v>7505512</v>
      </c>
      <c r="Q289" s="4">
        <f>VLOOKUP(B289,'Channel wise traffic'!$B$3:$F$368,3,FALSE)</f>
        <v>5629134</v>
      </c>
      <c r="R289" s="4">
        <f>VLOOKUP(B289,'Channel wise traffic'!$B$3:$F$368,4,)</f>
        <v>2293351</v>
      </c>
      <c r="S289" s="4">
        <f>VLOOKUP(B289,'Channel wise traffic'!$B$3:$F$368,5,)</f>
        <v>5420648</v>
      </c>
      <c r="T289" s="5">
        <f>VLOOKUP(B289,'Channel wise traffic'!$B$3:$J$368,6,)</f>
        <v>-3.0303124265186554E-2</v>
      </c>
      <c r="U289" s="5">
        <f>VLOOKUP(B289,'Channel wise traffic'!$B$3:$J$368,7,)</f>
        <v>-3.0303124265186554E-2</v>
      </c>
      <c r="V289" s="5">
        <f>VLOOKUP(B289,'Channel wise traffic'!$B$3:$J$368,8,)</f>
        <v>-3.0302940611868445E-2</v>
      </c>
      <c r="W289" s="5">
        <f>VLOOKUP(B289,'Channel wise traffic'!$B$3:$J$368,9,)</f>
        <v>-3.0302986935878629E-2</v>
      </c>
      <c r="X289" s="4">
        <f>VLOOKUP(B289,'Supporting Data'!$B$3:$J$368,2,)</f>
        <v>401477</v>
      </c>
      <c r="Y289" s="5">
        <f>VLOOKUP(B289,'Supporting Data'!$B$3:$J$368,3,)</f>
        <v>0.18</v>
      </c>
      <c r="Z289" s="4">
        <f>VLOOKUP(B289,'Supporting Data'!$B$3:$J$368,4,)</f>
        <v>31</v>
      </c>
      <c r="AA289" s="4">
        <f>VLOOKUP(B289,'Supporting Data'!$B$3:$J$368,5,)</f>
        <v>21</v>
      </c>
      <c r="AB289" s="4">
        <f>VLOOKUP(B289,'Supporting Data'!$B$3:$J$368,6,)</f>
        <v>25</v>
      </c>
      <c r="AC289" s="4">
        <f>VLOOKUP(B289,'Supporting Data'!$B$3:$J$368,7,)</f>
        <v>362</v>
      </c>
      <c r="AD289" s="4">
        <f>VLOOKUP(B289,'Supporting Data'!$B$3:$J$368,8,)</f>
        <v>36</v>
      </c>
      <c r="AE289" s="5">
        <f>VLOOKUP(B289,'Supporting Data'!$B$3:$J$368,9,)</f>
        <v>0.93</v>
      </c>
      <c r="AF289" s="5">
        <f t="shared" si="63"/>
        <v>-3.0303066948270681E-2</v>
      </c>
      <c r="AG289" s="4">
        <f t="shared" si="56"/>
        <v>5107918</v>
      </c>
      <c r="AH289" s="4">
        <f t="shared" si="57"/>
        <v>1981872</v>
      </c>
      <c r="AI289" s="4">
        <f t="shared" si="58"/>
        <v>1403363</v>
      </c>
      <c r="AJ289" s="4">
        <f t="shared" si="59"/>
        <v>1104728</v>
      </c>
      <c r="AK289" s="5">
        <f t="shared" si="64"/>
        <v>-9.4949442688631369E-2</v>
      </c>
      <c r="AL289" s="5">
        <f t="shared" si="65"/>
        <v>-0.11323336355037406</v>
      </c>
      <c r="AM289" s="5">
        <f t="shared" si="66"/>
        <v>-0.13983635988077281</v>
      </c>
      <c r="AN289" s="5">
        <f t="shared" si="67"/>
        <v>-0.19829372316253391</v>
      </c>
    </row>
    <row r="290" spans="2:40" x14ac:dyDescent="0.3">
      <c r="B290" s="3">
        <v>43753</v>
      </c>
      <c r="C290" s="4">
        <v>21934513</v>
      </c>
      <c r="D290" s="4">
        <v>5209447</v>
      </c>
      <c r="E290" s="4">
        <v>2000427</v>
      </c>
      <c r="F290" s="4">
        <v>1416502</v>
      </c>
      <c r="G290" s="7">
        <v>1126686</v>
      </c>
      <c r="H290" s="5">
        <f t="shared" si="55"/>
        <v>5.1365899940427215E-2</v>
      </c>
      <c r="I290" s="5">
        <f t="shared" si="60"/>
        <v>-0.11313267910935909</v>
      </c>
      <c r="J290" s="5">
        <f t="shared" si="61"/>
        <v>-1.9417484842768062E-2</v>
      </c>
      <c r="K290" s="5">
        <f t="shared" si="62"/>
        <v>-9.557094157605317E-2</v>
      </c>
      <c r="L290" s="5">
        <v>0.23750000740841615</v>
      </c>
      <c r="M290" s="5">
        <v>0.38399987561059745</v>
      </c>
      <c r="N290" s="5">
        <v>0.70809982068828303</v>
      </c>
      <c r="O290" s="5">
        <v>0.79540021828419583</v>
      </c>
      <c r="P290" s="4">
        <f>VLOOKUP(B290,'Channel wise traffic'!$B$3:$F$368,2,FALSE)</f>
        <v>7896424</v>
      </c>
      <c r="Q290" s="4">
        <f>VLOOKUP(B290,'Channel wise traffic'!$B$3:$F$368,3,FALSE)</f>
        <v>5922318</v>
      </c>
      <c r="R290" s="4">
        <f>VLOOKUP(B290,'Channel wise traffic'!$B$3:$F$368,4,)</f>
        <v>2412796</v>
      </c>
      <c r="S290" s="4">
        <f>VLOOKUP(B290,'Channel wise traffic'!$B$3:$F$368,5,)</f>
        <v>5702973</v>
      </c>
      <c r="T290" s="5">
        <f>VLOOKUP(B290,'Channel wise traffic'!$B$3:$J$368,6,)</f>
        <v>-1.9417496223979036E-2</v>
      </c>
      <c r="U290" s="5">
        <f>VLOOKUP(B290,'Channel wise traffic'!$B$3:$J$368,7,)</f>
        <v>-1.9417536813745029E-2</v>
      </c>
      <c r="V290" s="5">
        <f>VLOOKUP(B290,'Channel wise traffic'!$B$3:$J$368,8,)</f>
        <v>-1.941742048806494E-2</v>
      </c>
      <c r="W290" s="5">
        <f>VLOOKUP(B290,'Channel wise traffic'!$B$3:$J$368,9,)</f>
        <v>-1.9417449018664823E-2</v>
      </c>
      <c r="X290" s="4">
        <f>VLOOKUP(B290,'Supporting Data'!$B$3:$J$368,2,)</f>
        <v>402669</v>
      </c>
      <c r="Y290" s="5">
        <f>VLOOKUP(B290,'Supporting Data'!$B$3:$J$368,3,)</f>
        <v>0.19</v>
      </c>
      <c r="Z290" s="4">
        <f>VLOOKUP(B290,'Supporting Data'!$B$3:$J$368,4,)</f>
        <v>35</v>
      </c>
      <c r="AA290" s="4">
        <f>VLOOKUP(B290,'Supporting Data'!$B$3:$J$368,5,)</f>
        <v>17</v>
      </c>
      <c r="AB290" s="4">
        <f>VLOOKUP(B290,'Supporting Data'!$B$3:$J$368,6,)</f>
        <v>25</v>
      </c>
      <c r="AC290" s="4">
        <f>VLOOKUP(B290,'Supporting Data'!$B$3:$J$368,7,)</f>
        <v>394</v>
      </c>
      <c r="AD290" s="4">
        <f>VLOOKUP(B290,'Supporting Data'!$B$3:$J$368,8,)</f>
        <v>32</v>
      </c>
      <c r="AE290" s="5">
        <f>VLOOKUP(B290,'Supporting Data'!$B$3:$J$368,9,)</f>
        <v>0.91</v>
      </c>
      <c r="AF290" s="5">
        <f t="shared" si="63"/>
        <v>-1.9417484842768028E-2</v>
      </c>
      <c r="AG290" s="4">
        <f t="shared" si="56"/>
        <v>5209447</v>
      </c>
      <c r="AH290" s="4">
        <f t="shared" si="57"/>
        <v>2000427</v>
      </c>
      <c r="AI290" s="4">
        <f t="shared" si="58"/>
        <v>1416502</v>
      </c>
      <c r="AJ290" s="4">
        <f t="shared" si="59"/>
        <v>1126686</v>
      </c>
      <c r="AK290" s="5">
        <f t="shared" si="64"/>
        <v>-5.9036976547303444E-2</v>
      </c>
      <c r="AL290" s="5">
        <f t="shared" si="65"/>
        <v>-0.1314186940454527</v>
      </c>
      <c r="AM290" s="5">
        <f t="shared" si="66"/>
        <v>-0.13141892161197133</v>
      </c>
      <c r="AN290" s="5">
        <f t="shared" si="67"/>
        <v>-0.11313267910935909</v>
      </c>
    </row>
    <row r="291" spans="2:40" x14ac:dyDescent="0.3">
      <c r="B291" s="3">
        <v>43754</v>
      </c>
      <c r="C291" s="4">
        <v>20631473</v>
      </c>
      <c r="D291" s="4">
        <v>5364183</v>
      </c>
      <c r="E291" s="4">
        <v>2252956</v>
      </c>
      <c r="F291" s="4">
        <v>1644658</v>
      </c>
      <c r="G291" s="7">
        <v>1308161</v>
      </c>
      <c r="H291" s="5">
        <f t="shared" si="55"/>
        <v>6.3406088358305773E-2</v>
      </c>
      <c r="I291" s="5">
        <f t="shared" si="60"/>
        <v>-6.7221653766484701E-2</v>
      </c>
      <c r="J291" s="5">
        <f t="shared" si="61"/>
        <v>0</v>
      </c>
      <c r="K291" s="5">
        <f t="shared" si="62"/>
        <v>-6.7221653766484812E-2</v>
      </c>
      <c r="L291" s="5">
        <v>0.26000000096939274</v>
      </c>
      <c r="M291" s="5">
        <v>0.41999983967735627</v>
      </c>
      <c r="N291" s="5">
        <v>0.73000005326335715</v>
      </c>
      <c r="O291" s="5">
        <v>0.79540001629518109</v>
      </c>
      <c r="P291" s="4">
        <f>VLOOKUP(B291,'Channel wise traffic'!$B$3:$F$368,2,FALSE)</f>
        <v>7427330</v>
      </c>
      <c r="Q291" s="4">
        <f>VLOOKUP(B291,'Channel wise traffic'!$B$3:$F$368,3,FALSE)</f>
        <v>5570497</v>
      </c>
      <c r="R291" s="4">
        <f>VLOOKUP(B291,'Channel wise traffic'!$B$3:$F$368,4,)</f>
        <v>2269462</v>
      </c>
      <c r="S291" s="4">
        <f>VLOOKUP(B291,'Channel wise traffic'!$B$3:$F$368,5,)</f>
        <v>5364183</v>
      </c>
      <c r="T291" s="5">
        <f>VLOOKUP(B291,'Channel wise traffic'!$B$3:$J$368,6,)</f>
        <v>0</v>
      </c>
      <c r="U291" s="5">
        <f>VLOOKUP(B291,'Channel wise traffic'!$B$3:$J$368,7,)</f>
        <v>0</v>
      </c>
      <c r="V291" s="5">
        <f>VLOOKUP(B291,'Channel wise traffic'!$B$3:$J$368,8,)</f>
        <v>0</v>
      </c>
      <c r="W291" s="5">
        <f>VLOOKUP(B291,'Channel wise traffic'!$B$3:$J$368,9,)</f>
        <v>0</v>
      </c>
      <c r="X291" s="4">
        <f>VLOOKUP(B291,'Supporting Data'!$B$3:$J$368,2,)</f>
        <v>401441</v>
      </c>
      <c r="Y291" s="5">
        <f>VLOOKUP(B291,'Supporting Data'!$B$3:$J$368,3,)</f>
        <v>0.19</v>
      </c>
      <c r="Z291" s="4">
        <f>VLOOKUP(B291,'Supporting Data'!$B$3:$J$368,4,)</f>
        <v>38</v>
      </c>
      <c r="AA291" s="4">
        <f>VLOOKUP(B291,'Supporting Data'!$B$3:$J$368,5,)</f>
        <v>22</v>
      </c>
      <c r="AB291" s="4">
        <f>VLOOKUP(B291,'Supporting Data'!$B$3:$J$368,6,)</f>
        <v>26</v>
      </c>
      <c r="AC291" s="4">
        <f>VLOOKUP(B291,'Supporting Data'!$B$3:$J$368,7,)</f>
        <v>371</v>
      </c>
      <c r="AD291" s="4">
        <f>VLOOKUP(B291,'Supporting Data'!$B$3:$J$368,8,)</f>
        <v>31</v>
      </c>
      <c r="AE291" s="5">
        <f>VLOOKUP(B291,'Supporting Data'!$B$3:$J$368,9,)</f>
        <v>0.95</v>
      </c>
      <c r="AF291" s="5">
        <f t="shared" si="63"/>
        <v>0</v>
      </c>
      <c r="AG291" s="4">
        <f t="shared" si="56"/>
        <v>5364183</v>
      </c>
      <c r="AH291" s="4">
        <f t="shared" si="57"/>
        <v>2252956</v>
      </c>
      <c r="AI291" s="4">
        <f t="shared" si="58"/>
        <v>1644658</v>
      </c>
      <c r="AJ291" s="4">
        <f t="shared" si="59"/>
        <v>1308161</v>
      </c>
      <c r="AK291" s="5">
        <f t="shared" si="64"/>
        <v>-9.5236846677687614E-3</v>
      </c>
      <c r="AL291" s="5">
        <f t="shared" si="65"/>
        <v>3.99999261414834E-2</v>
      </c>
      <c r="AM291" s="5">
        <f t="shared" si="66"/>
        <v>-9.5237980526019506E-3</v>
      </c>
      <c r="AN291" s="5">
        <f t="shared" si="67"/>
        <v>-6.7221653766484701E-2</v>
      </c>
    </row>
    <row r="292" spans="2:40" x14ac:dyDescent="0.3">
      <c r="B292" s="3">
        <v>43755</v>
      </c>
      <c r="C292" s="4">
        <v>22151687</v>
      </c>
      <c r="D292" s="4">
        <v>5648680</v>
      </c>
      <c r="E292" s="4">
        <v>2146498</v>
      </c>
      <c r="F292" s="4">
        <v>1504266</v>
      </c>
      <c r="G292" s="7">
        <v>1196493</v>
      </c>
      <c r="H292" s="5">
        <f t="shared" si="55"/>
        <v>5.4013628849125576E-2</v>
      </c>
      <c r="I292" s="5">
        <f t="shared" si="60"/>
        <v>6.1414239622874067E-2</v>
      </c>
      <c r="J292" s="5">
        <f t="shared" si="61"/>
        <v>4.0816345708519552E-2</v>
      </c>
      <c r="K292" s="5">
        <f t="shared" si="62"/>
        <v>1.9790133004043975E-2</v>
      </c>
      <c r="L292" s="5">
        <v>0.25499999164849158</v>
      </c>
      <c r="M292" s="5">
        <v>0.37999992918699588</v>
      </c>
      <c r="N292" s="5">
        <v>0.70080009392042297</v>
      </c>
      <c r="O292" s="5">
        <v>0.79539988273350593</v>
      </c>
      <c r="P292" s="4">
        <f>VLOOKUP(B292,'Channel wise traffic'!$B$3:$F$368,2,FALSE)</f>
        <v>7974607</v>
      </c>
      <c r="Q292" s="4">
        <f>VLOOKUP(B292,'Channel wise traffic'!$B$3:$F$368,3,FALSE)</f>
        <v>5980955</v>
      </c>
      <c r="R292" s="4">
        <f>VLOOKUP(B292,'Channel wise traffic'!$B$3:$F$368,4,)</f>
        <v>2436685</v>
      </c>
      <c r="S292" s="4">
        <f>VLOOKUP(B292,'Channel wise traffic'!$B$3:$F$368,5,)</f>
        <v>5759438</v>
      </c>
      <c r="T292" s="5">
        <f>VLOOKUP(B292,'Channel wise traffic'!$B$3:$J$368,6,)</f>
        <v>4.0816369148186427E-2</v>
      </c>
      <c r="U292" s="5">
        <f>VLOOKUP(B292,'Channel wise traffic'!$B$3:$J$368,7,)</f>
        <v>4.0816280361575474E-2</v>
      </c>
      <c r="V292" s="5">
        <f>VLOOKUP(B292,'Channel wise traffic'!$B$3:$J$368,8,)</f>
        <v>4.081620448937251E-2</v>
      </c>
      <c r="W292" s="5">
        <f>VLOOKUP(B292,'Channel wise traffic'!$B$3:$J$368,9,)</f>
        <v>4.0816267521665006E-2</v>
      </c>
      <c r="X292" s="4">
        <f>VLOOKUP(B292,'Supporting Data'!$B$3:$J$368,2,)</f>
        <v>404247</v>
      </c>
      <c r="Y292" s="5">
        <f>VLOOKUP(B292,'Supporting Data'!$B$3:$J$368,3,)</f>
        <v>0.17</v>
      </c>
      <c r="Z292" s="4">
        <f>VLOOKUP(B292,'Supporting Data'!$B$3:$J$368,4,)</f>
        <v>37</v>
      </c>
      <c r="AA292" s="4">
        <f>VLOOKUP(B292,'Supporting Data'!$B$3:$J$368,5,)</f>
        <v>18</v>
      </c>
      <c r="AB292" s="4">
        <f>VLOOKUP(B292,'Supporting Data'!$B$3:$J$368,6,)</f>
        <v>27</v>
      </c>
      <c r="AC292" s="4">
        <f>VLOOKUP(B292,'Supporting Data'!$B$3:$J$368,7,)</f>
        <v>365</v>
      </c>
      <c r="AD292" s="4">
        <f>VLOOKUP(B292,'Supporting Data'!$B$3:$J$368,8,)</f>
        <v>34</v>
      </c>
      <c r="AE292" s="5">
        <f>VLOOKUP(B292,'Supporting Data'!$B$3:$J$368,9,)</f>
        <v>0.92</v>
      </c>
      <c r="AF292" s="5">
        <f t="shared" si="63"/>
        <v>4.0816345708519476E-2</v>
      </c>
      <c r="AG292" s="4">
        <f t="shared" si="56"/>
        <v>5648679.9999999991</v>
      </c>
      <c r="AH292" s="4">
        <f t="shared" si="57"/>
        <v>2146498</v>
      </c>
      <c r="AI292" s="4">
        <f t="shared" si="58"/>
        <v>1504266</v>
      </c>
      <c r="AJ292" s="4">
        <f t="shared" si="59"/>
        <v>1196493</v>
      </c>
      <c r="AK292" s="5">
        <f t="shared" si="64"/>
        <v>7.23563560979128E-2</v>
      </c>
      <c r="AL292" s="5">
        <f t="shared" si="65"/>
        <v>6.118596850304181E-2</v>
      </c>
      <c r="AM292" s="5">
        <f t="shared" si="66"/>
        <v>7.2356278697745191E-2</v>
      </c>
      <c r="AN292" s="5">
        <f t="shared" si="67"/>
        <v>6.1414239622874067E-2</v>
      </c>
    </row>
    <row r="293" spans="2:40" x14ac:dyDescent="0.3">
      <c r="B293" s="3">
        <v>43756</v>
      </c>
      <c r="C293" s="4">
        <v>20848646</v>
      </c>
      <c r="D293" s="4">
        <v>5316404</v>
      </c>
      <c r="E293" s="4">
        <v>2190358</v>
      </c>
      <c r="F293" s="4">
        <v>1566982</v>
      </c>
      <c r="G293" s="7">
        <v>1323473</v>
      </c>
      <c r="H293" s="5">
        <f t="shared" si="55"/>
        <v>6.3480045658600562E-2</v>
      </c>
      <c r="I293" s="5">
        <f t="shared" si="60"/>
        <v>7.1705743358689844E-2</v>
      </c>
      <c r="J293" s="5">
        <f t="shared" si="61"/>
        <v>-2.0408172854259776E-2</v>
      </c>
      <c r="K293" s="5">
        <f t="shared" si="62"/>
        <v>9.4032957054515309E-2</v>
      </c>
      <c r="L293" s="5">
        <v>0.25499996498573574</v>
      </c>
      <c r="M293" s="5">
        <v>0.41199991573251393</v>
      </c>
      <c r="N293" s="5">
        <v>0.7153999483189506</v>
      </c>
      <c r="O293" s="5">
        <v>0.84460000178687433</v>
      </c>
      <c r="P293" s="4">
        <f>VLOOKUP(B293,'Channel wise traffic'!$B$3:$F$368,2,FALSE)</f>
        <v>7505512</v>
      </c>
      <c r="Q293" s="4">
        <f>VLOOKUP(B293,'Channel wise traffic'!$B$3:$F$368,3,FALSE)</f>
        <v>5629134</v>
      </c>
      <c r="R293" s="4">
        <f>VLOOKUP(B293,'Channel wise traffic'!$B$3:$F$368,4,)</f>
        <v>2293351</v>
      </c>
      <c r="S293" s="4">
        <f>VLOOKUP(B293,'Channel wise traffic'!$B$3:$F$368,5,)</f>
        <v>5420648</v>
      </c>
      <c r="T293" s="5">
        <f>VLOOKUP(B293,'Channel wise traffic'!$B$3:$J$368,6,)</f>
        <v>-2.0408184574093213E-2</v>
      </c>
      <c r="U293" s="5">
        <f>VLOOKUP(B293,'Channel wise traffic'!$B$3:$J$368,7,)</f>
        <v>-2.0408227191664796E-2</v>
      </c>
      <c r="V293" s="5">
        <f>VLOOKUP(B293,'Channel wise traffic'!$B$3:$J$368,8,)</f>
        <v>-2.0408102244686255E-2</v>
      </c>
      <c r="W293" s="5">
        <f>VLOOKUP(B293,'Channel wise traffic'!$B$3:$J$368,9,)</f>
        <v>-2.0408133760832503E-2</v>
      </c>
      <c r="X293" s="4">
        <f>VLOOKUP(B293,'Supporting Data'!$B$3:$J$368,2,)</f>
        <v>384464</v>
      </c>
      <c r="Y293" s="5">
        <f>VLOOKUP(B293,'Supporting Data'!$B$3:$J$368,3,)</f>
        <v>0.18</v>
      </c>
      <c r="Z293" s="4">
        <f>VLOOKUP(B293,'Supporting Data'!$B$3:$J$368,4,)</f>
        <v>35</v>
      </c>
      <c r="AA293" s="4">
        <f>VLOOKUP(B293,'Supporting Data'!$B$3:$J$368,5,)</f>
        <v>20</v>
      </c>
      <c r="AB293" s="4">
        <f>VLOOKUP(B293,'Supporting Data'!$B$3:$J$368,6,)</f>
        <v>30</v>
      </c>
      <c r="AC293" s="4">
        <f>VLOOKUP(B293,'Supporting Data'!$B$3:$J$368,7,)</f>
        <v>383</v>
      </c>
      <c r="AD293" s="4">
        <f>VLOOKUP(B293,'Supporting Data'!$B$3:$J$368,8,)</f>
        <v>39</v>
      </c>
      <c r="AE293" s="5">
        <f>VLOOKUP(B293,'Supporting Data'!$B$3:$J$368,9,)</f>
        <v>0.94</v>
      </c>
      <c r="AF293" s="5">
        <f t="shared" si="63"/>
        <v>-2.0408172854259738E-2</v>
      </c>
      <c r="AG293" s="4">
        <f t="shared" si="56"/>
        <v>5316403.9999999991</v>
      </c>
      <c r="AH293" s="4">
        <f t="shared" si="57"/>
        <v>2190358</v>
      </c>
      <c r="AI293" s="4">
        <f t="shared" si="58"/>
        <v>1566982</v>
      </c>
      <c r="AJ293" s="4">
        <f t="shared" si="59"/>
        <v>1323473</v>
      </c>
      <c r="AK293" s="5">
        <f t="shared" si="64"/>
        <v>9.2764364390207632E-3</v>
      </c>
      <c r="AL293" s="5">
        <f t="shared" si="65"/>
        <v>7.170596020657527E-2</v>
      </c>
      <c r="AM293" s="5">
        <f t="shared" si="66"/>
        <v>1.9681311766424514E-2</v>
      </c>
      <c r="AN293" s="5">
        <f t="shared" si="67"/>
        <v>7.1705743358689844E-2</v>
      </c>
    </row>
    <row r="294" spans="2:40" x14ac:dyDescent="0.3">
      <c r="B294" s="3">
        <v>43757</v>
      </c>
      <c r="C294" s="4">
        <v>46236443</v>
      </c>
      <c r="D294" s="4">
        <v>9418363</v>
      </c>
      <c r="E294" s="4">
        <v>3202243</v>
      </c>
      <c r="F294" s="4">
        <v>2221076</v>
      </c>
      <c r="G294" s="7">
        <v>1697790</v>
      </c>
      <c r="H294" s="5">
        <f t="shared" si="55"/>
        <v>3.671973642090072E-2</v>
      </c>
      <c r="I294" s="5">
        <f t="shared" si="60"/>
        <v>3.177506709190614E-2</v>
      </c>
      <c r="J294" s="5">
        <f t="shared" si="61"/>
        <v>1.9801979979641171E-2</v>
      </c>
      <c r="K294" s="5">
        <f t="shared" si="62"/>
        <v>1.1740599986385547E-2</v>
      </c>
      <c r="L294" s="5">
        <v>0.2036999905031622</v>
      </c>
      <c r="M294" s="5">
        <v>0.33999995540626327</v>
      </c>
      <c r="N294" s="5">
        <v>0.69360007969413939</v>
      </c>
      <c r="O294" s="5">
        <v>0.76439977740518561</v>
      </c>
      <c r="P294" s="4">
        <f>VLOOKUP(B294,'Channel wise traffic'!$B$3:$F$368,2,FALSE)</f>
        <v>16645119</v>
      </c>
      <c r="Q294" s="4">
        <f>VLOOKUP(B294,'Channel wise traffic'!$B$3:$F$368,3,FALSE)</f>
        <v>12483839</v>
      </c>
      <c r="R294" s="4">
        <f>VLOOKUP(B294,'Channel wise traffic'!$B$3:$F$368,4,)</f>
        <v>5086008</v>
      </c>
      <c r="S294" s="4">
        <f>VLOOKUP(B294,'Channel wise traffic'!$B$3:$F$368,5,)</f>
        <v>12021475</v>
      </c>
      <c r="T294" s="5">
        <f>VLOOKUP(B294,'Channel wise traffic'!$B$3:$J$368,6,)</f>
        <v>1.9801968065875641E-2</v>
      </c>
      <c r="U294" s="5">
        <f>VLOOKUP(B294,'Channel wise traffic'!$B$3:$J$368,7,)</f>
        <v>1.9801926816586546E-2</v>
      </c>
      <c r="V294" s="5">
        <f>VLOOKUP(B294,'Channel wise traffic'!$B$3:$J$368,8,)</f>
        <v>1.9801890861318228E-2</v>
      </c>
      <c r="W294" s="5">
        <f>VLOOKUP(B294,'Channel wise traffic'!$B$3:$J$368,9,)</f>
        <v>1.9802006235468239E-2</v>
      </c>
      <c r="X294" s="4">
        <f>VLOOKUP(B294,'Supporting Data'!$B$3:$J$368,2,)</f>
        <v>383538</v>
      </c>
      <c r="Y294" s="5">
        <f>VLOOKUP(B294,'Supporting Data'!$B$3:$J$368,3,)</f>
        <v>0.19</v>
      </c>
      <c r="Z294" s="4">
        <f>VLOOKUP(B294,'Supporting Data'!$B$3:$J$368,4,)</f>
        <v>34</v>
      </c>
      <c r="AA294" s="4">
        <f>VLOOKUP(B294,'Supporting Data'!$B$3:$J$368,5,)</f>
        <v>19</v>
      </c>
      <c r="AB294" s="4">
        <f>VLOOKUP(B294,'Supporting Data'!$B$3:$J$368,6,)</f>
        <v>27</v>
      </c>
      <c r="AC294" s="4">
        <f>VLOOKUP(B294,'Supporting Data'!$B$3:$J$368,7,)</f>
        <v>386</v>
      </c>
      <c r="AD294" s="4">
        <f>VLOOKUP(B294,'Supporting Data'!$B$3:$J$368,8,)</f>
        <v>35</v>
      </c>
      <c r="AE294" s="5">
        <f>VLOOKUP(B294,'Supporting Data'!$B$3:$J$368,9,)</f>
        <v>0.92</v>
      </c>
      <c r="AF294" s="5">
        <f t="shared" si="63"/>
        <v>1.9801979979641209E-2</v>
      </c>
      <c r="AG294" s="4">
        <f t="shared" si="56"/>
        <v>9418363</v>
      </c>
      <c r="AH294" s="4">
        <f t="shared" si="57"/>
        <v>3202243</v>
      </c>
      <c r="AI294" s="4">
        <f t="shared" si="58"/>
        <v>2221076</v>
      </c>
      <c r="AJ294" s="4">
        <f t="shared" si="59"/>
        <v>1697790</v>
      </c>
      <c r="AK294" s="5">
        <f t="shared" si="64"/>
        <v>4.1271478575045428E-2</v>
      </c>
      <c r="AL294" s="5">
        <f t="shared" si="65"/>
        <v>7.3475893880780241E-2</v>
      </c>
      <c r="AM294" s="5">
        <f t="shared" si="66"/>
        <v>9.4945429609643917E-2</v>
      </c>
      <c r="AN294" s="5">
        <f t="shared" si="67"/>
        <v>3.177506709190614E-2</v>
      </c>
    </row>
    <row r="295" spans="2:40" x14ac:dyDescent="0.3">
      <c r="B295" s="3">
        <v>43758</v>
      </c>
      <c r="C295" s="4">
        <v>43094160</v>
      </c>
      <c r="D295" s="4">
        <v>9140271</v>
      </c>
      <c r="E295" s="4">
        <v>3169846</v>
      </c>
      <c r="F295" s="4">
        <v>2069275</v>
      </c>
      <c r="G295" s="7">
        <v>1694736</v>
      </c>
      <c r="H295" s="5">
        <f t="shared" si="55"/>
        <v>3.9326349556413211E-2</v>
      </c>
      <c r="I295" s="5">
        <f t="shared" si="60"/>
        <v>9.4961025593371939E-3</v>
      </c>
      <c r="J295" s="5">
        <f t="shared" si="61"/>
        <v>-1.0309289715021874E-2</v>
      </c>
      <c r="K295" s="5">
        <f t="shared" si="62"/>
        <v>2.0011698673675582E-2</v>
      </c>
      <c r="L295" s="5">
        <v>0.21209999220311987</v>
      </c>
      <c r="M295" s="5">
        <v>0.34680000188178228</v>
      </c>
      <c r="N295" s="5">
        <v>0.65279985210637992</v>
      </c>
      <c r="O295" s="5">
        <v>0.81899989126626471</v>
      </c>
      <c r="P295" s="4">
        <f>VLOOKUP(B295,'Channel wise traffic'!$B$3:$F$368,2,FALSE)</f>
        <v>15513897</v>
      </c>
      <c r="Q295" s="4">
        <f>VLOOKUP(B295,'Channel wise traffic'!$B$3:$F$368,3,FALSE)</f>
        <v>11635423</v>
      </c>
      <c r="R295" s="4">
        <f>VLOOKUP(B295,'Channel wise traffic'!$B$3:$F$368,4,)</f>
        <v>4740357</v>
      </c>
      <c r="S295" s="4">
        <f>VLOOKUP(B295,'Channel wise traffic'!$B$3:$F$368,5,)</f>
        <v>11204481</v>
      </c>
      <c r="T295" s="5">
        <f>VLOOKUP(B295,'Channel wise traffic'!$B$3:$J$368,6,)</f>
        <v>-1.0309272431501371E-2</v>
      </c>
      <c r="U295" s="5">
        <f>VLOOKUP(B295,'Channel wise traffic'!$B$3:$J$368,7,)</f>
        <v>-1.0309251166895295E-2</v>
      </c>
      <c r="V295" s="5">
        <f>VLOOKUP(B295,'Channel wise traffic'!$B$3:$J$368,8,)</f>
        <v>-1.0309336464473184E-2</v>
      </c>
      <c r="W295" s="5">
        <f>VLOOKUP(B295,'Channel wise traffic'!$B$3:$J$368,9,)</f>
        <v>-1.0309335719418278E-2</v>
      </c>
      <c r="X295" s="4">
        <f>VLOOKUP(B295,'Supporting Data'!$B$3:$J$368,2,)</f>
        <v>392178</v>
      </c>
      <c r="Y295" s="5">
        <f>VLOOKUP(B295,'Supporting Data'!$B$3:$J$368,3,)</f>
        <v>0.19</v>
      </c>
      <c r="Z295" s="4">
        <f>VLOOKUP(B295,'Supporting Data'!$B$3:$J$368,4,)</f>
        <v>38</v>
      </c>
      <c r="AA295" s="4">
        <f>VLOOKUP(B295,'Supporting Data'!$B$3:$J$368,5,)</f>
        <v>22</v>
      </c>
      <c r="AB295" s="4">
        <f>VLOOKUP(B295,'Supporting Data'!$B$3:$J$368,6,)</f>
        <v>25</v>
      </c>
      <c r="AC295" s="4">
        <f>VLOOKUP(B295,'Supporting Data'!$B$3:$J$368,7,)</f>
        <v>361</v>
      </c>
      <c r="AD295" s="4">
        <f>VLOOKUP(B295,'Supporting Data'!$B$3:$J$368,8,)</f>
        <v>33</v>
      </c>
      <c r="AE295" s="5">
        <f>VLOOKUP(B295,'Supporting Data'!$B$3:$J$368,9,)</f>
        <v>0.94</v>
      </c>
      <c r="AF295" s="5">
        <f t="shared" si="63"/>
        <v>-1.0309289715021853E-2</v>
      </c>
      <c r="AG295" s="4">
        <f t="shared" si="56"/>
        <v>9140271</v>
      </c>
      <c r="AH295" s="4">
        <f t="shared" si="57"/>
        <v>3169846</v>
      </c>
      <c r="AI295" s="4">
        <f t="shared" si="58"/>
        <v>2069275</v>
      </c>
      <c r="AJ295" s="4">
        <f t="shared" si="59"/>
        <v>1694736</v>
      </c>
      <c r="AK295" s="5">
        <f t="shared" si="64"/>
        <v>-3.8858007889332691E-2</v>
      </c>
      <c r="AL295" s="5">
        <f t="shared" si="65"/>
        <v>2.1213273195876292E-2</v>
      </c>
      <c r="AM295" s="5">
        <f t="shared" si="66"/>
        <v>-9.7324287953935995E-3</v>
      </c>
      <c r="AN295" s="5">
        <f t="shared" si="67"/>
        <v>9.4961025593371939E-3</v>
      </c>
    </row>
    <row r="296" spans="2:40" x14ac:dyDescent="0.3">
      <c r="B296" s="3">
        <v>43759</v>
      </c>
      <c r="C296" s="4">
        <v>22803207</v>
      </c>
      <c r="D296" s="4">
        <v>5700801</v>
      </c>
      <c r="E296" s="4">
        <v>2371533</v>
      </c>
      <c r="F296" s="4">
        <v>1748531</v>
      </c>
      <c r="G296" s="7">
        <v>1462471</v>
      </c>
      <c r="H296" s="5">
        <f t="shared" si="55"/>
        <v>6.4134443896422116E-2</v>
      </c>
      <c r="I296" s="5">
        <f>(G296/G289)-1</f>
        <v>0.32382903302894461</v>
      </c>
      <c r="J296" s="5">
        <f t="shared" si="61"/>
        <v>9.3750020984576077E-2</v>
      </c>
      <c r="K296" s="5">
        <f>(H296/H289)-1</f>
        <v>0.21035794983323086</v>
      </c>
      <c r="L296" s="5">
        <v>0.24999996710988942</v>
      </c>
      <c r="M296" s="5">
        <v>0.4159999621105876</v>
      </c>
      <c r="N296" s="5">
        <v>0.73729988155340875</v>
      </c>
      <c r="O296" s="5">
        <v>0.83639981218519999</v>
      </c>
      <c r="P296" s="4">
        <f>VLOOKUP(B296,'Channel wise traffic'!$B$3:$F$368,2,FALSE)</f>
        <v>8209154</v>
      </c>
      <c r="Q296" s="4">
        <f>VLOOKUP(B296,'Channel wise traffic'!$B$3:$F$368,3,FALSE)</f>
        <v>6156866</v>
      </c>
      <c r="R296" s="4">
        <f>VLOOKUP(B296,'Channel wise traffic'!$B$3:$F$368,4,)</f>
        <v>2508352</v>
      </c>
      <c r="S296" s="4">
        <f>VLOOKUP(B296,'Channel wise traffic'!$B$3:$F$368,5,)</f>
        <v>5928833</v>
      </c>
      <c r="T296" s="5">
        <f>VLOOKUP(B296,'Channel wise traffic'!$B$3:$J$368,6,)</f>
        <v>9.3750033308853453E-2</v>
      </c>
      <c r="U296" s="5">
        <f>VLOOKUP(B296,'Channel wise traffic'!$B$3:$J$368,7,)</f>
        <v>9.3750122132463032E-2</v>
      </c>
      <c r="V296" s="5">
        <f>VLOOKUP(B296,'Channel wise traffic'!$B$3:$J$368,8,)</f>
        <v>9.3749713846681182E-2</v>
      </c>
      <c r="W296" s="5">
        <f>VLOOKUP(B296,'Channel wise traffic'!$B$3:$J$368,9,)</f>
        <v>9.3749861640158194E-2</v>
      </c>
      <c r="X296" s="4">
        <f>VLOOKUP(B296,'Supporting Data'!$B$3:$J$368,2,)</f>
        <v>383369</v>
      </c>
      <c r="Y296" s="5">
        <f>VLOOKUP(B296,'Supporting Data'!$B$3:$J$368,3,)</f>
        <v>0.19</v>
      </c>
      <c r="Z296" s="4">
        <f>VLOOKUP(B296,'Supporting Data'!$B$3:$J$368,4,)</f>
        <v>31</v>
      </c>
      <c r="AA296" s="4">
        <f>VLOOKUP(B296,'Supporting Data'!$B$3:$J$368,5,)</f>
        <v>22</v>
      </c>
      <c r="AB296" s="4">
        <f>VLOOKUP(B296,'Supporting Data'!$B$3:$J$368,6,)</f>
        <v>30</v>
      </c>
      <c r="AC296" s="4">
        <f>VLOOKUP(B296,'Supporting Data'!$B$3:$J$368,7,)</f>
        <v>368</v>
      </c>
      <c r="AD296" s="4">
        <f>VLOOKUP(B296,'Supporting Data'!$B$3:$J$368,8,)</f>
        <v>36</v>
      </c>
      <c r="AE296" s="5">
        <f>VLOOKUP(B296,'Supporting Data'!$B$3:$J$368,9,)</f>
        <v>0.92</v>
      </c>
      <c r="AF296" s="5">
        <f t="shared" si="63"/>
        <v>9.3750020984576174E-2</v>
      </c>
      <c r="AG296" s="4">
        <f t="shared" si="56"/>
        <v>5700801</v>
      </c>
      <c r="AH296" s="4">
        <f t="shared" si="57"/>
        <v>2371533</v>
      </c>
      <c r="AI296" s="4">
        <f t="shared" si="58"/>
        <v>1748531.0000000002</v>
      </c>
      <c r="AJ296" s="4">
        <f t="shared" si="59"/>
        <v>1462471</v>
      </c>
      <c r="AK296" s="5">
        <f t="shared" si="64"/>
        <v>0.11607136214794367</v>
      </c>
      <c r="AL296" s="5">
        <f t="shared" si="65"/>
        <v>0.19661259657535912</v>
      </c>
      <c r="AM296" s="5">
        <f t="shared" si="66"/>
        <v>0.24595774578637197</v>
      </c>
      <c r="AN296" s="5">
        <f t="shared" si="67"/>
        <v>0.32382903302894461</v>
      </c>
    </row>
    <row r="297" spans="2:40" x14ac:dyDescent="0.3">
      <c r="B297" s="3">
        <v>43760</v>
      </c>
      <c r="C297" s="4">
        <v>21717340</v>
      </c>
      <c r="D297" s="4">
        <v>5429335</v>
      </c>
      <c r="E297" s="4">
        <v>2106582</v>
      </c>
      <c r="F297" s="4">
        <v>1568560</v>
      </c>
      <c r="G297" s="7">
        <v>1350531</v>
      </c>
      <c r="H297" s="5">
        <f t="shared" si="55"/>
        <v>6.2186759520272743E-2</v>
      </c>
      <c r="I297" s="5">
        <f t="shared" si="60"/>
        <v>0.19867558485682779</v>
      </c>
      <c r="J297" s="5">
        <f t="shared" si="61"/>
        <v>-9.9009720434640736E-3</v>
      </c>
      <c r="K297" s="5">
        <f>(H297/H290)-1</f>
        <v>0.21066231862763574</v>
      </c>
      <c r="L297" s="5">
        <v>0.25</v>
      </c>
      <c r="M297" s="5">
        <v>0.38800000368369236</v>
      </c>
      <c r="N297" s="5">
        <v>0.74459954561464969</v>
      </c>
      <c r="O297" s="5">
        <v>0.86100053552302747</v>
      </c>
      <c r="P297" s="4">
        <f>VLOOKUP(B297,'Channel wise traffic'!$B$3:$F$368,2,FALSE)</f>
        <v>7818242</v>
      </c>
      <c r="Q297" s="4">
        <f>VLOOKUP(B297,'Channel wise traffic'!$B$3:$F$368,3,FALSE)</f>
        <v>5863681</v>
      </c>
      <c r="R297" s="4">
        <f>VLOOKUP(B297,'Channel wise traffic'!$B$3:$F$368,4,)</f>
        <v>2388907</v>
      </c>
      <c r="S297" s="4">
        <f>VLOOKUP(B297,'Channel wise traffic'!$B$3:$F$368,5,)</f>
        <v>5646508</v>
      </c>
      <c r="T297" s="5">
        <f>VLOOKUP(B297,'Channel wise traffic'!$B$3:$J$368,6,)</f>
        <v>-9.9009374369968262E-3</v>
      </c>
      <c r="U297" s="5">
        <f>VLOOKUP(B297,'Channel wise traffic'!$B$3:$J$368,7,)</f>
        <v>-9.9010218633988067E-3</v>
      </c>
      <c r="V297" s="5">
        <f>VLOOKUP(B297,'Channel wise traffic'!$B$3:$J$368,8,)</f>
        <v>-9.9009613742728764E-3</v>
      </c>
      <c r="W297" s="5">
        <f>VLOOKUP(B297,'Channel wise traffic'!$B$3:$J$368,9,)</f>
        <v>-9.9009762101276433E-3</v>
      </c>
      <c r="X297" s="4">
        <f>VLOOKUP(B297,'Supporting Data'!$B$3:$J$368,2,)</f>
        <v>399709</v>
      </c>
      <c r="Y297" s="5">
        <f>VLOOKUP(B297,'Supporting Data'!$B$3:$J$368,3,)</f>
        <v>0.18</v>
      </c>
      <c r="Z297" s="4">
        <f>VLOOKUP(B297,'Supporting Data'!$B$3:$J$368,4,)</f>
        <v>37</v>
      </c>
      <c r="AA297" s="4">
        <f>VLOOKUP(B297,'Supporting Data'!$B$3:$J$368,5,)</f>
        <v>19</v>
      </c>
      <c r="AB297" s="4">
        <f>VLOOKUP(B297,'Supporting Data'!$B$3:$J$368,6,)</f>
        <v>29</v>
      </c>
      <c r="AC297" s="4">
        <f>VLOOKUP(B297,'Supporting Data'!$B$3:$J$368,7,)</f>
        <v>376</v>
      </c>
      <c r="AD297" s="4">
        <f>VLOOKUP(B297,'Supporting Data'!$B$3:$J$368,8,)</f>
        <v>32</v>
      </c>
      <c r="AE297" s="5">
        <f>VLOOKUP(B297,'Supporting Data'!$B$3:$J$368,9,)</f>
        <v>0.94</v>
      </c>
      <c r="AF297" s="5">
        <f t="shared" si="63"/>
        <v>-9.9009720434641065E-3</v>
      </c>
      <c r="AG297" s="4">
        <f t="shared" si="56"/>
        <v>5429335</v>
      </c>
      <c r="AH297" s="4">
        <f t="shared" si="57"/>
        <v>2106582</v>
      </c>
      <c r="AI297" s="4">
        <f t="shared" si="58"/>
        <v>1568560</v>
      </c>
      <c r="AJ297" s="4">
        <f t="shared" si="59"/>
        <v>1350531</v>
      </c>
      <c r="AK297" s="5">
        <f t="shared" si="64"/>
        <v>4.2209470602158072E-2</v>
      </c>
      <c r="AL297" s="5">
        <f t="shared" si="65"/>
        <v>5.3066170372625399E-2</v>
      </c>
      <c r="AM297" s="5">
        <f t="shared" si="66"/>
        <v>0.10734753639599526</v>
      </c>
      <c r="AN297" s="5">
        <f t="shared" si="67"/>
        <v>0.19867558485682779</v>
      </c>
    </row>
    <row r="298" spans="2:40" x14ac:dyDescent="0.3">
      <c r="B298" s="3">
        <v>43761</v>
      </c>
      <c r="C298" s="4">
        <v>21717340</v>
      </c>
      <c r="D298" s="4">
        <v>5320748</v>
      </c>
      <c r="E298" s="4">
        <v>2085733</v>
      </c>
      <c r="F298" s="4">
        <v>1568262</v>
      </c>
      <c r="G298" s="7">
        <v>1324554</v>
      </c>
      <c r="H298" s="5">
        <f t="shared" si="55"/>
        <v>6.0990618556416208E-2</v>
      </c>
      <c r="I298" s="5">
        <f t="shared" si="60"/>
        <v>1.2531332152540875E-2</v>
      </c>
      <c r="J298" s="5">
        <f t="shared" si="61"/>
        <v>5.2631578947368363E-2</v>
      </c>
      <c r="K298" s="5">
        <f t="shared" si="62"/>
        <v>-3.8095234455086113E-2</v>
      </c>
      <c r="L298" s="5">
        <v>0.24499998618615354</v>
      </c>
      <c r="M298" s="5">
        <v>0.39199995940420407</v>
      </c>
      <c r="N298" s="5">
        <v>0.75189969185892924</v>
      </c>
      <c r="O298" s="5">
        <v>0.84459994567234298</v>
      </c>
      <c r="P298" s="4">
        <f>VLOOKUP(B298,'Channel wise traffic'!$B$3:$F$368,2,FALSE)</f>
        <v>7818242</v>
      </c>
      <c r="Q298" s="4">
        <f>VLOOKUP(B298,'Channel wise traffic'!$B$3:$F$368,3,FALSE)</f>
        <v>5863681</v>
      </c>
      <c r="R298" s="4">
        <f>VLOOKUP(B298,'Channel wise traffic'!$B$3:$F$368,4,)</f>
        <v>2388907</v>
      </c>
      <c r="S298" s="4">
        <f>VLOOKUP(B298,'Channel wise traffic'!$B$3:$F$368,5,)</f>
        <v>5646508</v>
      </c>
      <c r="T298" s="5">
        <f>VLOOKUP(B298,'Channel wise traffic'!$B$3:$J$368,6,)</f>
        <v>5.2631564774959561E-2</v>
      </c>
      <c r="U298" s="5">
        <f>VLOOKUP(B298,'Channel wise traffic'!$B$3:$J$368,7,)</f>
        <v>5.2631569499094866E-2</v>
      </c>
      <c r="V298" s="5">
        <f>VLOOKUP(B298,'Channel wise traffic'!$B$3:$J$368,8,)</f>
        <v>5.2631416608870385E-2</v>
      </c>
      <c r="W298" s="5">
        <f>VLOOKUP(B298,'Channel wise traffic'!$B$3:$J$368,9,)</f>
        <v>5.2631500454030089E-2</v>
      </c>
      <c r="X298" s="4">
        <f>VLOOKUP(B298,'Supporting Data'!$B$3:$J$368,2,)</f>
        <v>394443</v>
      </c>
      <c r="Y298" s="5">
        <f>VLOOKUP(B298,'Supporting Data'!$B$3:$J$368,3,)</f>
        <v>0.18</v>
      </c>
      <c r="Z298" s="4">
        <f>VLOOKUP(B298,'Supporting Data'!$B$3:$J$368,4,)</f>
        <v>37</v>
      </c>
      <c r="AA298" s="4">
        <f>VLOOKUP(B298,'Supporting Data'!$B$3:$J$368,5,)</f>
        <v>18</v>
      </c>
      <c r="AB298" s="4">
        <f>VLOOKUP(B298,'Supporting Data'!$B$3:$J$368,6,)</f>
        <v>30</v>
      </c>
      <c r="AC298" s="4">
        <f>VLOOKUP(B298,'Supporting Data'!$B$3:$J$368,7,)</f>
        <v>369</v>
      </c>
      <c r="AD298" s="4">
        <f>VLOOKUP(B298,'Supporting Data'!$B$3:$J$368,8,)</f>
        <v>33</v>
      </c>
      <c r="AE298" s="5">
        <f>VLOOKUP(B298,'Supporting Data'!$B$3:$J$368,9,)</f>
        <v>0.95</v>
      </c>
      <c r="AF298" s="5">
        <f t="shared" si="63"/>
        <v>5.2631578947368418E-2</v>
      </c>
      <c r="AG298" s="4">
        <f t="shared" si="56"/>
        <v>5320748</v>
      </c>
      <c r="AH298" s="4">
        <f t="shared" si="57"/>
        <v>2085733</v>
      </c>
      <c r="AI298" s="4">
        <f t="shared" si="58"/>
        <v>1568262</v>
      </c>
      <c r="AJ298" s="4">
        <f t="shared" si="59"/>
        <v>1324554</v>
      </c>
      <c r="AK298" s="5">
        <f t="shared" si="64"/>
        <v>-8.0972256166502721E-3</v>
      </c>
      <c r="AL298" s="5">
        <f t="shared" si="65"/>
        <v>-7.4223819728392426E-2</v>
      </c>
      <c r="AM298" s="5">
        <f t="shared" si="66"/>
        <v>-4.6450994674880786E-2</v>
      </c>
      <c r="AN298" s="5">
        <f t="shared" si="67"/>
        <v>1.2531332152540875E-2</v>
      </c>
    </row>
    <row r="299" spans="2:40" x14ac:dyDescent="0.3">
      <c r="B299" s="3">
        <v>43762</v>
      </c>
      <c r="C299" s="4">
        <v>21065820</v>
      </c>
      <c r="D299" s="4">
        <v>5319119</v>
      </c>
      <c r="E299" s="4">
        <v>2234030</v>
      </c>
      <c r="F299" s="4">
        <v>1663458</v>
      </c>
      <c r="G299" s="7">
        <v>1309474</v>
      </c>
      <c r="H299" s="5">
        <f t="shared" si="55"/>
        <v>6.2161074195070498E-2</v>
      </c>
      <c r="I299" s="5">
        <f t="shared" si="60"/>
        <v>9.4426795643601791E-2</v>
      </c>
      <c r="J299" s="5">
        <f t="shared" si="61"/>
        <v>-4.9019607400555998E-2</v>
      </c>
      <c r="K299" s="5">
        <f t="shared" si="62"/>
        <v>0.15084054746076969</v>
      </c>
      <c r="L299" s="5">
        <v>0.25249997389135576</v>
      </c>
      <c r="M299" s="5">
        <v>0.42000000376002117</v>
      </c>
      <c r="N299" s="5">
        <v>0.74459966965528668</v>
      </c>
      <c r="O299" s="5">
        <v>0.7871999172807489</v>
      </c>
      <c r="P299" s="4">
        <f>VLOOKUP(B299,'Channel wise traffic'!$B$3:$F$368,2,FALSE)</f>
        <v>7583695</v>
      </c>
      <c r="Q299" s="4">
        <f>VLOOKUP(B299,'Channel wise traffic'!$B$3:$F$368,3,FALSE)</f>
        <v>5687771</v>
      </c>
      <c r="R299" s="4">
        <f>VLOOKUP(B299,'Channel wise traffic'!$B$3:$F$368,4,)</f>
        <v>2317240</v>
      </c>
      <c r="S299" s="4">
        <f>VLOOKUP(B299,'Channel wise traffic'!$B$3:$F$368,5,)</f>
        <v>5477113</v>
      </c>
      <c r="T299" s="5">
        <f>VLOOKUP(B299,'Channel wise traffic'!$B$3:$J$368,6,)</f>
        <v>-4.9019594319820392E-2</v>
      </c>
      <c r="U299" s="5">
        <f>VLOOKUP(B299,'Channel wise traffic'!$B$3:$J$368,7,)</f>
        <v>-4.9019596368807372E-2</v>
      </c>
      <c r="V299" s="5">
        <f>VLOOKUP(B299,'Channel wise traffic'!$B$3:$J$368,8,)</f>
        <v>-4.9019467021793939E-2</v>
      </c>
      <c r="W299" s="5">
        <f>VLOOKUP(B299,'Channel wise traffic'!$B$3:$J$368,9,)</f>
        <v>-4.9019539753705099E-2</v>
      </c>
      <c r="X299" s="4">
        <f>VLOOKUP(B299,'Supporting Data'!$B$3:$J$368,2,)</f>
        <v>389066</v>
      </c>
      <c r="Y299" s="5">
        <f>VLOOKUP(B299,'Supporting Data'!$B$3:$J$368,3,)</f>
        <v>0.18</v>
      </c>
      <c r="Z299" s="4">
        <f>VLOOKUP(B299,'Supporting Data'!$B$3:$J$368,4,)</f>
        <v>38</v>
      </c>
      <c r="AA299" s="4">
        <f>VLOOKUP(B299,'Supporting Data'!$B$3:$J$368,5,)</f>
        <v>21</v>
      </c>
      <c r="AB299" s="4">
        <f>VLOOKUP(B299,'Supporting Data'!$B$3:$J$368,6,)</f>
        <v>27</v>
      </c>
      <c r="AC299" s="4">
        <f>VLOOKUP(B299,'Supporting Data'!$B$3:$J$368,7,)</f>
        <v>398</v>
      </c>
      <c r="AD299" s="4">
        <f>VLOOKUP(B299,'Supporting Data'!$B$3:$J$368,8,)</f>
        <v>31</v>
      </c>
      <c r="AE299" s="5">
        <f>VLOOKUP(B299,'Supporting Data'!$B$3:$J$368,9,)</f>
        <v>0.91</v>
      </c>
      <c r="AF299" s="5">
        <f t="shared" si="63"/>
        <v>-4.9019607400555991E-2</v>
      </c>
      <c r="AG299" s="4">
        <f t="shared" si="56"/>
        <v>5319119</v>
      </c>
      <c r="AH299" s="4">
        <f t="shared" si="57"/>
        <v>2234030</v>
      </c>
      <c r="AI299" s="4">
        <f t="shared" si="58"/>
        <v>1663458</v>
      </c>
      <c r="AJ299" s="4">
        <f t="shared" si="59"/>
        <v>1309474</v>
      </c>
      <c r="AK299" s="5">
        <f t="shared" si="64"/>
        <v>-5.8343011110560172E-2</v>
      </c>
      <c r="AL299" s="5">
        <f t="shared" si="65"/>
        <v>4.0778980460266068E-2</v>
      </c>
      <c r="AM299" s="5">
        <f t="shared" si="66"/>
        <v>0.10582702793255971</v>
      </c>
      <c r="AN299" s="5">
        <f t="shared" si="67"/>
        <v>9.4426795643601791E-2</v>
      </c>
    </row>
    <row r="300" spans="2:40" x14ac:dyDescent="0.3">
      <c r="B300" s="3">
        <v>43763</v>
      </c>
      <c r="C300" s="4">
        <v>21500167</v>
      </c>
      <c r="D300" s="4">
        <v>5321291</v>
      </c>
      <c r="E300" s="4">
        <v>2107231</v>
      </c>
      <c r="F300" s="4">
        <v>1507513</v>
      </c>
      <c r="G300" s="7">
        <v>1186714</v>
      </c>
      <c r="H300" s="5">
        <f t="shared" si="55"/>
        <v>5.5195571271609192E-2</v>
      </c>
      <c r="I300" s="5">
        <f t="shared" si="60"/>
        <v>-0.10333342652249045</v>
      </c>
      <c r="J300" s="5">
        <f t="shared" si="61"/>
        <v>3.1250038971355698E-2</v>
      </c>
      <c r="K300" s="5">
        <f t="shared" si="62"/>
        <v>-0.13050517372885584</v>
      </c>
      <c r="L300" s="5">
        <v>0.24749998453500385</v>
      </c>
      <c r="M300" s="5">
        <v>0.39599995564986018</v>
      </c>
      <c r="N300" s="5">
        <v>0.71539997276046152</v>
      </c>
      <c r="O300" s="5">
        <v>0.78719984504279561</v>
      </c>
      <c r="P300" s="4">
        <f>VLOOKUP(B300,'Channel wise traffic'!$B$3:$F$368,2,FALSE)</f>
        <v>7740060</v>
      </c>
      <c r="Q300" s="4">
        <f>VLOOKUP(B300,'Channel wise traffic'!$B$3:$F$368,3,FALSE)</f>
        <v>5805045</v>
      </c>
      <c r="R300" s="4">
        <f>VLOOKUP(B300,'Channel wise traffic'!$B$3:$F$368,4,)</f>
        <v>2365018</v>
      </c>
      <c r="S300" s="4">
        <f>VLOOKUP(B300,'Channel wise traffic'!$B$3:$F$368,5,)</f>
        <v>5590043</v>
      </c>
      <c r="T300" s="5">
        <f>VLOOKUP(B300,'Channel wise traffic'!$B$3:$J$368,6,)</f>
        <v>3.1250099926560582E-2</v>
      </c>
      <c r="U300" s="5">
        <f>VLOOKUP(B300,'Channel wise traffic'!$B$3:$J$368,7,)</f>
        <v>3.1250099926560582E-2</v>
      </c>
      <c r="V300" s="5">
        <f>VLOOKUP(B300,'Channel wise traffic'!$B$3:$J$368,8,)</f>
        <v>3.124990461556032E-2</v>
      </c>
      <c r="W300" s="5">
        <f>VLOOKUP(B300,'Channel wise traffic'!$B$3:$J$368,9,)</f>
        <v>3.1249953880052805E-2</v>
      </c>
      <c r="X300" s="4">
        <f>VLOOKUP(B300,'Supporting Data'!$B$3:$J$368,2,)</f>
        <v>393573</v>
      </c>
      <c r="Y300" s="5">
        <f>VLOOKUP(B300,'Supporting Data'!$B$3:$J$368,3,)</f>
        <v>0.19</v>
      </c>
      <c r="Z300" s="4">
        <f>VLOOKUP(B300,'Supporting Data'!$B$3:$J$368,4,)</f>
        <v>37</v>
      </c>
      <c r="AA300" s="4">
        <f>VLOOKUP(B300,'Supporting Data'!$B$3:$J$368,5,)</f>
        <v>20</v>
      </c>
      <c r="AB300" s="4">
        <f>VLOOKUP(B300,'Supporting Data'!$B$3:$J$368,6,)</f>
        <v>28</v>
      </c>
      <c r="AC300" s="4">
        <f>VLOOKUP(B300,'Supporting Data'!$B$3:$J$368,7,)</f>
        <v>375</v>
      </c>
      <c r="AD300" s="4">
        <f>VLOOKUP(B300,'Supporting Data'!$B$3:$J$368,8,)</f>
        <v>39</v>
      </c>
      <c r="AE300" s="5">
        <f>VLOOKUP(B300,'Supporting Data'!$B$3:$J$368,9,)</f>
        <v>0.93</v>
      </c>
      <c r="AF300" s="5">
        <f t="shared" si="63"/>
        <v>3.125003897135574E-2</v>
      </c>
      <c r="AG300" s="4">
        <f t="shared" si="56"/>
        <v>5321291</v>
      </c>
      <c r="AH300" s="4">
        <f t="shared" si="57"/>
        <v>2107231</v>
      </c>
      <c r="AI300" s="4">
        <f t="shared" si="58"/>
        <v>1507513</v>
      </c>
      <c r="AJ300" s="4">
        <f t="shared" si="59"/>
        <v>1186714</v>
      </c>
      <c r="AK300" s="5">
        <f t="shared" si="64"/>
        <v>9.192303669927071E-4</v>
      </c>
      <c r="AL300" s="5">
        <f t="shared" si="65"/>
        <v>-3.7951330330475708E-2</v>
      </c>
      <c r="AM300" s="5">
        <f t="shared" si="66"/>
        <v>-3.7951297462255451E-2</v>
      </c>
      <c r="AN300" s="5">
        <f t="shared" si="67"/>
        <v>-0.10333342652249045</v>
      </c>
    </row>
    <row r="301" spans="2:40" x14ac:dyDescent="0.3">
      <c r="B301" s="3">
        <v>43764</v>
      </c>
      <c r="C301" s="4">
        <v>43991955</v>
      </c>
      <c r="D301" s="4">
        <v>9330693</v>
      </c>
      <c r="E301" s="4">
        <v>3204160</v>
      </c>
      <c r="F301" s="4">
        <v>2069887</v>
      </c>
      <c r="G301" s="7">
        <v>1582222</v>
      </c>
      <c r="H301" s="5">
        <f t="shared" si="55"/>
        <v>3.5966166995760933E-2</v>
      </c>
      <c r="I301" s="5">
        <f t="shared" si="60"/>
        <v>-6.8069667037737314E-2</v>
      </c>
      <c r="J301" s="5">
        <f t="shared" si="61"/>
        <v>-4.8543699609418511E-2</v>
      </c>
      <c r="K301" s="5">
        <f t="shared" si="62"/>
        <v>-2.0522190478220792E-2</v>
      </c>
      <c r="L301" s="5">
        <v>0.2120999850995483</v>
      </c>
      <c r="M301" s="5">
        <v>0.34340000255072156</v>
      </c>
      <c r="N301" s="5">
        <v>0.64599988764606009</v>
      </c>
      <c r="O301" s="5">
        <v>0.76440018223217021</v>
      </c>
      <c r="P301" s="4">
        <f>VLOOKUP(B301,'Channel wise traffic'!$B$3:$F$368,2,FALSE)</f>
        <v>15837104</v>
      </c>
      <c r="Q301" s="4">
        <f>VLOOKUP(B301,'Channel wise traffic'!$B$3:$F$368,3,FALSE)</f>
        <v>11877828</v>
      </c>
      <c r="R301" s="4">
        <f>VLOOKUP(B301,'Channel wise traffic'!$B$3:$F$368,4,)</f>
        <v>4839115</v>
      </c>
      <c r="S301" s="4">
        <f>VLOOKUP(B301,'Channel wise traffic'!$B$3:$F$368,5,)</f>
        <v>11437908</v>
      </c>
      <c r="T301" s="5">
        <f>VLOOKUP(B301,'Channel wise traffic'!$B$3:$J$368,6,)</f>
        <v>-4.8543660156469937E-2</v>
      </c>
      <c r="U301" s="5">
        <f>VLOOKUP(B301,'Channel wise traffic'!$B$3:$J$368,7,)</f>
        <v>-4.8543641102708923E-2</v>
      </c>
      <c r="V301" s="5">
        <f>VLOOKUP(B301,'Channel wise traffic'!$B$3:$J$368,8,)</f>
        <v>-4.8543572876802443E-2</v>
      </c>
      <c r="W301" s="5">
        <f>VLOOKUP(B301,'Channel wise traffic'!$B$3:$J$368,9,)</f>
        <v>-4.8543710318409317E-2</v>
      </c>
      <c r="X301" s="4">
        <f>VLOOKUP(B301,'Supporting Data'!$B$3:$J$368,2,)</f>
        <v>382825</v>
      </c>
      <c r="Y301" s="5">
        <f>VLOOKUP(B301,'Supporting Data'!$B$3:$J$368,3,)</f>
        <v>0.17</v>
      </c>
      <c r="Z301" s="4">
        <f>VLOOKUP(B301,'Supporting Data'!$B$3:$J$368,4,)</f>
        <v>36</v>
      </c>
      <c r="AA301" s="4">
        <f>VLOOKUP(B301,'Supporting Data'!$B$3:$J$368,5,)</f>
        <v>20</v>
      </c>
      <c r="AB301" s="4">
        <f>VLOOKUP(B301,'Supporting Data'!$B$3:$J$368,6,)</f>
        <v>28</v>
      </c>
      <c r="AC301" s="4">
        <f>VLOOKUP(B301,'Supporting Data'!$B$3:$J$368,7,)</f>
        <v>359</v>
      </c>
      <c r="AD301" s="4">
        <f>VLOOKUP(B301,'Supporting Data'!$B$3:$J$368,8,)</f>
        <v>40</v>
      </c>
      <c r="AE301" s="5">
        <f>VLOOKUP(B301,'Supporting Data'!$B$3:$J$368,9,)</f>
        <v>0.92</v>
      </c>
      <c r="AF301" s="5">
        <f t="shared" si="63"/>
        <v>-4.8543699609418484E-2</v>
      </c>
      <c r="AG301" s="4">
        <f t="shared" si="56"/>
        <v>9330693</v>
      </c>
      <c r="AH301" s="4">
        <f t="shared" si="57"/>
        <v>3204160</v>
      </c>
      <c r="AI301" s="4">
        <f t="shared" si="58"/>
        <v>2069887</v>
      </c>
      <c r="AJ301" s="4">
        <f t="shared" si="59"/>
        <v>1582222</v>
      </c>
      <c r="AK301" s="5">
        <f t="shared" si="64"/>
        <v>-9.3084116634706282E-3</v>
      </c>
      <c r="AL301" s="5">
        <f t="shared" si="65"/>
        <v>5.9864288875011162E-4</v>
      </c>
      <c r="AM301" s="5">
        <f t="shared" si="66"/>
        <v>-6.8070160588831752E-2</v>
      </c>
      <c r="AN301" s="5">
        <f t="shared" si="67"/>
        <v>-6.8069667037737314E-2</v>
      </c>
    </row>
    <row r="302" spans="2:40" x14ac:dyDescent="0.3">
      <c r="B302" s="3">
        <v>43765</v>
      </c>
      <c r="C302" s="4">
        <v>43094160</v>
      </c>
      <c r="D302" s="4">
        <v>9321266</v>
      </c>
      <c r="E302" s="4">
        <v>3137538</v>
      </c>
      <c r="F302" s="4">
        <v>2154861</v>
      </c>
      <c r="G302" s="7">
        <v>1613560</v>
      </c>
      <c r="H302" s="5">
        <f t="shared" si="55"/>
        <v>3.7442660444013759E-2</v>
      </c>
      <c r="I302" s="5">
        <f t="shared" si="60"/>
        <v>-4.7898905788276158E-2</v>
      </c>
      <c r="J302" s="5">
        <f t="shared" si="61"/>
        <v>0</v>
      </c>
      <c r="K302" s="5">
        <f t="shared" si="62"/>
        <v>-4.7898905788276158E-2</v>
      </c>
      <c r="L302" s="5">
        <v>0.21629998125035968</v>
      </c>
      <c r="M302" s="5">
        <v>0.33659998545261982</v>
      </c>
      <c r="N302" s="5">
        <v>0.68679996863782999</v>
      </c>
      <c r="O302" s="5">
        <v>0.74880003861037903</v>
      </c>
      <c r="P302" s="4">
        <f>VLOOKUP(B302,'Channel wise traffic'!$B$3:$F$368,2,FALSE)</f>
        <v>15513897</v>
      </c>
      <c r="Q302" s="4">
        <f>VLOOKUP(B302,'Channel wise traffic'!$B$3:$F$368,3,FALSE)</f>
        <v>11635423</v>
      </c>
      <c r="R302" s="4">
        <f>VLOOKUP(B302,'Channel wise traffic'!$B$3:$F$368,4,)</f>
        <v>4740357</v>
      </c>
      <c r="S302" s="4">
        <f>VLOOKUP(B302,'Channel wise traffic'!$B$3:$F$368,5,)</f>
        <v>11204481</v>
      </c>
      <c r="T302" s="5">
        <f>VLOOKUP(B302,'Channel wise traffic'!$B$3:$J$368,6,)</f>
        <v>0</v>
      </c>
      <c r="U302" s="5">
        <f>VLOOKUP(B302,'Channel wise traffic'!$B$3:$J$368,7,)</f>
        <v>0</v>
      </c>
      <c r="V302" s="5">
        <f>VLOOKUP(B302,'Channel wise traffic'!$B$3:$J$368,8,)</f>
        <v>0</v>
      </c>
      <c r="W302" s="5">
        <f>VLOOKUP(B302,'Channel wise traffic'!$B$3:$J$368,9,)</f>
        <v>0</v>
      </c>
      <c r="X302" s="4">
        <f>VLOOKUP(B302,'Supporting Data'!$B$3:$J$368,2,)</f>
        <v>382944</v>
      </c>
      <c r="Y302" s="5">
        <f>VLOOKUP(B302,'Supporting Data'!$B$3:$J$368,3,)</f>
        <v>0.18</v>
      </c>
      <c r="Z302" s="4">
        <f>VLOOKUP(B302,'Supporting Data'!$B$3:$J$368,4,)</f>
        <v>33</v>
      </c>
      <c r="AA302" s="4">
        <f>VLOOKUP(B302,'Supporting Data'!$B$3:$J$368,5,)</f>
        <v>17</v>
      </c>
      <c r="AB302" s="4">
        <f>VLOOKUP(B302,'Supporting Data'!$B$3:$J$368,6,)</f>
        <v>27</v>
      </c>
      <c r="AC302" s="4">
        <f>VLOOKUP(B302,'Supporting Data'!$B$3:$J$368,7,)</f>
        <v>366</v>
      </c>
      <c r="AD302" s="4">
        <f>VLOOKUP(B302,'Supporting Data'!$B$3:$J$368,8,)</f>
        <v>35</v>
      </c>
      <c r="AE302" s="5">
        <f>VLOOKUP(B302,'Supporting Data'!$B$3:$J$368,9,)</f>
        <v>0.95</v>
      </c>
      <c r="AF302" s="5">
        <f t="shared" si="63"/>
        <v>0</v>
      </c>
      <c r="AG302" s="4">
        <f t="shared" si="56"/>
        <v>9321266</v>
      </c>
      <c r="AH302" s="4">
        <f t="shared" si="57"/>
        <v>3137537.9999999995</v>
      </c>
      <c r="AI302" s="4">
        <f t="shared" si="58"/>
        <v>2154861</v>
      </c>
      <c r="AJ302" s="4">
        <f t="shared" si="59"/>
        <v>1613560</v>
      </c>
      <c r="AK302" s="5">
        <f t="shared" si="64"/>
        <v>1.9801929286341835E-2</v>
      </c>
      <c r="AL302" s="5">
        <f t="shared" si="65"/>
        <v>-1.0192293253363238E-2</v>
      </c>
      <c r="AM302" s="5">
        <f t="shared" si="66"/>
        <v>4.136037984318186E-2</v>
      </c>
      <c r="AN302" s="5">
        <f t="shared" si="67"/>
        <v>-4.7898905788276158E-2</v>
      </c>
    </row>
    <row r="303" spans="2:40" x14ac:dyDescent="0.3">
      <c r="B303" s="3">
        <v>43766</v>
      </c>
      <c r="C303" s="4">
        <v>21065820</v>
      </c>
      <c r="D303" s="4">
        <v>5424448</v>
      </c>
      <c r="E303" s="4">
        <v>2104686</v>
      </c>
      <c r="F303" s="4">
        <v>1490328</v>
      </c>
      <c r="G303" s="7">
        <v>1222069</v>
      </c>
      <c r="H303" s="5">
        <f t="shared" si="55"/>
        <v>5.8011935922741197E-2</v>
      </c>
      <c r="I303" s="5">
        <f t="shared" si="60"/>
        <v>-0.16438069541208</v>
      </c>
      <c r="J303" s="5">
        <f t="shared" si="61"/>
        <v>-7.6190467419780084E-2</v>
      </c>
      <c r="K303" s="5">
        <f t="shared" si="62"/>
        <v>-9.5463647951307462E-2</v>
      </c>
      <c r="L303" s="5">
        <v>0.25749996914432954</v>
      </c>
      <c r="M303" s="5">
        <v>0.3880000324456977</v>
      </c>
      <c r="N303" s="5">
        <v>0.70809992559460178</v>
      </c>
      <c r="O303" s="5">
        <v>0.82000002683972928</v>
      </c>
      <c r="P303" s="4">
        <f>VLOOKUP(B303,'Channel wise traffic'!$B$3:$F$368,2,FALSE)</f>
        <v>7583695</v>
      </c>
      <c r="Q303" s="4">
        <f>VLOOKUP(B303,'Channel wise traffic'!$B$3:$F$368,3,FALSE)</f>
        <v>5687771</v>
      </c>
      <c r="R303" s="4">
        <f>VLOOKUP(B303,'Channel wise traffic'!$B$3:$F$368,4,)</f>
        <v>2317240</v>
      </c>
      <c r="S303" s="4">
        <f>VLOOKUP(B303,'Channel wise traffic'!$B$3:$F$368,5,)</f>
        <v>5477113</v>
      </c>
      <c r="T303" s="5">
        <f>VLOOKUP(B303,'Channel wise traffic'!$B$3:$J$368,6,)</f>
        <v>-7.6190433265108659E-2</v>
      </c>
      <c r="U303" s="5">
        <f>VLOOKUP(B303,'Channel wise traffic'!$B$3:$J$368,7,)</f>
        <v>-7.6190548892894561E-2</v>
      </c>
      <c r="V303" s="5">
        <f>VLOOKUP(B303,'Channel wise traffic'!$B$3:$J$368,8,)</f>
        <v>-7.6190263567473826E-2</v>
      </c>
      <c r="W303" s="5">
        <f>VLOOKUP(B303,'Channel wise traffic'!$B$3:$J$368,9,)</f>
        <v>-7.6190373383767107E-2</v>
      </c>
      <c r="X303" s="4">
        <f>VLOOKUP(B303,'Supporting Data'!$B$3:$J$368,2,)</f>
        <v>403354</v>
      </c>
      <c r="Y303" s="5">
        <f>VLOOKUP(B303,'Supporting Data'!$B$3:$J$368,3,)</f>
        <v>0.19</v>
      </c>
      <c r="Z303" s="4">
        <f>VLOOKUP(B303,'Supporting Data'!$B$3:$J$368,4,)</f>
        <v>31</v>
      </c>
      <c r="AA303" s="4">
        <f>VLOOKUP(B303,'Supporting Data'!$B$3:$J$368,5,)</f>
        <v>20</v>
      </c>
      <c r="AB303" s="4">
        <f>VLOOKUP(B303,'Supporting Data'!$B$3:$J$368,6,)</f>
        <v>28</v>
      </c>
      <c r="AC303" s="4">
        <f>VLOOKUP(B303,'Supporting Data'!$B$3:$J$368,7,)</f>
        <v>395</v>
      </c>
      <c r="AD303" s="4">
        <f>VLOOKUP(B303,'Supporting Data'!$B$3:$J$368,8,)</f>
        <v>31</v>
      </c>
      <c r="AE303" s="5">
        <f>VLOOKUP(B303,'Supporting Data'!$B$3:$J$368,9,)</f>
        <v>0.94</v>
      </c>
      <c r="AF303" s="5">
        <f t="shared" si="63"/>
        <v>-7.6190467419780028E-2</v>
      </c>
      <c r="AG303" s="4">
        <f t="shared" si="56"/>
        <v>5424448</v>
      </c>
      <c r="AH303" s="4">
        <f t="shared" si="57"/>
        <v>2104686</v>
      </c>
      <c r="AI303" s="4">
        <f t="shared" si="58"/>
        <v>1490328</v>
      </c>
      <c r="AJ303" s="4">
        <f t="shared" si="59"/>
        <v>1222069</v>
      </c>
      <c r="AK303" s="5">
        <f t="shared" si="64"/>
        <v>-4.8476170278527575E-2</v>
      </c>
      <c r="AL303" s="5">
        <f t="shared" si="65"/>
        <v>-0.11252088838738483</v>
      </c>
      <c r="AM303" s="5">
        <f t="shared" si="66"/>
        <v>-0.1476685286105881</v>
      </c>
      <c r="AN303" s="5">
        <f t="shared" si="67"/>
        <v>-0.16438069541208</v>
      </c>
    </row>
    <row r="304" spans="2:40" x14ac:dyDescent="0.3">
      <c r="B304" s="3">
        <v>43767</v>
      </c>
      <c r="C304" s="4">
        <v>22151687</v>
      </c>
      <c r="D304" s="4">
        <v>5261025</v>
      </c>
      <c r="E304" s="4">
        <v>2020233</v>
      </c>
      <c r="F304" s="4">
        <v>1430527</v>
      </c>
      <c r="G304" s="7">
        <v>1173032</v>
      </c>
      <c r="H304" s="5">
        <f t="shared" si="55"/>
        <v>5.2954522154452614E-2</v>
      </c>
      <c r="I304" s="5">
        <f t="shared" si="60"/>
        <v>-0.13142904531624966</v>
      </c>
      <c r="J304" s="5">
        <f t="shared" si="61"/>
        <v>2.0000009209230951E-2</v>
      </c>
      <c r="K304" s="5">
        <f t="shared" si="62"/>
        <v>-0.14845985603752898</v>
      </c>
      <c r="L304" s="5">
        <v>0.23749997009257129</v>
      </c>
      <c r="M304" s="5">
        <v>0.38399988595378276</v>
      </c>
      <c r="N304" s="5">
        <v>0.70810000628640357</v>
      </c>
      <c r="O304" s="5">
        <v>0.81999990213396878</v>
      </c>
      <c r="P304" s="4">
        <f>VLOOKUP(B304,'Channel wise traffic'!$B$3:$F$368,2,FALSE)</f>
        <v>7974607</v>
      </c>
      <c r="Q304" s="4">
        <f>VLOOKUP(B304,'Channel wise traffic'!$B$3:$F$368,3,FALSE)</f>
        <v>5980955</v>
      </c>
      <c r="R304" s="4">
        <f>VLOOKUP(B304,'Channel wise traffic'!$B$3:$F$368,4,)</f>
        <v>2436685</v>
      </c>
      <c r="S304" s="4">
        <f>VLOOKUP(B304,'Channel wise traffic'!$B$3:$F$368,5,)</f>
        <v>5759438</v>
      </c>
      <c r="T304" s="5">
        <f>VLOOKUP(B304,'Channel wise traffic'!$B$3:$J$368,6,)</f>
        <v>2.0000020464958856E-2</v>
      </c>
      <c r="U304" s="5">
        <f>VLOOKUP(B304,'Channel wise traffic'!$B$3:$J$368,7,)</f>
        <v>2.0000064805708151E-2</v>
      </c>
      <c r="V304" s="5">
        <f>VLOOKUP(B304,'Channel wise traffic'!$B$3:$J$368,8,)</f>
        <v>1.9999941395793197E-2</v>
      </c>
      <c r="W304" s="5">
        <f>VLOOKUP(B304,'Channel wise traffic'!$B$3:$J$368,9,)</f>
        <v>1.9999971663902771E-2</v>
      </c>
      <c r="X304" s="4">
        <f>VLOOKUP(B304,'Supporting Data'!$B$3:$J$368,2,)</f>
        <v>396314</v>
      </c>
      <c r="Y304" s="5">
        <f>VLOOKUP(B304,'Supporting Data'!$B$3:$J$368,3,)</f>
        <v>0.18</v>
      </c>
      <c r="Z304" s="4">
        <f>VLOOKUP(B304,'Supporting Data'!$B$3:$J$368,4,)</f>
        <v>32</v>
      </c>
      <c r="AA304" s="4">
        <f>VLOOKUP(B304,'Supporting Data'!$B$3:$J$368,5,)</f>
        <v>22</v>
      </c>
      <c r="AB304" s="4">
        <f>VLOOKUP(B304,'Supporting Data'!$B$3:$J$368,6,)</f>
        <v>26</v>
      </c>
      <c r="AC304" s="4">
        <f>VLOOKUP(B304,'Supporting Data'!$B$3:$J$368,7,)</f>
        <v>382</v>
      </c>
      <c r="AD304" s="4">
        <f>VLOOKUP(B304,'Supporting Data'!$B$3:$J$368,8,)</f>
        <v>30</v>
      </c>
      <c r="AE304" s="5">
        <f>VLOOKUP(B304,'Supporting Data'!$B$3:$J$368,9,)</f>
        <v>0.93</v>
      </c>
      <c r="AF304" s="5">
        <f t="shared" si="63"/>
        <v>2.0000009209230965E-2</v>
      </c>
      <c r="AG304" s="4">
        <f t="shared" si="56"/>
        <v>5261025</v>
      </c>
      <c r="AH304" s="4">
        <f t="shared" si="57"/>
        <v>2020233</v>
      </c>
      <c r="AI304" s="4">
        <f t="shared" si="58"/>
        <v>1430527</v>
      </c>
      <c r="AJ304" s="4">
        <f t="shared" si="59"/>
        <v>1173032</v>
      </c>
      <c r="AK304" s="5">
        <f t="shared" si="64"/>
        <v>-3.1000113273540908E-2</v>
      </c>
      <c r="AL304" s="5">
        <f t="shared" si="65"/>
        <v>-4.0990096753888539E-2</v>
      </c>
      <c r="AM304" s="5">
        <f t="shared" si="66"/>
        <v>-8.7999821492324215E-2</v>
      </c>
      <c r="AN304" s="5">
        <f t="shared" si="67"/>
        <v>-0.13142904531624966</v>
      </c>
    </row>
    <row r="305" spans="2:40" x14ac:dyDescent="0.3">
      <c r="B305" s="3">
        <v>43768</v>
      </c>
      <c r="C305" s="4">
        <v>21500167</v>
      </c>
      <c r="D305" s="4">
        <v>5643793</v>
      </c>
      <c r="E305" s="4">
        <v>2325243</v>
      </c>
      <c r="F305" s="4">
        <v>1629530</v>
      </c>
      <c r="G305" s="7">
        <v>1376301</v>
      </c>
      <c r="H305" s="5">
        <f t="shared" si="55"/>
        <v>6.4013502778838882E-2</v>
      </c>
      <c r="I305" s="5">
        <f t="shared" si="60"/>
        <v>3.906748988716191E-2</v>
      </c>
      <c r="J305" s="5">
        <f t="shared" si="61"/>
        <v>-9.9999815815380311E-3</v>
      </c>
      <c r="K305" s="5">
        <f t="shared" si="62"/>
        <v>4.9563101571539425E-2</v>
      </c>
      <c r="L305" s="5">
        <v>0.26249996104681417</v>
      </c>
      <c r="M305" s="5">
        <v>0.41200005032076831</v>
      </c>
      <c r="N305" s="5">
        <v>0.70079987338957694</v>
      </c>
      <c r="O305" s="5">
        <v>0.84459997668039255</v>
      </c>
      <c r="P305" s="4">
        <f>VLOOKUP(B305,'Channel wise traffic'!$B$3:$F$368,2,FALSE)</f>
        <v>7740060</v>
      </c>
      <c r="Q305" s="4">
        <f>VLOOKUP(B305,'Channel wise traffic'!$B$3:$F$368,3,FALSE)</f>
        <v>5805045</v>
      </c>
      <c r="R305" s="4">
        <f>VLOOKUP(B305,'Channel wise traffic'!$B$3:$F$368,4,)</f>
        <v>2365018</v>
      </c>
      <c r="S305" s="4">
        <f>VLOOKUP(B305,'Channel wise traffic'!$B$3:$F$368,5,)</f>
        <v>5590043</v>
      </c>
      <c r="T305" s="5">
        <f>VLOOKUP(B305,'Channel wise traffic'!$B$3:$J$368,6,)</f>
        <v>-9.9999462794833072E-3</v>
      </c>
      <c r="U305" s="5">
        <f>VLOOKUP(B305,'Channel wise traffic'!$B$3:$J$368,7,)</f>
        <v>-9.9998618615166901E-3</v>
      </c>
      <c r="V305" s="5">
        <f>VLOOKUP(B305,'Channel wise traffic'!$B$3:$J$368,8,)</f>
        <v>-9.9999706978965985E-3</v>
      </c>
      <c r="W305" s="5">
        <f>VLOOKUP(B305,'Channel wise traffic'!$B$3:$J$368,9,)</f>
        <v>-9.9999858319513857E-3</v>
      </c>
      <c r="X305" s="4">
        <f>VLOOKUP(B305,'Supporting Data'!$B$3:$J$368,2,)</f>
        <v>396097</v>
      </c>
      <c r="Y305" s="5">
        <f>VLOOKUP(B305,'Supporting Data'!$B$3:$J$368,3,)</f>
        <v>0.17</v>
      </c>
      <c r="Z305" s="4">
        <f>VLOOKUP(B305,'Supporting Data'!$B$3:$J$368,4,)</f>
        <v>34</v>
      </c>
      <c r="AA305" s="4">
        <f>VLOOKUP(B305,'Supporting Data'!$B$3:$J$368,5,)</f>
        <v>21</v>
      </c>
      <c r="AB305" s="4">
        <f>VLOOKUP(B305,'Supporting Data'!$B$3:$J$368,6,)</f>
        <v>30</v>
      </c>
      <c r="AC305" s="4">
        <f>VLOOKUP(B305,'Supporting Data'!$B$3:$J$368,7,)</f>
        <v>394</v>
      </c>
      <c r="AD305" s="4">
        <f>VLOOKUP(B305,'Supporting Data'!$B$3:$J$368,8,)</f>
        <v>37</v>
      </c>
      <c r="AE305" s="5">
        <f>VLOOKUP(B305,'Supporting Data'!$B$3:$J$368,9,)</f>
        <v>0.91</v>
      </c>
      <c r="AF305" s="5">
        <f t="shared" si="63"/>
        <v>-9.999981581538071E-3</v>
      </c>
      <c r="AG305" s="4">
        <f t="shared" si="56"/>
        <v>5643792.9999999991</v>
      </c>
      <c r="AH305" s="4">
        <f t="shared" si="57"/>
        <v>2325243</v>
      </c>
      <c r="AI305" s="4">
        <f t="shared" si="58"/>
        <v>1629530</v>
      </c>
      <c r="AJ305" s="4">
        <f t="shared" si="59"/>
        <v>1376301</v>
      </c>
      <c r="AK305" s="5">
        <f t="shared" si="64"/>
        <v>6.0714207851978452E-2</v>
      </c>
      <c r="AL305" s="5">
        <f t="shared" si="65"/>
        <v>0.11483253129715076</v>
      </c>
      <c r="AM305" s="5">
        <f t="shared" si="66"/>
        <v>3.9067451739569048E-2</v>
      </c>
      <c r="AN305" s="5">
        <f t="shared" si="67"/>
        <v>3.906748988716191E-2</v>
      </c>
    </row>
    <row r="306" spans="2:40" x14ac:dyDescent="0.3">
      <c r="B306" s="3">
        <v>43769</v>
      </c>
      <c r="C306" s="4">
        <v>20631473</v>
      </c>
      <c r="D306" s="4">
        <v>5003132</v>
      </c>
      <c r="E306" s="4">
        <v>1921202</v>
      </c>
      <c r="F306" s="4">
        <v>1332354</v>
      </c>
      <c r="G306" s="7">
        <v>1070679</v>
      </c>
      <c r="H306" s="5">
        <f t="shared" si="55"/>
        <v>5.1895422105828315E-2</v>
      </c>
      <c r="I306" s="5">
        <f t="shared" si="60"/>
        <v>-0.18235948174610572</v>
      </c>
      <c r="J306" s="5">
        <f t="shared" si="61"/>
        <v>-2.0618565999329763E-2</v>
      </c>
      <c r="K306" s="5">
        <f t="shared" si="62"/>
        <v>-0.16514598922513912</v>
      </c>
      <c r="L306" s="5">
        <v>0.24249999018489857</v>
      </c>
      <c r="M306" s="5">
        <v>0.38399986248613871</v>
      </c>
      <c r="N306" s="5">
        <v>0.6935002149695868</v>
      </c>
      <c r="O306" s="5">
        <v>0.80359949382821683</v>
      </c>
      <c r="P306" s="4">
        <f>VLOOKUP(B306,'Channel wise traffic'!$B$3:$F$368,2,FALSE)</f>
        <v>7427330</v>
      </c>
      <c r="Q306" s="4">
        <f>VLOOKUP(B306,'Channel wise traffic'!$B$3:$F$368,3,FALSE)</f>
        <v>5570497</v>
      </c>
      <c r="R306" s="4">
        <f>VLOOKUP(B306,'Channel wise traffic'!$B$3:$F$368,4,)</f>
        <v>2269462</v>
      </c>
      <c r="S306" s="4">
        <f>VLOOKUP(B306,'Channel wise traffic'!$B$3:$F$368,5,)</f>
        <v>5364183</v>
      </c>
      <c r="T306" s="5">
        <f>VLOOKUP(B306,'Channel wise traffic'!$B$3:$J$368,6,)</f>
        <v>-2.0618577092037627E-2</v>
      </c>
      <c r="U306" s="5">
        <f>VLOOKUP(B306,'Channel wise traffic'!$B$3:$J$368,7,)</f>
        <v>-2.0618621952255056E-2</v>
      </c>
      <c r="V306" s="5">
        <f>VLOOKUP(B306,'Channel wise traffic'!$B$3:$J$368,8,)</f>
        <v>-2.0618494415770461E-2</v>
      </c>
      <c r="W306" s="5">
        <f>VLOOKUP(B306,'Channel wise traffic'!$B$3:$J$368,9,)</f>
        <v>-2.0618526585082342E-2</v>
      </c>
      <c r="X306" s="4">
        <f>VLOOKUP(B306,'Supporting Data'!$B$3:$J$368,2,)</f>
        <v>392878</v>
      </c>
      <c r="Y306" s="5">
        <f>VLOOKUP(B306,'Supporting Data'!$B$3:$J$368,3,)</f>
        <v>0.17</v>
      </c>
      <c r="Z306" s="4">
        <f>VLOOKUP(B306,'Supporting Data'!$B$3:$J$368,4,)</f>
        <v>40</v>
      </c>
      <c r="AA306" s="4">
        <f>VLOOKUP(B306,'Supporting Data'!$B$3:$J$368,5,)</f>
        <v>22</v>
      </c>
      <c r="AB306" s="4">
        <f>VLOOKUP(B306,'Supporting Data'!$B$3:$J$368,6,)</f>
        <v>29</v>
      </c>
      <c r="AC306" s="4">
        <f>VLOOKUP(B306,'Supporting Data'!$B$3:$J$368,7,)</f>
        <v>363</v>
      </c>
      <c r="AD306" s="4">
        <f>VLOOKUP(B306,'Supporting Data'!$B$3:$J$368,8,)</f>
        <v>34</v>
      </c>
      <c r="AE306" s="5">
        <f>VLOOKUP(B306,'Supporting Data'!$B$3:$J$368,9,)</f>
        <v>0.95</v>
      </c>
      <c r="AF306" s="5">
        <f t="shared" si="63"/>
        <v>-2.0618565999329722E-2</v>
      </c>
      <c r="AG306" s="4">
        <f t="shared" si="56"/>
        <v>5003132</v>
      </c>
      <c r="AH306" s="4">
        <f t="shared" si="57"/>
        <v>1921202.0000000002</v>
      </c>
      <c r="AI306" s="4">
        <f t="shared" si="58"/>
        <v>1332354</v>
      </c>
      <c r="AJ306" s="4">
        <f t="shared" si="59"/>
        <v>1070679</v>
      </c>
      <c r="AK306" s="5">
        <f t="shared" si="64"/>
        <v>-5.9405890336350797E-2</v>
      </c>
      <c r="AL306" s="5">
        <f t="shared" si="65"/>
        <v>-0.14002855825570815</v>
      </c>
      <c r="AM306" s="5">
        <f t="shared" si="66"/>
        <v>-0.19904560259411419</v>
      </c>
      <c r="AN306" s="5">
        <f t="shared" si="67"/>
        <v>-0.18235948174610572</v>
      </c>
    </row>
    <row r="307" spans="2:40" x14ac:dyDescent="0.3">
      <c r="B307" s="3">
        <v>43770</v>
      </c>
      <c r="C307" s="4">
        <v>21065820</v>
      </c>
      <c r="D307" s="4">
        <v>5055796</v>
      </c>
      <c r="E307" s="4">
        <v>2103211</v>
      </c>
      <c r="F307" s="4">
        <v>1581404</v>
      </c>
      <c r="G307" s="7">
        <v>1270816</v>
      </c>
      <c r="H307" s="5">
        <f t="shared" si="55"/>
        <v>6.0325968796847214E-2</v>
      </c>
      <c r="I307" s="5">
        <f t="shared" si="60"/>
        <v>7.0869645087190403E-2</v>
      </c>
      <c r="J307" s="5">
        <f t="shared" si="61"/>
        <v>-2.0202029128424948E-2</v>
      </c>
      <c r="K307" s="5">
        <f t="shared" si="62"/>
        <v>9.2949441541099409E-2</v>
      </c>
      <c r="L307" s="5">
        <v>0.2399999620237902</v>
      </c>
      <c r="M307" s="5">
        <v>0.41599997310018044</v>
      </c>
      <c r="N307" s="5">
        <v>0.75189983315986841</v>
      </c>
      <c r="O307" s="5">
        <v>0.80359983913029187</v>
      </c>
      <c r="P307" s="4">
        <f>VLOOKUP(B307,'Channel wise traffic'!$B$3:$F$368,2,FALSE)</f>
        <v>7583695</v>
      </c>
      <c r="Q307" s="4">
        <f>VLOOKUP(B307,'Channel wise traffic'!$B$3:$F$368,3,FALSE)</f>
        <v>5687771</v>
      </c>
      <c r="R307" s="4">
        <f>VLOOKUP(B307,'Channel wise traffic'!$B$3:$F$368,4,)</f>
        <v>2317240</v>
      </c>
      <c r="S307" s="4">
        <f>VLOOKUP(B307,'Channel wise traffic'!$B$3:$F$368,5,)</f>
        <v>5477113</v>
      </c>
      <c r="T307" s="5">
        <f>VLOOKUP(B307,'Channel wise traffic'!$B$3:$J$368,6,)</f>
        <v>-2.0202039777469372E-2</v>
      </c>
      <c r="U307" s="5">
        <f>VLOOKUP(B307,'Channel wise traffic'!$B$3:$J$368,7,)</f>
        <v>-2.0202082843457703E-2</v>
      </c>
      <c r="V307" s="5">
        <f>VLOOKUP(B307,'Channel wise traffic'!$B$3:$J$368,8,)</f>
        <v>-2.0201960407912334E-2</v>
      </c>
      <c r="W307" s="5">
        <f>VLOOKUP(B307,'Channel wise traffic'!$B$3:$J$368,9,)</f>
        <v>-2.0201991290585752E-2</v>
      </c>
      <c r="X307" s="4">
        <f>VLOOKUP(B307,'Supporting Data'!$B$3:$J$368,2,)</f>
        <v>404865</v>
      </c>
      <c r="Y307" s="5">
        <f>VLOOKUP(B307,'Supporting Data'!$B$3:$J$368,3,)</f>
        <v>0.19</v>
      </c>
      <c r="Z307" s="4">
        <f>VLOOKUP(B307,'Supporting Data'!$B$3:$J$368,4,)</f>
        <v>33</v>
      </c>
      <c r="AA307" s="4">
        <f>VLOOKUP(B307,'Supporting Data'!$B$3:$J$368,5,)</f>
        <v>20</v>
      </c>
      <c r="AB307" s="4">
        <f>VLOOKUP(B307,'Supporting Data'!$B$3:$J$368,6,)</f>
        <v>26</v>
      </c>
      <c r="AC307" s="4">
        <f>VLOOKUP(B307,'Supporting Data'!$B$3:$J$368,7,)</f>
        <v>355</v>
      </c>
      <c r="AD307" s="4">
        <f>VLOOKUP(B307,'Supporting Data'!$B$3:$J$368,8,)</f>
        <v>31</v>
      </c>
      <c r="AE307" s="5">
        <f>VLOOKUP(B307,'Supporting Data'!$B$3:$J$368,9,)</f>
        <v>0.91</v>
      </c>
      <c r="AF307" s="5">
        <f t="shared" si="63"/>
        <v>-2.0202029128424909E-2</v>
      </c>
      <c r="AG307" s="4">
        <f t="shared" si="56"/>
        <v>5055796</v>
      </c>
      <c r="AH307" s="4">
        <f t="shared" si="57"/>
        <v>2103211</v>
      </c>
      <c r="AI307" s="4">
        <f t="shared" si="58"/>
        <v>1581404</v>
      </c>
      <c r="AJ307" s="4">
        <f t="shared" si="59"/>
        <v>1270816</v>
      </c>
      <c r="AK307" s="5">
        <f t="shared" si="64"/>
        <v>-4.9892967702762303E-2</v>
      </c>
      <c r="AL307" s="5">
        <f t="shared" si="65"/>
        <v>-1.9077168094053798E-3</v>
      </c>
      <c r="AM307" s="5">
        <f t="shared" si="66"/>
        <v>4.9015166038369085E-2</v>
      </c>
      <c r="AN307" s="5">
        <f t="shared" si="67"/>
        <v>7.0869645087190403E-2</v>
      </c>
    </row>
    <row r="308" spans="2:40" x14ac:dyDescent="0.3">
      <c r="B308" s="3">
        <v>43771</v>
      </c>
      <c r="C308" s="4">
        <v>42645263</v>
      </c>
      <c r="D308" s="4">
        <v>9134615</v>
      </c>
      <c r="E308" s="4">
        <v>2981538</v>
      </c>
      <c r="F308" s="4">
        <v>1926073</v>
      </c>
      <c r="G308" s="7">
        <v>1457267</v>
      </c>
      <c r="H308" s="5">
        <f t="shared" si="55"/>
        <v>3.4171837561419192E-2</v>
      </c>
      <c r="I308" s="5">
        <f t="shared" si="60"/>
        <v>-7.8974379069435274E-2</v>
      </c>
      <c r="J308" s="5">
        <f t="shared" si="61"/>
        <v>-3.0612233532244737E-2</v>
      </c>
      <c r="K308" s="5">
        <f t="shared" si="62"/>
        <v>-4.9889370600798899E-2</v>
      </c>
      <c r="L308" s="5">
        <v>0.2141999921538765</v>
      </c>
      <c r="M308" s="5">
        <v>0.32639996321684056</v>
      </c>
      <c r="N308" s="5">
        <v>0.64599981620224189</v>
      </c>
      <c r="O308" s="5">
        <v>0.75660008732794659</v>
      </c>
      <c r="P308" s="4">
        <f>VLOOKUP(B308,'Channel wise traffic'!$B$3:$F$368,2,FALSE)</f>
        <v>15352294</v>
      </c>
      <c r="Q308" s="4">
        <f>VLOOKUP(B308,'Channel wise traffic'!$B$3:$F$368,3,FALSE)</f>
        <v>11514221</v>
      </c>
      <c r="R308" s="4">
        <f>VLOOKUP(B308,'Channel wise traffic'!$B$3:$F$368,4,)</f>
        <v>4690978</v>
      </c>
      <c r="S308" s="4">
        <f>VLOOKUP(B308,'Channel wise traffic'!$B$3:$F$368,5,)</f>
        <v>11087768</v>
      </c>
      <c r="T308" s="5">
        <f>VLOOKUP(B308,'Channel wise traffic'!$B$3:$J$368,6,)</f>
        <v>-3.061228871137045E-2</v>
      </c>
      <c r="U308" s="5">
        <f>VLOOKUP(B308,'Channel wise traffic'!$B$3:$J$368,7,)</f>
        <v>-3.0612246616132155E-2</v>
      </c>
      <c r="V308" s="5">
        <f>VLOOKUP(B308,'Channel wise traffic'!$B$3:$J$368,8,)</f>
        <v>-3.061241569997819E-2</v>
      </c>
      <c r="W308" s="5">
        <f>VLOOKUP(B308,'Channel wise traffic'!$B$3:$J$368,9,)</f>
        <v>-3.0612241329445955E-2</v>
      </c>
      <c r="X308" s="4">
        <f>VLOOKUP(B308,'Supporting Data'!$B$3:$J$368,2,)</f>
        <v>404425</v>
      </c>
      <c r="Y308" s="5">
        <f>VLOOKUP(B308,'Supporting Data'!$B$3:$J$368,3,)</f>
        <v>0.18</v>
      </c>
      <c r="Z308" s="4">
        <f>VLOOKUP(B308,'Supporting Data'!$B$3:$J$368,4,)</f>
        <v>33</v>
      </c>
      <c r="AA308" s="4">
        <f>VLOOKUP(B308,'Supporting Data'!$B$3:$J$368,5,)</f>
        <v>19</v>
      </c>
      <c r="AB308" s="4">
        <f>VLOOKUP(B308,'Supporting Data'!$B$3:$J$368,6,)</f>
        <v>30</v>
      </c>
      <c r="AC308" s="4">
        <f>VLOOKUP(B308,'Supporting Data'!$B$3:$J$368,7,)</f>
        <v>399</v>
      </c>
      <c r="AD308" s="4">
        <f>VLOOKUP(B308,'Supporting Data'!$B$3:$J$368,8,)</f>
        <v>36</v>
      </c>
      <c r="AE308" s="5">
        <f>VLOOKUP(B308,'Supporting Data'!$B$3:$J$368,9,)</f>
        <v>0.91</v>
      </c>
      <c r="AF308" s="5">
        <f t="shared" si="63"/>
        <v>-3.0612233532244702E-2</v>
      </c>
      <c r="AG308" s="4">
        <f t="shared" si="56"/>
        <v>9134615</v>
      </c>
      <c r="AH308" s="4">
        <f t="shared" si="57"/>
        <v>2981538</v>
      </c>
      <c r="AI308" s="4">
        <f t="shared" si="58"/>
        <v>1926073</v>
      </c>
      <c r="AJ308" s="4">
        <f t="shared" si="59"/>
        <v>1457267</v>
      </c>
      <c r="AK308" s="5">
        <f t="shared" si="64"/>
        <v>-2.1014301938773516E-2</v>
      </c>
      <c r="AL308" s="5">
        <f t="shared" si="65"/>
        <v>-6.9479052232098271E-2</v>
      </c>
      <c r="AM308" s="5">
        <f t="shared" si="66"/>
        <v>-6.9479155142285531E-2</v>
      </c>
      <c r="AN308" s="5">
        <f t="shared" si="67"/>
        <v>-7.8974379069435274E-2</v>
      </c>
    </row>
    <row r="309" spans="2:40" x14ac:dyDescent="0.3">
      <c r="B309" s="3">
        <v>43772</v>
      </c>
      <c r="C309" s="4">
        <v>45787545</v>
      </c>
      <c r="D309" s="4">
        <v>9711538</v>
      </c>
      <c r="E309" s="4">
        <v>3268903</v>
      </c>
      <c r="F309" s="4">
        <v>2156168</v>
      </c>
      <c r="G309" s="7">
        <v>1648175</v>
      </c>
      <c r="H309" s="5">
        <f t="shared" si="55"/>
        <v>3.5996142619133656E-2</v>
      </c>
      <c r="I309" s="5">
        <f t="shared" si="60"/>
        <v>2.14525645157293E-2</v>
      </c>
      <c r="J309" s="5">
        <f t="shared" si="61"/>
        <v>6.25E-2</v>
      </c>
      <c r="K309" s="5">
        <f t="shared" si="62"/>
        <v>-3.8632880455784169E-2</v>
      </c>
      <c r="L309" s="5">
        <v>0.2120999935681199</v>
      </c>
      <c r="M309" s="5">
        <v>0.33659992886811541</v>
      </c>
      <c r="N309" s="5">
        <v>0.65959987188362579</v>
      </c>
      <c r="O309" s="5">
        <v>0.76440008385246416</v>
      </c>
      <c r="P309" s="4">
        <f>VLOOKUP(B309,'Channel wise traffic'!$B$3:$F$368,2,FALSE)</f>
        <v>16483516</v>
      </c>
      <c r="Q309" s="4">
        <f>VLOOKUP(B309,'Channel wise traffic'!$B$3:$F$368,3,FALSE)</f>
        <v>12362637</v>
      </c>
      <c r="R309" s="4">
        <f>VLOOKUP(B309,'Channel wise traffic'!$B$3:$F$368,4,)</f>
        <v>5036630</v>
      </c>
      <c r="S309" s="4">
        <f>VLOOKUP(B309,'Channel wise traffic'!$B$3:$F$368,5,)</f>
        <v>11904761</v>
      </c>
      <c r="T309" s="5">
        <f>VLOOKUP(B309,'Channel wise traffic'!$B$3:$J$368,6,)</f>
        <v>6.2500028200522362E-2</v>
      </c>
      <c r="U309" s="5">
        <f>VLOOKUP(B309,'Channel wise traffic'!$B$3:$J$368,7,)</f>
        <v>6.2500005371527889E-2</v>
      </c>
      <c r="V309" s="5">
        <f>VLOOKUP(B309,'Channel wise traffic'!$B$3:$J$368,8,)</f>
        <v>6.2500145031270771E-2</v>
      </c>
      <c r="W309" s="5">
        <f>VLOOKUP(B309,'Channel wise traffic'!$B$3:$J$368,9,)</f>
        <v>6.2499994421874705E-2</v>
      </c>
      <c r="X309" s="4">
        <f>VLOOKUP(B309,'Supporting Data'!$B$3:$J$368,2,)</f>
        <v>404029</v>
      </c>
      <c r="Y309" s="5">
        <f>VLOOKUP(B309,'Supporting Data'!$B$3:$J$368,3,)</f>
        <v>0.19</v>
      </c>
      <c r="Z309" s="4">
        <f>VLOOKUP(B309,'Supporting Data'!$B$3:$J$368,4,)</f>
        <v>32</v>
      </c>
      <c r="AA309" s="4">
        <f>VLOOKUP(B309,'Supporting Data'!$B$3:$J$368,5,)</f>
        <v>19</v>
      </c>
      <c r="AB309" s="4">
        <f>VLOOKUP(B309,'Supporting Data'!$B$3:$J$368,6,)</f>
        <v>26</v>
      </c>
      <c r="AC309" s="4">
        <f>VLOOKUP(B309,'Supporting Data'!$B$3:$J$368,7,)</f>
        <v>390</v>
      </c>
      <c r="AD309" s="4">
        <f>VLOOKUP(B309,'Supporting Data'!$B$3:$J$368,8,)</f>
        <v>37</v>
      </c>
      <c r="AE309" s="5">
        <f>VLOOKUP(B309,'Supporting Data'!$B$3:$J$368,9,)</f>
        <v>0.94</v>
      </c>
      <c r="AF309" s="5">
        <f t="shared" si="63"/>
        <v>6.25E-2</v>
      </c>
      <c r="AG309" s="4">
        <f t="shared" si="56"/>
        <v>9711538</v>
      </c>
      <c r="AH309" s="4">
        <f t="shared" si="57"/>
        <v>3268902.9999999995</v>
      </c>
      <c r="AI309" s="4">
        <f t="shared" si="58"/>
        <v>2156168</v>
      </c>
      <c r="AJ309" s="4">
        <f t="shared" si="59"/>
        <v>1648175</v>
      </c>
      <c r="AK309" s="5">
        <f t="shared" si="64"/>
        <v>4.1868990757264024E-2</v>
      </c>
      <c r="AL309" s="5">
        <f t="shared" si="65"/>
        <v>4.1868815612751131E-2</v>
      </c>
      <c r="AM309" s="5">
        <f t="shared" si="66"/>
        <v>6.0653564197421517E-4</v>
      </c>
      <c r="AN309" s="5">
        <f t="shared" si="67"/>
        <v>2.14525645157293E-2</v>
      </c>
    </row>
    <row r="310" spans="2:40" x14ac:dyDescent="0.3">
      <c r="B310" s="3">
        <v>43773</v>
      </c>
      <c r="C310" s="4">
        <v>21282993</v>
      </c>
      <c r="D310" s="4">
        <v>5107918</v>
      </c>
      <c r="E310" s="4">
        <v>1941009</v>
      </c>
      <c r="F310" s="4">
        <v>1360259</v>
      </c>
      <c r="G310" s="7">
        <v>1070795</v>
      </c>
      <c r="H310" s="5">
        <f t="shared" si="55"/>
        <v>5.0312237569217828E-2</v>
      </c>
      <c r="I310" s="5">
        <f t="shared" si="60"/>
        <v>-0.12378515452073491</v>
      </c>
      <c r="J310" s="5">
        <f t="shared" si="61"/>
        <v>1.0309259264533743E-2</v>
      </c>
      <c r="K310" s="5">
        <f t="shared" si="62"/>
        <v>-0.13272610594787992</v>
      </c>
      <c r="L310" s="5">
        <v>0.23999998496452074</v>
      </c>
      <c r="M310" s="5">
        <v>0.38000003132391708</v>
      </c>
      <c r="N310" s="5">
        <v>0.70079994477099283</v>
      </c>
      <c r="O310" s="5">
        <v>0.78719934953563986</v>
      </c>
      <c r="P310" s="4">
        <f>VLOOKUP(B310,'Channel wise traffic'!$B$3:$F$368,2,FALSE)</f>
        <v>7661877</v>
      </c>
      <c r="Q310" s="4">
        <f>VLOOKUP(B310,'Channel wise traffic'!$B$3:$F$368,3,FALSE)</f>
        <v>5746408</v>
      </c>
      <c r="R310" s="4">
        <f>VLOOKUP(B310,'Channel wise traffic'!$B$3:$F$368,4,)</f>
        <v>2341129</v>
      </c>
      <c r="S310" s="4">
        <f>VLOOKUP(B310,'Channel wise traffic'!$B$3:$F$368,5,)</f>
        <v>5533578</v>
      </c>
      <c r="T310" s="5">
        <f>VLOOKUP(B310,'Channel wise traffic'!$B$3:$J$368,6,)</f>
        <v>1.0309222615097369E-2</v>
      </c>
      <c r="U310" s="5">
        <f>VLOOKUP(B310,'Channel wise traffic'!$B$3:$J$368,7,)</f>
        <v>1.0309310976127639E-2</v>
      </c>
      <c r="V310" s="5">
        <f>VLOOKUP(B310,'Channel wise traffic'!$B$3:$J$368,8,)</f>
        <v>1.0309247207885175E-2</v>
      </c>
      <c r="W310" s="5">
        <f>VLOOKUP(B310,'Channel wise traffic'!$B$3:$J$368,9,)</f>
        <v>1.0309263292541226E-2</v>
      </c>
      <c r="X310" s="4">
        <f>VLOOKUP(B310,'Supporting Data'!$B$3:$J$368,2,)</f>
        <v>382779</v>
      </c>
      <c r="Y310" s="5">
        <f>VLOOKUP(B310,'Supporting Data'!$B$3:$J$368,3,)</f>
        <v>0.19</v>
      </c>
      <c r="Z310" s="4">
        <f>VLOOKUP(B310,'Supporting Data'!$B$3:$J$368,4,)</f>
        <v>34</v>
      </c>
      <c r="AA310" s="4">
        <f>VLOOKUP(B310,'Supporting Data'!$B$3:$J$368,5,)</f>
        <v>22</v>
      </c>
      <c r="AB310" s="4">
        <f>VLOOKUP(B310,'Supporting Data'!$B$3:$J$368,6,)</f>
        <v>27</v>
      </c>
      <c r="AC310" s="4">
        <f>VLOOKUP(B310,'Supporting Data'!$B$3:$J$368,7,)</f>
        <v>396</v>
      </c>
      <c r="AD310" s="4">
        <f>VLOOKUP(B310,'Supporting Data'!$B$3:$J$368,8,)</f>
        <v>34</v>
      </c>
      <c r="AE310" s="5">
        <f>VLOOKUP(B310,'Supporting Data'!$B$3:$J$368,9,)</f>
        <v>0.92</v>
      </c>
      <c r="AF310" s="5">
        <f t="shared" si="63"/>
        <v>1.0309259264533733E-2</v>
      </c>
      <c r="AG310" s="4">
        <f t="shared" si="56"/>
        <v>5107918</v>
      </c>
      <c r="AH310" s="4">
        <f t="shared" si="57"/>
        <v>1941008.9999999998</v>
      </c>
      <c r="AI310" s="4">
        <f t="shared" si="58"/>
        <v>1360259</v>
      </c>
      <c r="AJ310" s="4">
        <f t="shared" si="59"/>
        <v>1070795</v>
      </c>
      <c r="AK310" s="5">
        <f t="shared" si="64"/>
        <v>-5.8352481210991458E-2</v>
      </c>
      <c r="AL310" s="5">
        <f t="shared" si="65"/>
        <v>-7.7767895068433068E-2</v>
      </c>
      <c r="AM310" s="5">
        <f t="shared" si="66"/>
        <v>-8.7275418565577523E-2</v>
      </c>
      <c r="AN310" s="5">
        <f t="shared" si="67"/>
        <v>-0.12378515452073491</v>
      </c>
    </row>
    <row r="311" spans="2:40" x14ac:dyDescent="0.3">
      <c r="B311" s="3">
        <v>43774</v>
      </c>
      <c r="C311" s="4">
        <v>20848646</v>
      </c>
      <c r="D311" s="4">
        <v>5420648</v>
      </c>
      <c r="E311" s="4">
        <v>2168259</v>
      </c>
      <c r="F311" s="4">
        <v>1567000</v>
      </c>
      <c r="G311" s="7">
        <v>1259241</v>
      </c>
      <c r="H311" s="5">
        <f t="shared" si="55"/>
        <v>6.0399174123825596E-2</v>
      </c>
      <c r="I311" s="5">
        <f t="shared" si="60"/>
        <v>7.3492453743802422E-2</v>
      </c>
      <c r="J311" s="5">
        <f t="shared" si="61"/>
        <v>-5.8823555966640351E-2</v>
      </c>
      <c r="K311" s="5">
        <f t="shared" si="62"/>
        <v>0.14058576428391034</v>
      </c>
      <c r="L311" s="5">
        <v>0.2600000019185898</v>
      </c>
      <c r="M311" s="5">
        <v>0.39999996310404218</v>
      </c>
      <c r="N311" s="5">
        <v>0.7226996405872177</v>
      </c>
      <c r="O311" s="5">
        <v>0.80359987236758135</v>
      </c>
      <c r="P311" s="4">
        <f>VLOOKUP(B311,'Channel wise traffic'!$B$3:$F$368,2,FALSE)</f>
        <v>7505512</v>
      </c>
      <c r="Q311" s="4">
        <f>VLOOKUP(B311,'Channel wise traffic'!$B$3:$F$368,3,FALSE)</f>
        <v>5629134</v>
      </c>
      <c r="R311" s="4">
        <f>VLOOKUP(B311,'Channel wise traffic'!$B$3:$F$368,4,)</f>
        <v>2293351</v>
      </c>
      <c r="S311" s="4">
        <f>VLOOKUP(B311,'Channel wise traffic'!$B$3:$F$368,5,)</f>
        <v>5420648</v>
      </c>
      <c r="T311" s="5">
        <f>VLOOKUP(B311,'Channel wise traffic'!$B$3:$J$368,6,)</f>
        <v>-5.8823588422601936E-2</v>
      </c>
      <c r="U311" s="5">
        <f>VLOOKUP(B311,'Channel wise traffic'!$B$3:$J$368,7,)</f>
        <v>-5.8823549082044568E-2</v>
      </c>
      <c r="V311" s="5">
        <f>VLOOKUP(B311,'Channel wise traffic'!$B$3:$J$368,8,)</f>
        <v>-5.8823360426152771E-2</v>
      </c>
      <c r="W311" s="5">
        <f>VLOOKUP(B311,'Channel wise traffic'!$B$3:$J$368,9,)</f>
        <v>-5.8823447704446141E-2</v>
      </c>
      <c r="X311" s="4">
        <f>VLOOKUP(B311,'Supporting Data'!$B$3:$J$368,2,)</f>
        <v>394015</v>
      </c>
      <c r="Y311" s="5">
        <f>VLOOKUP(B311,'Supporting Data'!$B$3:$J$368,3,)</f>
        <v>0.17</v>
      </c>
      <c r="Z311" s="4">
        <f>VLOOKUP(B311,'Supporting Data'!$B$3:$J$368,4,)</f>
        <v>31</v>
      </c>
      <c r="AA311" s="4">
        <f>VLOOKUP(B311,'Supporting Data'!$B$3:$J$368,5,)</f>
        <v>22</v>
      </c>
      <c r="AB311" s="4">
        <f>VLOOKUP(B311,'Supporting Data'!$B$3:$J$368,6,)</f>
        <v>25</v>
      </c>
      <c r="AC311" s="4">
        <f>VLOOKUP(B311,'Supporting Data'!$B$3:$J$368,7,)</f>
        <v>398</v>
      </c>
      <c r="AD311" s="4">
        <f>VLOOKUP(B311,'Supporting Data'!$B$3:$J$368,8,)</f>
        <v>39</v>
      </c>
      <c r="AE311" s="5">
        <f>VLOOKUP(B311,'Supporting Data'!$B$3:$J$368,9,)</f>
        <v>0.91</v>
      </c>
      <c r="AF311" s="5">
        <f t="shared" si="63"/>
        <v>-5.8823555966640372E-2</v>
      </c>
      <c r="AG311" s="4">
        <f t="shared" si="56"/>
        <v>5420647.9999999991</v>
      </c>
      <c r="AH311" s="4">
        <f t="shared" si="57"/>
        <v>2168259</v>
      </c>
      <c r="AI311" s="4">
        <f t="shared" si="58"/>
        <v>1567000</v>
      </c>
      <c r="AJ311" s="4">
        <f t="shared" si="59"/>
        <v>1259241</v>
      </c>
      <c r="AK311" s="5">
        <f t="shared" si="64"/>
        <v>3.0340665554715818E-2</v>
      </c>
      <c r="AL311" s="5">
        <f t="shared" si="65"/>
        <v>7.3271746377769231E-2</v>
      </c>
      <c r="AM311" s="5">
        <f t="shared" si="66"/>
        <v>9.5400506246998473E-2</v>
      </c>
      <c r="AN311" s="5">
        <f t="shared" si="67"/>
        <v>7.3492453743802422E-2</v>
      </c>
    </row>
    <row r="312" spans="2:40" x14ac:dyDescent="0.3">
      <c r="B312" s="3">
        <v>43775</v>
      </c>
      <c r="C312" s="4">
        <v>21500167</v>
      </c>
      <c r="D312" s="4">
        <v>5106289</v>
      </c>
      <c r="E312" s="4">
        <v>2022090</v>
      </c>
      <c r="F312" s="4">
        <v>1461364</v>
      </c>
      <c r="G312" s="7">
        <v>1162369</v>
      </c>
      <c r="H312" s="5">
        <f t="shared" si="55"/>
        <v>5.4063254485418648E-2</v>
      </c>
      <c r="I312" s="5">
        <f t="shared" si="60"/>
        <v>-0.15543983474545175</v>
      </c>
      <c r="J312" s="5">
        <f t="shared" si="61"/>
        <v>0</v>
      </c>
      <c r="K312" s="5">
        <f t="shared" si="62"/>
        <v>-0.15543983474545175</v>
      </c>
      <c r="L312" s="5">
        <v>0.23749996918628585</v>
      </c>
      <c r="M312" s="5">
        <v>0.39599991304839971</v>
      </c>
      <c r="N312" s="5">
        <v>0.72269978091974141</v>
      </c>
      <c r="O312" s="5">
        <v>0.79540005091134036</v>
      </c>
      <c r="P312" s="4">
        <f>VLOOKUP(B312,'Channel wise traffic'!$B$3:$F$368,2,FALSE)</f>
        <v>7740060</v>
      </c>
      <c r="Q312" s="4">
        <f>VLOOKUP(B312,'Channel wise traffic'!$B$3:$F$368,3,FALSE)</f>
        <v>5805045</v>
      </c>
      <c r="R312" s="4">
        <f>VLOOKUP(B312,'Channel wise traffic'!$B$3:$F$368,4,)</f>
        <v>2365018</v>
      </c>
      <c r="S312" s="4">
        <f>VLOOKUP(B312,'Channel wise traffic'!$B$3:$F$368,5,)</f>
        <v>5590043</v>
      </c>
      <c r="T312" s="5">
        <f>VLOOKUP(B312,'Channel wise traffic'!$B$3:$J$368,6,)</f>
        <v>0</v>
      </c>
      <c r="U312" s="5">
        <f>VLOOKUP(B312,'Channel wise traffic'!$B$3:$J$368,7,)</f>
        <v>0</v>
      </c>
      <c r="V312" s="5">
        <f>VLOOKUP(B312,'Channel wise traffic'!$B$3:$J$368,8,)</f>
        <v>0</v>
      </c>
      <c r="W312" s="5">
        <f>VLOOKUP(B312,'Channel wise traffic'!$B$3:$J$368,9,)</f>
        <v>0</v>
      </c>
      <c r="X312" s="4">
        <f>VLOOKUP(B312,'Supporting Data'!$B$3:$J$368,2,)</f>
        <v>384987</v>
      </c>
      <c r="Y312" s="5">
        <f>VLOOKUP(B312,'Supporting Data'!$B$3:$J$368,3,)</f>
        <v>0.18</v>
      </c>
      <c r="Z312" s="4">
        <f>VLOOKUP(B312,'Supporting Data'!$B$3:$J$368,4,)</f>
        <v>34</v>
      </c>
      <c r="AA312" s="4">
        <f>VLOOKUP(B312,'Supporting Data'!$B$3:$J$368,5,)</f>
        <v>19</v>
      </c>
      <c r="AB312" s="4">
        <f>VLOOKUP(B312,'Supporting Data'!$B$3:$J$368,6,)</f>
        <v>25</v>
      </c>
      <c r="AC312" s="4">
        <f>VLOOKUP(B312,'Supporting Data'!$B$3:$J$368,7,)</f>
        <v>394</v>
      </c>
      <c r="AD312" s="4">
        <f>VLOOKUP(B312,'Supporting Data'!$B$3:$J$368,8,)</f>
        <v>33</v>
      </c>
      <c r="AE312" s="5">
        <f>VLOOKUP(B312,'Supporting Data'!$B$3:$J$368,9,)</f>
        <v>0.94</v>
      </c>
      <c r="AF312" s="5">
        <f t="shared" si="63"/>
        <v>0</v>
      </c>
      <c r="AG312" s="4">
        <f t="shared" si="56"/>
        <v>5106289</v>
      </c>
      <c r="AH312" s="4">
        <f t="shared" si="57"/>
        <v>2022090</v>
      </c>
      <c r="AI312" s="4">
        <f t="shared" si="58"/>
        <v>1461364</v>
      </c>
      <c r="AJ312" s="4">
        <f t="shared" si="59"/>
        <v>1162369</v>
      </c>
      <c r="AK312" s="5">
        <f t="shared" si="64"/>
        <v>-9.5238078363256595E-2</v>
      </c>
      <c r="AL312" s="5">
        <f t="shared" si="65"/>
        <v>-0.13037476083144861</v>
      </c>
      <c r="AM312" s="5">
        <f t="shared" si="66"/>
        <v>-0.10319908194387339</v>
      </c>
      <c r="AN312" s="5">
        <f t="shared" si="67"/>
        <v>-0.15543983474545175</v>
      </c>
    </row>
    <row r="313" spans="2:40" x14ac:dyDescent="0.3">
      <c r="B313" s="3">
        <v>43776</v>
      </c>
      <c r="C313" s="4">
        <v>20848646</v>
      </c>
      <c r="D313" s="4">
        <v>5264283</v>
      </c>
      <c r="E313" s="4">
        <v>2000427</v>
      </c>
      <c r="F313" s="4">
        <v>1489518</v>
      </c>
      <c r="G313" s="7">
        <v>1209191</v>
      </c>
      <c r="H313" s="5">
        <f t="shared" si="55"/>
        <v>5.7998538610133245E-2</v>
      </c>
      <c r="I313" s="5">
        <f t="shared" si="60"/>
        <v>0.1293683727802637</v>
      </c>
      <c r="J313" s="5">
        <f t="shared" si="61"/>
        <v>1.0526296401619062E-2</v>
      </c>
      <c r="K313" s="5">
        <f t="shared" si="62"/>
        <v>0.11760414033937483</v>
      </c>
      <c r="L313" s="5">
        <v>0.25249999448405425</v>
      </c>
      <c r="M313" s="5">
        <v>0.37999989742192813</v>
      </c>
      <c r="N313" s="5">
        <v>0.74460002789404467</v>
      </c>
      <c r="O313" s="5">
        <v>0.81180019308259455</v>
      </c>
      <c r="P313" s="4">
        <f>VLOOKUP(B313,'Channel wise traffic'!$B$3:$F$368,2,FALSE)</f>
        <v>7505512</v>
      </c>
      <c r="Q313" s="4">
        <f>VLOOKUP(B313,'Channel wise traffic'!$B$3:$F$368,3,FALSE)</f>
        <v>5629134</v>
      </c>
      <c r="R313" s="4">
        <f>VLOOKUP(B313,'Channel wise traffic'!$B$3:$F$368,4,)</f>
        <v>2293351</v>
      </c>
      <c r="S313" s="4">
        <f>VLOOKUP(B313,'Channel wise traffic'!$B$3:$F$368,5,)</f>
        <v>5420648</v>
      </c>
      <c r="T313" s="5">
        <f>VLOOKUP(B313,'Channel wise traffic'!$B$3:$J$368,6,)</f>
        <v>1.0526259099838065E-2</v>
      </c>
      <c r="U313" s="5">
        <f>VLOOKUP(B313,'Channel wise traffic'!$B$3:$J$368,7,)</f>
        <v>1.0526349803258173E-2</v>
      </c>
      <c r="V313" s="5">
        <f>VLOOKUP(B313,'Channel wise traffic'!$B$3:$J$368,8,)</f>
        <v>1.0526283321774077E-2</v>
      </c>
      <c r="W313" s="5">
        <f>VLOOKUP(B313,'Channel wise traffic'!$B$3:$J$368,9,)</f>
        <v>1.0526300090806018E-2</v>
      </c>
      <c r="X313" s="4">
        <f>VLOOKUP(B313,'Supporting Data'!$B$3:$J$368,2,)</f>
        <v>405410</v>
      </c>
      <c r="Y313" s="5">
        <f>VLOOKUP(B313,'Supporting Data'!$B$3:$J$368,3,)</f>
        <v>0.18</v>
      </c>
      <c r="Z313" s="4">
        <f>VLOOKUP(B313,'Supporting Data'!$B$3:$J$368,4,)</f>
        <v>36</v>
      </c>
      <c r="AA313" s="4">
        <f>VLOOKUP(B313,'Supporting Data'!$B$3:$J$368,5,)</f>
        <v>21</v>
      </c>
      <c r="AB313" s="4">
        <f>VLOOKUP(B313,'Supporting Data'!$B$3:$J$368,6,)</f>
        <v>30</v>
      </c>
      <c r="AC313" s="4">
        <f>VLOOKUP(B313,'Supporting Data'!$B$3:$J$368,7,)</f>
        <v>361</v>
      </c>
      <c r="AD313" s="4">
        <f>VLOOKUP(B313,'Supporting Data'!$B$3:$J$368,8,)</f>
        <v>37</v>
      </c>
      <c r="AE313" s="5">
        <f>VLOOKUP(B313,'Supporting Data'!$B$3:$J$368,9,)</f>
        <v>0.93</v>
      </c>
      <c r="AF313" s="5">
        <f t="shared" si="63"/>
        <v>1.0526296401619022E-2</v>
      </c>
      <c r="AG313" s="4">
        <f t="shared" si="56"/>
        <v>5264283</v>
      </c>
      <c r="AH313" s="4">
        <f t="shared" si="57"/>
        <v>2000427</v>
      </c>
      <c r="AI313" s="4">
        <f t="shared" si="58"/>
        <v>1489518</v>
      </c>
      <c r="AJ313" s="4">
        <f t="shared" si="59"/>
        <v>1209191</v>
      </c>
      <c r="AK313" s="5">
        <f t="shared" si="64"/>
        <v>5.2197503483817798E-2</v>
      </c>
      <c r="AL313" s="5">
        <f t="shared" si="65"/>
        <v>4.1237204625021118E-2</v>
      </c>
      <c r="AM313" s="5">
        <f t="shared" si="66"/>
        <v>0.11795964135657644</v>
      </c>
      <c r="AN313" s="5">
        <f t="shared" si="67"/>
        <v>0.1293683727802637</v>
      </c>
    </row>
    <row r="314" spans="2:40" x14ac:dyDescent="0.3">
      <c r="B314" s="3">
        <v>43777</v>
      </c>
      <c r="C314" s="4">
        <v>21065820</v>
      </c>
      <c r="D314" s="4">
        <v>5108461</v>
      </c>
      <c r="E314" s="4">
        <v>2084252</v>
      </c>
      <c r="F314" s="4">
        <v>1445428</v>
      </c>
      <c r="G314" s="7">
        <v>1232661</v>
      </c>
      <c r="H314" s="5">
        <f t="shared" si="55"/>
        <v>5.8514740940537803E-2</v>
      </c>
      <c r="I314" s="5">
        <f t="shared" si="60"/>
        <v>-3.0024016065268277E-2</v>
      </c>
      <c r="J314" s="5">
        <f t="shared" si="61"/>
        <v>0</v>
      </c>
      <c r="K314" s="5">
        <f t="shared" si="62"/>
        <v>-3.0024016065268277E-2</v>
      </c>
      <c r="L314" s="5">
        <v>0.24249998338540821</v>
      </c>
      <c r="M314" s="5">
        <v>0.40799998277367683</v>
      </c>
      <c r="N314" s="5">
        <v>0.69349963440121443</v>
      </c>
      <c r="O314" s="5">
        <v>0.85280000110693854</v>
      </c>
      <c r="P314" s="4">
        <f>VLOOKUP(B314,'Channel wise traffic'!$B$3:$F$368,2,FALSE)</f>
        <v>7583695</v>
      </c>
      <c r="Q314" s="4">
        <f>VLOOKUP(B314,'Channel wise traffic'!$B$3:$F$368,3,FALSE)</f>
        <v>5687771</v>
      </c>
      <c r="R314" s="4">
        <f>VLOOKUP(B314,'Channel wise traffic'!$B$3:$F$368,4,)</f>
        <v>2317240</v>
      </c>
      <c r="S314" s="4">
        <f>VLOOKUP(B314,'Channel wise traffic'!$B$3:$F$368,5,)</f>
        <v>5477113</v>
      </c>
      <c r="T314" s="5">
        <f>VLOOKUP(B314,'Channel wise traffic'!$B$3:$J$368,6,)</f>
        <v>0</v>
      </c>
      <c r="U314" s="5">
        <f>VLOOKUP(B314,'Channel wise traffic'!$B$3:$J$368,7,)</f>
        <v>0</v>
      </c>
      <c r="V314" s="5">
        <f>VLOOKUP(B314,'Channel wise traffic'!$B$3:$J$368,8,)</f>
        <v>0</v>
      </c>
      <c r="W314" s="5">
        <f>VLOOKUP(B314,'Channel wise traffic'!$B$3:$J$368,9,)</f>
        <v>0</v>
      </c>
      <c r="X314" s="4">
        <f>VLOOKUP(B314,'Supporting Data'!$B$3:$J$368,2,)</f>
        <v>403572</v>
      </c>
      <c r="Y314" s="5">
        <f>VLOOKUP(B314,'Supporting Data'!$B$3:$J$368,3,)</f>
        <v>0.19</v>
      </c>
      <c r="Z314" s="4">
        <f>VLOOKUP(B314,'Supporting Data'!$B$3:$J$368,4,)</f>
        <v>31</v>
      </c>
      <c r="AA314" s="4">
        <f>VLOOKUP(B314,'Supporting Data'!$B$3:$J$368,5,)</f>
        <v>17</v>
      </c>
      <c r="AB314" s="4">
        <f>VLOOKUP(B314,'Supporting Data'!$B$3:$J$368,6,)</f>
        <v>26</v>
      </c>
      <c r="AC314" s="4">
        <f>VLOOKUP(B314,'Supporting Data'!$B$3:$J$368,7,)</f>
        <v>352</v>
      </c>
      <c r="AD314" s="4">
        <f>VLOOKUP(B314,'Supporting Data'!$B$3:$J$368,8,)</f>
        <v>34</v>
      </c>
      <c r="AE314" s="5">
        <f>VLOOKUP(B314,'Supporting Data'!$B$3:$J$368,9,)</f>
        <v>0.94</v>
      </c>
      <c r="AF314" s="5">
        <f t="shared" si="63"/>
        <v>0</v>
      </c>
      <c r="AG314" s="4">
        <f t="shared" si="56"/>
        <v>5108461</v>
      </c>
      <c r="AH314" s="4">
        <f t="shared" si="57"/>
        <v>2084252</v>
      </c>
      <c r="AI314" s="4">
        <f t="shared" si="58"/>
        <v>1445428</v>
      </c>
      <c r="AJ314" s="4">
        <f t="shared" si="59"/>
        <v>1232661</v>
      </c>
      <c r="AK314" s="5">
        <f t="shared" si="64"/>
        <v>1.041675732169578E-2</v>
      </c>
      <c r="AL314" s="5">
        <f t="shared" si="65"/>
        <v>-9.0143119259076254E-3</v>
      </c>
      <c r="AM314" s="5">
        <f t="shared" si="66"/>
        <v>-8.5984353144420989E-2</v>
      </c>
      <c r="AN314" s="5">
        <f t="shared" si="67"/>
        <v>-3.0024016065268277E-2</v>
      </c>
    </row>
    <row r="315" spans="2:40" x14ac:dyDescent="0.3">
      <c r="B315" s="3">
        <v>43778</v>
      </c>
      <c r="C315" s="4">
        <v>45787545</v>
      </c>
      <c r="D315" s="4">
        <v>9711538</v>
      </c>
      <c r="E315" s="4">
        <v>3367961</v>
      </c>
      <c r="F315" s="4">
        <v>2290213</v>
      </c>
      <c r="G315" s="7">
        <v>1839957</v>
      </c>
      <c r="H315" s="5">
        <f t="shared" si="55"/>
        <v>4.0184661571176179E-2</v>
      </c>
      <c r="I315" s="5">
        <f>(G315/G308)-1</f>
        <v>0.26260801898348074</v>
      </c>
      <c r="J315" s="5">
        <f t="shared" si="61"/>
        <v>7.3684197937763818E-2</v>
      </c>
      <c r="K315" s="5">
        <f t="shared" si="62"/>
        <v>0.17595846284092165</v>
      </c>
      <c r="L315" s="5">
        <v>0.2120999935681199</v>
      </c>
      <c r="M315" s="5">
        <v>0.34679996103603777</v>
      </c>
      <c r="N315" s="5">
        <v>0.67999985748053493</v>
      </c>
      <c r="O315" s="5">
        <v>0.80339994576923635</v>
      </c>
      <c r="P315" s="4">
        <f>VLOOKUP(B315,'Channel wise traffic'!$B$3:$F$368,2,FALSE)</f>
        <v>16483516</v>
      </c>
      <c r="Q315" s="4">
        <f>VLOOKUP(B315,'Channel wise traffic'!$B$3:$F$368,3,FALSE)</f>
        <v>12362637</v>
      </c>
      <c r="R315" s="4">
        <f>VLOOKUP(B315,'Channel wise traffic'!$B$3:$F$368,4,)</f>
        <v>5036630</v>
      </c>
      <c r="S315" s="4">
        <f>VLOOKUP(B315,'Channel wise traffic'!$B$3:$F$368,5,)</f>
        <v>11904761</v>
      </c>
      <c r="T315" s="5">
        <f>VLOOKUP(B315,'Channel wise traffic'!$B$3:$J$368,6,)</f>
        <v>7.3684232467147837E-2</v>
      </c>
      <c r="U315" s="5">
        <f>VLOOKUP(B315,'Channel wise traffic'!$B$3:$J$368,7,)</f>
        <v>7.3684185842880723E-2</v>
      </c>
      <c r="V315" s="5">
        <f>VLOOKUP(B315,'Channel wise traffic'!$B$3:$J$368,8,)</f>
        <v>7.3684421457529847E-2</v>
      </c>
      <c r="W315" s="5">
        <f>VLOOKUP(B315,'Channel wise traffic'!$B$3:$J$368,9,)</f>
        <v>7.3684171602436122E-2</v>
      </c>
      <c r="X315" s="4">
        <f>VLOOKUP(B315,'Supporting Data'!$B$3:$J$368,2,)</f>
        <v>380487</v>
      </c>
      <c r="Y315" s="5">
        <f>VLOOKUP(B315,'Supporting Data'!$B$3:$J$368,3,)</f>
        <v>0.19</v>
      </c>
      <c r="Z315" s="4">
        <f>VLOOKUP(B315,'Supporting Data'!$B$3:$J$368,4,)</f>
        <v>40</v>
      </c>
      <c r="AA315" s="4">
        <f>VLOOKUP(B315,'Supporting Data'!$B$3:$J$368,5,)</f>
        <v>21</v>
      </c>
      <c r="AB315" s="4">
        <f>VLOOKUP(B315,'Supporting Data'!$B$3:$J$368,6,)</f>
        <v>27</v>
      </c>
      <c r="AC315" s="4">
        <f>VLOOKUP(B315,'Supporting Data'!$B$3:$J$368,7,)</f>
        <v>368</v>
      </c>
      <c r="AD315" s="4">
        <f>VLOOKUP(B315,'Supporting Data'!$B$3:$J$368,8,)</f>
        <v>32</v>
      </c>
      <c r="AE315" s="5">
        <f>VLOOKUP(B315,'Supporting Data'!$B$3:$J$368,9,)</f>
        <v>0.93</v>
      </c>
      <c r="AF315" s="5">
        <f t="shared" si="63"/>
        <v>7.3684197937763915E-2</v>
      </c>
      <c r="AG315" s="4">
        <f t="shared" si="56"/>
        <v>9711538</v>
      </c>
      <c r="AH315" s="4">
        <f t="shared" si="57"/>
        <v>3367961</v>
      </c>
      <c r="AI315" s="4">
        <f t="shared" si="58"/>
        <v>2290213</v>
      </c>
      <c r="AJ315" s="4">
        <f t="shared" si="59"/>
        <v>1839957</v>
      </c>
      <c r="AK315" s="5">
        <f t="shared" si="64"/>
        <v>6.3157888975069021E-2</v>
      </c>
      <c r="AL315" s="5">
        <f t="shared" si="65"/>
        <v>0.1296052574208344</v>
      </c>
      <c r="AM315" s="5">
        <f t="shared" si="66"/>
        <v>0.18905825480134975</v>
      </c>
      <c r="AN315" s="5">
        <f t="shared" si="67"/>
        <v>0.26260801898348074</v>
      </c>
    </row>
    <row r="316" spans="2:40" x14ac:dyDescent="0.3">
      <c r="B316" s="3">
        <v>43779</v>
      </c>
      <c r="C316" s="4">
        <v>47134238</v>
      </c>
      <c r="D316" s="4">
        <v>10096153</v>
      </c>
      <c r="E316" s="4">
        <v>3261057</v>
      </c>
      <c r="F316" s="4">
        <v>2173168</v>
      </c>
      <c r="G316" s="7">
        <v>1627268</v>
      </c>
      <c r="H316" s="5">
        <f t="shared" si="55"/>
        <v>3.4524118115582987E-2</v>
      </c>
      <c r="I316" s="5">
        <f t="shared" si="60"/>
        <v>-1.2684939402672679E-2</v>
      </c>
      <c r="J316" s="5">
        <f t="shared" si="61"/>
        <v>2.9411775625882486E-2</v>
      </c>
      <c r="K316" s="5">
        <f t="shared" si="62"/>
        <v>-4.0893951308222043E-2</v>
      </c>
      <c r="L316" s="5">
        <v>0.21419998346000629</v>
      </c>
      <c r="M316" s="5">
        <v>0.32299995849904412</v>
      </c>
      <c r="N316" s="5">
        <v>0.66639988200144917</v>
      </c>
      <c r="O316" s="5">
        <v>0.74879990870471125</v>
      </c>
      <c r="P316" s="4">
        <f>VLOOKUP(B316,'Channel wise traffic'!$B$3:$F$368,2,FALSE)</f>
        <v>16968325</v>
      </c>
      <c r="Q316" s="4">
        <f>VLOOKUP(B316,'Channel wise traffic'!$B$3:$F$368,3,FALSE)</f>
        <v>12726244</v>
      </c>
      <c r="R316" s="4">
        <f>VLOOKUP(B316,'Channel wise traffic'!$B$3:$F$368,4,)</f>
        <v>5184766</v>
      </c>
      <c r="S316" s="4">
        <f>VLOOKUP(B316,'Channel wise traffic'!$B$3:$F$368,5,)</f>
        <v>12254901</v>
      </c>
      <c r="T316" s="5">
        <f>VLOOKUP(B316,'Channel wise traffic'!$B$3:$J$368,6,)</f>
        <v>2.9411746862744614E-2</v>
      </c>
      <c r="U316" s="5">
        <f>VLOOKUP(B316,'Channel wise traffic'!$B$3:$J$368,7,)</f>
        <v>2.94117670849674E-2</v>
      </c>
      <c r="V316" s="5">
        <f>VLOOKUP(B316,'Channel wise traffic'!$B$3:$J$368,8,)</f>
        <v>2.9411729668448849E-2</v>
      </c>
      <c r="W316" s="5">
        <f>VLOOKUP(B316,'Channel wise traffic'!$B$3:$J$368,9,)</f>
        <v>2.9411762235293848E-2</v>
      </c>
      <c r="X316" s="4">
        <f>VLOOKUP(B316,'Supporting Data'!$B$3:$J$368,2,)</f>
        <v>397106</v>
      </c>
      <c r="Y316" s="5">
        <f>VLOOKUP(B316,'Supporting Data'!$B$3:$J$368,3,)</f>
        <v>0.19</v>
      </c>
      <c r="Z316" s="4">
        <f>VLOOKUP(B316,'Supporting Data'!$B$3:$J$368,4,)</f>
        <v>34</v>
      </c>
      <c r="AA316" s="4">
        <f>VLOOKUP(B316,'Supporting Data'!$B$3:$J$368,5,)</f>
        <v>20</v>
      </c>
      <c r="AB316" s="4">
        <f>VLOOKUP(B316,'Supporting Data'!$B$3:$J$368,6,)</f>
        <v>30</v>
      </c>
      <c r="AC316" s="4">
        <f>VLOOKUP(B316,'Supporting Data'!$B$3:$J$368,7,)</f>
        <v>358</v>
      </c>
      <c r="AD316" s="4">
        <f>VLOOKUP(B316,'Supporting Data'!$B$3:$J$368,8,)</f>
        <v>37</v>
      </c>
      <c r="AE316" s="5">
        <f>VLOOKUP(B316,'Supporting Data'!$B$3:$J$368,9,)</f>
        <v>0.92</v>
      </c>
      <c r="AF316" s="5">
        <f t="shared" si="63"/>
        <v>2.9411775625882541E-2</v>
      </c>
      <c r="AG316" s="4">
        <f t="shared" si="56"/>
        <v>10096153</v>
      </c>
      <c r="AH316" s="4">
        <f t="shared" si="57"/>
        <v>3261056.9999999995</v>
      </c>
      <c r="AI316" s="4">
        <f t="shared" si="58"/>
        <v>2173168</v>
      </c>
      <c r="AJ316" s="4">
        <f t="shared" si="59"/>
        <v>1627268</v>
      </c>
      <c r="AK316" s="5">
        <f t="shared" si="64"/>
        <v>3.9603922674245728E-2</v>
      </c>
      <c r="AL316" s="5">
        <f t="shared" si="65"/>
        <v>-2.4001935817612452E-3</v>
      </c>
      <c r="AM316" s="5">
        <f t="shared" si="66"/>
        <v>7.8843578051432939E-3</v>
      </c>
      <c r="AN316" s="5">
        <f t="shared" si="67"/>
        <v>-1.2684939402672679E-2</v>
      </c>
    </row>
    <row r="317" spans="2:40" x14ac:dyDescent="0.3">
      <c r="B317" s="3">
        <v>43780</v>
      </c>
      <c r="C317" s="4">
        <v>21500167</v>
      </c>
      <c r="D317" s="4">
        <v>5482542</v>
      </c>
      <c r="E317" s="4">
        <v>2083366</v>
      </c>
      <c r="F317" s="4">
        <v>1566483</v>
      </c>
      <c r="G317" s="7">
        <v>1245980</v>
      </c>
      <c r="H317" s="5">
        <f t="shared" si="55"/>
        <v>5.79521079999053E-2</v>
      </c>
      <c r="I317" s="5">
        <f t="shared" si="60"/>
        <v>0.16360274375580763</v>
      </c>
      <c r="J317" s="5">
        <f t="shared" si="61"/>
        <v>1.0204109920066262E-2</v>
      </c>
      <c r="K317" s="5">
        <f t="shared" si="62"/>
        <v>0.15184914843385378</v>
      </c>
      <c r="L317" s="5">
        <v>0.25499997279090902</v>
      </c>
      <c r="M317" s="5">
        <v>0.38000000729588573</v>
      </c>
      <c r="N317" s="5">
        <v>0.75190005020721273</v>
      </c>
      <c r="O317" s="5">
        <v>0.79539963089289833</v>
      </c>
      <c r="P317" s="4">
        <f>VLOOKUP(B317,'Channel wise traffic'!$B$3:$F$368,2,FALSE)</f>
        <v>7740060</v>
      </c>
      <c r="Q317" s="4">
        <f>VLOOKUP(B317,'Channel wise traffic'!$B$3:$F$368,3,FALSE)</f>
        <v>5805045</v>
      </c>
      <c r="R317" s="4">
        <f>VLOOKUP(B317,'Channel wise traffic'!$B$3:$F$368,4,)</f>
        <v>2365018</v>
      </c>
      <c r="S317" s="4">
        <f>VLOOKUP(B317,'Channel wise traffic'!$B$3:$F$368,5,)</f>
        <v>5590043</v>
      </c>
      <c r="T317" s="5">
        <f>VLOOKUP(B317,'Channel wise traffic'!$B$3:$J$368,6,)</f>
        <v>1.0204157545207204E-2</v>
      </c>
      <c r="U317" s="5">
        <f>VLOOKUP(B317,'Channel wise traffic'!$B$3:$J$368,7,)</f>
        <v>1.0204113595832398E-2</v>
      </c>
      <c r="V317" s="5">
        <f>VLOOKUP(B317,'Channel wise traffic'!$B$3:$J$368,8,)</f>
        <v>1.0204051122343127E-2</v>
      </c>
      <c r="W317" s="5">
        <f>VLOOKUP(B317,'Channel wise traffic'!$B$3:$J$368,9,)</f>
        <v>1.0204066880416196E-2</v>
      </c>
      <c r="X317" s="4">
        <f>VLOOKUP(B317,'Supporting Data'!$B$3:$J$368,2,)</f>
        <v>387858</v>
      </c>
      <c r="Y317" s="5">
        <f>VLOOKUP(B317,'Supporting Data'!$B$3:$J$368,3,)</f>
        <v>0.17</v>
      </c>
      <c r="Z317" s="4">
        <f>VLOOKUP(B317,'Supporting Data'!$B$3:$J$368,4,)</f>
        <v>38</v>
      </c>
      <c r="AA317" s="4">
        <f>VLOOKUP(B317,'Supporting Data'!$B$3:$J$368,5,)</f>
        <v>17</v>
      </c>
      <c r="AB317" s="4">
        <f>VLOOKUP(B317,'Supporting Data'!$B$3:$J$368,6,)</f>
        <v>25</v>
      </c>
      <c r="AC317" s="4">
        <f>VLOOKUP(B317,'Supporting Data'!$B$3:$J$368,7,)</f>
        <v>381</v>
      </c>
      <c r="AD317" s="4">
        <f>VLOOKUP(B317,'Supporting Data'!$B$3:$J$368,8,)</f>
        <v>31</v>
      </c>
      <c r="AE317" s="5">
        <f>VLOOKUP(B317,'Supporting Data'!$B$3:$J$368,9,)</f>
        <v>0.94</v>
      </c>
      <c r="AF317" s="5">
        <f t="shared" si="63"/>
        <v>1.0204109920066224E-2</v>
      </c>
      <c r="AG317" s="4">
        <f t="shared" si="56"/>
        <v>5482542</v>
      </c>
      <c r="AH317" s="4">
        <f t="shared" si="57"/>
        <v>2083366</v>
      </c>
      <c r="AI317" s="4">
        <f t="shared" si="58"/>
        <v>1566483</v>
      </c>
      <c r="AJ317" s="4">
        <f t="shared" si="59"/>
        <v>1245980</v>
      </c>
      <c r="AK317" s="5">
        <f t="shared" si="64"/>
        <v>7.3341819504541883E-2</v>
      </c>
      <c r="AL317" s="5">
        <f t="shared" si="65"/>
        <v>7.3341751635360941E-2</v>
      </c>
      <c r="AM317" s="5">
        <f t="shared" si="66"/>
        <v>0.15160642201227859</v>
      </c>
      <c r="AN317" s="5">
        <f t="shared" si="67"/>
        <v>0.16360274375580763</v>
      </c>
    </row>
    <row r="318" spans="2:40" x14ac:dyDescent="0.3">
      <c r="B318" s="3">
        <v>43781</v>
      </c>
      <c r="C318" s="4">
        <v>20631473</v>
      </c>
      <c r="D318" s="4">
        <v>4899974</v>
      </c>
      <c r="E318" s="4">
        <v>2018789</v>
      </c>
      <c r="F318" s="4">
        <v>1547402</v>
      </c>
      <c r="G318" s="7">
        <v>1230803</v>
      </c>
      <c r="H318" s="5">
        <f t="shared" si="55"/>
        <v>5.9656574205826214E-2</v>
      </c>
      <c r="I318" s="5">
        <f t="shared" si="60"/>
        <v>-2.2583445107012823E-2</v>
      </c>
      <c r="J318" s="5">
        <f t="shared" si="61"/>
        <v>-1.041664768062156E-2</v>
      </c>
      <c r="K318" s="5">
        <f t="shared" si="62"/>
        <v>-1.2294868742359966E-2</v>
      </c>
      <c r="L318" s="5">
        <v>0.23749995940667931</v>
      </c>
      <c r="M318" s="5">
        <v>0.41199994122417793</v>
      </c>
      <c r="N318" s="5">
        <v>0.76650011467270729</v>
      </c>
      <c r="O318" s="5">
        <v>0.79539964404854069</v>
      </c>
      <c r="P318" s="4">
        <f>VLOOKUP(B318,'Channel wise traffic'!$B$3:$F$368,2,FALSE)</f>
        <v>7427330</v>
      </c>
      <c r="Q318" s="4">
        <f>VLOOKUP(B318,'Channel wise traffic'!$B$3:$F$368,3,FALSE)</f>
        <v>5570497</v>
      </c>
      <c r="R318" s="4">
        <f>VLOOKUP(B318,'Channel wise traffic'!$B$3:$F$368,4,)</f>
        <v>2269462</v>
      </c>
      <c r="S318" s="4">
        <f>VLOOKUP(B318,'Channel wise traffic'!$B$3:$F$368,5,)</f>
        <v>5364183</v>
      </c>
      <c r="T318" s="5">
        <f>VLOOKUP(B318,'Channel wise traffic'!$B$3:$J$368,6,)</f>
        <v>-1.0416611151910726E-2</v>
      </c>
      <c r="U318" s="5">
        <f>VLOOKUP(B318,'Channel wise traffic'!$B$3:$J$368,7,)</f>
        <v>-1.0416699975520194E-2</v>
      </c>
      <c r="V318" s="5">
        <f>VLOOKUP(B318,'Channel wise traffic'!$B$3:$J$368,8,)</f>
        <v>-1.0416634871853403E-2</v>
      </c>
      <c r="W318" s="5">
        <f>VLOOKUP(B318,'Channel wise traffic'!$B$3:$J$368,9,)</f>
        <v>-1.0416651293350898E-2</v>
      </c>
      <c r="X318" s="4">
        <f>VLOOKUP(B318,'Supporting Data'!$B$3:$J$368,2,)</f>
        <v>403207</v>
      </c>
      <c r="Y318" s="5">
        <f>VLOOKUP(B318,'Supporting Data'!$B$3:$J$368,3,)</f>
        <v>0.18</v>
      </c>
      <c r="Z318" s="4">
        <f>VLOOKUP(B318,'Supporting Data'!$B$3:$J$368,4,)</f>
        <v>32</v>
      </c>
      <c r="AA318" s="4">
        <f>VLOOKUP(B318,'Supporting Data'!$B$3:$J$368,5,)</f>
        <v>19</v>
      </c>
      <c r="AB318" s="4">
        <f>VLOOKUP(B318,'Supporting Data'!$B$3:$J$368,6,)</f>
        <v>30</v>
      </c>
      <c r="AC318" s="4">
        <f>VLOOKUP(B318,'Supporting Data'!$B$3:$J$368,7,)</f>
        <v>387</v>
      </c>
      <c r="AD318" s="4">
        <f>VLOOKUP(B318,'Supporting Data'!$B$3:$J$368,8,)</f>
        <v>39</v>
      </c>
      <c r="AE318" s="5">
        <f>VLOOKUP(B318,'Supporting Data'!$B$3:$J$368,9,)</f>
        <v>0.93</v>
      </c>
      <c r="AF318" s="5">
        <f t="shared" si="63"/>
        <v>-1.0416647680621562E-2</v>
      </c>
      <c r="AG318" s="4">
        <f t="shared" si="56"/>
        <v>4899974</v>
      </c>
      <c r="AH318" s="4">
        <f t="shared" si="57"/>
        <v>2018789</v>
      </c>
      <c r="AI318" s="4">
        <f t="shared" si="58"/>
        <v>1547402</v>
      </c>
      <c r="AJ318" s="4">
        <f t="shared" si="59"/>
        <v>1230803</v>
      </c>
      <c r="AK318" s="5">
        <f t="shared" si="64"/>
        <v>-9.6053829726630346E-2</v>
      </c>
      <c r="AL318" s="5">
        <f t="shared" si="65"/>
        <v>-6.8935491562585494E-2</v>
      </c>
      <c r="AM318" s="5">
        <f t="shared" si="66"/>
        <v>-1.2506700701978346E-2</v>
      </c>
      <c r="AN318" s="5">
        <f t="shared" si="67"/>
        <v>-2.2583445107012823E-2</v>
      </c>
    </row>
    <row r="319" spans="2:40" x14ac:dyDescent="0.3">
      <c r="B319" s="3">
        <v>43782</v>
      </c>
      <c r="C319" s="4">
        <v>21500167</v>
      </c>
      <c r="D319" s="4">
        <v>5643793</v>
      </c>
      <c r="E319" s="4">
        <v>2302667</v>
      </c>
      <c r="F319" s="4">
        <v>1748185</v>
      </c>
      <c r="G319" s="7">
        <v>1361836</v>
      </c>
      <c r="H319" s="5">
        <f t="shared" si="55"/>
        <v>6.3340717306986496E-2</v>
      </c>
      <c r="I319" s="5">
        <f t="shared" si="60"/>
        <v>0.17160385385363863</v>
      </c>
      <c r="J319" s="5">
        <f t="shared" si="61"/>
        <v>0</v>
      </c>
      <c r="K319" s="5">
        <f t="shared" si="62"/>
        <v>0.17160385385363841</v>
      </c>
      <c r="L319" s="5">
        <v>0.26249996104681417</v>
      </c>
      <c r="M319" s="5">
        <v>0.40799990361092264</v>
      </c>
      <c r="N319" s="5">
        <v>0.75920009276200162</v>
      </c>
      <c r="O319" s="5">
        <v>0.77899993421748848</v>
      </c>
      <c r="P319" s="4">
        <f>VLOOKUP(B319,'Channel wise traffic'!$B$3:$F$368,2,FALSE)</f>
        <v>7740060</v>
      </c>
      <c r="Q319" s="4">
        <f>VLOOKUP(B319,'Channel wise traffic'!$B$3:$F$368,3,FALSE)</f>
        <v>5805045</v>
      </c>
      <c r="R319" s="4">
        <f>VLOOKUP(B319,'Channel wise traffic'!$B$3:$F$368,4,)</f>
        <v>2365018</v>
      </c>
      <c r="S319" s="4">
        <f>VLOOKUP(B319,'Channel wise traffic'!$B$3:$F$368,5,)</f>
        <v>5590043</v>
      </c>
      <c r="T319" s="5">
        <f>VLOOKUP(B319,'Channel wise traffic'!$B$3:$J$368,6,)</f>
        <v>0</v>
      </c>
      <c r="U319" s="5">
        <f>VLOOKUP(B319,'Channel wise traffic'!$B$3:$J$368,7,)</f>
        <v>0</v>
      </c>
      <c r="V319" s="5">
        <f>VLOOKUP(B319,'Channel wise traffic'!$B$3:$J$368,8,)</f>
        <v>0</v>
      </c>
      <c r="W319" s="5">
        <f>VLOOKUP(B319,'Channel wise traffic'!$B$3:$J$368,9,)</f>
        <v>0</v>
      </c>
      <c r="X319" s="4">
        <f>VLOOKUP(B319,'Supporting Data'!$B$3:$J$368,2,)</f>
        <v>380788</v>
      </c>
      <c r="Y319" s="5">
        <f>VLOOKUP(B319,'Supporting Data'!$B$3:$J$368,3,)</f>
        <v>0.19</v>
      </c>
      <c r="Z319" s="4">
        <f>VLOOKUP(B319,'Supporting Data'!$B$3:$J$368,4,)</f>
        <v>36</v>
      </c>
      <c r="AA319" s="4">
        <f>VLOOKUP(B319,'Supporting Data'!$B$3:$J$368,5,)</f>
        <v>21</v>
      </c>
      <c r="AB319" s="4">
        <f>VLOOKUP(B319,'Supporting Data'!$B$3:$J$368,6,)</f>
        <v>25</v>
      </c>
      <c r="AC319" s="4">
        <f>VLOOKUP(B319,'Supporting Data'!$B$3:$J$368,7,)</f>
        <v>394</v>
      </c>
      <c r="AD319" s="4">
        <f>VLOOKUP(B319,'Supporting Data'!$B$3:$J$368,8,)</f>
        <v>34</v>
      </c>
      <c r="AE319" s="5">
        <f>VLOOKUP(B319,'Supporting Data'!$B$3:$J$368,9,)</f>
        <v>0.95</v>
      </c>
      <c r="AF319" s="5">
        <f t="shared" si="63"/>
        <v>0</v>
      </c>
      <c r="AG319" s="4">
        <f t="shared" si="56"/>
        <v>5643792.9999999991</v>
      </c>
      <c r="AH319" s="4">
        <f t="shared" si="57"/>
        <v>2302667</v>
      </c>
      <c r="AI319" s="4">
        <f t="shared" si="58"/>
        <v>1748185</v>
      </c>
      <c r="AJ319" s="4">
        <f t="shared" si="59"/>
        <v>1361836</v>
      </c>
      <c r="AK319" s="5">
        <f t="shared" si="64"/>
        <v>0.10526313728032211</v>
      </c>
      <c r="AL319" s="5">
        <f t="shared" si="65"/>
        <v>0.13875594063567886</v>
      </c>
      <c r="AM319" s="5">
        <f t="shared" si="66"/>
        <v>0.19626937573390335</v>
      </c>
      <c r="AN319" s="5">
        <f t="shared" si="67"/>
        <v>0.17160385385363863</v>
      </c>
    </row>
    <row r="320" spans="2:40" x14ac:dyDescent="0.3">
      <c r="B320" s="3">
        <v>43783</v>
      </c>
      <c r="C320" s="4">
        <v>20848646</v>
      </c>
      <c r="D320" s="4">
        <v>5160040</v>
      </c>
      <c r="E320" s="4">
        <v>2125936</v>
      </c>
      <c r="F320" s="4">
        <v>1629530</v>
      </c>
      <c r="G320" s="7">
        <v>1349577</v>
      </c>
      <c r="H320" s="5">
        <f t="shared" si="55"/>
        <v>6.4732117375871798E-2</v>
      </c>
      <c r="I320" s="5">
        <f t="shared" si="60"/>
        <v>0.11609911089315084</v>
      </c>
      <c r="J320" s="5">
        <f t="shared" si="61"/>
        <v>0</v>
      </c>
      <c r="K320" s="5">
        <f t="shared" si="62"/>
        <v>0.11609911089315084</v>
      </c>
      <c r="L320" s="5">
        <v>0.24750000551594573</v>
      </c>
      <c r="M320" s="5">
        <v>0.4119999069774653</v>
      </c>
      <c r="N320" s="5">
        <v>0.76650002634133863</v>
      </c>
      <c r="O320" s="5">
        <v>0.82820015587316587</v>
      </c>
      <c r="P320" s="4">
        <f>VLOOKUP(B320,'Channel wise traffic'!$B$3:$F$368,2,FALSE)</f>
        <v>7505512</v>
      </c>
      <c r="Q320" s="4">
        <f>VLOOKUP(B320,'Channel wise traffic'!$B$3:$F$368,3,FALSE)</f>
        <v>5629134</v>
      </c>
      <c r="R320" s="4">
        <f>VLOOKUP(B320,'Channel wise traffic'!$B$3:$F$368,4,)</f>
        <v>2293351</v>
      </c>
      <c r="S320" s="4">
        <f>VLOOKUP(B320,'Channel wise traffic'!$B$3:$F$368,5,)</f>
        <v>5420648</v>
      </c>
      <c r="T320" s="5">
        <f>VLOOKUP(B320,'Channel wise traffic'!$B$3:$J$368,6,)</f>
        <v>0</v>
      </c>
      <c r="U320" s="5">
        <f>VLOOKUP(B320,'Channel wise traffic'!$B$3:$J$368,7,)</f>
        <v>0</v>
      </c>
      <c r="V320" s="5">
        <f>VLOOKUP(B320,'Channel wise traffic'!$B$3:$J$368,8,)</f>
        <v>0</v>
      </c>
      <c r="W320" s="5">
        <f>VLOOKUP(B320,'Channel wise traffic'!$B$3:$J$368,9,)</f>
        <v>0</v>
      </c>
      <c r="X320" s="4">
        <f>VLOOKUP(B320,'Supporting Data'!$B$3:$J$368,2,)</f>
        <v>383044</v>
      </c>
      <c r="Y320" s="5">
        <f>VLOOKUP(B320,'Supporting Data'!$B$3:$J$368,3,)</f>
        <v>0.19</v>
      </c>
      <c r="Z320" s="4">
        <f>VLOOKUP(B320,'Supporting Data'!$B$3:$J$368,4,)</f>
        <v>34</v>
      </c>
      <c r="AA320" s="4">
        <f>VLOOKUP(B320,'Supporting Data'!$B$3:$J$368,5,)</f>
        <v>20</v>
      </c>
      <c r="AB320" s="4">
        <f>VLOOKUP(B320,'Supporting Data'!$B$3:$J$368,6,)</f>
        <v>25</v>
      </c>
      <c r="AC320" s="4">
        <f>VLOOKUP(B320,'Supporting Data'!$B$3:$J$368,7,)</f>
        <v>378</v>
      </c>
      <c r="AD320" s="4">
        <f>VLOOKUP(B320,'Supporting Data'!$B$3:$J$368,8,)</f>
        <v>33</v>
      </c>
      <c r="AE320" s="5">
        <f>VLOOKUP(B320,'Supporting Data'!$B$3:$J$368,9,)</f>
        <v>0.92</v>
      </c>
      <c r="AF320" s="5">
        <f t="shared" si="63"/>
        <v>0</v>
      </c>
      <c r="AG320" s="4">
        <f t="shared" si="56"/>
        <v>5160040</v>
      </c>
      <c r="AH320" s="4">
        <f t="shared" si="57"/>
        <v>2125936</v>
      </c>
      <c r="AI320" s="4">
        <f t="shared" si="58"/>
        <v>1629530</v>
      </c>
      <c r="AJ320" s="4">
        <f t="shared" si="59"/>
        <v>1349577</v>
      </c>
      <c r="AK320" s="5">
        <f t="shared" si="64"/>
        <v>-1.9801936939940368E-2</v>
      </c>
      <c r="AL320" s="5">
        <f t="shared" si="65"/>
        <v>6.274110477413064E-2</v>
      </c>
      <c r="AM320" s="5">
        <f t="shared" si="66"/>
        <v>9.3998192703948602E-2</v>
      </c>
      <c r="AN320" s="5">
        <f t="shared" si="67"/>
        <v>0.11609911089315084</v>
      </c>
    </row>
    <row r="321" spans="2:40" x14ac:dyDescent="0.3">
      <c r="B321" s="3">
        <v>43784</v>
      </c>
      <c r="C321" s="4">
        <v>21717340</v>
      </c>
      <c r="D321" s="4">
        <v>5212161</v>
      </c>
      <c r="E321" s="4">
        <v>2126561</v>
      </c>
      <c r="F321" s="4">
        <v>1567914</v>
      </c>
      <c r="G321" s="7">
        <v>1324260</v>
      </c>
      <c r="H321" s="5">
        <f t="shared" si="55"/>
        <v>6.0977080986898025E-2</v>
      </c>
      <c r="I321" s="5">
        <f t="shared" si="60"/>
        <v>7.4309968434143725E-2</v>
      </c>
      <c r="J321" s="5">
        <f t="shared" si="61"/>
        <v>3.0927825263863395E-2</v>
      </c>
      <c r="K321" s="5">
        <f t="shared" si="62"/>
        <v>4.2080679274687949E-2</v>
      </c>
      <c r="L321" s="5">
        <v>0.23999997237230711</v>
      </c>
      <c r="M321" s="5">
        <v>0.40799986800100763</v>
      </c>
      <c r="N321" s="5">
        <v>0.73730027024853739</v>
      </c>
      <c r="O321" s="5">
        <v>0.84459989514731038</v>
      </c>
      <c r="P321" s="4">
        <f>VLOOKUP(B321,'Channel wise traffic'!$B$3:$F$368,2,FALSE)</f>
        <v>7818242</v>
      </c>
      <c r="Q321" s="4">
        <f>VLOOKUP(B321,'Channel wise traffic'!$B$3:$F$368,3,FALSE)</f>
        <v>5863681</v>
      </c>
      <c r="R321" s="4">
        <f>VLOOKUP(B321,'Channel wise traffic'!$B$3:$F$368,4,)</f>
        <v>2388907</v>
      </c>
      <c r="S321" s="4">
        <f>VLOOKUP(B321,'Channel wise traffic'!$B$3:$F$368,5,)</f>
        <v>5646508</v>
      </c>
      <c r="T321" s="5">
        <f>VLOOKUP(B321,'Channel wise traffic'!$B$3:$J$368,6,)</f>
        <v>3.0927799707134884E-2</v>
      </c>
      <c r="U321" s="5">
        <f>VLOOKUP(B321,'Channel wise traffic'!$B$3:$J$368,7,)</f>
        <v>3.0927757112584109E-2</v>
      </c>
      <c r="V321" s="5">
        <f>VLOOKUP(B321,'Channel wise traffic'!$B$3:$J$368,8,)</f>
        <v>3.0927741623655747E-2</v>
      </c>
      <c r="W321" s="5">
        <f>VLOOKUP(B321,'Channel wise traffic'!$B$3:$J$368,9,)</f>
        <v>3.0927789877623457E-2</v>
      </c>
      <c r="X321" s="4">
        <f>VLOOKUP(B321,'Supporting Data'!$B$3:$J$368,2,)</f>
        <v>396628</v>
      </c>
      <c r="Y321" s="5">
        <f>VLOOKUP(B321,'Supporting Data'!$B$3:$J$368,3,)</f>
        <v>0.19</v>
      </c>
      <c r="Z321" s="4">
        <f>VLOOKUP(B321,'Supporting Data'!$B$3:$J$368,4,)</f>
        <v>30</v>
      </c>
      <c r="AA321" s="4">
        <f>VLOOKUP(B321,'Supporting Data'!$B$3:$J$368,5,)</f>
        <v>18</v>
      </c>
      <c r="AB321" s="4">
        <f>VLOOKUP(B321,'Supporting Data'!$B$3:$J$368,6,)</f>
        <v>27</v>
      </c>
      <c r="AC321" s="4">
        <f>VLOOKUP(B321,'Supporting Data'!$B$3:$J$368,7,)</f>
        <v>365</v>
      </c>
      <c r="AD321" s="4">
        <f>VLOOKUP(B321,'Supporting Data'!$B$3:$J$368,8,)</f>
        <v>40</v>
      </c>
      <c r="AE321" s="5">
        <f>VLOOKUP(B321,'Supporting Data'!$B$3:$J$368,9,)</f>
        <v>0.91</v>
      </c>
      <c r="AF321" s="5">
        <f t="shared" si="63"/>
        <v>3.0927825263863454E-2</v>
      </c>
      <c r="AG321" s="4">
        <f t="shared" si="56"/>
        <v>5212161</v>
      </c>
      <c r="AH321" s="4">
        <f t="shared" si="57"/>
        <v>2126561</v>
      </c>
      <c r="AI321" s="4">
        <f t="shared" si="58"/>
        <v>1567914</v>
      </c>
      <c r="AJ321" s="4">
        <f t="shared" si="59"/>
        <v>1324260</v>
      </c>
      <c r="AK321" s="5">
        <f t="shared" si="64"/>
        <v>2.0299655806318206E-2</v>
      </c>
      <c r="AL321" s="5">
        <f t="shared" si="65"/>
        <v>2.0299368790338113E-2</v>
      </c>
      <c r="AM321" s="5">
        <f t="shared" si="66"/>
        <v>8.4740298375290957E-2</v>
      </c>
      <c r="AN321" s="5">
        <f t="shared" si="67"/>
        <v>7.4309968434143725E-2</v>
      </c>
    </row>
    <row r="322" spans="2:40" x14ac:dyDescent="0.3">
      <c r="B322" s="3">
        <v>43785</v>
      </c>
      <c r="C322" s="4">
        <v>47134238</v>
      </c>
      <c r="D322" s="4">
        <v>9403280</v>
      </c>
      <c r="E322" s="4">
        <v>3037259</v>
      </c>
      <c r="F322" s="4">
        <v>2003376</v>
      </c>
      <c r="G322" s="7">
        <v>1547007</v>
      </c>
      <c r="H322" s="5">
        <f t="shared" si="55"/>
        <v>3.2821300728358017E-2</v>
      </c>
      <c r="I322" s="5">
        <f t="shared" si="60"/>
        <v>-0.15921567732289399</v>
      </c>
      <c r="J322" s="5">
        <f t="shared" si="61"/>
        <v>2.9411775625882486E-2</v>
      </c>
      <c r="K322" s="5">
        <f t="shared" si="62"/>
        <v>-0.18323809520645018</v>
      </c>
      <c r="L322" s="5">
        <v>0.19949998979510394</v>
      </c>
      <c r="M322" s="5">
        <v>0.32299995320781683</v>
      </c>
      <c r="N322" s="5">
        <v>0.65959998801551001</v>
      </c>
      <c r="O322" s="5">
        <v>0.77220002635551188</v>
      </c>
      <c r="P322" s="4">
        <f>VLOOKUP(B322,'Channel wise traffic'!$B$3:$F$368,2,FALSE)</f>
        <v>16968325</v>
      </c>
      <c r="Q322" s="4">
        <f>VLOOKUP(B322,'Channel wise traffic'!$B$3:$F$368,3,FALSE)</f>
        <v>12726244</v>
      </c>
      <c r="R322" s="4">
        <f>VLOOKUP(B322,'Channel wise traffic'!$B$3:$F$368,4,)</f>
        <v>5184766</v>
      </c>
      <c r="S322" s="4">
        <f>VLOOKUP(B322,'Channel wise traffic'!$B$3:$F$368,5,)</f>
        <v>12254901</v>
      </c>
      <c r="T322" s="5">
        <f>VLOOKUP(B322,'Channel wise traffic'!$B$3:$J$368,6,)</f>
        <v>2.9411746862744614E-2</v>
      </c>
      <c r="U322" s="5">
        <f>VLOOKUP(B322,'Channel wise traffic'!$B$3:$J$368,7,)</f>
        <v>2.94117670849674E-2</v>
      </c>
      <c r="V322" s="5">
        <f>VLOOKUP(B322,'Channel wise traffic'!$B$3:$J$368,8,)</f>
        <v>2.9411729668448849E-2</v>
      </c>
      <c r="W322" s="5">
        <f>VLOOKUP(B322,'Channel wise traffic'!$B$3:$J$368,9,)</f>
        <v>2.9411762235293848E-2</v>
      </c>
      <c r="X322" s="4">
        <f>VLOOKUP(B322,'Supporting Data'!$B$3:$J$368,2,)</f>
        <v>404564</v>
      </c>
      <c r="Y322" s="5">
        <f>VLOOKUP(B322,'Supporting Data'!$B$3:$J$368,3,)</f>
        <v>0.18</v>
      </c>
      <c r="Z322" s="4">
        <f>VLOOKUP(B322,'Supporting Data'!$B$3:$J$368,4,)</f>
        <v>40</v>
      </c>
      <c r="AA322" s="4">
        <f>VLOOKUP(B322,'Supporting Data'!$B$3:$J$368,5,)</f>
        <v>21</v>
      </c>
      <c r="AB322" s="4">
        <f>VLOOKUP(B322,'Supporting Data'!$B$3:$J$368,6,)</f>
        <v>30</v>
      </c>
      <c r="AC322" s="4">
        <f>VLOOKUP(B322,'Supporting Data'!$B$3:$J$368,7,)</f>
        <v>392</v>
      </c>
      <c r="AD322" s="4">
        <f>VLOOKUP(B322,'Supporting Data'!$B$3:$J$368,8,)</f>
        <v>39</v>
      </c>
      <c r="AE322" s="5">
        <f>VLOOKUP(B322,'Supporting Data'!$B$3:$J$368,9,)</f>
        <v>0.92</v>
      </c>
      <c r="AF322" s="5">
        <f t="shared" si="63"/>
        <v>2.9411775625882541E-2</v>
      </c>
      <c r="AG322" s="4">
        <f t="shared" si="56"/>
        <v>9403280</v>
      </c>
      <c r="AH322" s="4">
        <f t="shared" si="57"/>
        <v>3037259</v>
      </c>
      <c r="AI322" s="4">
        <f t="shared" si="58"/>
        <v>2003376</v>
      </c>
      <c r="AJ322" s="4">
        <f t="shared" si="59"/>
        <v>1547007</v>
      </c>
      <c r="AK322" s="5">
        <f t="shared" si="64"/>
        <v>-3.1741419330285292E-2</v>
      </c>
      <c r="AL322" s="5">
        <f t="shared" si="65"/>
        <v>-9.8190566933524459E-2</v>
      </c>
      <c r="AM322" s="5">
        <f t="shared" si="66"/>
        <v>-0.12524468248149845</v>
      </c>
      <c r="AN322" s="5">
        <f t="shared" si="67"/>
        <v>-0.15921567732289399</v>
      </c>
    </row>
    <row r="323" spans="2:40" x14ac:dyDescent="0.3">
      <c r="B323" s="3">
        <v>43786</v>
      </c>
      <c r="C323" s="4">
        <v>43991955</v>
      </c>
      <c r="D323" s="4">
        <v>9330693</v>
      </c>
      <c r="E323" s="4">
        <v>1268974</v>
      </c>
      <c r="F323" s="4">
        <v>906047</v>
      </c>
      <c r="G323" s="7">
        <v>699650</v>
      </c>
      <c r="H323" s="5">
        <f t="shared" si="55"/>
        <v>1.5904044273549561E-2</v>
      </c>
      <c r="I323" s="5">
        <f>(G323/G316)-1</f>
        <v>-0.57004623700582813</v>
      </c>
      <c r="J323" s="5">
        <f t="shared" si="61"/>
        <v>-6.6666676567466721E-2</v>
      </c>
      <c r="K323" s="5">
        <f>(H323/H316)-1</f>
        <v>-0.53933524904808428</v>
      </c>
      <c r="L323" s="5">
        <v>0.2120999850995483</v>
      </c>
      <c r="M323" s="5">
        <v>0.13599997342105244</v>
      </c>
      <c r="N323" s="5">
        <v>0.71399965641534024</v>
      </c>
      <c r="O323" s="5">
        <v>0.77220055913214214</v>
      </c>
      <c r="P323" s="4">
        <f>VLOOKUP(B323,'Channel wise traffic'!$B$3:$F$368,2,FALSE)</f>
        <v>15837104</v>
      </c>
      <c r="Q323" s="4">
        <f>VLOOKUP(B323,'Channel wise traffic'!$B$3:$F$368,3,FALSE)</f>
        <v>11877828</v>
      </c>
      <c r="R323" s="4">
        <f>VLOOKUP(B323,'Channel wise traffic'!$B$3:$F$368,4,)</f>
        <v>4839115</v>
      </c>
      <c r="S323" s="4">
        <f>VLOOKUP(B323,'Channel wise traffic'!$B$3:$F$368,5,)</f>
        <v>11437908</v>
      </c>
      <c r="T323" s="5">
        <f>VLOOKUP(B323,'Channel wise traffic'!$B$3:$J$368,6,)</f>
        <v>-6.6666627377775955E-2</v>
      </c>
      <c r="U323" s="5">
        <f>VLOOKUP(B323,'Channel wise traffic'!$B$3:$J$368,7,)</f>
        <v>-6.6666645712592065E-2</v>
      </c>
      <c r="V323" s="5">
        <f>VLOOKUP(B323,'Channel wise traffic'!$B$3:$J$368,8,)</f>
        <v>-6.6666653808484355E-2</v>
      </c>
      <c r="W323" s="5">
        <f>VLOOKUP(B323,'Channel wise traffic'!$B$3:$J$368,9,)</f>
        <v>-6.6666634026664062E-2</v>
      </c>
      <c r="X323" s="4">
        <f>VLOOKUP(B323,'Supporting Data'!$B$3:$J$368,2,)</f>
        <v>380987</v>
      </c>
      <c r="Y323" s="5">
        <f>VLOOKUP(B323,'Supporting Data'!$B$3:$J$368,3,)</f>
        <v>0.19</v>
      </c>
      <c r="Z323" s="4">
        <f>VLOOKUP(B323,'Supporting Data'!$B$3:$J$368,4,)</f>
        <v>112</v>
      </c>
      <c r="AA323" s="4">
        <f>VLOOKUP(B323,'Supporting Data'!$B$3:$J$368,5,)</f>
        <v>22</v>
      </c>
      <c r="AB323" s="4">
        <f>VLOOKUP(B323,'Supporting Data'!$B$3:$J$368,6,)</f>
        <v>27</v>
      </c>
      <c r="AC323" s="4">
        <f>VLOOKUP(B323,'Supporting Data'!$B$3:$J$368,7,)</f>
        <v>353</v>
      </c>
      <c r="AD323" s="4">
        <f>VLOOKUP(B323,'Supporting Data'!$B$3:$J$368,8,)</f>
        <v>38</v>
      </c>
      <c r="AE323" s="5">
        <f>VLOOKUP(B323,'Supporting Data'!$B$3:$J$368,9,)</f>
        <v>0.95</v>
      </c>
      <c r="AF323" s="5">
        <f t="shared" si="63"/>
        <v>-6.6666676567466734E-2</v>
      </c>
      <c r="AG323" s="4">
        <f t="shared" si="56"/>
        <v>9330693</v>
      </c>
      <c r="AH323" s="4">
        <f t="shared" si="57"/>
        <v>1268974</v>
      </c>
      <c r="AI323" s="4">
        <f t="shared" si="58"/>
        <v>906047</v>
      </c>
      <c r="AJ323" s="4">
        <f t="shared" si="59"/>
        <v>699650</v>
      </c>
      <c r="AK323" s="5">
        <f t="shared" si="64"/>
        <v>-7.5816996830376904E-2</v>
      </c>
      <c r="AL323" s="5">
        <f t="shared" si="65"/>
        <v>-0.61087034050616096</v>
      </c>
      <c r="AM323" s="5">
        <f t="shared" si="66"/>
        <v>-0.58307549163249228</v>
      </c>
      <c r="AN323" s="5">
        <f t="shared" si="67"/>
        <v>-0.57004623700582813</v>
      </c>
    </row>
    <row r="324" spans="2:40" x14ac:dyDescent="0.3">
      <c r="B324" s="3">
        <v>43787</v>
      </c>
      <c r="C324" s="4">
        <v>22803207</v>
      </c>
      <c r="D324" s="4">
        <v>5985841</v>
      </c>
      <c r="E324" s="4">
        <v>2298563</v>
      </c>
      <c r="F324" s="4">
        <v>1761848</v>
      </c>
      <c r="G324" s="7">
        <v>1459163</v>
      </c>
      <c r="H324" s="5">
        <f t="shared" ref="H324:H368" si="68">G324/C324</f>
        <v>6.3989376581986918E-2</v>
      </c>
      <c r="I324" s="5">
        <f t="shared" si="60"/>
        <v>0.17109664681616077</v>
      </c>
      <c r="J324" s="5">
        <f t="shared" si="61"/>
        <v>6.0606040874008116E-2</v>
      </c>
      <c r="K324" s="5">
        <f t="shared" si="62"/>
        <v>0.10417685896933171</v>
      </c>
      <c r="L324" s="5">
        <v>0.26249996327270986</v>
      </c>
      <c r="M324" s="5">
        <v>0.38400000935541057</v>
      </c>
      <c r="N324" s="5">
        <v>0.76649976528813868</v>
      </c>
      <c r="O324" s="5">
        <v>0.8282002760737589</v>
      </c>
      <c r="P324" s="4">
        <f>VLOOKUP(B324,'Channel wise traffic'!$B$3:$F$368,2,FALSE)</f>
        <v>8209154</v>
      </c>
      <c r="Q324" s="4">
        <f>VLOOKUP(B324,'Channel wise traffic'!$B$3:$F$368,3,FALSE)</f>
        <v>6156866</v>
      </c>
      <c r="R324" s="4">
        <f>VLOOKUP(B324,'Channel wise traffic'!$B$3:$F$368,4,)</f>
        <v>2508352</v>
      </c>
      <c r="S324" s="4">
        <f>VLOOKUP(B324,'Channel wise traffic'!$B$3:$F$368,5,)</f>
        <v>5928833</v>
      </c>
      <c r="T324" s="5">
        <f>VLOOKUP(B324,'Channel wise traffic'!$B$3:$J$368,6,)</f>
        <v>6.0605990134443344E-2</v>
      </c>
      <c r="U324" s="5">
        <f>VLOOKUP(B324,'Channel wise traffic'!$B$3:$J$368,7,)</f>
        <v>6.0606076266420006E-2</v>
      </c>
      <c r="V324" s="5">
        <f>VLOOKUP(B324,'Channel wise traffic'!$B$3:$J$368,8,)</f>
        <v>6.060588122373689E-2</v>
      </c>
      <c r="W324" s="5">
        <f>VLOOKUP(B324,'Channel wise traffic'!$B$3:$J$368,9,)</f>
        <v>6.0605973871757257E-2</v>
      </c>
      <c r="X324" s="4">
        <f>VLOOKUP(B324,'Supporting Data'!$B$3:$J$368,2,)</f>
        <v>398199</v>
      </c>
      <c r="Y324" s="5">
        <f>VLOOKUP(B324,'Supporting Data'!$B$3:$J$368,3,)</f>
        <v>0.18</v>
      </c>
      <c r="Z324" s="4">
        <f>VLOOKUP(B324,'Supporting Data'!$B$3:$J$368,4,)</f>
        <v>37</v>
      </c>
      <c r="AA324" s="4">
        <f>VLOOKUP(B324,'Supporting Data'!$B$3:$J$368,5,)</f>
        <v>22</v>
      </c>
      <c r="AB324" s="4">
        <f>VLOOKUP(B324,'Supporting Data'!$B$3:$J$368,6,)</f>
        <v>26</v>
      </c>
      <c r="AC324" s="4">
        <f>VLOOKUP(B324,'Supporting Data'!$B$3:$J$368,7,)</f>
        <v>385</v>
      </c>
      <c r="AD324" s="4">
        <f>VLOOKUP(B324,'Supporting Data'!$B$3:$J$368,8,)</f>
        <v>34</v>
      </c>
      <c r="AE324" s="5">
        <f>VLOOKUP(B324,'Supporting Data'!$B$3:$J$368,9,)</f>
        <v>0.94</v>
      </c>
      <c r="AF324" s="5">
        <f t="shared" si="63"/>
        <v>6.0606040874008095E-2</v>
      </c>
      <c r="AG324" s="4">
        <f t="shared" ref="AG324:AG368" si="69">C324*L324</f>
        <v>5985841</v>
      </c>
      <c r="AH324" s="4">
        <f t="shared" ref="AH324:AH368" si="70">D324*M324</f>
        <v>2298563</v>
      </c>
      <c r="AI324" s="4">
        <f t="shared" ref="AI324:AI368" si="71">E324*N324</f>
        <v>1761848</v>
      </c>
      <c r="AJ324" s="4">
        <f t="shared" ref="AJ324:AJ368" si="72">F324*O324</f>
        <v>1459163</v>
      </c>
      <c r="AK324" s="5">
        <f t="shared" si="64"/>
        <v>9.1800299933862739E-2</v>
      </c>
      <c r="AL324" s="5">
        <f t="shared" si="65"/>
        <v>0.10329294036669512</v>
      </c>
      <c r="AM324" s="5">
        <f t="shared" si="66"/>
        <v>0.12471568475368078</v>
      </c>
      <c r="AN324" s="5">
        <f t="shared" si="67"/>
        <v>0.17109664681616077</v>
      </c>
    </row>
    <row r="325" spans="2:40" x14ac:dyDescent="0.3">
      <c r="B325" s="3">
        <v>43788</v>
      </c>
      <c r="C325" s="4">
        <v>21282993</v>
      </c>
      <c r="D325" s="4">
        <v>5373955</v>
      </c>
      <c r="E325" s="4">
        <v>2149582</v>
      </c>
      <c r="F325" s="4">
        <v>1537811</v>
      </c>
      <c r="G325" s="7">
        <v>1197954</v>
      </c>
      <c r="H325" s="5">
        <f t="shared" si="68"/>
        <v>5.6286914157233428E-2</v>
      </c>
      <c r="I325" s="5">
        <f t="shared" si="60"/>
        <v>-2.6689080218361472E-2</v>
      </c>
      <c r="J325" s="5">
        <f t="shared" si="61"/>
        <v>3.1578937674493712E-2</v>
      </c>
      <c r="K325" s="5">
        <f t="shared" si="62"/>
        <v>-5.6484303590193408E-2</v>
      </c>
      <c r="L325" s="5">
        <v>0.25249996558284826</v>
      </c>
      <c r="M325" s="5">
        <v>0.4</v>
      </c>
      <c r="N325" s="5">
        <v>0.71540001730569014</v>
      </c>
      <c r="O325" s="5">
        <v>0.778999499938549</v>
      </c>
      <c r="P325" s="4">
        <f>VLOOKUP(B325,'Channel wise traffic'!$B$3:$F$368,2,FALSE)</f>
        <v>7661877</v>
      </c>
      <c r="Q325" s="4">
        <f>VLOOKUP(B325,'Channel wise traffic'!$B$3:$F$368,3,FALSE)</f>
        <v>5746408</v>
      </c>
      <c r="R325" s="4">
        <f>VLOOKUP(B325,'Channel wise traffic'!$B$3:$F$368,4,)</f>
        <v>2341129</v>
      </c>
      <c r="S325" s="4">
        <f>VLOOKUP(B325,'Channel wise traffic'!$B$3:$F$368,5,)</f>
        <v>5533578</v>
      </c>
      <c r="T325" s="5">
        <f>VLOOKUP(B325,'Channel wise traffic'!$B$3:$J$368,6,)</f>
        <v>3.1578911937398813E-2</v>
      </c>
      <c r="U325" s="5">
        <f>VLOOKUP(B325,'Channel wise traffic'!$B$3:$J$368,7,)</f>
        <v>3.1579049409774296E-2</v>
      </c>
      <c r="V325" s="5">
        <f>VLOOKUP(B325,'Channel wise traffic'!$B$3:$J$368,8,)</f>
        <v>3.1578849965322231E-2</v>
      </c>
      <c r="W325" s="5">
        <f>VLOOKUP(B325,'Channel wise traffic'!$B$3:$J$368,9,)</f>
        <v>3.1578900272418053E-2</v>
      </c>
      <c r="X325" s="4">
        <f>VLOOKUP(B325,'Supporting Data'!$B$3:$J$368,2,)</f>
        <v>384779</v>
      </c>
      <c r="Y325" s="5">
        <f>VLOOKUP(B325,'Supporting Data'!$B$3:$J$368,3,)</f>
        <v>0.19</v>
      </c>
      <c r="Z325" s="4">
        <f>VLOOKUP(B325,'Supporting Data'!$B$3:$J$368,4,)</f>
        <v>33</v>
      </c>
      <c r="AA325" s="4">
        <f>VLOOKUP(B325,'Supporting Data'!$B$3:$J$368,5,)</f>
        <v>22</v>
      </c>
      <c r="AB325" s="4">
        <f>VLOOKUP(B325,'Supporting Data'!$B$3:$J$368,6,)</f>
        <v>27</v>
      </c>
      <c r="AC325" s="4">
        <f>VLOOKUP(B325,'Supporting Data'!$B$3:$J$368,7,)</f>
        <v>369</v>
      </c>
      <c r="AD325" s="4">
        <f>VLOOKUP(B325,'Supporting Data'!$B$3:$J$368,8,)</f>
        <v>33</v>
      </c>
      <c r="AE325" s="5">
        <f>VLOOKUP(B325,'Supporting Data'!$B$3:$J$368,9,)</f>
        <v>0.92</v>
      </c>
      <c r="AF325" s="5">
        <f t="shared" si="63"/>
        <v>3.1578937674493719E-2</v>
      </c>
      <c r="AG325" s="4">
        <f t="shared" si="69"/>
        <v>5373955.0000000009</v>
      </c>
      <c r="AH325" s="4">
        <f t="shared" si="70"/>
        <v>2149582</v>
      </c>
      <c r="AI325" s="4">
        <f t="shared" si="71"/>
        <v>1537811</v>
      </c>
      <c r="AJ325" s="4">
        <f t="shared" si="72"/>
        <v>1197954</v>
      </c>
      <c r="AK325" s="5">
        <f t="shared" si="64"/>
        <v>9.6731329594810234E-2</v>
      </c>
      <c r="AL325" s="5">
        <f t="shared" si="65"/>
        <v>6.478785053811964E-2</v>
      </c>
      <c r="AM325" s="5">
        <f t="shared" si="66"/>
        <v>-6.1981308024676718E-3</v>
      </c>
      <c r="AN325" s="5">
        <f t="shared" si="67"/>
        <v>-2.6689080218361472E-2</v>
      </c>
    </row>
    <row r="326" spans="2:40" x14ac:dyDescent="0.3">
      <c r="B326" s="3">
        <v>43789</v>
      </c>
      <c r="C326" s="4">
        <v>22368860</v>
      </c>
      <c r="D326" s="4">
        <v>5648137</v>
      </c>
      <c r="E326" s="4">
        <v>2281847</v>
      </c>
      <c r="F326" s="4">
        <v>1649091</v>
      </c>
      <c r="G326" s="7">
        <v>1338732</v>
      </c>
      <c r="H326" s="5">
        <f t="shared" si="68"/>
        <v>5.9848020864719971E-2</v>
      </c>
      <c r="I326" s="5">
        <f t="shared" si="60"/>
        <v>-1.6965332095788321E-2</v>
      </c>
      <c r="J326" s="5">
        <f t="shared" si="61"/>
        <v>4.0404011745583279E-2</v>
      </c>
      <c r="K326" s="5">
        <f t="shared" si="62"/>
        <v>-5.5141409677109565E-2</v>
      </c>
      <c r="L326" s="5">
        <v>0.25249999329424921</v>
      </c>
      <c r="M326" s="5">
        <v>0.40399993838676362</v>
      </c>
      <c r="N326" s="5">
        <v>0.72270007585959972</v>
      </c>
      <c r="O326" s="5">
        <v>0.81179995524807302</v>
      </c>
      <c r="P326" s="4">
        <f>VLOOKUP(B326,'Channel wise traffic'!$B$3:$F$368,2,FALSE)</f>
        <v>8052789</v>
      </c>
      <c r="Q326" s="4">
        <f>VLOOKUP(B326,'Channel wise traffic'!$B$3:$F$368,3,FALSE)</f>
        <v>6039592</v>
      </c>
      <c r="R326" s="4">
        <f>VLOOKUP(B326,'Channel wise traffic'!$B$3:$F$368,4,)</f>
        <v>2460574</v>
      </c>
      <c r="S326" s="4">
        <f>VLOOKUP(B326,'Channel wise traffic'!$B$3:$F$368,5,)</f>
        <v>5815903</v>
      </c>
      <c r="T326" s="5">
        <f>VLOOKUP(B326,'Channel wise traffic'!$B$3:$J$368,6,)</f>
        <v>4.0403950356973972E-2</v>
      </c>
      <c r="U326" s="5">
        <f>VLOOKUP(B326,'Channel wise traffic'!$B$3:$J$368,7,)</f>
        <v>4.0403993422962303E-2</v>
      </c>
      <c r="V326" s="5">
        <f>VLOOKUP(B326,'Channel wise traffic'!$B$3:$J$368,8,)</f>
        <v>4.0403920815824668E-2</v>
      </c>
      <c r="W326" s="5">
        <f>VLOOKUP(B326,'Channel wise traffic'!$B$3:$J$368,9,)</f>
        <v>4.0403982581171505E-2</v>
      </c>
      <c r="X326" s="4">
        <f>VLOOKUP(B326,'Supporting Data'!$B$3:$J$368,2,)</f>
        <v>410182</v>
      </c>
      <c r="Y326" s="5">
        <f>VLOOKUP(B326,'Supporting Data'!$B$3:$J$368,3,)</f>
        <v>0.19</v>
      </c>
      <c r="Z326" s="4">
        <f>VLOOKUP(B326,'Supporting Data'!$B$3:$J$368,4,)</f>
        <v>40</v>
      </c>
      <c r="AA326" s="4">
        <f>VLOOKUP(B326,'Supporting Data'!$B$3:$J$368,5,)</f>
        <v>19</v>
      </c>
      <c r="AB326" s="4">
        <f>VLOOKUP(B326,'Supporting Data'!$B$3:$J$368,6,)</f>
        <v>29</v>
      </c>
      <c r="AC326" s="4">
        <f>VLOOKUP(B326,'Supporting Data'!$B$3:$J$368,7,)</f>
        <v>389</v>
      </c>
      <c r="AD326" s="4">
        <f>VLOOKUP(B326,'Supporting Data'!$B$3:$J$368,8,)</f>
        <v>32</v>
      </c>
      <c r="AE326" s="5">
        <f>VLOOKUP(B326,'Supporting Data'!$B$3:$J$368,9,)</f>
        <v>0.92</v>
      </c>
      <c r="AF326" s="5">
        <f t="shared" si="63"/>
        <v>4.0404011745583182E-2</v>
      </c>
      <c r="AG326" s="4">
        <f t="shared" si="69"/>
        <v>5648136.9999999991</v>
      </c>
      <c r="AH326" s="4">
        <f t="shared" si="70"/>
        <v>2281847</v>
      </c>
      <c r="AI326" s="4">
        <f t="shared" si="71"/>
        <v>1649091</v>
      </c>
      <c r="AJ326" s="4">
        <f t="shared" si="72"/>
        <v>1338732</v>
      </c>
      <c r="AK326" s="5">
        <f t="shared" si="64"/>
        <v>7.6969513233393627E-4</v>
      </c>
      <c r="AL326" s="5">
        <f t="shared" si="65"/>
        <v>-9.0416894844108642E-3</v>
      </c>
      <c r="AM326" s="5">
        <f t="shared" si="66"/>
        <v>-5.6683932192531095E-2</v>
      </c>
      <c r="AN326" s="5">
        <f t="shared" si="67"/>
        <v>-1.6965332095788321E-2</v>
      </c>
    </row>
    <row r="327" spans="2:40" x14ac:dyDescent="0.3">
      <c r="B327" s="3">
        <v>43790</v>
      </c>
      <c r="C327" s="4">
        <v>21282993</v>
      </c>
      <c r="D327" s="4">
        <v>5054710</v>
      </c>
      <c r="E327" s="4">
        <v>2102759</v>
      </c>
      <c r="F327" s="4">
        <v>1550364</v>
      </c>
      <c r="G327" s="7">
        <v>1220447</v>
      </c>
      <c r="H327" s="5">
        <f t="shared" si="68"/>
        <v>5.7343767392114449E-2</v>
      </c>
      <c r="I327" s="5">
        <f t="shared" si="60"/>
        <v>-9.5681832159261737E-2</v>
      </c>
      <c r="J327" s="5">
        <f t="shared" si="61"/>
        <v>2.0833343325988629E-2</v>
      </c>
      <c r="K327" s="5">
        <f t="shared" si="62"/>
        <v>-0.11413731364380297</v>
      </c>
      <c r="L327" s="5">
        <v>0.2374999606493316</v>
      </c>
      <c r="M327" s="5">
        <v>0.41599992877929692</v>
      </c>
      <c r="N327" s="5">
        <v>0.73729989979831256</v>
      </c>
      <c r="O327" s="5">
        <v>0.78720029618850795</v>
      </c>
      <c r="P327" s="4">
        <f>VLOOKUP(B327,'Channel wise traffic'!$B$3:$F$368,2,FALSE)</f>
        <v>7661877</v>
      </c>
      <c r="Q327" s="4">
        <f>VLOOKUP(B327,'Channel wise traffic'!$B$3:$F$368,3,FALSE)</f>
        <v>5746408</v>
      </c>
      <c r="R327" s="4">
        <f>VLOOKUP(B327,'Channel wise traffic'!$B$3:$F$368,4,)</f>
        <v>2341129</v>
      </c>
      <c r="S327" s="4">
        <f>VLOOKUP(B327,'Channel wise traffic'!$B$3:$F$368,5,)</f>
        <v>5533578</v>
      </c>
      <c r="T327" s="5">
        <f>VLOOKUP(B327,'Channel wise traffic'!$B$3:$J$368,6,)</f>
        <v>2.0833355539235709E-2</v>
      </c>
      <c r="U327" s="5">
        <f>VLOOKUP(B327,'Channel wise traffic'!$B$3:$J$368,7,)</f>
        <v>2.0833399951040388E-2</v>
      </c>
      <c r="V327" s="5">
        <f>VLOOKUP(B327,'Channel wise traffic'!$B$3:$J$368,8,)</f>
        <v>2.0833269743706806E-2</v>
      </c>
      <c r="W327" s="5">
        <f>VLOOKUP(B327,'Channel wise traffic'!$B$3:$J$368,9,)</f>
        <v>2.0833302586701796E-2</v>
      </c>
      <c r="X327" s="4">
        <f>VLOOKUP(B327,'Supporting Data'!$B$3:$J$368,2,)</f>
        <v>393181</v>
      </c>
      <c r="Y327" s="5">
        <f>VLOOKUP(B327,'Supporting Data'!$B$3:$J$368,3,)</f>
        <v>0.18</v>
      </c>
      <c r="Z327" s="4">
        <f>VLOOKUP(B327,'Supporting Data'!$B$3:$J$368,4,)</f>
        <v>38</v>
      </c>
      <c r="AA327" s="4">
        <f>VLOOKUP(B327,'Supporting Data'!$B$3:$J$368,5,)</f>
        <v>21</v>
      </c>
      <c r="AB327" s="4">
        <f>VLOOKUP(B327,'Supporting Data'!$B$3:$J$368,6,)</f>
        <v>27</v>
      </c>
      <c r="AC327" s="4">
        <f>VLOOKUP(B327,'Supporting Data'!$B$3:$J$368,7,)</f>
        <v>395</v>
      </c>
      <c r="AD327" s="4">
        <f>VLOOKUP(B327,'Supporting Data'!$B$3:$J$368,8,)</f>
        <v>35</v>
      </c>
      <c r="AE327" s="5">
        <f>VLOOKUP(B327,'Supporting Data'!$B$3:$J$368,9,)</f>
        <v>0.92</v>
      </c>
      <c r="AF327" s="5">
        <f t="shared" si="63"/>
        <v>2.0833343325988653E-2</v>
      </c>
      <c r="AG327" s="4">
        <f t="shared" si="69"/>
        <v>5054710</v>
      </c>
      <c r="AH327" s="4">
        <f t="shared" si="70"/>
        <v>2102759</v>
      </c>
      <c r="AI327" s="4">
        <f t="shared" si="71"/>
        <v>1550364</v>
      </c>
      <c r="AJ327" s="4">
        <f t="shared" si="72"/>
        <v>1220447</v>
      </c>
      <c r="AK327" s="5">
        <f t="shared" si="64"/>
        <v>-2.041263246021352E-2</v>
      </c>
      <c r="AL327" s="5">
        <f t="shared" si="65"/>
        <v>-1.0902021509584525E-2</v>
      </c>
      <c r="AM327" s="5">
        <f t="shared" si="66"/>
        <v>-4.8582106496965372E-2</v>
      </c>
      <c r="AN327" s="5">
        <f t="shared" si="67"/>
        <v>-9.5681832159261737E-2</v>
      </c>
    </row>
    <row r="328" spans="2:40" x14ac:dyDescent="0.3">
      <c r="B328" s="3">
        <v>43791</v>
      </c>
      <c r="C328" s="4">
        <v>22803207</v>
      </c>
      <c r="D328" s="4">
        <v>5529777</v>
      </c>
      <c r="E328" s="4">
        <v>2300387</v>
      </c>
      <c r="F328" s="4">
        <v>1763247</v>
      </c>
      <c r="G328" s="7">
        <v>1518155</v>
      </c>
      <c r="H328" s="5">
        <f t="shared" si="68"/>
        <v>6.6576381120427491E-2</v>
      </c>
      <c r="I328" s="5">
        <f t="shared" si="60"/>
        <v>0.14641762191714625</v>
      </c>
      <c r="J328" s="5">
        <f t="shared" si="61"/>
        <v>5.0000000000000044E-2</v>
      </c>
      <c r="K328" s="5">
        <f t="shared" si="62"/>
        <v>9.1826306587758255E-2</v>
      </c>
      <c r="L328" s="5">
        <v>0.24249996941219715</v>
      </c>
      <c r="M328" s="5">
        <v>0.41599995804532441</v>
      </c>
      <c r="N328" s="5">
        <v>0.76650015845159969</v>
      </c>
      <c r="O328" s="5">
        <v>0.86099962172060973</v>
      </c>
      <c r="P328" s="4">
        <f>VLOOKUP(B328,'Channel wise traffic'!$B$3:$F$368,2,FALSE)</f>
        <v>8209154</v>
      </c>
      <c r="Q328" s="4">
        <f>VLOOKUP(B328,'Channel wise traffic'!$B$3:$F$368,3,FALSE)</f>
        <v>6156866</v>
      </c>
      <c r="R328" s="4">
        <f>VLOOKUP(B328,'Channel wise traffic'!$B$3:$F$368,4,)</f>
        <v>2508352</v>
      </c>
      <c r="S328" s="4">
        <f>VLOOKUP(B328,'Channel wise traffic'!$B$3:$F$368,5,)</f>
        <v>5928833</v>
      </c>
      <c r="T328" s="5">
        <f>VLOOKUP(B328,'Channel wise traffic'!$B$3:$J$368,6,)</f>
        <v>4.9999987209400798E-2</v>
      </c>
      <c r="U328" s="5">
        <f>VLOOKUP(B328,'Channel wise traffic'!$B$3:$J$368,7,)</f>
        <v>5.0000162014270488E-2</v>
      </c>
      <c r="V328" s="5">
        <f>VLOOKUP(B328,'Channel wise traffic'!$B$3:$J$368,8,)</f>
        <v>4.9999853489482771E-2</v>
      </c>
      <c r="W328" s="5">
        <f>VLOOKUP(B328,'Channel wise traffic'!$B$3:$J$368,9,)</f>
        <v>4.9999929159756817E-2</v>
      </c>
      <c r="X328" s="4">
        <f>VLOOKUP(B328,'Supporting Data'!$B$3:$J$368,2,)</f>
        <v>409499</v>
      </c>
      <c r="Y328" s="5">
        <f>VLOOKUP(B328,'Supporting Data'!$B$3:$J$368,3,)</f>
        <v>0.18</v>
      </c>
      <c r="Z328" s="4">
        <f>VLOOKUP(B328,'Supporting Data'!$B$3:$J$368,4,)</f>
        <v>35</v>
      </c>
      <c r="AA328" s="4">
        <f>VLOOKUP(B328,'Supporting Data'!$B$3:$J$368,5,)</f>
        <v>19</v>
      </c>
      <c r="AB328" s="4">
        <f>VLOOKUP(B328,'Supporting Data'!$B$3:$J$368,6,)</f>
        <v>25</v>
      </c>
      <c r="AC328" s="4">
        <f>VLOOKUP(B328,'Supporting Data'!$B$3:$J$368,7,)</f>
        <v>360</v>
      </c>
      <c r="AD328" s="4">
        <f>VLOOKUP(B328,'Supporting Data'!$B$3:$J$368,8,)</f>
        <v>37</v>
      </c>
      <c r="AE328" s="5">
        <f>VLOOKUP(B328,'Supporting Data'!$B$3:$J$368,9,)</f>
        <v>0.95</v>
      </c>
      <c r="AF328" s="5">
        <f t="shared" si="63"/>
        <v>0.05</v>
      </c>
      <c r="AG328" s="4">
        <f t="shared" si="69"/>
        <v>5529777</v>
      </c>
      <c r="AH328" s="4">
        <f t="shared" si="70"/>
        <v>2300387</v>
      </c>
      <c r="AI328" s="4">
        <f t="shared" si="71"/>
        <v>1763247</v>
      </c>
      <c r="AJ328" s="4">
        <f t="shared" si="72"/>
        <v>1518155</v>
      </c>
      <c r="AK328" s="5">
        <f t="shared" si="64"/>
        <v>6.0937488308592247E-2</v>
      </c>
      <c r="AL328" s="5">
        <f t="shared" si="65"/>
        <v>8.1740425033657527E-2</v>
      </c>
      <c r="AM328" s="5">
        <f t="shared" si="66"/>
        <v>0.12458145025811374</v>
      </c>
      <c r="AN328" s="5">
        <f t="shared" si="67"/>
        <v>0.14641762191714625</v>
      </c>
    </row>
    <row r="329" spans="2:40" x14ac:dyDescent="0.3">
      <c r="B329" s="3">
        <v>43792</v>
      </c>
      <c r="C329" s="4">
        <v>45787545</v>
      </c>
      <c r="D329" s="4">
        <v>9519230</v>
      </c>
      <c r="E329" s="4">
        <v>3268903</v>
      </c>
      <c r="F329" s="4">
        <v>2133940</v>
      </c>
      <c r="G329" s="7">
        <v>1631184</v>
      </c>
      <c r="H329" s="5">
        <f t="shared" si="68"/>
        <v>3.5625059172751015E-2</v>
      </c>
      <c r="I329" s="5">
        <f t="shared" si="60"/>
        <v>5.4412811318888643E-2</v>
      </c>
      <c r="J329" s="5">
        <f t="shared" si="61"/>
        <v>-2.8571438876342947E-2</v>
      </c>
      <c r="K329" s="5">
        <f t="shared" si="62"/>
        <v>8.5424964342455612E-2</v>
      </c>
      <c r="L329" s="5">
        <v>0.20789998677587979</v>
      </c>
      <c r="M329" s="5">
        <v>0.34339993886060111</v>
      </c>
      <c r="N329" s="5">
        <v>0.65280003719902369</v>
      </c>
      <c r="O329" s="5">
        <v>0.76440012371481858</v>
      </c>
      <c r="P329" s="4">
        <f>VLOOKUP(B329,'Channel wise traffic'!$B$3:$F$368,2,FALSE)</f>
        <v>16483516</v>
      </c>
      <c r="Q329" s="4">
        <f>VLOOKUP(B329,'Channel wise traffic'!$B$3:$F$368,3,FALSE)</f>
        <v>12362637</v>
      </c>
      <c r="R329" s="4">
        <f>VLOOKUP(B329,'Channel wise traffic'!$B$3:$F$368,4,)</f>
        <v>5036630</v>
      </c>
      <c r="S329" s="4">
        <f>VLOOKUP(B329,'Channel wise traffic'!$B$3:$F$368,5,)</f>
        <v>11904761</v>
      </c>
      <c r="T329" s="5">
        <f>VLOOKUP(B329,'Channel wise traffic'!$B$3:$J$368,6,)</f>
        <v>-2.8571411733332552E-2</v>
      </c>
      <c r="U329" s="5">
        <f>VLOOKUP(B329,'Channel wise traffic'!$B$3:$J$368,7,)</f>
        <v>-2.8571430816508037E-2</v>
      </c>
      <c r="V329" s="5">
        <f>VLOOKUP(B329,'Channel wise traffic'!$B$3:$J$368,8,)</f>
        <v>-2.8571395507531072E-2</v>
      </c>
      <c r="W329" s="5">
        <f>VLOOKUP(B329,'Channel wise traffic'!$B$3:$J$368,9,)</f>
        <v>-2.8571426239999864E-2</v>
      </c>
      <c r="X329" s="4">
        <f>VLOOKUP(B329,'Supporting Data'!$B$3:$J$368,2,)</f>
        <v>401426</v>
      </c>
      <c r="Y329" s="5">
        <f>VLOOKUP(B329,'Supporting Data'!$B$3:$J$368,3,)</f>
        <v>0.18</v>
      </c>
      <c r="Z329" s="4">
        <f>VLOOKUP(B329,'Supporting Data'!$B$3:$J$368,4,)</f>
        <v>37</v>
      </c>
      <c r="AA329" s="4">
        <f>VLOOKUP(B329,'Supporting Data'!$B$3:$J$368,5,)</f>
        <v>18</v>
      </c>
      <c r="AB329" s="4">
        <f>VLOOKUP(B329,'Supporting Data'!$B$3:$J$368,6,)</f>
        <v>28</v>
      </c>
      <c r="AC329" s="4">
        <f>VLOOKUP(B329,'Supporting Data'!$B$3:$J$368,7,)</f>
        <v>393</v>
      </c>
      <c r="AD329" s="4">
        <f>VLOOKUP(B329,'Supporting Data'!$B$3:$J$368,8,)</f>
        <v>39</v>
      </c>
      <c r="AE329" s="5">
        <f>VLOOKUP(B329,'Supporting Data'!$B$3:$J$368,9,)</f>
        <v>0.95</v>
      </c>
      <c r="AF329" s="5">
        <f t="shared" si="63"/>
        <v>-2.8571438876342926E-2</v>
      </c>
      <c r="AG329" s="4">
        <f t="shared" si="69"/>
        <v>9519230</v>
      </c>
      <c r="AH329" s="4">
        <f t="shared" si="70"/>
        <v>3268903</v>
      </c>
      <c r="AI329" s="4">
        <f t="shared" si="71"/>
        <v>2133940</v>
      </c>
      <c r="AJ329" s="4">
        <f t="shared" si="72"/>
        <v>1631184</v>
      </c>
      <c r="AK329" s="5">
        <f t="shared" si="64"/>
        <v>1.2330803719553085E-2</v>
      </c>
      <c r="AL329" s="5">
        <f t="shared" si="65"/>
        <v>7.6267450355731903E-2</v>
      </c>
      <c r="AM329" s="5">
        <f t="shared" si="66"/>
        <v>6.5171989681417797E-2</v>
      </c>
      <c r="AN329" s="5">
        <f t="shared" si="67"/>
        <v>5.4412811318888643E-2</v>
      </c>
    </row>
    <row r="330" spans="2:40" x14ac:dyDescent="0.3">
      <c r="B330" s="3">
        <v>43793</v>
      </c>
      <c r="C330" s="4">
        <v>46236443</v>
      </c>
      <c r="D330" s="4">
        <v>9709653</v>
      </c>
      <c r="E330" s="4">
        <v>3301282</v>
      </c>
      <c r="F330" s="4">
        <v>2177525</v>
      </c>
      <c r="G330" s="7">
        <v>1647515</v>
      </c>
      <c r="H330" s="5">
        <f t="shared" si="68"/>
        <v>3.5632390666384087E-2</v>
      </c>
      <c r="I330" s="5">
        <f t="shared" si="60"/>
        <v>1.3547702422639891</v>
      </c>
      <c r="J330" s="5">
        <f t="shared" si="61"/>
        <v>5.1020419528979843E-2</v>
      </c>
      <c r="K330" s="5">
        <f>(H330/H323)-1</f>
        <v>1.2404609829743283</v>
      </c>
      <c r="L330" s="5">
        <v>0.20999999935116115</v>
      </c>
      <c r="M330" s="5">
        <v>0.33999999794019414</v>
      </c>
      <c r="N330" s="5">
        <v>0.65959981607145346</v>
      </c>
      <c r="O330" s="5">
        <v>0.75659980941665428</v>
      </c>
      <c r="P330" s="4">
        <f>VLOOKUP(B330,'Channel wise traffic'!$B$3:$F$368,2,FALSE)</f>
        <v>16645119</v>
      </c>
      <c r="Q330" s="4">
        <f>VLOOKUP(B330,'Channel wise traffic'!$B$3:$F$368,3,FALSE)</f>
        <v>12483839</v>
      </c>
      <c r="R330" s="4">
        <f>VLOOKUP(B330,'Channel wise traffic'!$B$3:$F$368,4,)</f>
        <v>5086008</v>
      </c>
      <c r="S330" s="4">
        <f>VLOOKUP(B330,'Channel wise traffic'!$B$3:$F$368,5,)</f>
        <v>12021475</v>
      </c>
      <c r="T330" s="5">
        <f>VLOOKUP(B330,'Channel wise traffic'!$B$3:$J$368,6,)</f>
        <v>5.1020375947521623E-2</v>
      </c>
      <c r="U330" s="5">
        <f>VLOOKUP(B330,'Channel wise traffic'!$B$3:$J$368,7,)</f>
        <v>5.1020354899902642E-2</v>
      </c>
      <c r="V330" s="5">
        <f>VLOOKUP(B330,'Channel wise traffic'!$B$3:$J$368,8,)</f>
        <v>5.1020279534584212E-2</v>
      </c>
      <c r="W330" s="5">
        <f>VLOOKUP(B330,'Channel wise traffic'!$B$3:$J$368,9,)</f>
        <v>5.102043135860157E-2</v>
      </c>
      <c r="X330" s="4">
        <f>VLOOKUP(B330,'Supporting Data'!$B$3:$J$368,2,)</f>
        <v>388049</v>
      </c>
      <c r="Y330" s="5">
        <f>VLOOKUP(B330,'Supporting Data'!$B$3:$J$368,3,)</f>
        <v>0.19</v>
      </c>
      <c r="Z330" s="4">
        <f>VLOOKUP(B330,'Supporting Data'!$B$3:$J$368,4,)</f>
        <v>34</v>
      </c>
      <c r="AA330" s="4">
        <f>VLOOKUP(B330,'Supporting Data'!$B$3:$J$368,5,)</f>
        <v>22</v>
      </c>
      <c r="AB330" s="4">
        <f>VLOOKUP(B330,'Supporting Data'!$B$3:$J$368,6,)</f>
        <v>27</v>
      </c>
      <c r="AC330" s="4">
        <f>VLOOKUP(B330,'Supporting Data'!$B$3:$J$368,7,)</f>
        <v>354</v>
      </c>
      <c r="AD330" s="4">
        <f>VLOOKUP(B330,'Supporting Data'!$B$3:$J$368,8,)</f>
        <v>37</v>
      </c>
      <c r="AE330" s="5">
        <f>VLOOKUP(B330,'Supporting Data'!$B$3:$J$368,9,)</f>
        <v>0.95</v>
      </c>
      <c r="AF330" s="5">
        <f t="shared" si="63"/>
        <v>5.1020419528979788E-2</v>
      </c>
      <c r="AG330" s="4">
        <f t="shared" si="69"/>
        <v>9709653</v>
      </c>
      <c r="AH330" s="4">
        <f t="shared" si="70"/>
        <v>3301282</v>
      </c>
      <c r="AI330" s="4">
        <f t="shared" si="71"/>
        <v>2177525</v>
      </c>
      <c r="AJ330" s="4">
        <f t="shared" si="72"/>
        <v>1647515</v>
      </c>
      <c r="AK330" s="5">
        <f t="shared" si="64"/>
        <v>4.0614346651422384E-2</v>
      </c>
      <c r="AL330" s="5">
        <f t="shared" si="65"/>
        <v>1.6015363592949896</v>
      </c>
      <c r="AM330" s="5">
        <f t="shared" si="66"/>
        <v>1.4033245515961092</v>
      </c>
      <c r="AN330" s="5">
        <f t="shared" si="67"/>
        <v>1.3547702422639891</v>
      </c>
    </row>
    <row r="331" spans="2:40" x14ac:dyDescent="0.3">
      <c r="B331" s="3">
        <v>43794</v>
      </c>
      <c r="C331" s="4">
        <v>22151687</v>
      </c>
      <c r="D331" s="4">
        <v>5593301</v>
      </c>
      <c r="E331" s="4">
        <v>2237320</v>
      </c>
      <c r="F331" s="4">
        <v>1698573</v>
      </c>
      <c r="G331" s="7">
        <v>1364973</v>
      </c>
      <c r="H331" s="5">
        <f t="shared" si="68"/>
        <v>6.1619370118402267E-2</v>
      </c>
      <c r="I331" s="5">
        <f t="shared" ref="I331:I368" si="73">(G331/G324)-1</f>
        <v>-6.4550704753341459E-2</v>
      </c>
      <c r="J331" s="5">
        <f t="shared" ref="J331:J368" si="74">(C331/C324)-1</f>
        <v>-2.8571419800732412E-2</v>
      </c>
      <c r="K331" s="5">
        <f t="shared" ref="K331:K368" si="75">(H331/H324)-1</f>
        <v>-3.7037498881522302E-2</v>
      </c>
      <c r="L331" s="5">
        <v>0.2525000014671569</v>
      </c>
      <c r="M331" s="5">
        <v>0.39999992848587979</v>
      </c>
      <c r="N331" s="5">
        <v>0.75919984624461412</v>
      </c>
      <c r="O331" s="5">
        <v>0.80359984528189254</v>
      </c>
      <c r="P331" s="4">
        <f>VLOOKUP(B331,'Channel wise traffic'!$B$3:$F$368,2,FALSE)</f>
        <v>7974607</v>
      </c>
      <c r="Q331" s="4">
        <f>VLOOKUP(B331,'Channel wise traffic'!$B$3:$F$368,3,FALSE)</f>
        <v>5980955</v>
      </c>
      <c r="R331" s="4">
        <f>VLOOKUP(B331,'Channel wise traffic'!$B$3:$F$368,4,)</f>
        <v>2436685</v>
      </c>
      <c r="S331" s="4">
        <f>VLOOKUP(B331,'Channel wise traffic'!$B$3:$F$368,5,)</f>
        <v>5759438</v>
      </c>
      <c r="T331" s="5">
        <f>VLOOKUP(B331,'Channel wise traffic'!$B$3:$J$368,6,)</f>
        <v>-2.8571397247511787E-2</v>
      </c>
      <c r="U331" s="5">
        <f>VLOOKUP(B331,'Channel wise traffic'!$B$3:$J$368,7,)</f>
        <v>-2.8571516742446512E-2</v>
      </c>
      <c r="V331" s="5">
        <f>VLOOKUP(B331,'Channel wise traffic'!$B$3:$J$368,8,)</f>
        <v>-2.8571348837802657E-2</v>
      </c>
      <c r="W331" s="5">
        <f>VLOOKUP(B331,'Channel wise traffic'!$B$3:$J$368,9,)</f>
        <v>-2.8571390018912624E-2</v>
      </c>
      <c r="X331" s="4">
        <f>VLOOKUP(B331,'Supporting Data'!$B$3:$J$368,2,)</f>
        <v>408801</v>
      </c>
      <c r="Y331" s="5">
        <f>VLOOKUP(B331,'Supporting Data'!$B$3:$J$368,3,)</f>
        <v>0.19</v>
      </c>
      <c r="Z331" s="4">
        <f>VLOOKUP(B331,'Supporting Data'!$B$3:$J$368,4,)</f>
        <v>34</v>
      </c>
      <c r="AA331" s="4">
        <f>VLOOKUP(B331,'Supporting Data'!$B$3:$J$368,5,)</f>
        <v>22</v>
      </c>
      <c r="AB331" s="4">
        <f>VLOOKUP(B331,'Supporting Data'!$B$3:$J$368,6,)</f>
        <v>26</v>
      </c>
      <c r="AC331" s="4">
        <f>VLOOKUP(B331,'Supporting Data'!$B$3:$J$368,7,)</f>
        <v>392</v>
      </c>
      <c r="AD331" s="4">
        <f>VLOOKUP(B331,'Supporting Data'!$B$3:$J$368,8,)</f>
        <v>39</v>
      </c>
      <c r="AE331" s="5">
        <f>VLOOKUP(B331,'Supporting Data'!$B$3:$J$368,9,)</f>
        <v>0.94</v>
      </c>
      <c r="AF331" s="5">
        <f t="shared" ref="AF331:AF368" si="76">(C331-C324)/C324</f>
        <v>-2.8571419800732415E-2</v>
      </c>
      <c r="AG331" s="4">
        <f t="shared" si="69"/>
        <v>5593301</v>
      </c>
      <c r="AH331" s="4">
        <f t="shared" si="70"/>
        <v>2237320</v>
      </c>
      <c r="AI331" s="4">
        <f t="shared" si="71"/>
        <v>1698573</v>
      </c>
      <c r="AJ331" s="4">
        <f t="shared" si="72"/>
        <v>1364973</v>
      </c>
      <c r="AK331" s="5">
        <f t="shared" ref="AK331:AK368" si="77">(AG331/AG324)-1</f>
        <v>-6.5578086688236503E-2</v>
      </c>
      <c r="AL331" s="5">
        <f t="shared" ref="AL331:AL368" si="78">(AH331/AH324)-1</f>
        <v>-2.6644038035938067E-2</v>
      </c>
      <c r="AM331" s="5">
        <f t="shared" ref="AM331:AM368" si="79">(AI331/AI324)-1</f>
        <v>-3.5913994850861108E-2</v>
      </c>
      <c r="AN331" s="5">
        <f t="shared" ref="AN331:AN368" si="80">(AJ331/AJ324)-1</f>
        <v>-6.4550704753341459E-2</v>
      </c>
    </row>
    <row r="332" spans="2:40" x14ac:dyDescent="0.3">
      <c r="B332" s="3">
        <v>43795</v>
      </c>
      <c r="C332" s="4">
        <v>21065820</v>
      </c>
      <c r="D332" s="4">
        <v>5424448</v>
      </c>
      <c r="E332" s="4">
        <v>2191477</v>
      </c>
      <c r="F332" s="4">
        <v>1519789</v>
      </c>
      <c r="G332" s="7">
        <v>1258689</v>
      </c>
      <c r="H332" s="5">
        <f t="shared" si="68"/>
        <v>5.97502969264904E-2</v>
      </c>
      <c r="I332" s="5">
        <f t="shared" si="73"/>
        <v>5.0698941695590971E-2</v>
      </c>
      <c r="J332" s="5">
        <f t="shared" si="74"/>
        <v>-1.0204062934193514E-2</v>
      </c>
      <c r="K332" s="5">
        <f t="shared" si="75"/>
        <v>6.1530869494502038E-2</v>
      </c>
      <c r="L332" s="5">
        <v>0.25749996914432954</v>
      </c>
      <c r="M332" s="5">
        <v>0.40400000147480442</v>
      </c>
      <c r="N332" s="5">
        <v>0.69349986333418057</v>
      </c>
      <c r="O332" s="5">
        <v>0.82819983563507826</v>
      </c>
      <c r="P332" s="4">
        <f>VLOOKUP(B332,'Channel wise traffic'!$B$3:$F$368,2,FALSE)</f>
        <v>7583695</v>
      </c>
      <c r="Q332" s="4">
        <f>VLOOKUP(B332,'Channel wise traffic'!$B$3:$F$368,3,FALSE)</f>
        <v>5687771</v>
      </c>
      <c r="R332" s="4">
        <f>VLOOKUP(B332,'Channel wise traffic'!$B$3:$F$368,4,)</f>
        <v>2317240</v>
      </c>
      <c r="S332" s="4">
        <f>VLOOKUP(B332,'Channel wise traffic'!$B$3:$F$368,5,)</f>
        <v>5477113</v>
      </c>
      <c r="T332" s="5">
        <f>VLOOKUP(B332,'Channel wise traffic'!$B$3:$J$368,6,)</f>
        <v>-1.0204027028886009E-2</v>
      </c>
      <c r="U332" s="5">
        <f>VLOOKUP(B332,'Channel wise traffic'!$B$3:$J$368,7,)</f>
        <v>-1.0204113595832398E-2</v>
      </c>
      <c r="V332" s="5">
        <f>VLOOKUP(B332,'Channel wise traffic'!$B$3:$J$368,8,)</f>
        <v>-1.0204051122343127E-2</v>
      </c>
      <c r="W332" s="5">
        <f>VLOOKUP(B332,'Channel wise traffic'!$B$3:$J$368,9,)</f>
        <v>-1.0204066880416196E-2</v>
      </c>
      <c r="X332" s="4">
        <f>VLOOKUP(B332,'Supporting Data'!$B$3:$J$368,2,)</f>
        <v>396857</v>
      </c>
      <c r="Y332" s="5">
        <f>VLOOKUP(B332,'Supporting Data'!$B$3:$J$368,3,)</f>
        <v>0.17</v>
      </c>
      <c r="Z332" s="4">
        <f>VLOOKUP(B332,'Supporting Data'!$B$3:$J$368,4,)</f>
        <v>35</v>
      </c>
      <c r="AA332" s="4">
        <f>VLOOKUP(B332,'Supporting Data'!$B$3:$J$368,5,)</f>
        <v>17</v>
      </c>
      <c r="AB332" s="4">
        <f>VLOOKUP(B332,'Supporting Data'!$B$3:$J$368,6,)</f>
        <v>25</v>
      </c>
      <c r="AC332" s="4">
        <f>VLOOKUP(B332,'Supporting Data'!$B$3:$J$368,7,)</f>
        <v>368</v>
      </c>
      <c r="AD332" s="4">
        <f>VLOOKUP(B332,'Supporting Data'!$B$3:$J$368,8,)</f>
        <v>39</v>
      </c>
      <c r="AE332" s="5">
        <f>VLOOKUP(B332,'Supporting Data'!$B$3:$J$368,9,)</f>
        <v>0.95</v>
      </c>
      <c r="AF332" s="5">
        <f t="shared" si="76"/>
        <v>-1.0204062934193512E-2</v>
      </c>
      <c r="AG332" s="4">
        <f t="shared" si="69"/>
        <v>5424448</v>
      </c>
      <c r="AH332" s="4">
        <f t="shared" si="70"/>
        <v>2191477</v>
      </c>
      <c r="AI332" s="4">
        <f t="shared" si="71"/>
        <v>1519789</v>
      </c>
      <c r="AJ332" s="4">
        <f t="shared" si="72"/>
        <v>1258689</v>
      </c>
      <c r="AK332" s="5">
        <f t="shared" si="77"/>
        <v>9.3958732441934423E-3</v>
      </c>
      <c r="AL332" s="5">
        <f t="shared" si="78"/>
        <v>1.9489835698289326E-2</v>
      </c>
      <c r="AM332" s="5">
        <f t="shared" si="79"/>
        <v>-1.1719255487182778E-2</v>
      </c>
      <c r="AN332" s="5">
        <f t="shared" si="80"/>
        <v>5.0698941695590971E-2</v>
      </c>
    </row>
    <row r="333" spans="2:40" x14ac:dyDescent="0.3">
      <c r="B333" s="3">
        <v>43796</v>
      </c>
      <c r="C333" s="4">
        <v>22803207</v>
      </c>
      <c r="D333" s="4">
        <v>5985841</v>
      </c>
      <c r="E333" s="4">
        <v>2442223</v>
      </c>
      <c r="F333" s="4">
        <v>1729338</v>
      </c>
      <c r="G333" s="7">
        <v>1347154</v>
      </c>
      <c r="H333" s="5">
        <f t="shared" si="68"/>
        <v>5.9077392052793276E-2</v>
      </c>
      <c r="I333" s="5">
        <f t="shared" si="73"/>
        <v>6.2910276291296974E-3</v>
      </c>
      <c r="J333" s="5">
        <f t="shared" si="74"/>
        <v>1.9417484842767951E-2</v>
      </c>
      <c r="K333" s="5">
        <f t="shared" si="75"/>
        <v>-1.2876429342059903E-2</v>
      </c>
      <c r="L333" s="5">
        <v>0.26249996327270986</v>
      </c>
      <c r="M333" s="5">
        <v>0.40799997861620446</v>
      </c>
      <c r="N333" s="5">
        <v>0.70809995647408119</v>
      </c>
      <c r="O333" s="5">
        <v>0.77899982536670098</v>
      </c>
      <c r="P333" s="4">
        <f>VLOOKUP(B333,'Channel wise traffic'!$B$3:$F$368,2,FALSE)</f>
        <v>8209154</v>
      </c>
      <c r="Q333" s="4">
        <f>VLOOKUP(B333,'Channel wise traffic'!$B$3:$F$368,3,FALSE)</f>
        <v>6156866</v>
      </c>
      <c r="R333" s="4">
        <f>VLOOKUP(B333,'Channel wise traffic'!$B$3:$F$368,4,)</f>
        <v>2508352</v>
      </c>
      <c r="S333" s="4">
        <f>VLOOKUP(B333,'Channel wise traffic'!$B$3:$F$368,5,)</f>
        <v>5928833</v>
      </c>
      <c r="T333" s="5">
        <f>VLOOKUP(B333,'Channel wise traffic'!$B$3:$J$368,6,)</f>
        <v>1.9417496223979036E-2</v>
      </c>
      <c r="U333" s="5">
        <f>VLOOKUP(B333,'Channel wise traffic'!$B$3:$J$368,7,)</f>
        <v>1.9417536813745029E-2</v>
      </c>
      <c r="V333" s="5">
        <f>VLOOKUP(B333,'Channel wise traffic'!$B$3:$J$368,8,)</f>
        <v>1.9417420488065051E-2</v>
      </c>
      <c r="W333" s="5">
        <f>VLOOKUP(B333,'Channel wise traffic'!$B$3:$J$368,9,)</f>
        <v>1.9417449018664934E-2</v>
      </c>
      <c r="X333" s="4">
        <f>VLOOKUP(B333,'Supporting Data'!$B$3:$J$368,2,)</f>
        <v>396457</v>
      </c>
      <c r="Y333" s="5">
        <f>VLOOKUP(B333,'Supporting Data'!$B$3:$J$368,3,)</f>
        <v>0.19</v>
      </c>
      <c r="Z333" s="4">
        <f>VLOOKUP(B333,'Supporting Data'!$B$3:$J$368,4,)</f>
        <v>35</v>
      </c>
      <c r="AA333" s="4">
        <f>VLOOKUP(B333,'Supporting Data'!$B$3:$J$368,5,)</f>
        <v>22</v>
      </c>
      <c r="AB333" s="4">
        <f>VLOOKUP(B333,'Supporting Data'!$B$3:$J$368,6,)</f>
        <v>28</v>
      </c>
      <c r="AC333" s="4">
        <f>VLOOKUP(B333,'Supporting Data'!$B$3:$J$368,7,)</f>
        <v>369</v>
      </c>
      <c r="AD333" s="4">
        <f>VLOOKUP(B333,'Supporting Data'!$B$3:$J$368,8,)</f>
        <v>34</v>
      </c>
      <c r="AE333" s="5">
        <f>VLOOKUP(B333,'Supporting Data'!$B$3:$J$368,9,)</f>
        <v>0.91</v>
      </c>
      <c r="AF333" s="5">
        <f t="shared" si="76"/>
        <v>1.9417484842768028E-2</v>
      </c>
      <c r="AG333" s="4">
        <f t="shared" si="69"/>
        <v>5985841</v>
      </c>
      <c r="AH333" s="4">
        <f t="shared" si="70"/>
        <v>2442223</v>
      </c>
      <c r="AI333" s="4">
        <f t="shared" si="71"/>
        <v>1729338</v>
      </c>
      <c r="AJ333" s="4">
        <f t="shared" si="72"/>
        <v>1347154</v>
      </c>
      <c r="AK333" s="5">
        <f t="shared" si="77"/>
        <v>5.9790334405840584E-2</v>
      </c>
      <c r="AL333" s="5">
        <f t="shared" si="78"/>
        <v>7.0283415145713013E-2</v>
      </c>
      <c r="AM333" s="5">
        <f t="shared" si="79"/>
        <v>4.8661353436529664E-2</v>
      </c>
      <c r="AN333" s="5">
        <f t="shared" si="80"/>
        <v>6.2910276291296974E-3</v>
      </c>
    </row>
    <row r="334" spans="2:40" x14ac:dyDescent="0.3">
      <c r="B334" s="3">
        <v>43797</v>
      </c>
      <c r="C334" s="4">
        <v>22803207</v>
      </c>
      <c r="D334" s="4">
        <v>5472769</v>
      </c>
      <c r="E334" s="4">
        <v>2123434</v>
      </c>
      <c r="F334" s="4">
        <v>1519105</v>
      </c>
      <c r="G334" s="7">
        <v>1295492</v>
      </c>
      <c r="H334" s="5">
        <f t="shared" si="68"/>
        <v>5.6811833528503247E-2</v>
      </c>
      <c r="I334" s="5">
        <f t="shared" si="73"/>
        <v>6.1489765635050153E-2</v>
      </c>
      <c r="J334" s="5">
        <f t="shared" si="74"/>
        <v>7.1428581496972621E-2</v>
      </c>
      <c r="K334" s="5">
        <f t="shared" si="75"/>
        <v>-9.2762280506242245E-3</v>
      </c>
      <c r="L334" s="5">
        <v>0.23999997017963307</v>
      </c>
      <c r="M334" s="5">
        <v>0.38799993202709632</v>
      </c>
      <c r="N334" s="5">
        <v>0.71540014900392479</v>
      </c>
      <c r="O334" s="5">
        <v>0.8527995102379361</v>
      </c>
      <c r="P334" s="4">
        <f>VLOOKUP(B334,'Channel wise traffic'!$B$3:$F$368,2,FALSE)</f>
        <v>8209154</v>
      </c>
      <c r="Q334" s="4">
        <f>VLOOKUP(B334,'Channel wise traffic'!$B$3:$F$368,3,FALSE)</f>
        <v>6156866</v>
      </c>
      <c r="R334" s="4">
        <f>VLOOKUP(B334,'Channel wise traffic'!$B$3:$F$368,4,)</f>
        <v>2508352</v>
      </c>
      <c r="S334" s="4">
        <f>VLOOKUP(B334,'Channel wise traffic'!$B$3:$F$368,5,)</f>
        <v>5928833</v>
      </c>
      <c r="T334" s="5">
        <f>VLOOKUP(B334,'Channel wise traffic'!$B$3:$J$368,6,)</f>
        <v>7.1428580751165871E-2</v>
      </c>
      <c r="U334" s="5">
        <f>VLOOKUP(B334,'Channel wise traffic'!$B$3:$J$368,7,)</f>
        <v>7.1428621149072669E-2</v>
      </c>
      <c r="V334" s="5">
        <f>VLOOKUP(B334,'Channel wise traffic'!$B$3:$J$368,8,)</f>
        <v>7.142835785640167E-2</v>
      </c>
      <c r="W334" s="5">
        <f>VLOOKUP(B334,'Channel wise traffic'!$B$3:$J$368,9,)</f>
        <v>7.1428468162913816E-2</v>
      </c>
      <c r="X334" s="4">
        <f>VLOOKUP(B334,'Supporting Data'!$B$3:$J$368,2,)</f>
        <v>403521</v>
      </c>
      <c r="Y334" s="5">
        <f>VLOOKUP(B334,'Supporting Data'!$B$3:$J$368,3,)</f>
        <v>0.18</v>
      </c>
      <c r="Z334" s="4">
        <f>VLOOKUP(B334,'Supporting Data'!$B$3:$J$368,4,)</f>
        <v>33</v>
      </c>
      <c r="AA334" s="4">
        <f>VLOOKUP(B334,'Supporting Data'!$B$3:$J$368,5,)</f>
        <v>21</v>
      </c>
      <c r="AB334" s="4">
        <f>VLOOKUP(B334,'Supporting Data'!$B$3:$J$368,6,)</f>
        <v>28</v>
      </c>
      <c r="AC334" s="4">
        <f>VLOOKUP(B334,'Supporting Data'!$B$3:$J$368,7,)</f>
        <v>380</v>
      </c>
      <c r="AD334" s="4">
        <f>VLOOKUP(B334,'Supporting Data'!$B$3:$J$368,8,)</f>
        <v>32</v>
      </c>
      <c r="AE334" s="5">
        <f>VLOOKUP(B334,'Supporting Data'!$B$3:$J$368,9,)</f>
        <v>0.94</v>
      </c>
      <c r="AF334" s="5">
        <f t="shared" si="76"/>
        <v>7.1428581496972718E-2</v>
      </c>
      <c r="AG334" s="4">
        <f t="shared" si="69"/>
        <v>5472769</v>
      </c>
      <c r="AH334" s="4">
        <f t="shared" si="70"/>
        <v>2123434</v>
      </c>
      <c r="AI334" s="4">
        <f t="shared" si="71"/>
        <v>1519105</v>
      </c>
      <c r="AJ334" s="4">
        <f t="shared" si="72"/>
        <v>1295492</v>
      </c>
      <c r="AK334" s="5">
        <f t="shared" si="77"/>
        <v>8.2706821954177334E-2</v>
      </c>
      <c r="AL334" s="5">
        <f t="shared" si="78"/>
        <v>9.8323202991879022E-3</v>
      </c>
      <c r="AM334" s="5">
        <f t="shared" si="79"/>
        <v>-2.0162361871147727E-2</v>
      </c>
      <c r="AN334" s="5">
        <f t="shared" si="80"/>
        <v>6.1489765635050153E-2</v>
      </c>
    </row>
    <row r="335" spans="2:40" x14ac:dyDescent="0.3">
      <c r="B335" s="3">
        <v>43798</v>
      </c>
      <c r="C335" s="4">
        <v>21717340</v>
      </c>
      <c r="D335" s="4">
        <v>5537921</v>
      </c>
      <c r="E335" s="4">
        <v>2170865</v>
      </c>
      <c r="F335" s="4">
        <v>1584731</v>
      </c>
      <c r="G335" s="7">
        <v>1364454</v>
      </c>
      <c r="H335" s="5">
        <f t="shared" si="68"/>
        <v>6.2827860133883806E-2</v>
      </c>
      <c r="I335" s="5">
        <f t="shared" si="73"/>
        <v>-0.1012419680467409</v>
      </c>
      <c r="J335" s="5">
        <f t="shared" si="74"/>
        <v>-4.7619047619047672E-2</v>
      </c>
      <c r="K335" s="5">
        <f t="shared" si="75"/>
        <v>-5.6304066449077927E-2</v>
      </c>
      <c r="L335" s="5">
        <v>0.25499996776769163</v>
      </c>
      <c r="M335" s="5">
        <v>0.39199999422165827</v>
      </c>
      <c r="N335" s="5">
        <v>0.72999979270935778</v>
      </c>
      <c r="O335" s="5">
        <v>0.86100038429234993</v>
      </c>
      <c r="P335" s="4">
        <f>VLOOKUP(B335,'Channel wise traffic'!$B$3:$F$368,2,FALSE)</f>
        <v>7818242</v>
      </c>
      <c r="Q335" s="4">
        <f>VLOOKUP(B335,'Channel wise traffic'!$B$3:$F$368,3,FALSE)</f>
        <v>5863681</v>
      </c>
      <c r="R335" s="4">
        <f>VLOOKUP(B335,'Channel wise traffic'!$B$3:$F$368,4,)</f>
        <v>2388907</v>
      </c>
      <c r="S335" s="4">
        <f>VLOOKUP(B335,'Channel wise traffic'!$B$3:$F$368,5,)</f>
        <v>5646508</v>
      </c>
      <c r="T335" s="5">
        <f>VLOOKUP(B335,'Channel wise traffic'!$B$3:$J$368,6,)</f>
        <v>-4.7619036017596983E-2</v>
      </c>
      <c r="U335" s="5">
        <f>VLOOKUP(B335,'Channel wise traffic'!$B$3:$J$368,7,)</f>
        <v>-4.7619194570744261E-2</v>
      </c>
      <c r="V335" s="5">
        <f>VLOOKUP(B335,'Channel wise traffic'!$B$3:$J$368,8,)</f>
        <v>-4.7618914729671169E-2</v>
      </c>
      <c r="W335" s="5">
        <f>VLOOKUP(B335,'Channel wise traffic'!$B$3:$J$368,9,)</f>
        <v>-4.7618983364854484E-2</v>
      </c>
      <c r="X335" s="4">
        <f>VLOOKUP(B335,'Supporting Data'!$B$3:$J$368,2,)</f>
        <v>403130</v>
      </c>
      <c r="Y335" s="5">
        <f>VLOOKUP(B335,'Supporting Data'!$B$3:$J$368,3,)</f>
        <v>0.17</v>
      </c>
      <c r="Z335" s="4">
        <f>VLOOKUP(B335,'Supporting Data'!$B$3:$J$368,4,)</f>
        <v>39</v>
      </c>
      <c r="AA335" s="4">
        <f>VLOOKUP(B335,'Supporting Data'!$B$3:$J$368,5,)</f>
        <v>17</v>
      </c>
      <c r="AB335" s="4">
        <f>VLOOKUP(B335,'Supporting Data'!$B$3:$J$368,6,)</f>
        <v>28</v>
      </c>
      <c r="AC335" s="4">
        <f>VLOOKUP(B335,'Supporting Data'!$B$3:$J$368,7,)</f>
        <v>352</v>
      </c>
      <c r="AD335" s="4">
        <f>VLOOKUP(B335,'Supporting Data'!$B$3:$J$368,8,)</f>
        <v>32</v>
      </c>
      <c r="AE335" s="5">
        <f>VLOOKUP(B335,'Supporting Data'!$B$3:$J$368,9,)</f>
        <v>0.94</v>
      </c>
      <c r="AF335" s="5">
        <f t="shared" si="76"/>
        <v>-4.7619047619047616E-2</v>
      </c>
      <c r="AG335" s="4">
        <f t="shared" si="69"/>
        <v>5537921</v>
      </c>
      <c r="AH335" s="4">
        <f t="shared" si="70"/>
        <v>2170865</v>
      </c>
      <c r="AI335" s="4">
        <f t="shared" si="71"/>
        <v>1584731</v>
      </c>
      <c r="AJ335" s="4">
        <f t="shared" si="72"/>
        <v>1364454</v>
      </c>
      <c r="AK335" s="5">
        <f t="shared" si="77"/>
        <v>1.472753783742009E-3</v>
      </c>
      <c r="AL335" s="5">
        <f t="shared" si="78"/>
        <v>-5.6304439209576507E-2</v>
      </c>
      <c r="AM335" s="5">
        <f t="shared" si="79"/>
        <v>-0.10124276405971488</v>
      </c>
      <c r="AN335" s="5">
        <f t="shared" si="80"/>
        <v>-0.1012419680467409</v>
      </c>
    </row>
    <row r="336" spans="2:40" x14ac:dyDescent="0.3">
      <c r="B336" s="3">
        <v>43799</v>
      </c>
      <c r="C336" s="4">
        <v>47134238</v>
      </c>
      <c r="D336" s="4">
        <v>10195135</v>
      </c>
      <c r="E336" s="4">
        <v>3327692</v>
      </c>
      <c r="F336" s="4">
        <v>2308087</v>
      </c>
      <c r="G336" s="7">
        <v>1728295</v>
      </c>
      <c r="H336" s="5">
        <f t="shared" si="68"/>
        <v>3.6667506961712205E-2</v>
      </c>
      <c r="I336" s="5">
        <f t="shared" si="73"/>
        <v>5.9534056243808253E-2</v>
      </c>
      <c r="J336" s="5">
        <f t="shared" si="74"/>
        <v>2.9411775625882486E-2</v>
      </c>
      <c r="K336" s="5">
        <f t="shared" si="75"/>
        <v>2.9261643718434538E-2</v>
      </c>
      <c r="L336" s="5">
        <v>0.21629998558584951</v>
      </c>
      <c r="M336" s="5">
        <v>0.32639999372249606</v>
      </c>
      <c r="N336" s="5">
        <v>0.69359994855293094</v>
      </c>
      <c r="O336" s="5">
        <v>0.74879976361376321</v>
      </c>
      <c r="P336" s="4">
        <f>VLOOKUP(B336,'Channel wise traffic'!$B$3:$F$368,2,FALSE)</f>
        <v>16968325</v>
      </c>
      <c r="Q336" s="4">
        <f>VLOOKUP(B336,'Channel wise traffic'!$B$3:$F$368,3,FALSE)</f>
        <v>12726244</v>
      </c>
      <c r="R336" s="4">
        <f>VLOOKUP(B336,'Channel wise traffic'!$B$3:$F$368,4,)</f>
        <v>5184766</v>
      </c>
      <c r="S336" s="4">
        <f>VLOOKUP(B336,'Channel wise traffic'!$B$3:$F$368,5,)</f>
        <v>12254901</v>
      </c>
      <c r="T336" s="5">
        <f>VLOOKUP(B336,'Channel wise traffic'!$B$3:$J$368,6,)</f>
        <v>2.9411746862744614E-2</v>
      </c>
      <c r="U336" s="5">
        <f>VLOOKUP(B336,'Channel wise traffic'!$B$3:$J$368,7,)</f>
        <v>2.94117670849674E-2</v>
      </c>
      <c r="V336" s="5">
        <f>VLOOKUP(B336,'Channel wise traffic'!$B$3:$J$368,8,)</f>
        <v>2.9411729668448849E-2</v>
      </c>
      <c r="W336" s="5">
        <f>VLOOKUP(B336,'Channel wise traffic'!$B$3:$J$368,9,)</f>
        <v>2.9411762235293848E-2</v>
      </c>
      <c r="X336" s="4">
        <f>VLOOKUP(B336,'Supporting Data'!$B$3:$J$368,2,)</f>
        <v>381333</v>
      </c>
      <c r="Y336" s="5">
        <f>VLOOKUP(B336,'Supporting Data'!$B$3:$J$368,3,)</f>
        <v>0.19</v>
      </c>
      <c r="Z336" s="4">
        <f>VLOOKUP(B336,'Supporting Data'!$B$3:$J$368,4,)</f>
        <v>40</v>
      </c>
      <c r="AA336" s="4">
        <f>VLOOKUP(B336,'Supporting Data'!$B$3:$J$368,5,)</f>
        <v>18</v>
      </c>
      <c r="AB336" s="4">
        <f>VLOOKUP(B336,'Supporting Data'!$B$3:$J$368,6,)</f>
        <v>29</v>
      </c>
      <c r="AC336" s="4">
        <f>VLOOKUP(B336,'Supporting Data'!$B$3:$J$368,7,)</f>
        <v>369</v>
      </c>
      <c r="AD336" s="4">
        <f>VLOOKUP(B336,'Supporting Data'!$B$3:$J$368,8,)</f>
        <v>36</v>
      </c>
      <c r="AE336" s="5">
        <f>VLOOKUP(B336,'Supporting Data'!$B$3:$J$368,9,)</f>
        <v>0.93</v>
      </c>
      <c r="AF336" s="5">
        <f t="shared" si="76"/>
        <v>2.9411775625882541E-2</v>
      </c>
      <c r="AG336" s="4">
        <f t="shared" si="69"/>
        <v>10195135</v>
      </c>
      <c r="AH336" s="4">
        <f t="shared" si="70"/>
        <v>3327692</v>
      </c>
      <c r="AI336" s="4">
        <f t="shared" si="71"/>
        <v>2308087</v>
      </c>
      <c r="AJ336" s="4">
        <f t="shared" si="72"/>
        <v>1728295</v>
      </c>
      <c r="AK336" s="5">
        <f t="shared" si="77"/>
        <v>7.1004167353872161E-2</v>
      </c>
      <c r="AL336" s="5">
        <f t="shared" si="78"/>
        <v>1.7984320733897663E-2</v>
      </c>
      <c r="AM336" s="5">
        <f t="shared" si="79"/>
        <v>8.1608198918432517E-2</v>
      </c>
      <c r="AN336" s="5">
        <f t="shared" si="80"/>
        <v>5.9534056243808253E-2</v>
      </c>
    </row>
    <row r="337" spans="2:40" x14ac:dyDescent="0.3">
      <c r="B337" s="3">
        <v>43800</v>
      </c>
      <c r="C337" s="4">
        <v>46685340</v>
      </c>
      <c r="D337" s="4">
        <v>10196078</v>
      </c>
      <c r="E337" s="4">
        <v>3501333</v>
      </c>
      <c r="F337" s="4">
        <v>2452333</v>
      </c>
      <c r="G337" s="7">
        <v>1989333</v>
      </c>
      <c r="H337" s="5">
        <f t="shared" si="68"/>
        <v>4.2611513592918031E-2</v>
      </c>
      <c r="I337" s="5">
        <f>(G337/G330)-1</f>
        <v>0.20747489400703478</v>
      </c>
      <c r="J337" s="5">
        <f t="shared" si="74"/>
        <v>9.708726945106827E-3</v>
      </c>
      <c r="K337" s="5">
        <f t="shared" si="75"/>
        <v>0.19586457141979285</v>
      </c>
      <c r="L337" s="5">
        <v>0.2183999945164799</v>
      </c>
      <c r="M337" s="5">
        <v>0.34339998183615306</v>
      </c>
      <c r="N337" s="5">
        <v>0.7003998191545906</v>
      </c>
      <c r="O337" s="5">
        <v>0.81120019181734293</v>
      </c>
      <c r="P337" s="4">
        <f>VLOOKUP(B337,'Channel wise traffic'!$B$3:$F$368,2,FALSE)</f>
        <v>16806722</v>
      </c>
      <c r="Q337" s="4">
        <f>VLOOKUP(B337,'Channel wise traffic'!$B$3:$F$368,3,FALSE)</f>
        <v>12605042</v>
      </c>
      <c r="R337" s="4">
        <f>VLOOKUP(B337,'Channel wise traffic'!$B$3:$F$368,4,)</f>
        <v>5135387</v>
      </c>
      <c r="S337" s="4">
        <f>VLOOKUP(B337,'Channel wise traffic'!$B$3:$F$368,5,)</f>
        <v>12138188</v>
      </c>
      <c r="T337" s="5">
        <f>VLOOKUP(B337,'Channel wise traffic'!$B$3:$J$368,6,)</f>
        <v>9.7087320312940761E-3</v>
      </c>
      <c r="U337" s="5">
        <f>VLOOKUP(B337,'Channel wise traffic'!$B$3:$J$368,7,)</f>
        <v>9.7087923033931656E-3</v>
      </c>
      <c r="V337" s="5">
        <f>VLOOKUP(B337,'Channel wise traffic'!$B$3:$J$368,8,)</f>
        <v>9.708793222503731E-3</v>
      </c>
      <c r="W337" s="5">
        <f>VLOOKUP(B337,'Channel wise traffic'!$B$3:$J$368,9,)</f>
        <v>9.7087087898948266E-3</v>
      </c>
      <c r="X337" s="4">
        <f>VLOOKUP(B337,'Supporting Data'!$B$3:$J$368,2,)</f>
        <v>397690</v>
      </c>
      <c r="Y337" s="5">
        <f>VLOOKUP(B337,'Supporting Data'!$B$3:$J$368,3,)</f>
        <v>0.18</v>
      </c>
      <c r="Z337" s="4">
        <f>VLOOKUP(B337,'Supporting Data'!$B$3:$J$368,4,)</f>
        <v>40</v>
      </c>
      <c r="AA337" s="4">
        <f>VLOOKUP(B337,'Supporting Data'!$B$3:$J$368,5,)</f>
        <v>18</v>
      </c>
      <c r="AB337" s="4">
        <f>VLOOKUP(B337,'Supporting Data'!$B$3:$J$368,6,)</f>
        <v>27</v>
      </c>
      <c r="AC337" s="4">
        <f>VLOOKUP(B337,'Supporting Data'!$B$3:$J$368,7,)</f>
        <v>388</v>
      </c>
      <c r="AD337" s="4">
        <f>VLOOKUP(B337,'Supporting Data'!$B$3:$J$368,8,)</f>
        <v>39</v>
      </c>
      <c r="AE337" s="5">
        <f>VLOOKUP(B337,'Supporting Data'!$B$3:$J$368,9,)</f>
        <v>0.92</v>
      </c>
      <c r="AF337" s="5">
        <f t="shared" si="76"/>
        <v>9.7087269451069155E-3</v>
      </c>
      <c r="AG337" s="4">
        <f t="shared" si="69"/>
        <v>10196078</v>
      </c>
      <c r="AH337" s="4">
        <f t="shared" si="70"/>
        <v>3501333</v>
      </c>
      <c r="AI337" s="4">
        <f t="shared" si="71"/>
        <v>2452333</v>
      </c>
      <c r="AJ337" s="4">
        <f t="shared" si="72"/>
        <v>1989333</v>
      </c>
      <c r="AK337" s="5">
        <f t="shared" si="77"/>
        <v>5.0097052901890482E-2</v>
      </c>
      <c r="AL337" s="5">
        <f t="shared" si="78"/>
        <v>6.0597973756861823E-2</v>
      </c>
      <c r="AM337" s="5">
        <f t="shared" si="79"/>
        <v>0.12620199538466847</v>
      </c>
      <c r="AN337" s="5">
        <f t="shared" si="80"/>
        <v>0.20747489400703478</v>
      </c>
    </row>
    <row r="338" spans="2:40" x14ac:dyDescent="0.3">
      <c r="B338" s="3">
        <v>43801</v>
      </c>
      <c r="C338" s="4">
        <v>21500167</v>
      </c>
      <c r="D338" s="4">
        <v>5643793</v>
      </c>
      <c r="E338" s="4">
        <v>2212367</v>
      </c>
      <c r="F338" s="4">
        <v>1582727</v>
      </c>
      <c r="G338" s="7">
        <v>1310814</v>
      </c>
      <c r="H338" s="5">
        <f t="shared" si="68"/>
        <v>6.0967619460816282E-2</v>
      </c>
      <c r="I338" s="5">
        <f t="shared" si="73"/>
        <v>-3.9677707910705906E-2</v>
      </c>
      <c r="J338" s="5">
        <f t="shared" si="74"/>
        <v>-2.9411755411675844E-2</v>
      </c>
      <c r="K338" s="5">
        <f t="shared" si="75"/>
        <v>-1.0577041867413484E-2</v>
      </c>
      <c r="L338" s="5">
        <v>0.26249996104681417</v>
      </c>
      <c r="M338" s="5">
        <v>0.39200002551475577</v>
      </c>
      <c r="N338" s="5">
        <v>0.71539984098479137</v>
      </c>
      <c r="O338" s="5">
        <v>0.82819968320499993</v>
      </c>
      <c r="P338" s="4">
        <f>VLOOKUP(B338,'Channel wise traffic'!$B$3:$F$368,2,FALSE)</f>
        <v>7740060</v>
      </c>
      <c r="Q338" s="4">
        <f>VLOOKUP(B338,'Channel wise traffic'!$B$3:$F$368,3,FALSE)</f>
        <v>5805045</v>
      </c>
      <c r="R338" s="4">
        <f>VLOOKUP(B338,'Channel wise traffic'!$B$3:$F$368,4,)</f>
        <v>2365018</v>
      </c>
      <c r="S338" s="4">
        <f>VLOOKUP(B338,'Channel wise traffic'!$B$3:$F$368,5,)</f>
        <v>5590043</v>
      </c>
      <c r="T338" s="5">
        <f>VLOOKUP(B338,'Channel wise traffic'!$B$3:$J$368,6,)</f>
        <v>-2.9411731512286488E-2</v>
      </c>
      <c r="U338" s="5">
        <f>VLOOKUP(B338,'Channel wise traffic'!$B$3:$J$368,7,)</f>
        <v>-2.9411690942332758E-2</v>
      </c>
      <c r="V338" s="5">
        <f>VLOOKUP(B338,'Channel wise traffic'!$B$3:$J$368,8,)</f>
        <v>-2.9411680213076385E-2</v>
      </c>
      <c r="W338" s="5">
        <f>VLOOKUP(B338,'Channel wise traffic'!$B$3:$J$368,9,)</f>
        <v>-2.9411723852223126E-2</v>
      </c>
      <c r="X338" s="4">
        <f>VLOOKUP(B338,'Supporting Data'!$B$3:$J$368,2,)</f>
        <v>400613</v>
      </c>
      <c r="Y338" s="5">
        <f>VLOOKUP(B338,'Supporting Data'!$B$3:$J$368,3,)</f>
        <v>0.17</v>
      </c>
      <c r="Z338" s="4">
        <f>VLOOKUP(B338,'Supporting Data'!$B$3:$J$368,4,)</f>
        <v>37</v>
      </c>
      <c r="AA338" s="4">
        <f>VLOOKUP(B338,'Supporting Data'!$B$3:$J$368,5,)</f>
        <v>22</v>
      </c>
      <c r="AB338" s="4">
        <f>VLOOKUP(B338,'Supporting Data'!$B$3:$J$368,6,)</f>
        <v>26</v>
      </c>
      <c r="AC338" s="4">
        <f>VLOOKUP(B338,'Supporting Data'!$B$3:$J$368,7,)</f>
        <v>394</v>
      </c>
      <c r="AD338" s="4">
        <f>VLOOKUP(B338,'Supporting Data'!$B$3:$J$368,8,)</f>
        <v>37</v>
      </c>
      <c r="AE338" s="5">
        <f>VLOOKUP(B338,'Supporting Data'!$B$3:$J$368,9,)</f>
        <v>0.91</v>
      </c>
      <c r="AF338" s="5">
        <f t="shared" si="76"/>
        <v>-2.9411755411675868E-2</v>
      </c>
      <c r="AG338" s="4">
        <f t="shared" si="69"/>
        <v>5643792.9999999991</v>
      </c>
      <c r="AH338" s="4">
        <f t="shared" si="70"/>
        <v>2212367</v>
      </c>
      <c r="AI338" s="4">
        <f t="shared" si="71"/>
        <v>1582727</v>
      </c>
      <c r="AJ338" s="4">
        <f t="shared" si="72"/>
        <v>1310814</v>
      </c>
      <c r="AK338" s="5">
        <f t="shared" si="77"/>
        <v>9.027227392196302E-3</v>
      </c>
      <c r="AL338" s="5">
        <f t="shared" si="78"/>
        <v>-1.1153076001644835E-2</v>
      </c>
      <c r="AM338" s="5">
        <f t="shared" si="79"/>
        <v>-6.8201955406096748E-2</v>
      </c>
      <c r="AN338" s="5">
        <f t="shared" si="80"/>
        <v>-3.9677707910705906E-2</v>
      </c>
    </row>
    <row r="339" spans="2:40" x14ac:dyDescent="0.3">
      <c r="B339" s="3">
        <v>43802</v>
      </c>
      <c r="C339" s="4">
        <v>20848646</v>
      </c>
      <c r="D339" s="4">
        <v>5420648</v>
      </c>
      <c r="E339" s="4">
        <v>2254989</v>
      </c>
      <c r="F339" s="4">
        <v>1580296</v>
      </c>
      <c r="G339" s="7">
        <v>1282884</v>
      </c>
      <c r="H339" s="5">
        <f t="shared" si="68"/>
        <v>6.1533204602351635E-2</v>
      </c>
      <c r="I339" s="5">
        <f t="shared" si="73"/>
        <v>1.9222381382533626E-2</v>
      </c>
      <c r="J339" s="5">
        <f t="shared" si="74"/>
        <v>-1.030930673479602E-2</v>
      </c>
      <c r="K339" s="5">
        <f t="shared" si="75"/>
        <v>2.9839310724341761E-2</v>
      </c>
      <c r="L339" s="5">
        <v>0.2600000019185898</v>
      </c>
      <c r="M339" s="5">
        <v>0.41599989521547975</v>
      </c>
      <c r="N339" s="5">
        <v>0.7007998708641151</v>
      </c>
      <c r="O339" s="5">
        <v>0.81179981471825535</v>
      </c>
      <c r="P339" s="4">
        <f>VLOOKUP(B339,'Channel wise traffic'!$B$3:$F$368,2,FALSE)</f>
        <v>7505512</v>
      </c>
      <c r="Q339" s="4">
        <f>VLOOKUP(B339,'Channel wise traffic'!$B$3:$F$368,3,FALSE)</f>
        <v>5629134</v>
      </c>
      <c r="R339" s="4">
        <f>VLOOKUP(B339,'Channel wise traffic'!$B$3:$F$368,4,)</f>
        <v>2293351</v>
      </c>
      <c r="S339" s="4">
        <f>VLOOKUP(B339,'Channel wise traffic'!$B$3:$F$368,5,)</f>
        <v>5420648</v>
      </c>
      <c r="T339" s="5">
        <f>VLOOKUP(B339,'Channel wise traffic'!$B$3:$J$368,6,)</f>
        <v>-1.0309354476940369E-2</v>
      </c>
      <c r="U339" s="5">
        <f>VLOOKUP(B339,'Channel wise traffic'!$B$3:$J$368,7,)</f>
        <v>-1.0309310976127528E-2</v>
      </c>
      <c r="V339" s="5">
        <f>VLOOKUP(B339,'Channel wise traffic'!$B$3:$J$368,8,)</f>
        <v>-1.0309247207885286E-2</v>
      </c>
      <c r="W339" s="5">
        <f>VLOOKUP(B339,'Channel wise traffic'!$B$3:$J$368,9,)</f>
        <v>-1.0309263292541115E-2</v>
      </c>
      <c r="X339" s="4">
        <f>VLOOKUP(B339,'Supporting Data'!$B$3:$J$368,2,)</f>
        <v>393251</v>
      </c>
      <c r="Y339" s="5">
        <f>VLOOKUP(B339,'Supporting Data'!$B$3:$J$368,3,)</f>
        <v>0.19</v>
      </c>
      <c r="Z339" s="4">
        <f>VLOOKUP(B339,'Supporting Data'!$B$3:$J$368,4,)</f>
        <v>36</v>
      </c>
      <c r="AA339" s="4">
        <f>VLOOKUP(B339,'Supporting Data'!$B$3:$J$368,5,)</f>
        <v>20</v>
      </c>
      <c r="AB339" s="4">
        <f>VLOOKUP(B339,'Supporting Data'!$B$3:$J$368,6,)</f>
        <v>30</v>
      </c>
      <c r="AC339" s="4">
        <f>VLOOKUP(B339,'Supporting Data'!$B$3:$J$368,7,)</f>
        <v>360</v>
      </c>
      <c r="AD339" s="4">
        <f>VLOOKUP(B339,'Supporting Data'!$B$3:$J$368,8,)</f>
        <v>39</v>
      </c>
      <c r="AE339" s="5">
        <f>VLOOKUP(B339,'Supporting Data'!$B$3:$J$368,9,)</f>
        <v>0.94</v>
      </c>
      <c r="AF339" s="5">
        <f t="shared" si="76"/>
        <v>-1.0309306734795987E-2</v>
      </c>
      <c r="AG339" s="4">
        <f t="shared" si="69"/>
        <v>5420647.9999999991</v>
      </c>
      <c r="AH339" s="4">
        <f t="shared" si="70"/>
        <v>2254989</v>
      </c>
      <c r="AI339" s="4">
        <f t="shared" si="71"/>
        <v>1580296</v>
      </c>
      <c r="AJ339" s="4">
        <f t="shared" si="72"/>
        <v>1282884</v>
      </c>
      <c r="AK339" s="5">
        <f t="shared" si="77"/>
        <v>-7.0053210944243105E-4</v>
      </c>
      <c r="AL339" s="5">
        <f t="shared" si="78"/>
        <v>2.8981367360916943E-2</v>
      </c>
      <c r="AM339" s="5">
        <f t="shared" si="79"/>
        <v>3.9812763482299118E-2</v>
      </c>
      <c r="AN339" s="5">
        <f t="shared" si="80"/>
        <v>1.9222381382533626E-2</v>
      </c>
    </row>
    <row r="340" spans="2:40" x14ac:dyDescent="0.3">
      <c r="B340" s="3">
        <v>43803</v>
      </c>
      <c r="C340" s="4">
        <v>22368860</v>
      </c>
      <c r="D340" s="4">
        <v>5759981</v>
      </c>
      <c r="E340" s="4">
        <v>2280952</v>
      </c>
      <c r="F340" s="4">
        <v>1581840</v>
      </c>
      <c r="G340" s="7">
        <v>1336022</v>
      </c>
      <c r="H340" s="5">
        <f t="shared" si="68"/>
        <v>5.9726870300945152E-2</v>
      </c>
      <c r="I340" s="5">
        <f t="shared" si="73"/>
        <v>-8.263346284092199E-3</v>
      </c>
      <c r="J340" s="5">
        <f t="shared" si="74"/>
        <v>-1.9047627818315149E-2</v>
      </c>
      <c r="K340" s="5">
        <f t="shared" si="75"/>
        <v>1.0993685157453914E-2</v>
      </c>
      <c r="L340" s="5">
        <v>0.2574999798827477</v>
      </c>
      <c r="M340" s="5">
        <v>0.3959999173608385</v>
      </c>
      <c r="N340" s="5">
        <v>0.69349990705635189</v>
      </c>
      <c r="O340" s="5">
        <v>0.84459995954078793</v>
      </c>
      <c r="P340" s="4">
        <f>VLOOKUP(B340,'Channel wise traffic'!$B$3:$F$368,2,FALSE)</f>
        <v>8052789</v>
      </c>
      <c r="Q340" s="4">
        <f>VLOOKUP(B340,'Channel wise traffic'!$B$3:$F$368,3,FALSE)</f>
        <v>6039592</v>
      </c>
      <c r="R340" s="4">
        <f>VLOOKUP(B340,'Channel wise traffic'!$B$3:$F$368,4,)</f>
        <v>2460574</v>
      </c>
      <c r="S340" s="4">
        <f>VLOOKUP(B340,'Channel wise traffic'!$B$3:$F$368,5,)</f>
        <v>5815903</v>
      </c>
      <c r="T340" s="5">
        <f>VLOOKUP(B340,'Channel wise traffic'!$B$3:$J$368,6,)</f>
        <v>-1.9047638770085196E-2</v>
      </c>
      <c r="U340" s="5">
        <f>VLOOKUP(B340,'Channel wise traffic'!$B$3:$J$368,7,)</f>
        <v>-1.9047677828297749E-2</v>
      </c>
      <c r="V340" s="5">
        <f>VLOOKUP(B340,'Channel wise traffic'!$B$3:$J$368,8,)</f>
        <v>-1.9047565891868401E-2</v>
      </c>
      <c r="W340" s="5">
        <f>VLOOKUP(B340,'Channel wise traffic'!$B$3:$J$368,9,)</f>
        <v>-1.9047593345941749E-2</v>
      </c>
      <c r="X340" s="4">
        <f>VLOOKUP(B340,'Supporting Data'!$B$3:$J$368,2,)</f>
        <v>385988</v>
      </c>
      <c r="Y340" s="5">
        <f>VLOOKUP(B340,'Supporting Data'!$B$3:$J$368,3,)</f>
        <v>0.19</v>
      </c>
      <c r="Z340" s="4">
        <f>VLOOKUP(B340,'Supporting Data'!$B$3:$J$368,4,)</f>
        <v>37</v>
      </c>
      <c r="AA340" s="4">
        <f>VLOOKUP(B340,'Supporting Data'!$B$3:$J$368,5,)</f>
        <v>18</v>
      </c>
      <c r="AB340" s="4">
        <f>VLOOKUP(B340,'Supporting Data'!$B$3:$J$368,6,)</f>
        <v>28</v>
      </c>
      <c r="AC340" s="4">
        <f>VLOOKUP(B340,'Supporting Data'!$B$3:$J$368,7,)</f>
        <v>397</v>
      </c>
      <c r="AD340" s="4">
        <f>VLOOKUP(B340,'Supporting Data'!$B$3:$J$368,8,)</f>
        <v>38</v>
      </c>
      <c r="AE340" s="5">
        <f>VLOOKUP(B340,'Supporting Data'!$B$3:$J$368,9,)</f>
        <v>0.92</v>
      </c>
      <c r="AF340" s="5">
        <f t="shared" si="76"/>
        <v>-1.9047627818315205E-2</v>
      </c>
      <c r="AG340" s="4">
        <f t="shared" si="69"/>
        <v>5759981</v>
      </c>
      <c r="AH340" s="4">
        <f t="shared" si="70"/>
        <v>2280952</v>
      </c>
      <c r="AI340" s="4">
        <f t="shared" si="71"/>
        <v>1581840</v>
      </c>
      <c r="AJ340" s="4">
        <f t="shared" si="72"/>
        <v>1336022</v>
      </c>
      <c r="AK340" s="5">
        <f t="shared" si="77"/>
        <v>-3.7732375450667655E-2</v>
      </c>
      <c r="AL340" s="5">
        <f t="shared" si="78"/>
        <v>-6.603451036207586E-2</v>
      </c>
      <c r="AM340" s="5">
        <f t="shared" si="79"/>
        <v>-8.5291597131387897E-2</v>
      </c>
      <c r="AN340" s="5">
        <f t="shared" si="80"/>
        <v>-8.263346284092199E-3</v>
      </c>
    </row>
    <row r="341" spans="2:40" x14ac:dyDescent="0.3">
      <c r="B341" s="3">
        <v>43804</v>
      </c>
      <c r="C341" s="4">
        <v>22586034</v>
      </c>
      <c r="D341" s="4">
        <v>5815903</v>
      </c>
      <c r="E341" s="4">
        <v>2419415</v>
      </c>
      <c r="F341" s="4">
        <v>1783835</v>
      </c>
      <c r="G341" s="7">
        <v>1418862</v>
      </c>
      <c r="H341" s="5">
        <f t="shared" si="68"/>
        <v>6.2820325162000548E-2</v>
      </c>
      <c r="I341" s="5">
        <f t="shared" si="73"/>
        <v>9.5230229133024258E-2</v>
      </c>
      <c r="J341" s="5">
        <f t="shared" si="74"/>
        <v>-9.5237919824172623E-3</v>
      </c>
      <c r="K341" s="5">
        <f t="shared" si="75"/>
        <v>0.10576126944543618</v>
      </c>
      <c r="L341" s="5">
        <v>0.25749996657226321</v>
      </c>
      <c r="M341" s="5">
        <v>0.41599988858136044</v>
      </c>
      <c r="N341" s="5">
        <v>0.73730013247003923</v>
      </c>
      <c r="O341" s="5">
        <v>0.79539979874820266</v>
      </c>
      <c r="P341" s="4">
        <f>VLOOKUP(B341,'Channel wise traffic'!$B$3:$F$368,2,FALSE)</f>
        <v>8130972</v>
      </c>
      <c r="Q341" s="4">
        <f>VLOOKUP(B341,'Channel wise traffic'!$B$3:$F$368,3,FALSE)</f>
        <v>6098229</v>
      </c>
      <c r="R341" s="4">
        <f>VLOOKUP(B341,'Channel wise traffic'!$B$3:$F$368,4,)</f>
        <v>2484463</v>
      </c>
      <c r="S341" s="4">
        <f>VLOOKUP(B341,'Channel wise traffic'!$B$3:$F$368,5,)</f>
        <v>5872368</v>
      </c>
      <c r="T341" s="5">
        <f>VLOOKUP(B341,'Channel wise traffic'!$B$3:$J$368,6,)</f>
        <v>-9.5237584774265915E-3</v>
      </c>
      <c r="U341" s="5">
        <f>VLOOKUP(B341,'Channel wise traffic'!$B$3:$J$368,7,)</f>
        <v>-9.5238389141488744E-3</v>
      </c>
      <c r="V341" s="5">
        <f>VLOOKUP(B341,'Channel wise traffic'!$B$3:$J$368,8,)</f>
        <v>-9.523782945934256E-3</v>
      </c>
      <c r="W341" s="5">
        <f>VLOOKUP(B341,'Channel wise traffic'!$B$3:$J$368,9,)</f>
        <v>-9.5237966729708745E-3</v>
      </c>
      <c r="X341" s="4">
        <f>VLOOKUP(B341,'Supporting Data'!$B$3:$J$368,2,)</f>
        <v>404457</v>
      </c>
      <c r="Y341" s="5">
        <f>VLOOKUP(B341,'Supporting Data'!$B$3:$J$368,3,)</f>
        <v>0.18</v>
      </c>
      <c r="Z341" s="4">
        <f>VLOOKUP(B341,'Supporting Data'!$B$3:$J$368,4,)</f>
        <v>30</v>
      </c>
      <c r="AA341" s="4">
        <f>VLOOKUP(B341,'Supporting Data'!$B$3:$J$368,5,)</f>
        <v>22</v>
      </c>
      <c r="AB341" s="4">
        <f>VLOOKUP(B341,'Supporting Data'!$B$3:$J$368,6,)</f>
        <v>30</v>
      </c>
      <c r="AC341" s="4">
        <f>VLOOKUP(B341,'Supporting Data'!$B$3:$J$368,7,)</f>
        <v>370</v>
      </c>
      <c r="AD341" s="4">
        <f>VLOOKUP(B341,'Supporting Data'!$B$3:$J$368,8,)</f>
        <v>39</v>
      </c>
      <c r="AE341" s="5">
        <f>VLOOKUP(B341,'Supporting Data'!$B$3:$J$368,9,)</f>
        <v>0.91</v>
      </c>
      <c r="AF341" s="5">
        <f t="shared" si="76"/>
        <v>-9.5237919824172103E-3</v>
      </c>
      <c r="AG341" s="4">
        <f t="shared" si="69"/>
        <v>5815903</v>
      </c>
      <c r="AH341" s="4">
        <f t="shared" si="70"/>
        <v>2419415</v>
      </c>
      <c r="AI341" s="4">
        <f t="shared" si="71"/>
        <v>1783835</v>
      </c>
      <c r="AJ341" s="4">
        <f t="shared" si="72"/>
        <v>1418862</v>
      </c>
      <c r="AK341" s="5">
        <f t="shared" si="77"/>
        <v>6.2698425605027364E-2</v>
      </c>
      <c r="AL341" s="5">
        <f t="shared" si="78"/>
        <v>0.13938789715150079</v>
      </c>
      <c r="AM341" s="5">
        <f t="shared" si="79"/>
        <v>0.17426708489538245</v>
      </c>
      <c r="AN341" s="5">
        <f t="shared" si="80"/>
        <v>9.5230229133024258E-2</v>
      </c>
    </row>
    <row r="342" spans="2:40" x14ac:dyDescent="0.3">
      <c r="B342" s="3">
        <v>43805</v>
      </c>
      <c r="C342" s="4">
        <v>21065820</v>
      </c>
      <c r="D342" s="4">
        <v>5108461</v>
      </c>
      <c r="E342" s="4">
        <v>2125119</v>
      </c>
      <c r="F342" s="4">
        <v>1582364</v>
      </c>
      <c r="G342" s="7">
        <v>1336464</v>
      </c>
      <c r="H342" s="5">
        <f t="shared" si="68"/>
        <v>6.3442296573311643E-2</v>
      </c>
      <c r="I342" s="5">
        <f t="shared" si="73"/>
        <v>-2.0513699985488687E-2</v>
      </c>
      <c r="J342" s="5">
        <f t="shared" si="74"/>
        <v>-2.9999990790768982E-2</v>
      </c>
      <c r="K342" s="5">
        <f t="shared" si="75"/>
        <v>9.7796811497079528E-3</v>
      </c>
      <c r="L342" s="5">
        <v>0.24249998338540821</v>
      </c>
      <c r="M342" s="5">
        <v>0.41599984809515039</v>
      </c>
      <c r="N342" s="5">
        <v>0.74460018474259559</v>
      </c>
      <c r="O342" s="5">
        <v>0.8445995990808689</v>
      </c>
      <c r="P342" s="4">
        <f>VLOOKUP(B342,'Channel wise traffic'!$B$3:$F$368,2,FALSE)</f>
        <v>7583695</v>
      </c>
      <c r="Q342" s="4">
        <f>VLOOKUP(B342,'Channel wise traffic'!$B$3:$F$368,3,FALSE)</f>
        <v>5687771</v>
      </c>
      <c r="R342" s="4">
        <f>VLOOKUP(B342,'Channel wise traffic'!$B$3:$F$368,4,)</f>
        <v>2317240</v>
      </c>
      <c r="S342" s="4">
        <f>VLOOKUP(B342,'Channel wise traffic'!$B$3:$F$368,5,)</f>
        <v>5477113</v>
      </c>
      <c r="T342" s="5">
        <f>VLOOKUP(B342,'Channel wise traffic'!$B$3:$J$368,6,)</f>
        <v>-2.9999966744442053E-2</v>
      </c>
      <c r="U342" s="5">
        <f>VLOOKUP(B342,'Channel wise traffic'!$B$3:$J$368,7,)</f>
        <v>-2.9999926667224952E-2</v>
      </c>
      <c r="V342" s="5">
        <f>VLOOKUP(B342,'Channel wise traffic'!$B$3:$J$368,8,)</f>
        <v>-2.9999912093689685E-2</v>
      </c>
      <c r="W342" s="5">
        <f>VLOOKUP(B342,'Channel wise traffic'!$B$3:$J$368,9,)</f>
        <v>-2.9999957495854046E-2</v>
      </c>
      <c r="X342" s="4">
        <f>VLOOKUP(B342,'Supporting Data'!$B$3:$J$368,2,)</f>
        <v>386475</v>
      </c>
      <c r="Y342" s="5">
        <f>VLOOKUP(B342,'Supporting Data'!$B$3:$J$368,3,)</f>
        <v>0.19</v>
      </c>
      <c r="Z342" s="4">
        <f>VLOOKUP(B342,'Supporting Data'!$B$3:$J$368,4,)</f>
        <v>34</v>
      </c>
      <c r="AA342" s="4">
        <f>VLOOKUP(B342,'Supporting Data'!$B$3:$J$368,5,)</f>
        <v>21</v>
      </c>
      <c r="AB342" s="4">
        <f>VLOOKUP(B342,'Supporting Data'!$B$3:$J$368,6,)</f>
        <v>26</v>
      </c>
      <c r="AC342" s="4">
        <f>VLOOKUP(B342,'Supporting Data'!$B$3:$J$368,7,)</f>
        <v>356</v>
      </c>
      <c r="AD342" s="4">
        <f>VLOOKUP(B342,'Supporting Data'!$B$3:$J$368,8,)</f>
        <v>32</v>
      </c>
      <c r="AE342" s="5">
        <f>VLOOKUP(B342,'Supporting Data'!$B$3:$J$368,9,)</f>
        <v>0.91</v>
      </c>
      <c r="AF342" s="5">
        <f t="shared" si="76"/>
        <v>-2.9999990790769034E-2</v>
      </c>
      <c r="AG342" s="4">
        <f t="shared" si="69"/>
        <v>5108461</v>
      </c>
      <c r="AH342" s="4">
        <f t="shared" si="70"/>
        <v>2125119</v>
      </c>
      <c r="AI342" s="4">
        <f t="shared" si="71"/>
        <v>1582364</v>
      </c>
      <c r="AJ342" s="4">
        <f t="shared" si="72"/>
        <v>1336464</v>
      </c>
      <c r="AK342" s="5">
        <f t="shared" si="77"/>
        <v>-7.7548957451722411E-2</v>
      </c>
      <c r="AL342" s="5">
        <f t="shared" si="78"/>
        <v>-2.107270604114031E-2</v>
      </c>
      <c r="AM342" s="5">
        <f t="shared" si="79"/>
        <v>-1.493628887173859E-3</v>
      </c>
      <c r="AN342" s="5">
        <f t="shared" si="80"/>
        <v>-2.0513699985488687E-2</v>
      </c>
    </row>
    <row r="343" spans="2:40" x14ac:dyDescent="0.3">
      <c r="B343" s="3">
        <v>43806</v>
      </c>
      <c r="C343" s="4">
        <v>43991955</v>
      </c>
      <c r="D343" s="4">
        <v>9145927</v>
      </c>
      <c r="E343" s="4">
        <v>3140711</v>
      </c>
      <c r="F343" s="4">
        <v>2157040</v>
      </c>
      <c r="G343" s="7">
        <v>1665666</v>
      </c>
      <c r="H343" s="5">
        <f t="shared" si="68"/>
        <v>3.7862968354100197E-2</v>
      </c>
      <c r="I343" s="5">
        <f t="shared" si="73"/>
        <v>-3.623744788939387E-2</v>
      </c>
      <c r="J343" s="5">
        <f t="shared" si="74"/>
        <v>-6.6666676567466721E-2</v>
      </c>
      <c r="K343" s="5">
        <f t="shared" si="75"/>
        <v>3.2602745358070839E-2</v>
      </c>
      <c r="L343" s="5">
        <v>0.20789998989587982</v>
      </c>
      <c r="M343" s="5">
        <v>0.34339996372155607</v>
      </c>
      <c r="N343" s="5">
        <v>0.68679989976791878</v>
      </c>
      <c r="O343" s="5">
        <v>0.77219986648369987</v>
      </c>
      <c r="P343" s="4">
        <f>VLOOKUP(B343,'Channel wise traffic'!$B$3:$F$368,2,FALSE)</f>
        <v>15837104</v>
      </c>
      <c r="Q343" s="4">
        <f>VLOOKUP(B343,'Channel wise traffic'!$B$3:$F$368,3,FALSE)</f>
        <v>11877828</v>
      </c>
      <c r="R343" s="4">
        <f>VLOOKUP(B343,'Channel wise traffic'!$B$3:$F$368,4,)</f>
        <v>4839115</v>
      </c>
      <c r="S343" s="4">
        <f>VLOOKUP(B343,'Channel wise traffic'!$B$3:$F$368,5,)</f>
        <v>11437908</v>
      </c>
      <c r="T343" s="5">
        <f>VLOOKUP(B343,'Channel wise traffic'!$B$3:$J$368,6,)</f>
        <v>-6.6666627377775955E-2</v>
      </c>
      <c r="U343" s="5">
        <f>VLOOKUP(B343,'Channel wise traffic'!$B$3:$J$368,7,)</f>
        <v>-6.6666645712592065E-2</v>
      </c>
      <c r="V343" s="5">
        <f>VLOOKUP(B343,'Channel wise traffic'!$B$3:$J$368,8,)</f>
        <v>-6.6666653808484355E-2</v>
      </c>
      <c r="W343" s="5">
        <f>VLOOKUP(B343,'Channel wise traffic'!$B$3:$J$368,9,)</f>
        <v>-6.6666634026664062E-2</v>
      </c>
      <c r="X343" s="4">
        <f>VLOOKUP(B343,'Supporting Data'!$B$3:$J$368,2,)</f>
        <v>401987</v>
      </c>
      <c r="Y343" s="5">
        <f>VLOOKUP(B343,'Supporting Data'!$B$3:$J$368,3,)</f>
        <v>0.17</v>
      </c>
      <c r="Z343" s="4">
        <f>VLOOKUP(B343,'Supporting Data'!$B$3:$J$368,4,)</f>
        <v>38</v>
      </c>
      <c r="AA343" s="4">
        <f>VLOOKUP(B343,'Supporting Data'!$B$3:$J$368,5,)</f>
        <v>20</v>
      </c>
      <c r="AB343" s="4">
        <f>VLOOKUP(B343,'Supporting Data'!$B$3:$J$368,6,)</f>
        <v>30</v>
      </c>
      <c r="AC343" s="4">
        <f>VLOOKUP(B343,'Supporting Data'!$B$3:$J$368,7,)</f>
        <v>370</v>
      </c>
      <c r="AD343" s="4">
        <f>VLOOKUP(B343,'Supporting Data'!$B$3:$J$368,8,)</f>
        <v>36</v>
      </c>
      <c r="AE343" s="5">
        <f>VLOOKUP(B343,'Supporting Data'!$B$3:$J$368,9,)</f>
        <v>0.95</v>
      </c>
      <c r="AF343" s="5">
        <f t="shared" si="76"/>
        <v>-6.6666676567466734E-2</v>
      </c>
      <c r="AG343" s="4">
        <f t="shared" si="69"/>
        <v>9145927</v>
      </c>
      <c r="AH343" s="4">
        <f t="shared" si="70"/>
        <v>3140711</v>
      </c>
      <c r="AI343" s="4">
        <f t="shared" si="71"/>
        <v>2157040</v>
      </c>
      <c r="AJ343" s="4">
        <f t="shared" si="72"/>
        <v>1665666</v>
      </c>
      <c r="AK343" s="5">
        <f t="shared" si="77"/>
        <v>-0.10291261469318458</v>
      </c>
      <c r="AL343" s="5">
        <f t="shared" si="78"/>
        <v>-5.6189394931982939E-2</v>
      </c>
      <c r="AM343" s="5">
        <f t="shared" si="79"/>
        <v>-6.544250714986044E-2</v>
      </c>
      <c r="AN343" s="5">
        <f t="shared" si="80"/>
        <v>-3.623744788939387E-2</v>
      </c>
    </row>
    <row r="344" spans="2:40" x14ac:dyDescent="0.3">
      <c r="B344" s="3">
        <v>43807</v>
      </c>
      <c r="C344" s="4">
        <v>43991955</v>
      </c>
      <c r="D344" s="4">
        <v>9238310</v>
      </c>
      <c r="E344" s="4">
        <v>3078205</v>
      </c>
      <c r="F344" s="4">
        <v>2093179</v>
      </c>
      <c r="G344" s="7">
        <v>1632680</v>
      </c>
      <c r="H344" s="5">
        <f t="shared" si="68"/>
        <v>3.711314943834617E-2</v>
      </c>
      <c r="I344" s="5">
        <f t="shared" si="73"/>
        <v>-0.17928270430340221</v>
      </c>
      <c r="J344" s="5">
        <f t="shared" si="74"/>
        <v>-5.7692307692307709E-2</v>
      </c>
      <c r="K344" s="5">
        <f t="shared" si="75"/>
        <v>-0.12903470660769212</v>
      </c>
      <c r="L344" s="5">
        <v>0.20999998749771406</v>
      </c>
      <c r="M344" s="5">
        <v>0.33320001169044988</v>
      </c>
      <c r="N344" s="5">
        <v>0.67999987005413864</v>
      </c>
      <c r="O344" s="5">
        <v>0.78000018154204676</v>
      </c>
      <c r="P344" s="4">
        <f>VLOOKUP(B344,'Channel wise traffic'!$B$3:$F$368,2,FALSE)</f>
        <v>15837104</v>
      </c>
      <c r="Q344" s="4">
        <f>VLOOKUP(B344,'Channel wise traffic'!$B$3:$F$368,3,FALSE)</f>
        <v>11877828</v>
      </c>
      <c r="R344" s="4">
        <f>VLOOKUP(B344,'Channel wise traffic'!$B$3:$F$368,4,)</f>
        <v>4839115</v>
      </c>
      <c r="S344" s="4">
        <f>VLOOKUP(B344,'Channel wise traffic'!$B$3:$F$368,5,)</f>
        <v>11437908</v>
      </c>
      <c r="T344" s="5">
        <f>VLOOKUP(B344,'Channel wise traffic'!$B$3:$J$368,6,)</f>
        <v>-5.7692273365383184E-2</v>
      </c>
      <c r="U344" s="5">
        <f>VLOOKUP(B344,'Channel wise traffic'!$B$3:$J$368,7,)</f>
        <v>-5.7692310743589714E-2</v>
      </c>
      <c r="V344" s="5">
        <f>VLOOKUP(B344,'Channel wise traffic'!$B$3:$J$368,8,)</f>
        <v>-5.7692244031462447E-2</v>
      </c>
      <c r="W344" s="5">
        <f>VLOOKUP(B344,'Channel wise traffic'!$B$3:$J$368,9,)</f>
        <v>-5.769230135502923E-2</v>
      </c>
      <c r="X344" s="4">
        <f>VLOOKUP(B344,'Supporting Data'!$B$3:$J$368,2,)</f>
        <v>392420</v>
      </c>
      <c r="Y344" s="5">
        <f>VLOOKUP(B344,'Supporting Data'!$B$3:$J$368,3,)</f>
        <v>0.19</v>
      </c>
      <c r="Z344" s="4">
        <f>VLOOKUP(B344,'Supporting Data'!$B$3:$J$368,4,)</f>
        <v>30</v>
      </c>
      <c r="AA344" s="4">
        <f>VLOOKUP(B344,'Supporting Data'!$B$3:$J$368,5,)</f>
        <v>18</v>
      </c>
      <c r="AB344" s="4">
        <f>VLOOKUP(B344,'Supporting Data'!$B$3:$J$368,6,)</f>
        <v>25</v>
      </c>
      <c r="AC344" s="4">
        <f>VLOOKUP(B344,'Supporting Data'!$B$3:$J$368,7,)</f>
        <v>394</v>
      </c>
      <c r="AD344" s="4">
        <f>VLOOKUP(B344,'Supporting Data'!$B$3:$J$368,8,)</f>
        <v>36</v>
      </c>
      <c r="AE344" s="5">
        <f>VLOOKUP(B344,'Supporting Data'!$B$3:$J$368,9,)</f>
        <v>0.93</v>
      </c>
      <c r="AF344" s="5">
        <f t="shared" si="76"/>
        <v>-5.7692307692307696E-2</v>
      </c>
      <c r="AG344" s="4">
        <f t="shared" si="69"/>
        <v>9238310</v>
      </c>
      <c r="AH344" s="4">
        <f t="shared" si="70"/>
        <v>3078205</v>
      </c>
      <c r="AI344" s="4">
        <f t="shared" si="71"/>
        <v>2093178.9999999998</v>
      </c>
      <c r="AJ344" s="4">
        <f t="shared" si="72"/>
        <v>1632680</v>
      </c>
      <c r="AK344" s="5">
        <f t="shared" si="77"/>
        <v>-9.3934942435709101E-2</v>
      </c>
      <c r="AL344" s="5">
        <f t="shared" si="78"/>
        <v>-0.12084768858032069</v>
      </c>
      <c r="AM344" s="5">
        <f t="shared" si="79"/>
        <v>-0.14645400930460917</v>
      </c>
      <c r="AN344" s="5">
        <f t="shared" si="80"/>
        <v>-0.17928270430340221</v>
      </c>
    </row>
    <row r="345" spans="2:40" x14ac:dyDescent="0.3">
      <c r="B345" s="3">
        <v>43808</v>
      </c>
      <c r="C345" s="4">
        <v>22586034</v>
      </c>
      <c r="D345" s="4">
        <v>5533578</v>
      </c>
      <c r="E345" s="4">
        <v>2257699</v>
      </c>
      <c r="F345" s="4">
        <v>1582196</v>
      </c>
      <c r="G345" s="7">
        <v>1245504</v>
      </c>
      <c r="H345" s="5">
        <f t="shared" si="68"/>
        <v>5.5144874040302959E-2</v>
      </c>
      <c r="I345" s="5">
        <f t="shared" si="73"/>
        <v>-4.9824002490055808E-2</v>
      </c>
      <c r="J345" s="5">
        <f t="shared" si="74"/>
        <v>5.0505049565428894E-2</v>
      </c>
      <c r="K345" s="5">
        <f t="shared" si="75"/>
        <v>-9.5505540022857272E-2</v>
      </c>
      <c r="L345" s="5">
        <v>0.24499998538920112</v>
      </c>
      <c r="M345" s="5">
        <v>0.40799985109092163</v>
      </c>
      <c r="N345" s="5">
        <v>0.70080023953591686</v>
      </c>
      <c r="O345" s="5">
        <v>0.78719956313882733</v>
      </c>
      <c r="P345" s="4">
        <f>VLOOKUP(B345,'Channel wise traffic'!$B$3:$F$368,2,FALSE)</f>
        <v>8130972</v>
      </c>
      <c r="Q345" s="4">
        <f>VLOOKUP(B345,'Channel wise traffic'!$B$3:$F$368,3,FALSE)</f>
        <v>6098229</v>
      </c>
      <c r="R345" s="4">
        <f>VLOOKUP(B345,'Channel wise traffic'!$B$3:$F$368,4,)</f>
        <v>2484463</v>
      </c>
      <c r="S345" s="4">
        <f>VLOOKUP(B345,'Channel wise traffic'!$B$3:$F$368,5,)</f>
        <v>5872368</v>
      </c>
      <c r="T345" s="5">
        <f>VLOOKUP(B345,'Channel wise traffic'!$B$3:$J$368,6,)</f>
        <v>5.0505034844691155E-2</v>
      </c>
      <c r="U345" s="5">
        <f>VLOOKUP(B345,'Channel wise traffic'!$B$3:$J$368,7,)</f>
        <v>5.0505034844691155E-2</v>
      </c>
      <c r="V345" s="5">
        <f>VLOOKUP(B345,'Channel wise traffic'!$B$3:$J$368,8,)</f>
        <v>5.050490101978089E-2</v>
      </c>
      <c r="W345" s="5">
        <f>VLOOKUP(B345,'Channel wise traffic'!$B$3:$J$368,9,)</f>
        <v>5.0504978226464381E-2</v>
      </c>
      <c r="X345" s="4">
        <f>VLOOKUP(B345,'Supporting Data'!$B$3:$J$368,2,)</f>
        <v>397135</v>
      </c>
      <c r="Y345" s="5">
        <f>VLOOKUP(B345,'Supporting Data'!$B$3:$J$368,3,)</f>
        <v>0.17</v>
      </c>
      <c r="Z345" s="4">
        <f>VLOOKUP(B345,'Supporting Data'!$B$3:$J$368,4,)</f>
        <v>36</v>
      </c>
      <c r="AA345" s="4">
        <f>VLOOKUP(B345,'Supporting Data'!$B$3:$J$368,5,)</f>
        <v>22</v>
      </c>
      <c r="AB345" s="4">
        <f>VLOOKUP(B345,'Supporting Data'!$B$3:$J$368,6,)</f>
        <v>25</v>
      </c>
      <c r="AC345" s="4">
        <f>VLOOKUP(B345,'Supporting Data'!$B$3:$J$368,7,)</f>
        <v>363</v>
      </c>
      <c r="AD345" s="4">
        <f>VLOOKUP(B345,'Supporting Data'!$B$3:$J$368,8,)</f>
        <v>38</v>
      </c>
      <c r="AE345" s="5">
        <f>VLOOKUP(B345,'Supporting Data'!$B$3:$J$368,9,)</f>
        <v>0.92</v>
      </c>
      <c r="AF345" s="5">
        <f t="shared" si="76"/>
        <v>5.0505049565428957E-2</v>
      </c>
      <c r="AG345" s="4">
        <f t="shared" si="69"/>
        <v>5533578</v>
      </c>
      <c r="AH345" s="4">
        <f t="shared" si="70"/>
        <v>2257699</v>
      </c>
      <c r="AI345" s="4">
        <f t="shared" si="71"/>
        <v>1582196</v>
      </c>
      <c r="AJ345" s="4">
        <f t="shared" si="72"/>
        <v>1245504</v>
      </c>
      <c r="AK345" s="5">
        <f t="shared" si="77"/>
        <v>-1.9528533381716673E-2</v>
      </c>
      <c r="AL345" s="5">
        <f t="shared" si="78"/>
        <v>2.0490271279584249E-2</v>
      </c>
      <c r="AM345" s="5">
        <f t="shared" si="79"/>
        <v>-3.3549689870715493E-4</v>
      </c>
      <c r="AN345" s="5">
        <f t="shared" si="80"/>
        <v>-4.9824002490055808E-2</v>
      </c>
    </row>
    <row r="346" spans="2:40" x14ac:dyDescent="0.3">
      <c r="B346" s="3">
        <v>43809</v>
      </c>
      <c r="C346" s="4">
        <v>21500167</v>
      </c>
      <c r="D346" s="4">
        <v>5213790</v>
      </c>
      <c r="E346" s="4">
        <v>2106371</v>
      </c>
      <c r="F346" s="4">
        <v>1522274</v>
      </c>
      <c r="G346" s="7">
        <v>1235782</v>
      </c>
      <c r="H346" s="5">
        <f t="shared" si="68"/>
        <v>5.7477786102777713E-2</v>
      </c>
      <c r="I346" s="5">
        <f t="shared" si="73"/>
        <v>-3.671571241047511E-2</v>
      </c>
      <c r="J346" s="5">
        <f t="shared" si="74"/>
        <v>3.1250038971355698E-2</v>
      </c>
      <c r="K346" s="5">
        <f t="shared" si="75"/>
        <v>-6.5906180667517744E-2</v>
      </c>
      <c r="L346" s="5">
        <v>0.24249997686064484</v>
      </c>
      <c r="M346" s="5">
        <v>0.40399996931215104</v>
      </c>
      <c r="N346" s="5">
        <v>0.72269984727286884</v>
      </c>
      <c r="O346" s="5">
        <v>0.81179997819052285</v>
      </c>
      <c r="P346" s="4">
        <f>VLOOKUP(B346,'Channel wise traffic'!$B$3:$F$368,2,FALSE)</f>
        <v>7740060</v>
      </c>
      <c r="Q346" s="4">
        <f>VLOOKUP(B346,'Channel wise traffic'!$B$3:$F$368,3,FALSE)</f>
        <v>5805045</v>
      </c>
      <c r="R346" s="4">
        <f>VLOOKUP(B346,'Channel wise traffic'!$B$3:$F$368,4,)</f>
        <v>2365018</v>
      </c>
      <c r="S346" s="4">
        <f>VLOOKUP(B346,'Channel wise traffic'!$B$3:$F$368,5,)</f>
        <v>5590043</v>
      </c>
      <c r="T346" s="5">
        <f>VLOOKUP(B346,'Channel wise traffic'!$B$3:$J$368,6,)</f>
        <v>3.1250099926560582E-2</v>
      </c>
      <c r="U346" s="5">
        <f>VLOOKUP(B346,'Channel wise traffic'!$B$3:$J$368,7,)</f>
        <v>3.1250099926560582E-2</v>
      </c>
      <c r="V346" s="5">
        <f>VLOOKUP(B346,'Channel wise traffic'!$B$3:$J$368,8,)</f>
        <v>3.124990461556032E-2</v>
      </c>
      <c r="W346" s="5">
        <f>VLOOKUP(B346,'Channel wise traffic'!$B$3:$J$368,9,)</f>
        <v>3.1249953880052805E-2</v>
      </c>
      <c r="X346" s="4">
        <f>VLOOKUP(B346,'Supporting Data'!$B$3:$J$368,2,)</f>
        <v>408697</v>
      </c>
      <c r="Y346" s="5">
        <f>VLOOKUP(B346,'Supporting Data'!$B$3:$J$368,3,)</f>
        <v>0.18</v>
      </c>
      <c r="Z346" s="4">
        <f>VLOOKUP(B346,'Supporting Data'!$B$3:$J$368,4,)</f>
        <v>31</v>
      </c>
      <c r="AA346" s="4">
        <f>VLOOKUP(B346,'Supporting Data'!$B$3:$J$368,5,)</f>
        <v>19</v>
      </c>
      <c r="AB346" s="4">
        <f>VLOOKUP(B346,'Supporting Data'!$B$3:$J$368,6,)</f>
        <v>29</v>
      </c>
      <c r="AC346" s="4">
        <f>VLOOKUP(B346,'Supporting Data'!$B$3:$J$368,7,)</f>
        <v>370</v>
      </c>
      <c r="AD346" s="4">
        <f>VLOOKUP(B346,'Supporting Data'!$B$3:$J$368,8,)</f>
        <v>35</v>
      </c>
      <c r="AE346" s="5">
        <f>VLOOKUP(B346,'Supporting Data'!$B$3:$J$368,9,)</f>
        <v>0.94</v>
      </c>
      <c r="AF346" s="5">
        <f t="shared" si="76"/>
        <v>3.125003897135574E-2</v>
      </c>
      <c r="AG346" s="4">
        <f t="shared" si="69"/>
        <v>5213790</v>
      </c>
      <c r="AH346" s="4">
        <f t="shared" si="70"/>
        <v>2106371</v>
      </c>
      <c r="AI346" s="4">
        <f t="shared" si="71"/>
        <v>1522274</v>
      </c>
      <c r="AJ346" s="4">
        <f t="shared" si="72"/>
        <v>1235782</v>
      </c>
      <c r="AK346" s="5">
        <f t="shared" si="77"/>
        <v>-3.8161120220312927E-2</v>
      </c>
      <c r="AL346" s="5">
        <f t="shared" si="78"/>
        <v>-6.5906308190416873E-2</v>
      </c>
      <c r="AM346" s="5">
        <f t="shared" si="79"/>
        <v>-3.6715906387157826E-2</v>
      </c>
      <c r="AN346" s="5">
        <f t="shared" si="80"/>
        <v>-3.671571241047511E-2</v>
      </c>
    </row>
    <row r="347" spans="2:40" x14ac:dyDescent="0.3">
      <c r="B347" s="3">
        <v>43810</v>
      </c>
      <c r="C347" s="4">
        <v>22586034</v>
      </c>
      <c r="D347" s="4">
        <v>5477113</v>
      </c>
      <c r="E347" s="4">
        <v>2212753</v>
      </c>
      <c r="F347" s="4">
        <v>1566850</v>
      </c>
      <c r="G347" s="7">
        <v>1246273</v>
      </c>
      <c r="H347" s="5">
        <f t="shared" si="68"/>
        <v>5.5178921629180228E-2</v>
      </c>
      <c r="I347" s="5">
        <f t="shared" si="73"/>
        <v>-6.7176289013204826E-2</v>
      </c>
      <c r="J347" s="5">
        <f t="shared" si="74"/>
        <v>9.7087647738864913E-3</v>
      </c>
      <c r="K347" s="5">
        <f t="shared" si="75"/>
        <v>-7.6145772394388356E-2</v>
      </c>
      <c r="L347" s="5">
        <v>0.24249998915258872</v>
      </c>
      <c r="M347" s="5">
        <v>0.40399988095918415</v>
      </c>
      <c r="N347" s="5">
        <v>0.70809981954605872</v>
      </c>
      <c r="O347" s="5">
        <v>0.79540032549382522</v>
      </c>
      <c r="P347" s="4">
        <f>VLOOKUP(B347,'Channel wise traffic'!$B$3:$F$368,2,FALSE)</f>
        <v>8130972</v>
      </c>
      <c r="Q347" s="4">
        <f>VLOOKUP(B347,'Channel wise traffic'!$B$3:$F$368,3,FALSE)</f>
        <v>6098229</v>
      </c>
      <c r="R347" s="4">
        <f>VLOOKUP(B347,'Channel wise traffic'!$B$3:$F$368,4,)</f>
        <v>2484463</v>
      </c>
      <c r="S347" s="4">
        <f>VLOOKUP(B347,'Channel wise traffic'!$B$3:$F$368,5,)</f>
        <v>5872368</v>
      </c>
      <c r="T347" s="5">
        <f>VLOOKUP(B347,'Channel wise traffic'!$B$3:$J$368,6,)</f>
        <v>9.7088102022790945E-3</v>
      </c>
      <c r="U347" s="5">
        <f>VLOOKUP(B347,'Channel wise traffic'!$B$3:$J$368,7,)</f>
        <v>9.7087684068726254E-3</v>
      </c>
      <c r="V347" s="5">
        <f>VLOOKUP(B347,'Channel wise traffic'!$B$3:$J$368,8,)</f>
        <v>9.7087102440325257E-3</v>
      </c>
      <c r="W347" s="5">
        <f>VLOOKUP(B347,'Channel wise traffic'!$B$3:$J$368,9,)</f>
        <v>9.708724509332356E-3</v>
      </c>
      <c r="X347" s="4">
        <f>VLOOKUP(B347,'Supporting Data'!$B$3:$J$368,2,)</f>
        <v>384623</v>
      </c>
      <c r="Y347" s="5">
        <f>VLOOKUP(B347,'Supporting Data'!$B$3:$J$368,3,)</f>
        <v>0.18</v>
      </c>
      <c r="Z347" s="4">
        <f>VLOOKUP(B347,'Supporting Data'!$B$3:$J$368,4,)</f>
        <v>36</v>
      </c>
      <c r="AA347" s="4">
        <f>VLOOKUP(B347,'Supporting Data'!$B$3:$J$368,5,)</f>
        <v>20</v>
      </c>
      <c r="AB347" s="4">
        <f>VLOOKUP(B347,'Supporting Data'!$B$3:$J$368,6,)</f>
        <v>27</v>
      </c>
      <c r="AC347" s="4">
        <f>VLOOKUP(B347,'Supporting Data'!$B$3:$J$368,7,)</f>
        <v>397</v>
      </c>
      <c r="AD347" s="4">
        <f>VLOOKUP(B347,'Supporting Data'!$B$3:$J$368,8,)</f>
        <v>37</v>
      </c>
      <c r="AE347" s="5">
        <f>VLOOKUP(B347,'Supporting Data'!$B$3:$J$368,9,)</f>
        <v>0.94</v>
      </c>
      <c r="AF347" s="5">
        <f t="shared" si="76"/>
        <v>9.7087647738865555E-3</v>
      </c>
      <c r="AG347" s="4">
        <f t="shared" si="69"/>
        <v>5477113</v>
      </c>
      <c r="AH347" s="4">
        <f t="shared" si="70"/>
        <v>2212753</v>
      </c>
      <c r="AI347" s="4">
        <f t="shared" si="71"/>
        <v>1566850</v>
      </c>
      <c r="AJ347" s="4">
        <f t="shared" si="72"/>
        <v>1246273</v>
      </c>
      <c r="AK347" s="5">
        <f t="shared" si="77"/>
        <v>-4.9109189769896755E-2</v>
      </c>
      <c r="AL347" s="5">
        <f t="shared" si="78"/>
        <v>-2.9899357812001259E-2</v>
      </c>
      <c r="AM347" s="5">
        <f t="shared" si="79"/>
        <v>-9.4763060739392335E-3</v>
      </c>
      <c r="AN347" s="5">
        <f t="shared" si="80"/>
        <v>-6.7176289013204826E-2</v>
      </c>
    </row>
    <row r="348" spans="2:40" x14ac:dyDescent="0.3">
      <c r="B348" s="3">
        <v>43811</v>
      </c>
      <c r="C348" s="4">
        <v>21934513</v>
      </c>
      <c r="D348" s="4">
        <v>5648137</v>
      </c>
      <c r="E348" s="4">
        <v>2259254</v>
      </c>
      <c r="F348" s="4">
        <v>1682241</v>
      </c>
      <c r="G348" s="7">
        <v>1379437</v>
      </c>
      <c r="H348" s="5">
        <f t="shared" si="68"/>
        <v>6.2888882009826244E-2</v>
      </c>
      <c r="I348" s="5">
        <f t="shared" si="73"/>
        <v>-2.7786352724930241E-2</v>
      </c>
      <c r="J348" s="5">
        <f t="shared" si="74"/>
        <v>-2.8846188755405233E-2</v>
      </c>
      <c r="K348" s="5">
        <f t="shared" si="75"/>
        <v>1.0913163478365462E-3</v>
      </c>
      <c r="L348" s="5">
        <v>0.25749999555495034</v>
      </c>
      <c r="M348" s="5">
        <v>0.39999985836037616</v>
      </c>
      <c r="N348" s="5">
        <v>0.74460020874146948</v>
      </c>
      <c r="O348" s="5">
        <v>0.81999963144400834</v>
      </c>
      <c r="P348" s="4">
        <f>VLOOKUP(B348,'Channel wise traffic'!$B$3:$F$368,2,FALSE)</f>
        <v>7896424</v>
      </c>
      <c r="Q348" s="4">
        <f>VLOOKUP(B348,'Channel wise traffic'!$B$3:$F$368,3,FALSE)</f>
        <v>5922318</v>
      </c>
      <c r="R348" s="4">
        <f>VLOOKUP(B348,'Channel wise traffic'!$B$3:$F$368,4,)</f>
        <v>2412796</v>
      </c>
      <c r="S348" s="4">
        <f>VLOOKUP(B348,'Channel wise traffic'!$B$3:$F$368,5,)</f>
        <v>5702973</v>
      </c>
      <c r="T348" s="5">
        <f>VLOOKUP(B348,'Channel wise traffic'!$B$3:$J$368,6,)</f>
        <v>-2.8846243720922926E-2</v>
      </c>
      <c r="U348" s="5">
        <f>VLOOKUP(B348,'Channel wise traffic'!$B$3:$J$368,7,)</f>
        <v>-2.8846243720922926E-2</v>
      </c>
      <c r="V348" s="5">
        <f>VLOOKUP(B348,'Channel wise traffic'!$B$3:$J$368,8,)</f>
        <v>-2.884607257181937E-2</v>
      </c>
      <c r="W348" s="5">
        <f>VLOOKUP(B348,'Channel wise traffic'!$B$3:$J$368,9,)</f>
        <v>-2.8846114548679469E-2</v>
      </c>
      <c r="X348" s="4">
        <f>VLOOKUP(B348,'Supporting Data'!$B$3:$J$368,2,)</f>
        <v>385929</v>
      </c>
      <c r="Y348" s="5">
        <f>VLOOKUP(B348,'Supporting Data'!$B$3:$J$368,3,)</f>
        <v>0.18</v>
      </c>
      <c r="Z348" s="4">
        <f>VLOOKUP(B348,'Supporting Data'!$B$3:$J$368,4,)</f>
        <v>36</v>
      </c>
      <c r="AA348" s="4">
        <f>VLOOKUP(B348,'Supporting Data'!$B$3:$J$368,5,)</f>
        <v>21</v>
      </c>
      <c r="AB348" s="4">
        <f>VLOOKUP(B348,'Supporting Data'!$B$3:$J$368,6,)</f>
        <v>27</v>
      </c>
      <c r="AC348" s="4">
        <f>VLOOKUP(B348,'Supporting Data'!$B$3:$J$368,7,)</f>
        <v>386</v>
      </c>
      <c r="AD348" s="4">
        <f>VLOOKUP(B348,'Supporting Data'!$B$3:$J$368,8,)</f>
        <v>33</v>
      </c>
      <c r="AE348" s="5">
        <f>VLOOKUP(B348,'Supporting Data'!$B$3:$J$368,9,)</f>
        <v>0.92</v>
      </c>
      <c r="AF348" s="5">
        <f t="shared" si="76"/>
        <v>-2.8846188755405219E-2</v>
      </c>
      <c r="AG348" s="4">
        <f t="shared" si="69"/>
        <v>5648137.0000000009</v>
      </c>
      <c r="AH348" s="4">
        <f t="shared" si="70"/>
        <v>2259254</v>
      </c>
      <c r="AI348" s="4">
        <f t="shared" si="71"/>
        <v>1682241</v>
      </c>
      <c r="AJ348" s="4">
        <f t="shared" si="72"/>
        <v>1379437</v>
      </c>
      <c r="AK348" s="5">
        <f t="shared" si="77"/>
        <v>-2.8846079448023643E-2</v>
      </c>
      <c r="AL348" s="5">
        <f t="shared" si="78"/>
        <v>-6.6198233870584433E-2</v>
      </c>
      <c r="AM348" s="5">
        <f t="shared" si="79"/>
        <v>-5.6952576891921014E-2</v>
      </c>
      <c r="AN348" s="5">
        <f t="shared" si="80"/>
        <v>-2.7786352724930241E-2</v>
      </c>
    </row>
    <row r="349" spans="2:40" x14ac:dyDescent="0.3">
      <c r="B349" s="3">
        <v>43812</v>
      </c>
      <c r="C349" s="4">
        <v>22803207</v>
      </c>
      <c r="D349" s="4">
        <v>5928833</v>
      </c>
      <c r="E349" s="4">
        <v>2276672</v>
      </c>
      <c r="F349" s="4">
        <v>1661970</v>
      </c>
      <c r="G349" s="7">
        <v>1308303</v>
      </c>
      <c r="H349" s="5">
        <f t="shared" si="68"/>
        <v>5.7373640470833771E-2</v>
      </c>
      <c r="I349" s="5">
        <f t="shared" si="73"/>
        <v>-2.1071274647128546E-2</v>
      </c>
      <c r="J349" s="5">
        <f t="shared" si="74"/>
        <v>8.2474216527056665E-2</v>
      </c>
      <c r="K349" s="5">
        <f t="shared" si="75"/>
        <v>-9.5656311802413296E-2</v>
      </c>
      <c r="L349" s="5">
        <v>0.25999996404014575</v>
      </c>
      <c r="M349" s="5">
        <v>0.38400002158940894</v>
      </c>
      <c r="N349" s="5">
        <v>0.72999975402693051</v>
      </c>
      <c r="O349" s="5">
        <v>0.78720012996624489</v>
      </c>
      <c r="P349" s="4">
        <f>VLOOKUP(B349,'Channel wise traffic'!$B$3:$F$368,2,FALSE)</f>
        <v>8209154</v>
      </c>
      <c r="Q349" s="4">
        <f>VLOOKUP(B349,'Channel wise traffic'!$B$3:$F$368,3,FALSE)</f>
        <v>6156866</v>
      </c>
      <c r="R349" s="4">
        <f>VLOOKUP(B349,'Channel wise traffic'!$B$3:$F$368,4,)</f>
        <v>2508352</v>
      </c>
      <c r="S349" s="4">
        <f>VLOOKUP(B349,'Channel wise traffic'!$B$3:$F$368,5,)</f>
        <v>5928833</v>
      </c>
      <c r="T349" s="5">
        <f>VLOOKUP(B349,'Channel wise traffic'!$B$3:$J$368,6,)</f>
        <v>8.2474176506307284E-2</v>
      </c>
      <c r="U349" s="5">
        <f>VLOOKUP(B349,'Channel wise traffic'!$B$3:$J$368,7,)</f>
        <v>8.247431199322186E-2</v>
      </c>
      <c r="V349" s="5">
        <f>VLOOKUP(B349,'Channel wise traffic'!$B$3:$J$368,8,)</f>
        <v>8.2473977663081843E-2</v>
      </c>
      <c r="W349" s="5">
        <f>VLOOKUP(B349,'Channel wise traffic'!$B$3:$J$368,9,)</f>
        <v>8.2474106340329367E-2</v>
      </c>
      <c r="X349" s="4">
        <f>VLOOKUP(B349,'Supporting Data'!$B$3:$J$368,2,)</f>
        <v>410246</v>
      </c>
      <c r="Y349" s="5">
        <f>VLOOKUP(B349,'Supporting Data'!$B$3:$J$368,3,)</f>
        <v>0.17</v>
      </c>
      <c r="Z349" s="4">
        <f>VLOOKUP(B349,'Supporting Data'!$B$3:$J$368,4,)</f>
        <v>32</v>
      </c>
      <c r="AA349" s="4">
        <f>VLOOKUP(B349,'Supporting Data'!$B$3:$J$368,5,)</f>
        <v>20</v>
      </c>
      <c r="AB349" s="4">
        <f>VLOOKUP(B349,'Supporting Data'!$B$3:$J$368,6,)</f>
        <v>25</v>
      </c>
      <c r="AC349" s="4">
        <f>VLOOKUP(B349,'Supporting Data'!$B$3:$J$368,7,)</f>
        <v>371</v>
      </c>
      <c r="AD349" s="4">
        <f>VLOOKUP(B349,'Supporting Data'!$B$3:$J$368,8,)</f>
        <v>33</v>
      </c>
      <c r="AE349" s="5">
        <f>VLOOKUP(B349,'Supporting Data'!$B$3:$J$368,9,)</f>
        <v>0.92</v>
      </c>
      <c r="AF349" s="5">
        <f t="shared" si="76"/>
        <v>8.2474216527056624E-2</v>
      </c>
      <c r="AG349" s="4">
        <f t="shared" si="69"/>
        <v>5928833</v>
      </c>
      <c r="AH349" s="4">
        <f t="shared" si="70"/>
        <v>2276672</v>
      </c>
      <c r="AI349" s="4">
        <f t="shared" si="71"/>
        <v>1661970</v>
      </c>
      <c r="AJ349" s="4">
        <f t="shared" si="72"/>
        <v>1308303</v>
      </c>
      <c r="AK349" s="5">
        <f t="shared" si="77"/>
        <v>0.16059083156355691</v>
      </c>
      <c r="AL349" s="5">
        <f t="shared" si="78"/>
        <v>7.1315065179879289E-2</v>
      </c>
      <c r="AM349" s="5">
        <f t="shared" si="79"/>
        <v>5.0308272938464293E-2</v>
      </c>
      <c r="AN349" s="5">
        <f t="shared" si="80"/>
        <v>-2.1071274647128546E-2</v>
      </c>
    </row>
    <row r="350" spans="2:40" x14ac:dyDescent="0.3">
      <c r="B350" s="3">
        <v>43813</v>
      </c>
      <c r="C350" s="4">
        <v>45787545</v>
      </c>
      <c r="D350" s="4">
        <v>9230769</v>
      </c>
      <c r="E350" s="4">
        <v>3232615</v>
      </c>
      <c r="F350" s="4">
        <v>2220160</v>
      </c>
      <c r="G350" s="7">
        <v>1783676</v>
      </c>
      <c r="H350" s="5">
        <f t="shared" si="68"/>
        <v>3.8955484510034333E-2</v>
      </c>
      <c r="I350" s="5">
        <f t="shared" si="73"/>
        <v>7.0848537461892125E-2</v>
      </c>
      <c r="J350" s="5">
        <f t="shared" si="74"/>
        <v>4.081632653061229E-2</v>
      </c>
      <c r="K350" s="5">
        <f t="shared" si="75"/>
        <v>2.8854477169268922E-2</v>
      </c>
      <c r="L350" s="5">
        <v>0.20159999842751997</v>
      </c>
      <c r="M350" s="5">
        <v>0.35019996708833251</v>
      </c>
      <c r="N350" s="5">
        <v>0.68680000556824738</v>
      </c>
      <c r="O350" s="5">
        <v>0.80339975497261462</v>
      </c>
      <c r="P350" s="4">
        <f>VLOOKUP(B350,'Channel wise traffic'!$B$3:$F$368,2,FALSE)</f>
        <v>16483516</v>
      </c>
      <c r="Q350" s="4">
        <f>VLOOKUP(B350,'Channel wise traffic'!$B$3:$F$368,3,FALSE)</f>
        <v>12362637</v>
      </c>
      <c r="R350" s="4">
        <f>VLOOKUP(B350,'Channel wise traffic'!$B$3:$F$368,4,)</f>
        <v>5036630</v>
      </c>
      <c r="S350" s="4">
        <f>VLOOKUP(B350,'Channel wise traffic'!$B$3:$F$368,5,)</f>
        <v>11904761</v>
      </c>
      <c r="T350" s="5">
        <f>VLOOKUP(B350,'Channel wise traffic'!$B$3:$J$368,6,)</f>
        <v>4.0816300758017343E-2</v>
      </c>
      <c r="U350" s="5">
        <f>VLOOKUP(B350,'Channel wise traffic'!$B$3:$J$368,7,)</f>
        <v>4.0816300758017343E-2</v>
      </c>
      <c r="V350" s="5">
        <f>VLOOKUP(B350,'Channel wise traffic'!$B$3:$J$368,8,)</f>
        <v>4.0816347617281368E-2</v>
      </c>
      <c r="W350" s="5">
        <f>VLOOKUP(B350,'Channel wise traffic'!$B$3:$J$368,9,)</f>
        <v>4.0816292629736184E-2</v>
      </c>
      <c r="X350" s="4">
        <f>VLOOKUP(B350,'Supporting Data'!$B$3:$J$368,2,)</f>
        <v>386399</v>
      </c>
      <c r="Y350" s="5">
        <f>VLOOKUP(B350,'Supporting Data'!$B$3:$J$368,3,)</f>
        <v>0.17</v>
      </c>
      <c r="Z350" s="4">
        <f>VLOOKUP(B350,'Supporting Data'!$B$3:$J$368,4,)</f>
        <v>38</v>
      </c>
      <c r="AA350" s="4">
        <f>VLOOKUP(B350,'Supporting Data'!$B$3:$J$368,5,)</f>
        <v>19</v>
      </c>
      <c r="AB350" s="4">
        <f>VLOOKUP(B350,'Supporting Data'!$B$3:$J$368,6,)</f>
        <v>26</v>
      </c>
      <c r="AC350" s="4">
        <f>VLOOKUP(B350,'Supporting Data'!$B$3:$J$368,7,)</f>
        <v>391</v>
      </c>
      <c r="AD350" s="4">
        <f>VLOOKUP(B350,'Supporting Data'!$B$3:$J$368,8,)</f>
        <v>40</v>
      </c>
      <c r="AE350" s="5">
        <f>VLOOKUP(B350,'Supporting Data'!$B$3:$J$368,9,)</f>
        <v>0.92</v>
      </c>
      <c r="AF350" s="5">
        <f t="shared" si="76"/>
        <v>4.0816326530612242E-2</v>
      </c>
      <c r="AG350" s="4">
        <f t="shared" si="69"/>
        <v>9230769</v>
      </c>
      <c r="AH350" s="4">
        <f t="shared" si="70"/>
        <v>3232615</v>
      </c>
      <c r="AI350" s="4">
        <f t="shared" si="71"/>
        <v>2220160</v>
      </c>
      <c r="AJ350" s="4">
        <f t="shared" si="72"/>
        <v>1783676</v>
      </c>
      <c r="AK350" s="5">
        <f t="shared" si="77"/>
        <v>9.276479027221729E-3</v>
      </c>
      <c r="AL350" s="5">
        <f t="shared" si="78"/>
        <v>2.9262163885820813E-2</v>
      </c>
      <c r="AM350" s="5">
        <f t="shared" si="79"/>
        <v>2.9262322441864885E-2</v>
      </c>
      <c r="AN350" s="5">
        <f t="shared" si="80"/>
        <v>7.0848537461892125E-2</v>
      </c>
    </row>
    <row r="351" spans="2:40" x14ac:dyDescent="0.3">
      <c r="B351" s="3">
        <v>43814</v>
      </c>
      <c r="C351" s="4">
        <v>43094160</v>
      </c>
      <c r="D351" s="4">
        <v>8687782</v>
      </c>
      <c r="E351" s="4">
        <v>2806153</v>
      </c>
      <c r="F351" s="4">
        <v>1812775</v>
      </c>
      <c r="G351" s="7">
        <v>1385685</v>
      </c>
      <c r="H351" s="5">
        <f t="shared" si="68"/>
        <v>3.2154820978062923E-2</v>
      </c>
      <c r="I351" s="5">
        <f t="shared" si="73"/>
        <v>-0.1512819413479678</v>
      </c>
      <c r="J351" s="5">
        <f t="shared" si="74"/>
        <v>-2.0408163265306145E-2</v>
      </c>
      <c r="K351" s="5">
        <f t="shared" si="75"/>
        <v>-0.13360031512605031</v>
      </c>
      <c r="L351" s="5">
        <v>0.20159998477751973</v>
      </c>
      <c r="M351" s="5">
        <v>0.3229999325489521</v>
      </c>
      <c r="N351" s="5">
        <v>0.64600005773028057</v>
      </c>
      <c r="O351" s="5">
        <v>0.76439988415550741</v>
      </c>
      <c r="P351" s="4">
        <f>VLOOKUP(B351,'Channel wise traffic'!$B$3:$F$368,2,FALSE)</f>
        <v>15513897</v>
      </c>
      <c r="Q351" s="4">
        <f>VLOOKUP(B351,'Channel wise traffic'!$B$3:$F$368,3,FALSE)</f>
        <v>11635423</v>
      </c>
      <c r="R351" s="4">
        <f>VLOOKUP(B351,'Channel wise traffic'!$B$3:$F$368,4,)</f>
        <v>4740357</v>
      </c>
      <c r="S351" s="4">
        <f>VLOOKUP(B351,'Channel wise traffic'!$B$3:$F$368,5,)</f>
        <v>11204481</v>
      </c>
      <c r="T351" s="5">
        <f>VLOOKUP(B351,'Channel wise traffic'!$B$3:$J$368,6,)</f>
        <v>-2.040821352186617E-2</v>
      </c>
      <c r="U351" s="5">
        <f>VLOOKUP(B351,'Channel wise traffic'!$B$3:$J$368,7,)</f>
        <v>-2.0408192474246967E-2</v>
      </c>
      <c r="V351" s="5">
        <f>VLOOKUP(B351,'Channel wise traffic'!$B$3:$J$368,8,)</f>
        <v>-2.0408277133318831E-2</v>
      </c>
      <c r="W351" s="5">
        <f>VLOOKUP(B351,'Channel wise traffic'!$B$3:$J$368,9,)</f>
        <v>-2.0408190029155726E-2</v>
      </c>
      <c r="X351" s="4">
        <f>VLOOKUP(B351,'Supporting Data'!$B$3:$J$368,2,)</f>
        <v>410008</v>
      </c>
      <c r="Y351" s="5">
        <f>VLOOKUP(B351,'Supporting Data'!$B$3:$J$368,3,)</f>
        <v>0.18</v>
      </c>
      <c r="Z351" s="4">
        <f>VLOOKUP(B351,'Supporting Data'!$B$3:$J$368,4,)</f>
        <v>30</v>
      </c>
      <c r="AA351" s="4">
        <f>VLOOKUP(B351,'Supporting Data'!$B$3:$J$368,5,)</f>
        <v>21</v>
      </c>
      <c r="AB351" s="4">
        <f>VLOOKUP(B351,'Supporting Data'!$B$3:$J$368,6,)</f>
        <v>27</v>
      </c>
      <c r="AC351" s="4">
        <f>VLOOKUP(B351,'Supporting Data'!$B$3:$J$368,7,)</f>
        <v>355</v>
      </c>
      <c r="AD351" s="4">
        <f>VLOOKUP(B351,'Supporting Data'!$B$3:$J$368,8,)</f>
        <v>32</v>
      </c>
      <c r="AE351" s="5">
        <f>VLOOKUP(B351,'Supporting Data'!$B$3:$J$368,9,)</f>
        <v>0.91</v>
      </c>
      <c r="AF351" s="5">
        <f t="shared" si="76"/>
        <v>-2.0408163265306121E-2</v>
      </c>
      <c r="AG351" s="4">
        <f t="shared" si="69"/>
        <v>8687782</v>
      </c>
      <c r="AH351" s="4">
        <f t="shared" si="70"/>
        <v>2806153</v>
      </c>
      <c r="AI351" s="4">
        <f t="shared" si="71"/>
        <v>1812775</v>
      </c>
      <c r="AJ351" s="4">
        <f t="shared" si="72"/>
        <v>1385685</v>
      </c>
      <c r="AK351" s="5">
        <f t="shared" si="77"/>
        <v>-5.9591851756435998E-2</v>
      </c>
      <c r="AL351" s="5">
        <f t="shared" si="78"/>
        <v>-8.8380078649732519E-2</v>
      </c>
      <c r="AM351" s="5">
        <f t="shared" si="79"/>
        <v>-0.13396083182565843</v>
      </c>
      <c r="AN351" s="5">
        <f t="shared" si="80"/>
        <v>-0.1512819413479678</v>
      </c>
    </row>
    <row r="352" spans="2:40" x14ac:dyDescent="0.3">
      <c r="B352" s="3">
        <v>43815</v>
      </c>
      <c r="C352" s="4">
        <v>21282993</v>
      </c>
      <c r="D352" s="4">
        <v>5427163</v>
      </c>
      <c r="E352" s="4">
        <v>2214282</v>
      </c>
      <c r="F352" s="4">
        <v>1584097</v>
      </c>
      <c r="G352" s="7">
        <v>1324939</v>
      </c>
      <c r="H352" s="5">
        <f t="shared" si="68"/>
        <v>6.2253415203397382E-2</v>
      </c>
      <c r="I352" s="5">
        <f t="shared" si="73"/>
        <v>6.3777394532654963E-2</v>
      </c>
      <c r="J352" s="5">
        <f t="shared" si="74"/>
        <v>-5.7692333235662363E-2</v>
      </c>
      <c r="K352" s="5">
        <f t="shared" si="75"/>
        <v>0.12890665337088447</v>
      </c>
      <c r="L352" s="5">
        <v>0.25499998989803735</v>
      </c>
      <c r="M352" s="5">
        <v>0.40799990713380085</v>
      </c>
      <c r="N352" s="5">
        <v>0.71539984518683708</v>
      </c>
      <c r="O352" s="5">
        <v>0.83640016993908828</v>
      </c>
      <c r="P352" s="4">
        <f>VLOOKUP(B352,'Channel wise traffic'!$B$3:$F$368,2,FALSE)</f>
        <v>7661877</v>
      </c>
      <c r="Q352" s="4">
        <f>VLOOKUP(B352,'Channel wise traffic'!$B$3:$F$368,3,FALSE)</f>
        <v>5746408</v>
      </c>
      <c r="R352" s="4">
        <f>VLOOKUP(B352,'Channel wise traffic'!$B$3:$F$368,4,)</f>
        <v>2341129</v>
      </c>
      <c r="S352" s="4">
        <f>VLOOKUP(B352,'Channel wise traffic'!$B$3:$F$368,5,)</f>
        <v>5533578</v>
      </c>
      <c r="T352" s="5">
        <f>VLOOKUP(B352,'Channel wise traffic'!$B$3:$J$368,6,)</f>
        <v>-5.7692364455319778E-2</v>
      </c>
      <c r="U352" s="5">
        <f>VLOOKUP(B352,'Channel wise traffic'!$B$3:$J$368,7,)</f>
        <v>-5.7692323459811012E-2</v>
      </c>
      <c r="V352" s="5">
        <f>VLOOKUP(B352,'Channel wise traffic'!$B$3:$J$368,8,)</f>
        <v>-5.769214514363874E-2</v>
      </c>
      <c r="W352" s="5">
        <f>VLOOKUP(B352,'Channel wise traffic'!$B$3:$J$368,9,)</f>
        <v>-5.7692229097359049E-2</v>
      </c>
      <c r="X352" s="4">
        <f>VLOOKUP(B352,'Supporting Data'!$B$3:$J$368,2,)</f>
        <v>390197</v>
      </c>
      <c r="Y352" s="5">
        <f>VLOOKUP(B352,'Supporting Data'!$B$3:$J$368,3,)</f>
        <v>0.19</v>
      </c>
      <c r="Z352" s="4">
        <f>VLOOKUP(B352,'Supporting Data'!$B$3:$J$368,4,)</f>
        <v>40</v>
      </c>
      <c r="AA352" s="4">
        <f>VLOOKUP(B352,'Supporting Data'!$B$3:$J$368,5,)</f>
        <v>19</v>
      </c>
      <c r="AB352" s="4">
        <f>VLOOKUP(B352,'Supporting Data'!$B$3:$J$368,6,)</f>
        <v>27</v>
      </c>
      <c r="AC352" s="4">
        <f>VLOOKUP(B352,'Supporting Data'!$B$3:$J$368,7,)</f>
        <v>386</v>
      </c>
      <c r="AD352" s="4">
        <f>VLOOKUP(B352,'Supporting Data'!$B$3:$J$368,8,)</f>
        <v>31</v>
      </c>
      <c r="AE352" s="5">
        <f>VLOOKUP(B352,'Supporting Data'!$B$3:$J$368,9,)</f>
        <v>0.95</v>
      </c>
      <c r="AF352" s="5">
        <f t="shared" si="76"/>
        <v>-5.7692333235662356E-2</v>
      </c>
      <c r="AG352" s="4">
        <f t="shared" si="69"/>
        <v>5427163</v>
      </c>
      <c r="AH352" s="4">
        <f t="shared" si="70"/>
        <v>2214282</v>
      </c>
      <c r="AI352" s="4">
        <f t="shared" si="71"/>
        <v>1584097</v>
      </c>
      <c r="AJ352" s="4">
        <f t="shared" si="72"/>
        <v>1324939</v>
      </c>
      <c r="AK352" s="5">
        <f t="shared" si="77"/>
        <v>-1.9230776181342391E-2</v>
      </c>
      <c r="AL352" s="5">
        <f t="shared" si="78"/>
        <v>-1.9230641462834486E-2</v>
      </c>
      <c r="AM352" s="5">
        <f t="shared" si="79"/>
        <v>1.201494631512201E-3</v>
      </c>
      <c r="AN352" s="5">
        <f t="shared" si="80"/>
        <v>6.3777394532654963E-2</v>
      </c>
    </row>
    <row r="353" spans="2:40" x14ac:dyDescent="0.3">
      <c r="B353" s="3">
        <v>43816</v>
      </c>
      <c r="C353" s="4">
        <v>21065820</v>
      </c>
      <c r="D353" s="4">
        <v>5108461</v>
      </c>
      <c r="E353" s="4">
        <v>2022950</v>
      </c>
      <c r="F353" s="4">
        <v>1402916</v>
      </c>
      <c r="G353" s="7">
        <v>1104375</v>
      </c>
      <c r="H353" s="5">
        <f t="shared" si="68"/>
        <v>5.2424970876994104E-2</v>
      </c>
      <c r="I353" s="5">
        <f t="shared" si="73"/>
        <v>-0.10633509793798579</v>
      </c>
      <c r="J353" s="5">
        <f t="shared" si="74"/>
        <v>-2.0202029128424948E-2</v>
      </c>
      <c r="K353" s="5">
        <f t="shared" si="75"/>
        <v>-8.7909009173535724E-2</v>
      </c>
      <c r="L353" s="5">
        <v>0.24249998338540821</v>
      </c>
      <c r="M353" s="5">
        <v>0.39599989116095824</v>
      </c>
      <c r="N353" s="5">
        <v>0.69350008650732842</v>
      </c>
      <c r="O353" s="5">
        <v>0.7871996612769403</v>
      </c>
      <c r="P353" s="4">
        <f>VLOOKUP(B353,'Channel wise traffic'!$B$3:$F$368,2,FALSE)</f>
        <v>7583695</v>
      </c>
      <c r="Q353" s="4">
        <f>VLOOKUP(B353,'Channel wise traffic'!$B$3:$F$368,3,FALSE)</f>
        <v>5687771</v>
      </c>
      <c r="R353" s="4">
        <f>VLOOKUP(B353,'Channel wise traffic'!$B$3:$F$368,4,)</f>
        <v>2317240</v>
      </c>
      <c r="S353" s="4">
        <f>VLOOKUP(B353,'Channel wise traffic'!$B$3:$F$368,5,)</f>
        <v>5477113</v>
      </c>
      <c r="T353" s="5">
        <f>VLOOKUP(B353,'Channel wise traffic'!$B$3:$J$368,6,)</f>
        <v>-2.0202039777469372E-2</v>
      </c>
      <c r="U353" s="5">
        <f>VLOOKUP(B353,'Channel wise traffic'!$B$3:$J$368,7,)</f>
        <v>-2.0202082843457703E-2</v>
      </c>
      <c r="V353" s="5">
        <f>VLOOKUP(B353,'Channel wise traffic'!$B$3:$J$368,8,)</f>
        <v>-2.0201960407912334E-2</v>
      </c>
      <c r="W353" s="5">
        <f>VLOOKUP(B353,'Channel wise traffic'!$B$3:$J$368,9,)</f>
        <v>-2.0201991290585752E-2</v>
      </c>
      <c r="X353" s="4">
        <f>VLOOKUP(B353,'Supporting Data'!$B$3:$J$368,2,)</f>
        <v>393364</v>
      </c>
      <c r="Y353" s="5">
        <f>VLOOKUP(B353,'Supporting Data'!$B$3:$J$368,3,)</f>
        <v>0.17</v>
      </c>
      <c r="Z353" s="4">
        <f>VLOOKUP(B353,'Supporting Data'!$B$3:$J$368,4,)</f>
        <v>40</v>
      </c>
      <c r="AA353" s="4">
        <f>VLOOKUP(B353,'Supporting Data'!$B$3:$J$368,5,)</f>
        <v>20</v>
      </c>
      <c r="AB353" s="4">
        <f>VLOOKUP(B353,'Supporting Data'!$B$3:$J$368,6,)</f>
        <v>27</v>
      </c>
      <c r="AC353" s="4">
        <f>VLOOKUP(B353,'Supporting Data'!$B$3:$J$368,7,)</f>
        <v>356</v>
      </c>
      <c r="AD353" s="4">
        <f>VLOOKUP(B353,'Supporting Data'!$B$3:$J$368,8,)</f>
        <v>33</v>
      </c>
      <c r="AE353" s="5">
        <f>VLOOKUP(B353,'Supporting Data'!$B$3:$J$368,9,)</f>
        <v>0.92</v>
      </c>
      <c r="AF353" s="5">
        <f t="shared" si="76"/>
        <v>-2.0202029128424909E-2</v>
      </c>
      <c r="AG353" s="4">
        <f t="shared" si="69"/>
        <v>5108461</v>
      </c>
      <c r="AH353" s="4">
        <f t="shared" si="70"/>
        <v>2022950</v>
      </c>
      <c r="AI353" s="4">
        <f t="shared" si="71"/>
        <v>1402916</v>
      </c>
      <c r="AJ353" s="4">
        <f t="shared" si="72"/>
        <v>1104375</v>
      </c>
      <c r="AK353" s="5">
        <f t="shared" si="77"/>
        <v>-2.0202002765742355E-2</v>
      </c>
      <c r="AL353" s="5">
        <f t="shared" si="78"/>
        <v>-3.9604134314420447E-2</v>
      </c>
      <c r="AM353" s="5">
        <f t="shared" si="79"/>
        <v>-7.8407697957135203E-2</v>
      </c>
      <c r="AN353" s="5">
        <f t="shared" si="80"/>
        <v>-0.10633509793798579</v>
      </c>
    </row>
    <row r="354" spans="2:40" x14ac:dyDescent="0.3">
      <c r="B354" s="3">
        <v>43817</v>
      </c>
      <c r="C354" s="4">
        <v>22368860</v>
      </c>
      <c r="D354" s="4">
        <v>5424448</v>
      </c>
      <c r="E354" s="4">
        <v>2104686</v>
      </c>
      <c r="F354" s="4">
        <v>1597877</v>
      </c>
      <c r="G354" s="7">
        <v>1284054</v>
      </c>
      <c r="H354" s="5">
        <f t="shared" si="68"/>
        <v>5.7403640596793933E-2</v>
      </c>
      <c r="I354" s="5">
        <f t="shared" si="73"/>
        <v>3.0315187763836571E-2</v>
      </c>
      <c r="J354" s="5">
        <f t="shared" si="74"/>
        <v>-9.6154110101844825E-3</v>
      </c>
      <c r="K354" s="5">
        <f t="shared" si="75"/>
        <v>4.0318275564798389E-2</v>
      </c>
      <c r="L354" s="5">
        <v>0.24249997541224722</v>
      </c>
      <c r="M354" s="5">
        <v>0.3880000324456977</v>
      </c>
      <c r="N354" s="5">
        <v>0.75919970960038696</v>
      </c>
      <c r="O354" s="5">
        <v>0.8036000267855411</v>
      </c>
      <c r="P354" s="4">
        <f>VLOOKUP(B354,'Channel wise traffic'!$B$3:$F$368,2,FALSE)</f>
        <v>8052789</v>
      </c>
      <c r="Q354" s="4">
        <f>VLOOKUP(B354,'Channel wise traffic'!$B$3:$F$368,3,FALSE)</f>
        <v>6039592</v>
      </c>
      <c r="R354" s="4">
        <f>VLOOKUP(B354,'Channel wise traffic'!$B$3:$F$368,4,)</f>
        <v>2460574</v>
      </c>
      <c r="S354" s="4">
        <f>VLOOKUP(B354,'Channel wise traffic'!$B$3:$F$368,5,)</f>
        <v>5815903</v>
      </c>
      <c r="T354" s="5">
        <f>VLOOKUP(B354,'Channel wise traffic'!$B$3:$J$368,6,)</f>
        <v>-9.6154555691496668E-3</v>
      </c>
      <c r="U354" s="5">
        <f>VLOOKUP(B354,'Channel wise traffic'!$B$3:$J$368,7,)</f>
        <v>-9.6154145736410124E-3</v>
      </c>
      <c r="V354" s="5">
        <f>VLOOKUP(B354,'Channel wise traffic'!$B$3:$J$368,8,)</f>
        <v>-9.615357523939827E-3</v>
      </c>
      <c r="W354" s="5">
        <f>VLOOKUP(B354,'Channel wise traffic'!$B$3:$J$368,9,)</f>
        <v>-9.6153715162264897E-3</v>
      </c>
      <c r="X354" s="4">
        <f>VLOOKUP(B354,'Supporting Data'!$B$3:$J$368,2,)</f>
        <v>396256</v>
      </c>
      <c r="Y354" s="5">
        <f>VLOOKUP(B354,'Supporting Data'!$B$3:$J$368,3,)</f>
        <v>0.19</v>
      </c>
      <c r="Z354" s="4">
        <f>VLOOKUP(B354,'Supporting Data'!$B$3:$J$368,4,)</f>
        <v>40</v>
      </c>
      <c r="AA354" s="4">
        <f>VLOOKUP(B354,'Supporting Data'!$B$3:$J$368,5,)</f>
        <v>22</v>
      </c>
      <c r="AB354" s="4">
        <f>VLOOKUP(B354,'Supporting Data'!$B$3:$J$368,6,)</f>
        <v>27</v>
      </c>
      <c r="AC354" s="4">
        <f>VLOOKUP(B354,'Supporting Data'!$B$3:$J$368,7,)</f>
        <v>362</v>
      </c>
      <c r="AD354" s="4">
        <f>VLOOKUP(B354,'Supporting Data'!$B$3:$J$368,8,)</f>
        <v>38</v>
      </c>
      <c r="AE354" s="5">
        <f>VLOOKUP(B354,'Supporting Data'!$B$3:$J$368,9,)</f>
        <v>0.93</v>
      </c>
      <c r="AF354" s="5">
        <f t="shared" si="76"/>
        <v>-9.6154110101844357E-3</v>
      </c>
      <c r="AG354" s="4">
        <f t="shared" si="69"/>
        <v>5424448</v>
      </c>
      <c r="AH354" s="4">
        <f t="shared" si="70"/>
        <v>2104686</v>
      </c>
      <c r="AI354" s="4">
        <f t="shared" si="71"/>
        <v>1597877</v>
      </c>
      <c r="AJ354" s="4">
        <f t="shared" si="72"/>
        <v>1284054</v>
      </c>
      <c r="AK354" s="5">
        <f t="shared" si="77"/>
        <v>-9.6154671265683556E-3</v>
      </c>
      <c r="AL354" s="5">
        <f t="shared" si="78"/>
        <v>-4.8838257139409591E-2</v>
      </c>
      <c r="AM354" s="5">
        <f t="shared" si="79"/>
        <v>1.9802150812139097E-2</v>
      </c>
      <c r="AN354" s="5">
        <f t="shared" si="80"/>
        <v>3.0315187763836571E-2</v>
      </c>
    </row>
    <row r="355" spans="2:40" x14ac:dyDescent="0.3">
      <c r="B355" s="3">
        <v>43818</v>
      </c>
      <c r="C355" s="4">
        <v>21065820</v>
      </c>
      <c r="D355" s="4">
        <v>5213790</v>
      </c>
      <c r="E355" s="4">
        <v>2064661</v>
      </c>
      <c r="F355" s="4">
        <v>1507202</v>
      </c>
      <c r="G355" s="7">
        <v>1211187</v>
      </c>
      <c r="H355" s="5">
        <f t="shared" si="68"/>
        <v>5.7495364528890876E-2</v>
      </c>
      <c r="I355" s="5">
        <f t="shared" si="73"/>
        <v>-0.12197005010014961</v>
      </c>
      <c r="J355" s="5">
        <f t="shared" si="74"/>
        <v>-3.9603933764109533E-2</v>
      </c>
      <c r="K355" s="5">
        <f t="shared" si="75"/>
        <v>-8.5762654837664987E-2</v>
      </c>
      <c r="L355" s="5">
        <v>0.247499978638382</v>
      </c>
      <c r="M355" s="5">
        <v>0.39600003068784895</v>
      </c>
      <c r="N355" s="5">
        <v>0.7299997432992632</v>
      </c>
      <c r="O355" s="5">
        <v>0.80359965021277835</v>
      </c>
      <c r="P355" s="4">
        <f>VLOOKUP(B355,'Channel wise traffic'!$B$3:$F$368,2,FALSE)</f>
        <v>7583695</v>
      </c>
      <c r="Q355" s="4">
        <f>VLOOKUP(B355,'Channel wise traffic'!$B$3:$F$368,3,FALSE)</f>
        <v>5687771</v>
      </c>
      <c r="R355" s="4">
        <f>VLOOKUP(B355,'Channel wise traffic'!$B$3:$F$368,4,)</f>
        <v>2317240</v>
      </c>
      <c r="S355" s="4">
        <f>VLOOKUP(B355,'Channel wise traffic'!$B$3:$F$368,5,)</f>
        <v>5477113</v>
      </c>
      <c r="T355" s="5">
        <f>VLOOKUP(B355,'Channel wise traffic'!$B$3:$J$368,6,)</f>
        <v>-3.9603876387590109E-2</v>
      </c>
      <c r="U355" s="5">
        <f>VLOOKUP(B355,'Channel wise traffic'!$B$3:$J$368,7,)</f>
        <v>-3.9603918600791155E-2</v>
      </c>
      <c r="V355" s="5">
        <f>VLOOKUP(B355,'Channel wise traffic'!$B$3:$J$368,8,)</f>
        <v>-3.9603845497091394E-2</v>
      </c>
      <c r="W355" s="5">
        <f>VLOOKUP(B355,'Channel wise traffic'!$B$3:$J$368,9,)</f>
        <v>-3.9603904840510351E-2</v>
      </c>
      <c r="X355" s="4">
        <f>VLOOKUP(B355,'Supporting Data'!$B$3:$J$368,2,)</f>
        <v>395679</v>
      </c>
      <c r="Y355" s="5">
        <f>VLOOKUP(B355,'Supporting Data'!$B$3:$J$368,3,)</f>
        <v>0.17</v>
      </c>
      <c r="Z355" s="4">
        <f>VLOOKUP(B355,'Supporting Data'!$B$3:$J$368,4,)</f>
        <v>34</v>
      </c>
      <c r="AA355" s="4">
        <f>VLOOKUP(B355,'Supporting Data'!$B$3:$J$368,5,)</f>
        <v>19</v>
      </c>
      <c r="AB355" s="4">
        <f>VLOOKUP(B355,'Supporting Data'!$B$3:$J$368,6,)</f>
        <v>30</v>
      </c>
      <c r="AC355" s="4">
        <f>VLOOKUP(B355,'Supporting Data'!$B$3:$J$368,7,)</f>
        <v>354</v>
      </c>
      <c r="AD355" s="4">
        <f>VLOOKUP(B355,'Supporting Data'!$B$3:$J$368,8,)</f>
        <v>32</v>
      </c>
      <c r="AE355" s="5">
        <f>VLOOKUP(B355,'Supporting Data'!$B$3:$J$368,9,)</f>
        <v>0.92</v>
      </c>
      <c r="AF355" s="5">
        <f t="shared" si="76"/>
        <v>-3.9603933764109554E-2</v>
      </c>
      <c r="AG355" s="4">
        <f t="shared" si="69"/>
        <v>5213790</v>
      </c>
      <c r="AH355" s="4">
        <f t="shared" si="70"/>
        <v>2064661</v>
      </c>
      <c r="AI355" s="4">
        <f t="shared" si="71"/>
        <v>1507202</v>
      </c>
      <c r="AJ355" s="4">
        <f t="shared" si="72"/>
        <v>1211187</v>
      </c>
      <c r="AK355" s="5">
        <f t="shared" si="77"/>
        <v>-7.6900932112659581E-2</v>
      </c>
      <c r="AL355" s="5">
        <f t="shared" si="78"/>
        <v>-8.6131528371754529E-2</v>
      </c>
      <c r="AM355" s="5">
        <f t="shared" si="79"/>
        <v>-0.10405108423822751</v>
      </c>
      <c r="AN355" s="5">
        <f t="shared" si="80"/>
        <v>-0.12197005010014961</v>
      </c>
    </row>
    <row r="356" spans="2:40" x14ac:dyDescent="0.3">
      <c r="B356" s="3">
        <v>43819</v>
      </c>
      <c r="C356" s="4">
        <v>22151687</v>
      </c>
      <c r="D356" s="4">
        <v>5261025</v>
      </c>
      <c r="E356" s="4">
        <v>2062322</v>
      </c>
      <c r="F356" s="4">
        <v>1430220</v>
      </c>
      <c r="G356" s="7">
        <v>1231419</v>
      </c>
      <c r="H356" s="5">
        <f t="shared" si="68"/>
        <v>5.5590303348002343E-2</v>
      </c>
      <c r="I356" s="5">
        <f t="shared" si="73"/>
        <v>-5.8766203241909509E-2</v>
      </c>
      <c r="J356" s="5">
        <f t="shared" si="74"/>
        <v>-2.8571419800732412E-2</v>
      </c>
      <c r="K356" s="5">
        <f t="shared" si="75"/>
        <v>-3.1082865026457518E-2</v>
      </c>
      <c r="L356" s="5">
        <v>0.23749997009257129</v>
      </c>
      <c r="M356" s="5">
        <v>0.39200003801540573</v>
      </c>
      <c r="N356" s="5">
        <v>0.69349985113866797</v>
      </c>
      <c r="O356" s="5">
        <v>0.8609997063388849</v>
      </c>
      <c r="P356" s="4">
        <f>VLOOKUP(B356,'Channel wise traffic'!$B$3:$F$368,2,FALSE)</f>
        <v>7974607</v>
      </c>
      <c r="Q356" s="4">
        <f>VLOOKUP(B356,'Channel wise traffic'!$B$3:$F$368,3,FALSE)</f>
        <v>5980955</v>
      </c>
      <c r="R356" s="4">
        <f>VLOOKUP(B356,'Channel wise traffic'!$B$3:$F$368,4,)</f>
        <v>2436685</v>
      </c>
      <c r="S356" s="4">
        <f>VLOOKUP(B356,'Channel wise traffic'!$B$3:$F$368,5,)</f>
        <v>5759438</v>
      </c>
      <c r="T356" s="5">
        <f>VLOOKUP(B356,'Channel wise traffic'!$B$3:$J$368,6,)</f>
        <v>-2.8571397247511787E-2</v>
      </c>
      <c r="U356" s="5">
        <f>VLOOKUP(B356,'Channel wise traffic'!$B$3:$J$368,7,)</f>
        <v>-2.8571516742446512E-2</v>
      </c>
      <c r="V356" s="5">
        <f>VLOOKUP(B356,'Channel wise traffic'!$B$3:$J$368,8,)</f>
        <v>-2.8571348837802657E-2</v>
      </c>
      <c r="W356" s="5">
        <f>VLOOKUP(B356,'Channel wise traffic'!$B$3:$J$368,9,)</f>
        <v>-2.8571390018912624E-2</v>
      </c>
      <c r="X356" s="4">
        <f>VLOOKUP(B356,'Supporting Data'!$B$3:$J$368,2,)</f>
        <v>388480</v>
      </c>
      <c r="Y356" s="5">
        <f>VLOOKUP(B356,'Supporting Data'!$B$3:$J$368,3,)</f>
        <v>0.18</v>
      </c>
      <c r="Z356" s="4">
        <f>VLOOKUP(B356,'Supporting Data'!$B$3:$J$368,4,)</f>
        <v>34</v>
      </c>
      <c r="AA356" s="4">
        <f>VLOOKUP(B356,'Supporting Data'!$B$3:$J$368,5,)</f>
        <v>20</v>
      </c>
      <c r="AB356" s="4">
        <f>VLOOKUP(B356,'Supporting Data'!$B$3:$J$368,6,)</f>
        <v>27</v>
      </c>
      <c r="AC356" s="4">
        <f>VLOOKUP(B356,'Supporting Data'!$B$3:$J$368,7,)</f>
        <v>362</v>
      </c>
      <c r="AD356" s="4">
        <f>VLOOKUP(B356,'Supporting Data'!$B$3:$J$368,8,)</f>
        <v>39</v>
      </c>
      <c r="AE356" s="5">
        <f>VLOOKUP(B356,'Supporting Data'!$B$3:$J$368,9,)</f>
        <v>0.95</v>
      </c>
      <c r="AF356" s="5">
        <f t="shared" si="76"/>
        <v>-2.8571419800732415E-2</v>
      </c>
      <c r="AG356" s="4">
        <f t="shared" si="69"/>
        <v>5261025</v>
      </c>
      <c r="AH356" s="4">
        <f t="shared" si="70"/>
        <v>2062322</v>
      </c>
      <c r="AI356" s="4">
        <f t="shared" si="71"/>
        <v>1430220</v>
      </c>
      <c r="AJ356" s="4">
        <f t="shared" si="72"/>
        <v>1231419</v>
      </c>
      <c r="AK356" s="5">
        <f t="shared" si="77"/>
        <v>-0.11263734363912759</v>
      </c>
      <c r="AL356" s="5">
        <f t="shared" si="78"/>
        <v>-9.4150584713125096E-2</v>
      </c>
      <c r="AM356" s="5">
        <f t="shared" si="79"/>
        <v>-0.13944295023375874</v>
      </c>
      <c r="AN356" s="5">
        <f t="shared" si="80"/>
        <v>-5.8766203241909509E-2</v>
      </c>
    </row>
    <row r="357" spans="2:40" x14ac:dyDescent="0.3">
      <c r="B357" s="3">
        <v>43820</v>
      </c>
      <c r="C357" s="4">
        <v>46236443</v>
      </c>
      <c r="D357" s="4">
        <v>9321266</v>
      </c>
      <c r="E357" s="4">
        <v>3042461</v>
      </c>
      <c r="F357" s="4">
        <v>1965430</v>
      </c>
      <c r="G357" s="7">
        <v>1502374</v>
      </c>
      <c r="H357" s="5">
        <f t="shared" si="68"/>
        <v>3.2493286734881402E-2</v>
      </c>
      <c r="I357" s="5">
        <f t="shared" si="73"/>
        <v>-0.15770913551564303</v>
      </c>
      <c r="J357" s="5">
        <f t="shared" si="74"/>
        <v>9.8039324886276535E-3</v>
      </c>
      <c r="K357" s="5">
        <f t="shared" si="75"/>
        <v>-0.16588672574431385</v>
      </c>
      <c r="L357" s="5">
        <v>0.20159998034450877</v>
      </c>
      <c r="M357" s="5">
        <v>0.32639997614058003</v>
      </c>
      <c r="N357" s="5">
        <v>0.64600006376416985</v>
      </c>
      <c r="O357" s="5">
        <v>0.7643996479141969</v>
      </c>
      <c r="P357" s="4">
        <f>VLOOKUP(B357,'Channel wise traffic'!$B$3:$F$368,2,FALSE)</f>
        <v>16645119</v>
      </c>
      <c r="Q357" s="4">
        <f>VLOOKUP(B357,'Channel wise traffic'!$B$3:$F$368,3,FALSE)</f>
        <v>12483839</v>
      </c>
      <c r="R357" s="4">
        <f>VLOOKUP(B357,'Channel wise traffic'!$B$3:$F$368,4,)</f>
        <v>5086008</v>
      </c>
      <c r="S357" s="4">
        <f>VLOOKUP(B357,'Channel wise traffic'!$B$3:$F$368,5,)</f>
        <v>12021475</v>
      </c>
      <c r="T357" s="5">
        <f>VLOOKUP(B357,'Channel wise traffic'!$B$3:$J$368,6,)</f>
        <v>9.8039156209148715E-3</v>
      </c>
      <c r="U357" s="5">
        <f>VLOOKUP(B357,'Channel wise traffic'!$B$3:$J$368,7,)</f>
        <v>9.8038953986920863E-3</v>
      </c>
      <c r="V357" s="5">
        <f>VLOOKUP(B357,'Channel wise traffic'!$B$3:$J$368,8,)</f>
        <v>9.8037775258457138E-3</v>
      </c>
      <c r="W357" s="5">
        <f>VLOOKUP(B357,'Channel wise traffic'!$B$3:$J$368,9,)</f>
        <v>9.8039767451021387E-3</v>
      </c>
      <c r="X357" s="4">
        <f>VLOOKUP(B357,'Supporting Data'!$B$3:$J$368,2,)</f>
        <v>399659</v>
      </c>
      <c r="Y357" s="5">
        <f>VLOOKUP(B357,'Supporting Data'!$B$3:$J$368,3,)</f>
        <v>0.17</v>
      </c>
      <c r="Z357" s="4">
        <f>VLOOKUP(B357,'Supporting Data'!$B$3:$J$368,4,)</f>
        <v>39</v>
      </c>
      <c r="AA357" s="4">
        <f>VLOOKUP(B357,'Supporting Data'!$B$3:$J$368,5,)</f>
        <v>17</v>
      </c>
      <c r="AB357" s="4">
        <f>VLOOKUP(B357,'Supporting Data'!$B$3:$J$368,6,)</f>
        <v>29</v>
      </c>
      <c r="AC357" s="4">
        <f>VLOOKUP(B357,'Supporting Data'!$B$3:$J$368,7,)</f>
        <v>350</v>
      </c>
      <c r="AD357" s="4">
        <f>VLOOKUP(B357,'Supporting Data'!$B$3:$J$368,8,)</f>
        <v>31</v>
      </c>
      <c r="AE357" s="5">
        <f>VLOOKUP(B357,'Supporting Data'!$B$3:$J$368,9,)</f>
        <v>0.91</v>
      </c>
      <c r="AF357" s="5">
        <f t="shared" si="76"/>
        <v>9.8039324886276397E-3</v>
      </c>
      <c r="AG357" s="4">
        <f t="shared" si="69"/>
        <v>9321266</v>
      </c>
      <c r="AH357" s="4">
        <f t="shared" si="70"/>
        <v>3042461</v>
      </c>
      <c r="AI357" s="4">
        <f t="shared" si="71"/>
        <v>1965430</v>
      </c>
      <c r="AJ357" s="4">
        <f t="shared" si="72"/>
        <v>1502374</v>
      </c>
      <c r="AK357" s="5">
        <f t="shared" si="77"/>
        <v>9.8038419117627562E-3</v>
      </c>
      <c r="AL357" s="5">
        <f t="shared" si="78"/>
        <v>-5.8823584002425267E-2</v>
      </c>
      <c r="AM357" s="5">
        <f t="shared" si="79"/>
        <v>-0.11473497405592392</v>
      </c>
      <c r="AN357" s="5">
        <f t="shared" si="80"/>
        <v>-0.15770913551564303</v>
      </c>
    </row>
    <row r="358" spans="2:40" x14ac:dyDescent="0.3">
      <c r="B358" s="3">
        <v>43821</v>
      </c>
      <c r="C358" s="4">
        <v>43094160</v>
      </c>
      <c r="D358" s="4">
        <v>9140271</v>
      </c>
      <c r="E358" s="4">
        <v>3263076</v>
      </c>
      <c r="F358" s="4">
        <v>2107947</v>
      </c>
      <c r="G358" s="7">
        <v>1677083</v>
      </c>
      <c r="H358" s="5">
        <f t="shared" si="68"/>
        <v>3.8916711684367444E-2</v>
      </c>
      <c r="I358" s="5">
        <f>(G358/G351)-1</f>
        <v>0.21029166080314066</v>
      </c>
      <c r="J358" s="5">
        <f t="shared" si="74"/>
        <v>0</v>
      </c>
      <c r="K358" s="5">
        <f t="shared" si="75"/>
        <v>0.21029166080314066</v>
      </c>
      <c r="L358" s="5">
        <v>0.21209999220311987</v>
      </c>
      <c r="M358" s="5">
        <v>0.35699991827375799</v>
      </c>
      <c r="N358" s="5">
        <v>0.64599997057990677</v>
      </c>
      <c r="O358" s="5">
        <v>0.79560017400817007</v>
      </c>
      <c r="P358" s="4">
        <f>VLOOKUP(B358,'Channel wise traffic'!$B$3:$F$368,2,FALSE)</f>
        <v>15513897</v>
      </c>
      <c r="Q358" s="4">
        <f>VLOOKUP(B358,'Channel wise traffic'!$B$3:$F$368,3,FALSE)</f>
        <v>11635423</v>
      </c>
      <c r="R358" s="4">
        <f>VLOOKUP(B358,'Channel wise traffic'!$B$3:$F$368,4,)</f>
        <v>4740357</v>
      </c>
      <c r="S358" s="4">
        <f>VLOOKUP(B358,'Channel wise traffic'!$B$3:$F$368,5,)</f>
        <v>11204481</v>
      </c>
      <c r="T358" s="5">
        <f>VLOOKUP(B358,'Channel wise traffic'!$B$3:$J$368,6,)</f>
        <v>0</v>
      </c>
      <c r="U358" s="5">
        <f>VLOOKUP(B358,'Channel wise traffic'!$B$3:$J$368,7,)</f>
        <v>0</v>
      </c>
      <c r="V358" s="5">
        <f>VLOOKUP(B358,'Channel wise traffic'!$B$3:$J$368,8,)</f>
        <v>0</v>
      </c>
      <c r="W358" s="5">
        <f>VLOOKUP(B358,'Channel wise traffic'!$B$3:$J$368,9,)</f>
        <v>0</v>
      </c>
      <c r="X358" s="4">
        <f>VLOOKUP(B358,'Supporting Data'!$B$3:$J$368,2,)</f>
        <v>391668</v>
      </c>
      <c r="Y358" s="5">
        <f>VLOOKUP(B358,'Supporting Data'!$B$3:$J$368,3,)</f>
        <v>0.18</v>
      </c>
      <c r="Z358" s="4">
        <f>VLOOKUP(B358,'Supporting Data'!$B$3:$J$368,4,)</f>
        <v>30</v>
      </c>
      <c r="AA358" s="4">
        <f>VLOOKUP(B358,'Supporting Data'!$B$3:$J$368,5,)</f>
        <v>18</v>
      </c>
      <c r="AB358" s="4">
        <f>VLOOKUP(B358,'Supporting Data'!$B$3:$J$368,6,)</f>
        <v>25</v>
      </c>
      <c r="AC358" s="4">
        <f>VLOOKUP(B358,'Supporting Data'!$B$3:$J$368,7,)</f>
        <v>397</v>
      </c>
      <c r="AD358" s="4">
        <f>VLOOKUP(B358,'Supporting Data'!$B$3:$J$368,8,)</f>
        <v>39</v>
      </c>
      <c r="AE358" s="5">
        <f>VLOOKUP(B358,'Supporting Data'!$B$3:$J$368,9,)</f>
        <v>0.92</v>
      </c>
      <c r="AF358" s="5">
        <f t="shared" si="76"/>
        <v>0</v>
      </c>
      <c r="AG358" s="4">
        <f t="shared" si="69"/>
        <v>9140271</v>
      </c>
      <c r="AH358" s="4">
        <f t="shared" si="70"/>
        <v>3263076</v>
      </c>
      <c r="AI358" s="4">
        <f t="shared" si="71"/>
        <v>2107947</v>
      </c>
      <c r="AJ358" s="4">
        <f t="shared" si="72"/>
        <v>1677083</v>
      </c>
      <c r="AK358" s="5">
        <f t="shared" si="77"/>
        <v>5.2083374099396229E-2</v>
      </c>
      <c r="AL358" s="5">
        <f t="shared" si="78"/>
        <v>0.16282896905478772</v>
      </c>
      <c r="AM358" s="5">
        <f t="shared" si="79"/>
        <v>0.16282881218022083</v>
      </c>
      <c r="AN358" s="5">
        <f t="shared" si="80"/>
        <v>0.21029166080314066</v>
      </c>
    </row>
    <row r="359" spans="2:40" x14ac:dyDescent="0.3">
      <c r="B359" s="3">
        <v>43822</v>
      </c>
      <c r="C359" s="4">
        <v>21500167</v>
      </c>
      <c r="D359" s="4">
        <v>5106289</v>
      </c>
      <c r="E359" s="4">
        <v>1940390</v>
      </c>
      <c r="F359" s="4">
        <v>1430649</v>
      </c>
      <c r="G359" s="7">
        <v>1196595</v>
      </c>
      <c r="H359" s="5">
        <f t="shared" si="68"/>
        <v>5.5655149097213988E-2</v>
      </c>
      <c r="I359" s="5">
        <f t="shared" si="73"/>
        <v>-9.6867855803172809E-2</v>
      </c>
      <c r="J359" s="5">
        <f t="shared" si="74"/>
        <v>1.0204109920066262E-2</v>
      </c>
      <c r="K359" s="5">
        <f t="shared" si="75"/>
        <v>-0.10599042774802347</v>
      </c>
      <c r="L359" s="5">
        <v>0.23749996918628585</v>
      </c>
      <c r="M359" s="5">
        <v>0.38000003525064874</v>
      </c>
      <c r="N359" s="5">
        <v>0.73729971809790817</v>
      </c>
      <c r="O359" s="5">
        <v>0.83640012330068381</v>
      </c>
      <c r="P359" s="4">
        <f>VLOOKUP(B359,'Channel wise traffic'!$B$3:$F$368,2,FALSE)</f>
        <v>7740060</v>
      </c>
      <c r="Q359" s="4">
        <f>VLOOKUP(B359,'Channel wise traffic'!$B$3:$F$368,3,FALSE)</f>
        <v>5805045</v>
      </c>
      <c r="R359" s="4">
        <f>VLOOKUP(B359,'Channel wise traffic'!$B$3:$F$368,4,)</f>
        <v>2365018</v>
      </c>
      <c r="S359" s="4">
        <f>VLOOKUP(B359,'Channel wise traffic'!$B$3:$F$368,5,)</f>
        <v>5590043</v>
      </c>
      <c r="T359" s="5">
        <f>VLOOKUP(B359,'Channel wise traffic'!$B$3:$J$368,6,)</f>
        <v>1.0204157545207204E-2</v>
      </c>
      <c r="U359" s="5">
        <f>VLOOKUP(B359,'Channel wise traffic'!$B$3:$J$368,7,)</f>
        <v>1.0204113595832398E-2</v>
      </c>
      <c r="V359" s="5">
        <f>VLOOKUP(B359,'Channel wise traffic'!$B$3:$J$368,8,)</f>
        <v>1.0204051122343127E-2</v>
      </c>
      <c r="W359" s="5">
        <f>VLOOKUP(B359,'Channel wise traffic'!$B$3:$J$368,9,)</f>
        <v>1.0204066880416196E-2</v>
      </c>
      <c r="X359" s="4">
        <f>VLOOKUP(B359,'Supporting Data'!$B$3:$J$368,2,)</f>
        <v>387294</v>
      </c>
      <c r="Y359" s="5">
        <f>VLOOKUP(B359,'Supporting Data'!$B$3:$J$368,3,)</f>
        <v>0.17</v>
      </c>
      <c r="Z359" s="4">
        <f>VLOOKUP(B359,'Supporting Data'!$B$3:$J$368,4,)</f>
        <v>34</v>
      </c>
      <c r="AA359" s="4">
        <f>VLOOKUP(B359,'Supporting Data'!$B$3:$J$368,5,)</f>
        <v>18</v>
      </c>
      <c r="AB359" s="4">
        <f>VLOOKUP(B359,'Supporting Data'!$B$3:$J$368,6,)</f>
        <v>29</v>
      </c>
      <c r="AC359" s="4">
        <f>VLOOKUP(B359,'Supporting Data'!$B$3:$J$368,7,)</f>
        <v>357</v>
      </c>
      <c r="AD359" s="4">
        <f>VLOOKUP(B359,'Supporting Data'!$B$3:$J$368,8,)</f>
        <v>30</v>
      </c>
      <c r="AE359" s="5">
        <f>VLOOKUP(B359,'Supporting Data'!$B$3:$J$368,9,)</f>
        <v>0.92</v>
      </c>
      <c r="AF359" s="5">
        <f t="shared" si="76"/>
        <v>1.0204109920066224E-2</v>
      </c>
      <c r="AG359" s="4">
        <f t="shared" si="69"/>
        <v>5106289</v>
      </c>
      <c r="AH359" s="4">
        <f t="shared" si="70"/>
        <v>1940390</v>
      </c>
      <c r="AI359" s="4">
        <f t="shared" si="71"/>
        <v>1430649</v>
      </c>
      <c r="AJ359" s="4">
        <f t="shared" si="72"/>
        <v>1196595</v>
      </c>
      <c r="AK359" s="5">
        <f t="shared" si="77"/>
        <v>-5.9123707911481582E-2</v>
      </c>
      <c r="AL359" s="5">
        <f t="shared" si="78"/>
        <v>-0.12369336877597348</v>
      </c>
      <c r="AM359" s="5">
        <f t="shared" si="79"/>
        <v>-9.6867805443732302E-2</v>
      </c>
      <c r="AN359" s="5">
        <f t="shared" si="80"/>
        <v>-9.6867855803172809E-2</v>
      </c>
    </row>
    <row r="360" spans="2:40" x14ac:dyDescent="0.3">
      <c r="B360" s="3">
        <v>43823</v>
      </c>
      <c r="C360" s="4">
        <v>21282993</v>
      </c>
      <c r="D360" s="4">
        <v>5320748</v>
      </c>
      <c r="E360" s="4">
        <v>2107016</v>
      </c>
      <c r="F360" s="4">
        <v>1568884</v>
      </c>
      <c r="G360" s="7">
        <v>1312214</v>
      </c>
      <c r="H360" s="5">
        <f t="shared" si="68"/>
        <v>6.1655519973154153E-2</v>
      </c>
      <c r="I360" s="5">
        <f t="shared" si="73"/>
        <v>0.18819603848330502</v>
      </c>
      <c r="J360" s="5">
        <f t="shared" si="74"/>
        <v>1.0309259264533743E-2</v>
      </c>
      <c r="K360" s="5">
        <f t="shared" si="75"/>
        <v>0.17607161132846216</v>
      </c>
      <c r="L360" s="5">
        <v>0.24999998825353181</v>
      </c>
      <c r="M360" s="5">
        <v>0.39599996090775208</v>
      </c>
      <c r="N360" s="5">
        <v>0.74459994608488977</v>
      </c>
      <c r="O360" s="5">
        <v>0.83639963184021249</v>
      </c>
      <c r="P360" s="4">
        <f>VLOOKUP(B360,'Channel wise traffic'!$B$3:$F$368,2,FALSE)</f>
        <v>7661877</v>
      </c>
      <c r="Q360" s="4">
        <f>VLOOKUP(B360,'Channel wise traffic'!$B$3:$F$368,3,FALSE)</f>
        <v>5746408</v>
      </c>
      <c r="R360" s="4">
        <f>VLOOKUP(B360,'Channel wise traffic'!$B$3:$F$368,4,)</f>
        <v>2341129</v>
      </c>
      <c r="S360" s="4">
        <f>VLOOKUP(B360,'Channel wise traffic'!$B$3:$F$368,5,)</f>
        <v>5533578</v>
      </c>
      <c r="T360" s="5">
        <f>VLOOKUP(B360,'Channel wise traffic'!$B$3:$J$368,6,)</f>
        <v>1.0309222615097369E-2</v>
      </c>
      <c r="U360" s="5">
        <f>VLOOKUP(B360,'Channel wise traffic'!$B$3:$J$368,7,)</f>
        <v>1.0309310976127639E-2</v>
      </c>
      <c r="V360" s="5">
        <f>VLOOKUP(B360,'Channel wise traffic'!$B$3:$J$368,8,)</f>
        <v>1.0309247207885175E-2</v>
      </c>
      <c r="W360" s="5">
        <f>VLOOKUP(B360,'Channel wise traffic'!$B$3:$J$368,9,)</f>
        <v>1.0309263292541226E-2</v>
      </c>
      <c r="X360" s="4">
        <f>VLOOKUP(B360,'Supporting Data'!$B$3:$J$368,2,)</f>
        <v>385346</v>
      </c>
      <c r="Y360" s="5">
        <f>VLOOKUP(B360,'Supporting Data'!$B$3:$J$368,3,)</f>
        <v>0.17</v>
      </c>
      <c r="Z360" s="4">
        <f>VLOOKUP(B360,'Supporting Data'!$B$3:$J$368,4,)</f>
        <v>40</v>
      </c>
      <c r="AA360" s="4">
        <f>VLOOKUP(B360,'Supporting Data'!$B$3:$J$368,5,)</f>
        <v>17</v>
      </c>
      <c r="AB360" s="4">
        <f>VLOOKUP(B360,'Supporting Data'!$B$3:$J$368,6,)</f>
        <v>26</v>
      </c>
      <c r="AC360" s="4">
        <f>VLOOKUP(B360,'Supporting Data'!$B$3:$J$368,7,)</f>
        <v>394</v>
      </c>
      <c r="AD360" s="4">
        <f>VLOOKUP(B360,'Supporting Data'!$B$3:$J$368,8,)</f>
        <v>40</v>
      </c>
      <c r="AE360" s="5">
        <f>VLOOKUP(B360,'Supporting Data'!$B$3:$J$368,9,)</f>
        <v>0.93</v>
      </c>
      <c r="AF360" s="5">
        <f t="shared" si="76"/>
        <v>1.0309259264533733E-2</v>
      </c>
      <c r="AG360" s="4">
        <f t="shared" si="69"/>
        <v>5320748</v>
      </c>
      <c r="AH360" s="4">
        <f t="shared" si="70"/>
        <v>2107016</v>
      </c>
      <c r="AI360" s="4">
        <f t="shared" si="71"/>
        <v>1568884</v>
      </c>
      <c r="AJ360" s="4">
        <f t="shared" si="72"/>
        <v>1312214</v>
      </c>
      <c r="AK360" s="5">
        <f t="shared" si="77"/>
        <v>4.155595980863902E-2</v>
      </c>
      <c r="AL360" s="5">
        <f t="shared" si="78"/>
        <v>4.1556143256135769E-2</v>
      </c>
      <c r="AM360" s="5">
        <f t="shared" si="79"/>
        <v>0.11830216491935364</v>
      </c>
      <c r="AN360" s="5">
        <f t="shared" si="80"/>
        <v>0.18819603848330502</v>
      </c>
    </row>
    <row r="361" spans="2:40" x14ac:dyDescent="0.3">
      <c r="B361" s="3">
        <v>43824</v>
      </c>
      <c r="C361" s="4">
        <v>20631473</v>
      </c>
      <c r="D361" s="4">
        <v>5261025</v>
      </c>
      <c r="E361" s="4">
        <v>2167542</v>
      </c>
      <c r="F361" s="4">
        <v>1582306</v>
      </c>
      <c r="G361" s="7">
        <v>1258566</v>
      </c>
      <c r="H361" s="5">
        <f t="shared" si="68"/>
        <v>6.1002236728322792E-2</v>
      </c>
      <c r="I361" s="5">
        <f t="shared" si="73"/>
        <v>-1.9849632492091485E-2</v>
      </c>
      <c r="J361" s="5">
        <f t="shared" si="74"/>
        <v>-7.7669894666066996E-2</v>
      </c>
      <c r="K361" s="5">
        <f t="shared" si="75"/>
        <v>6.2689336322857558E-2</v>
      </c>
      <c r="L361" s="5">
        <v>0.25499997019117343</v>
      </c>
      <c r="M361" s="5">
        <v>0.41199994297689141</v>
      </c>
      <c r="N361" s="5">
        <v>0.73000015685970565</v>
      </c>
      <c r="O361" s="5">
        <v>0.79539987840531479</v>
      </c>
      <c r="P361" s="4">
        <f>VLOOKUP(B361,'Channel wise traffic'!$B$3:$F$368,2,FALSE)</f>
        <v>7427330</v>
      </c>
      <c r="Q361" s="4">
        <f>VLOOKUP(B361,'Channel wise traffic'!$B$3:$F$368,3,FALSE)</f>
        <v>5570497</v>
      </c>
      <c r="R361" s="4">
        <f>VLOOKUP(B361,'Channel wise traffic'!$B$3:$F$368,4,)</f>
        <v>2269462</v>
      </c>
      <c r="S361" s="4">
        <f>VLOOKUP(B361,'Channel wise traffic'!$B$3:$F$368,5,)</f>
        <v>5364183</v>
      </c>
      <c r="T361" s="5">
        <f>VLOOKUP(B361,'Channel wise traffic'!$B$3:$J$368,6,)</f>
        <v>-7.7669860715337213E-2</v>
      </c>
      <c r="U361" s="5">
        <f>VLOOKUP(B361,'Channel wise traffic'!$B$3:$J$368,7,)</f>
        <v>-7.7669981680881794E-2</v>
      </c>
      <c r="V361" s="5">
        <f>VLOOKUP(B361,'Channel wise traffic'!$B$3:$J$368,8,)</f>
        <v>-7.7669681952259872E-2</v>
      </c>
      <c r="W361" s="5">
        <f>VLOOKUP(B361,'Channel wise traffic'!$B$3:$J$368,9,)</f>
        <v>-7.7669796074659403E-2</v>
      </c>
      <c r="X361" s="4">
        <f>VLOOKUP(B361,'Supporting Data'!$B$3:$J$368,2,)</f>
        <v>403674</v>
      </c>
      <c r="Y361" s="5">
        <f>VLOOKUP(B361,'Supporting Data'!$B$3:$J$368,3,)</f>
        <v>0.19</v>
      </c>
      <c r="Z361" s="4">
        <f>VLOOKUP(B361,'Supporting Data'!$B$3:$J$368,4,)</f>
        <v>38</v>
      </c>
      <c r="AA361" s="4">
        <f>VLOOKUP(B361,'Supporting Data'!$B$3:$J$368,5,)</f>
        <v>20</v>
      </c>
      <c r="AB361" s="4">
        <f>VLOOKUP(B361,'Supporting Data'!$B$3:$J$368,6,)</f>
        <v>27</v>
      </c>
      <c r="AC361" s="4">
        <f>VLOOKUP(B361,'Supporting Data'!$B$3:$J$368,7,)</f>
        <v>366</v>
      </c>
      <c r="AD361" s="4">
        <f>VLOOKUP(B361,'Supporting Data'!$B$3:$J$368,8,)</f>
        <v>35</v>
      </c>
      <c r="AE361" s="5">
        <f>VLOOKUP(B361,'Supporting Data'!$B$3:$J$368,9,)</f>
        <v>0.93</v>
      </c>
      <c r="AF361" s="5">
        <f t="shared" si="76"/>
        <v>-7.7669894666067024E-2</v>
      </c>
      <c r="AG361" s="4">
        <f t="shared" si="69"/>
        <v>5261024.9999999991</v>
      </c>
      <c r="AH361" s="4">
        <f t="shared" si="70"/>
        <v>2167542</v>
      </c>
      <c r="AI361" s="4">
        <f t="shared" si="71"/>
        <v>1582306</v>
      </c>
      <c r="AJ361" s="4">
        <f t="shared" si="72"/>
        <v>1258566</v>
      </c>
      <c r="AK361" s="5">
        <f t="shared" si="77"/>
        <v>-3.0127120768786209E-2</v>
      </c>
      <c r="AL361" s="5">
        <f t="shared" si="78"/>
        <v>2.986478743147436E-2</v>
      </c>
      <c r="AM361" s="5">
        <f t="shared" si="79"/>
        <v>-9.7448051383178802E-3</v>
      </c>
      <c r="AN361" s="5">
        <f t="shared" si="80"/>
        <v>-1.9849632492091485E-2</v>
      </c>
    </row>
    <row r="362" spans="2:40" x14ac:dyDescent="0.3">
      <c r="B362" s="3">
        <v>43825</v>
      </c>
      <c r="C362" s="4">
        <v>20631473</v>
      </c>
      <c r="D362" s="4">
        <v>5209447</v>
      </c>
      <c r="E362" s="4">
        <v>2146292</v>
      </c>
      <c r="F362" s="4">
        <v>1645132</v>
      </c>
      <c r="G362" s="7">
        <v>1295048</v>
      </c>
      <c r="H362" s="5">
        <f t="shared" si="68"/>
        <v>6.2770506012828076E-2</v>
      </c>
      <c r="I362" s="5">
        <f t="shared" si="73"/>
        <v>6.9238688988570773E-2</v>
      </c>
      <c r="J362" s="5">
        <f t="shared" si="74"/>
        <v>-2.0618565999329763E-2</v>
      </c>
      <c r="K362" s="5">
        <f t="shared" si="75"/>
        <v>9.1748987542926042E-2</v>
      </c>
      <c r="L362" s="5">
        <v>0.25250000327170047</v>
      </c>
      <c r="M362" s="5">
        <v>0.41199996851873144</v>
      </c>
      <c r="N362" s="5">
        <v>0.76649961887758045</v>
      </c>
      <c r="O362" s="5">
        <v>0.78720005446371477</v>
      </c>
      <c r="P362" s="4">
        <f>VLOOKUP(B362,'Channel wise traffic'!$B$3:$F$368,2,FALSE)</f>
        <v>7427330</v>
      </c>
      <c r="Q362" s="4">
        <f>VLOOKUP(B362,'Channel wise traffic'!$B$3:$F$368,3,FALSE)</f>
        <v>5570497</v>
      </c>
      <c r="R362" s="4">
        <f>VLOOKUP(B362,'Channel wise traffic'!$B$3:$F$368,4,)</f>
        <v>2269462</v>
      </c>
      <c r="S362" s="4">
        <f>VLOOKUP(B362,'Channel wise traffic'!$B$3:$F$368,5,)</f>
        <v>5364183</v>
      </c>
      <c r="T362" s="5">
        <f>VLOOKUP(B362,'Channel wise traffic'!$B$3:$J$368,6,)</f>
        <v>-2.0618577092037627E-2</v>
      </c>
      <c r="U362" s="5">
        <f>VLOOKUP(B362,'Channel wise traffic'!$B$3:$J$368,7,)</f>
        <v>-2.0618621952255056E-2</v>
      </c>
      <c r="V362" s="5">
        <f>VLOOKUP(B362,'Channel wise traffic'!$B$3:$J$368,8,)</f>
        <v>-2.0618494415770461E-2</v>
      </c>
      <c r="W362" s="5">
        <f>VLOOKUP(B362,'Channel wise traffic'!$B$3:$J$368,9,)</f>
        <v>-2.0618526585082342E-2</v>
      </c>
      <c r="X362" s="4">
        <f>VLOOKUP(B362,'Supporting Data'!$B$3:$J$368,2,)</f>
        <v>381035</v>
      </c>
      <c r="Y362" s="5">
        <f>VLOOKUP(B362,'Supporting Data'!$B$3:$J$368,3,)</f>
        <v>0.18</v>
      </c>
      <c r="Z362" s="4">
        <f>VLOOKUP(B362,'Supporting Data'!$B$3:$J$368,4,)</f>
        <v>39</v>
      </c>
      <c r="AA362" s="4">
        <f>VLOOKUP(B362,'Supporting Data'!$B$3:$J$368,5,)</f>
        <v>21</v>
      </c>
      <c r="AB362" s="4">
        <f>VLOOKUP(B362,'Supporting Data'!$B$3:$J$368,6,)</f>
        <v>29</v>
      </c>
      <c r="AC362" s="4">
        <f>VLOOKUP(B362,'Supporting Data'!$B$3:$J$368,7,)</f>
        <v>380</v>
      </c>
      <c r="AD362" s="4">
        <f>VLOOKUP(B362,'Supporting Data'!$B$3:$J$368,8,)</f>
        <v>36</v>
      </c>
      <c r="AE362" s="5">
        <f>VLOOKUP(B362,'Supporting Data'!$B$3:$J$368,9,)</f>
        <v>0.95</v>
      </c>
      <c r="AF362" s="5">
        <f t="shared" si="76"/>
        <v>-2.0618565999329722E-2</v>
      </c>
      <c r="AG362" s="4">
        <f t="shared" si="69"/>
        <v>5209447</v>
      </c>
      <c r="AH362" s="4">
        <f t="shared" si="70"/>
        <v>2146292</v>
      </c>
      <c r="AI362" s="4">
        <f t="shared" si="71"/>
        <v>1645132</v>
      </c>
      <c r="AJ362" s="4">
        <f t="shared" si="72"/>
        <v>1295048</v>
      </c>
      <c r="AK362" s="5">
        <f t="shared" si="77"/>
        <v>-8.3298330005621146E-4</v>
      </c>
      <c r="AL362" s="5">
        <f t="shared" si="78"/>
        <v>3.9537241222651121E-2</v>
      </c>
      <c r="AM362" s="5">
        <f t="shared" si="79"/>
        <v>9.1513944381708567E-2</v>
      </c>
      <c r="AN362" s="5">
        <f t="shared" si="80"/>
        <v>6.9238688988570773E-2</v>
      </c>
    </row>
    <row r="363" spans="2:40" x14ac:dyDescent="0.3">
      <c r="B363" s="3">
        <v>43826</v>
      </c>
      <c r="C363" s="4">
        <v>22368860</v>
      </c>
      <c r="D363" s="4">
        <v>5648137</v>
      </c>
      <c r="E363" s="4">
        <v>2349625</v>
      </c>
      <c r="F363" s="4">
        <v>1629465</v>
      </c>
      <c r="G363" s="7">
        <v>1309438</v>
      </c>
      <c r="H363" s="5">
        <f t="shared" si="68"/>
        <v>5.8538432445819771E-2</v>
      </c>
      <c r="I363" s="5">
        <f t="shared" si="73"/>
        <v>6.335698896963593E-2</v>
      </c>
      <c r="J363" s="5">
        <f t="shared" si="74"/>
        <v>9.80390342279569E-3</v>
      </c>
      <c r="K363" s="5">
        <f t="shared" si="75"/>
        <v>5.3033153630440921E-2</v>
      </c>
      <c r="L363" s="5">
        <v>0.25249999329424921</v>
      </c>
      <c r="M363" s="5">
        <v>0.41600000141639626</v>
      </c>
      <c r="N363" s="5">
        <v>0.69350002659998933</v>
      </c>
      <c r="O363" s="5">
        <v>0.80359995458632127</v>
      </c>
      <c r="P363" s="4">
        <f>VLOOKUP(B363,'Channel wise traffic'!$B$3:$F$368,2,FALSE)</f>
        <v>8052789</v>
      </c>
      <c r="Q363" s="4">
        <f>VLOOKUP(B363,'Channel wise traffic'!$B$3:$F$368,3,FALSE)</f>
        <v>6039592</v>
      </c>
      <c r="R363" s="4">
        <f>VLOOKUP(B363,'Channel wise traffic'!$B$3:$F$368,4,)</f>
        <v>2460574</v>
      </c>
      <c r="S363" s="4">
        <f>VLOOKUP(B363,'Channel wise traffic'!$B$3:$F$368,5,)</f>
        <v>5815903</v>
      </c>
      <c r="T363" s="5">
        <f>VLOOKUP(B363,'Channel wise traffic'!$B$3:$J$368,6,)</f>
        <v>9.803868704752583E-3</v>
      </c>
      <c r="U363" s="5">
        <f>VLOOKUP(B363,'Channel wise traffic'!$B$3:$J$368,7,)</f>
        <v>9.8039527132371962E-3</v>
      </c>
      <c r="V363" s="5">
        <f>VLOOKUP(B363,'Channel wise traffic'!$B$3:$J$368,8,)</f>
        <v>9.8038934043587211E-3</v>
      </c>
      <c r="W363" s="5">
        <f>VLOOKUP(B363,'Channel wise traffic'!$B$3:$J$368,9,)</f>
        <v>9.803907950741042E-3</v>
      </c>
      <c r="X363" s="4">
        <f>VLOOKUP(B363,'Supporting Data'!$B$3:$J$368,2,)</f>
        <v>409390</v>
      </c>
      <c r="Y363" s="5">
        <f>VLOOKUP(B363,'Supporting Data'!$B$3:$J$368,3,)</f>
        <v>0.19</v>
      </c>
      <c r="Z363" s="4">
        <f>VLOOKUP(B363,'Supporting Data'!$B$3:$J$368,4,)</f>
        <v>30</v>
      </c>
      <c r="AA363" s="4">
        <f>VLOOKUP(B363,'Supporting Data'!$B$3:$J$368,5,)</f>
        <v>18</v>
      </c>
      <c r="AB363" s="4">
        <f>VLOOKUP(B363,'Supporting Data'!$B$3:$J$368,6,)</f>
        <v>27</v>
      </c>
      <c r="AC363" s="4">
        <f>VLOOKUP(B363,'Supporting Data'!$B$3:$J$368,7,)</f>
        <v>387</v>
      </c>
      <c r="AD363" s="4">
        <f>VLOOKUP(B363,'Supporting Data'!$B$3:$J$368,8,)</f>
        <v>33</v>
      </c>
      <c r="AE363" s="5">
        <f>VLOOKUP(B363,'Supporting Data'!$B$3:$J$368,9,)</f>
        <v>0.91</v>
      </c>
      <c r="AF363" s="5">
        <f t="shared" si="76"/>
        <v>9.8039034227957438E-3</v>
      </c>
      <c r="AG363" s="4">
        <f t="shared" si="69"/>
        <v>5648136.9999999991</v>
      </c>
      <c r="AH363" s="4">
        <f t="shared" si="70"/>
        <v>2349625</v>
      </c>
      <c r="AI363" s="4">
        <f t="shared" si="71"/>
        <v>1629465</v>
      </c>
      <c r="AJ363" s="4">
        <f t="shared" si="72"/>
        <v>1309438</v>
      </c>
      <c r="AK363" s="5">
        <f t="shared" si="77"/>
        <v>7.3581098740264306E-2</v>
      </c>
      <c r="AL363" s="5">
        <f t="shared" si="78"/>
        <v>0.13931044715616658</v>
      </c>
      <c r="AM363" s="5">
        <f t="shared" si="79"/>
        <v>0.13931073541133543</v>
      </c>
      <c r="AN363" s="5">
        <f t="shared" si="80"/>
        <v>6.335698896963593E-2</v>
      </c>
    </row>
    <row r="364" spans="2:40" x14ac:dyDescent="0.3">
      <c r="B364" s="3">
        <v>43827</v>
      </c>
      <c r="C364" s="4">
        <v>45338648</v>
      </c>
      <c r="D364" s="4">
        <v>9521116</v>
      </c>
      <c r="E364" s="4">
        <v>3269551</v>
      </c>
      <c r="F364" s="4">
        <v>2201061</v>
      </c>
      <c r="G364" s="7">
        <v>1768333</v>
      </c>
      <c r="H364" s="5">
        <f t="shared" si="68"/>
        <v>3.9002773086661079E-2</v>
      </c>
      <c r="I364" s="5">
        <f t="shared" si="73"/>
        <v>0.17702582712427128</v>
      </c>
      <c r="J364" s="5">
        <f t="shared" si="74"/>
        <v>-1.9417475518175187E-2</v>
      </c>
      <c r="K364" s="5">
        <f t="shared" si="75"/>
        <v>0.2003332689885069</v>
      </c>
      <c r="L364" s="5">
        <v>0.20999999823550097</v>
      </c>
      <c r="M364" s="5">
        <v>0.34339997538103728</v>
      </c>
      <c r="N364" s="5">
        <v>0.6731997757490249</v>
      </c>
      <c r="O364" s="5">
        <v>0.80340026923379226</v>
      </c>
      <c r="P364" s="4">
        <f>VLOOKUP(B364,'Channel wise traffic'!$B$3:$F$368,2,FALSE)</f>
        <v>16321913</v>
      </c>
      <c r="Q364" s="4">
        <f>VLOOKUP(B364,'Channel wise traffic'!$B$3:$F$368,3,FALSE)</f>
        <v>12241435</v>
      </c>
      <c r="R364" s="4">
        <f>VLOOKUP(B364,'Channel wise traffic'!$B$3:$F$368,4,)</f>
        <v>4987251</v>
      </c>
      <c r="S364" s="4">
        <f>VLOOKUP(B364,'Channel wise traffic'!$B$3:$F$368,5,)</f>
        <v>11788048</v>
      </c>
      <c r="T364" s="5">
        <f>VLOOKUP(B364,'Channel wise traffic'!$B$3:$J$368,6,)</f>
        <v>-1.941746406258793E-2</v>
      </c>
      <c r="U364" s="5">
        <f>VLOOKUP(B364,'Channel wise traffic'!$B$3:$J$368,7,)</f>
        <v>-1.9417424399657879E-2</v>
      </c>
      <c r="V364" s="5">
        <f>VLOOKUP(B364,'Channel wise traffic'!$B$3:$J$368,8,)</f>
        <v>-1.9417389827149356E-2</v>
      </c>
      <c r="W364" s="5">
        <f>VLOOKUP(B364,'Channel wise traffic'!$B$3:$J$368,9,)</f>
        <v>-1.9417500764257301E-2</v>
      </c>
      <c r="X364" s="4">
        <f>VLOOKUP(B364,'Supporting Data'!$B$3:$J$368,2,)</f>
        <v>383323</v>
      </c>
      <c r="Y364" s="5">
        <f>VLOOKUP(B364,'Supporting Data'!$B$3:$J$368,3,)</f>
        <v>0.19</v>
      </c>
      <c r="Z364" s="4">
        <f>VLOOKUP(B364,'Supporting Data'!$B$3:$J$368,4,)</f>
        <v>30</v>
      </c>
      <c r="AA364" s="4">
        <f>VLOOKUP(B364,'Supporting Data'!$B$3:$J$368,5,)</f>
        <v>18</v>
      </c>
      <c r="AB364" s="4">
        <f>VLOOKUP(B364,'Supporting Data'!$B$3:$J$368,6,)</f>
        <v>27</v>
      </c>
      <c r="AC364" s="4">
        <f>VLOOKUP(B364,'Supporting Data'!$B$3:$J$368,7,)</f>
        <v>388</v>
      </c>
      <c r="AD364" s="4">
        <f>VLOOKUP(B364,'Supporting Data'!$B$3:$J$368,8,)</f>
        <v>37</v>
      </c>
      <c r="AE364" s="5">
        <f>VLOOKUP(B364,'Supporting Data'!$B$3:$J$368,9,)</f>
        <v>0.91</v>
      </c>
      <c r="AF364" s="5">
        <f t="shared" si="76"/>
        <v>-1.9417475518175131E-2</v>
      </c>
      <c r="AG364" s="4">
        <f t="shared" si="69"/>
        <v>9521116</v>
      </c>
      <c r="AH364" s="4">
        <f t="shared" si="70"/>
        <v>3269551</v>
      </c>
      <c r="AI364" s="4">
        <f t="shared" si="71"/>
        <v>2201061</v>
      </c>
      <c r="AJ364" s="4">
        <f t="shared" si="72"/>
        <v>1768333</v>
      </c>
      <c r="AK364" s="5">
        <f t="shared" si="77"/>
        <v>2.1440220673887067E-2</v>
      </c>
      <c r="AL364" s="5">
        <f t="shared" si="78"/>
        <v>7.4640233679248436E-2</v>
      </c>
      <c r="AM364" s="5">
        <f t="shared" si="79"/>
        <v>0.11988775993039691</v>
      </c>
      <c r="AN364" s="5">
        <f t="shared" si="80"/>
        <v>0.17702582712427128</v>
      </c>
    </row>
    <row r="365" spans="2:40" x14ac:dyDescent="0.3">
      <c r="B365" s="3">
        <v>43828</v>
      </c>
      <c r="C365" s="4">
        <v>43543058</v>
      </c>
      <c r="D365" s="4">
        <v>8778280</v>
      </c>
      <c r="E365" s="4">
        <v>3133846</v>
      </c>
      <c r="F365" s="4">
        <v>2109705</v>
      </c>
      <c r="G365" s="7">
        <v>1596202</v>
      </c>
      <c r="H365" s="5">
        <f t="shared" si="68"/>
        <v>3.6658013316382146E-2</v>
      </c>
      <c r="I365" s="5">
        <f t="shared" si="73"/>
        <v>-4.8227189709752039E-2</v>
      </c>
      <c r="J365" s="5">
        <f t="shared" si="74"/>
        <v>1.0416678269166812E-2</v>
      </c>
      <c r="K365" s="5">
        <f t="shared" si="75"/>
        <v>-5.8039291353914724E-2</v>
      </c>
      <c r="L365" s="5">
        <v>0.2015999886824669</v>
      </c>
      <c r="M365" s="5">
        <v>0.35700000455670133</v>
      </c>
      <c r="N365" s="5">
        <v>0.67319995941089639</v>
      </c>
      <c r="O365" s="5">
        <v>0.75659961937806475</v>
      </c>
      <c r="P365" s="4">
        <f>VLOOKUP(B365,'Channel wise traffic'!$B$3:$F$368,2,FALSE)</f>
        <v>15675500</v>
      </c>
      <c r="Q365" s="4">
        <f>VLOOKUP(B365,'Channel wise traffic'!$B$3:$F$368,3,FALSE)</f>
        <v>11756625</v>
      </c>
      <c r="R365" s="4">
        <f>VLOOKUP(B365,'Channel wise traffic'!$B$3:$F$368,4,)</f>
        <v>4789736</v>
      </c>
      <c r="S365" s="4">
        <f>VLOOKUP(B365,'Channel wise traffic'!$B$3:$F$368,5,)</f>
        <v>11321195</v>
      </c>
      <c r="T365" s="5">
        <f>VLOOKUP(B365,'Channel wise traffic'!$B$3:$J$368,6,)</f>
        <v>1.0416660623697505E-2</v>
      </c>
      <c r="U365" s="5">
        <f>VLOOKUP(B365,'Channel wise traffic'!$B$3:$J$368,7,)</f>
        <v>1.0416638913772092E-2</v>
      </c>
      <c r="V365" s="5">
        <f>VLOOKUP(B365,'Channel wise traffic'!$B$3:$J$368,8,)</f>
        <v>1.0416725997641096E-2</v>
      </c>
      <c r="W365" s="5">
        <f>VLOOKUP(B365,'Channel wise traffic'!$B$3:$J$368,9,)</f>
        <v>1.0416725236983337E-2</v>
      </c>
      <c r="X365" s="4">
        <f>VLOOKUP(B365,'Supporting Data'!$B$3:$J$368,2,)</f>
        <v>385433</v>
      </c>
      <c r="Y365" s="5">
        <f>VLOOKUP(B365,'Supporting Data'!$B$3:$J$368,3,)</f>
        <v>0.17</v>
      </c>
      <c r="Z365" s="4">
        <f>VLOOKUP(B365,'Supporting Data'!$B$3:$J$368,4,)</f>
        <v>38</v>
      </c>
      <c r="AA365" s="4">
        <f>VLOOKUP(B365,'Supporting Data'!$B$3:$J$368,5,)</f>
        <v>17</v>
      </c>
      <c r="AB365" s="4">
        <f>VLOOKUP(B365,'Supporting Data'!$B$3:$J$368,6,)</f>
        <v>25</v>
      </c>
      <c r="AC365" s="4">
        <f>VLOOKUP(B365,'Supporting Data'!$B$3:$J$368,7,)</f>
        <v>350</v>
      </c>
      <c r="AD365" s="4">
        <f>VLOOKUP(B365,'Supporting Data'!$B$3:$J$368,8,)</f>
        <v>31</v>
      </c>
      <c r="AE365" s="5">
        <f>VLOOKUP(B365,'Supporting Data'!$B$3:$J$368,9,)</f>
        <v>0.94</v>
      </c>
      <c r="AF365" s="5">
        <f t="shared" si="76"/>
        <v>1.0416678269166866E-2</v>
      </c>
      <c r="AG365" s="4">
        <f t="shared" si="69"/>
        <v>8778280</v>
      </c>
      <c r="AH365" s="4">
        <f t="shared" si="70"/>
        <v>3133846</v>
      </c>
      <c r="AI365" s="4">
        <f t="shared" si="71"/>
        <v>2109705</v>
      </c>
      <c r="AJ365" s="4">
        <f t="shared" si="72"/>
        <v>1596202</v>
      </c>
      <c r="AK365" s="5">
        <f t="shared" si="77"/>
        <v>-3.9603967978629973E-2</v>
      </c>
      <c r="AL365" s="5">
        <f t="shared" si="78"/>
        <v>-3.9603735861500011E-2</v>
      </c>
      <c r="AM365" s="5">
        <f t="shared" si="79"/>
        <v>8.3398681276136699E-4</v>
      </c>
      <c r="AN365" s="5">
        <f t="shared" si="80"/>
        <v>-4.8227189709752039E-2</v>
      </c>
    </row>
    <row r="366" spans="2:40" x14ac:dyDescent="0.3">
      <c r="B366" s="3">
        <v>43829</v>
      </c>
      <c r="C366" s="4">
        <v>22151687</v>
      </c>
      <c r="D366" s="4">
        <v>5316404</v>
      </c>
      <c r="E366" s="4">
        <v>2041499</v>
      </c>
      <c r="F366" s="4">
        <v>1415779</v>
      </c>
      <c r="G366" s="7">
        <v>1172548</v>
      </c>
      <c r="H366" s="5">
        <f t="shared" si="68"/>
        <v>5.2932672802753128E-2</v>
      </c>
      <c r="I366" s="5">
        <f t="shared" si="73"/>
        <v>-2.0096189604669967E-2</v>
      </c>
      <c r="J366" s="5">
        <f t="shared" si="74"/>
        <v>3.0303020437004058E-2</v>
      </c>
      <c r="K366" s="5">
        <f t="shared" si="75"/>
        <v>-4.8916880802986507E-2</v>
      </c>
      <c r="L366" s="5">
        <v>0.23999996027390599</v>
      </c>
      <c r="M366" s="5">
        <v>0.38399997441879885</v>
      </c>
      <c r="N366" s="5">
        <v>0.69349972740618537</v>
      </c>
      <c r="O366" s="5">
        <v>0.82819988147867707</v>
      </c>
      <c r="P366" s="4">
        <f>VLOOKUP(B366,'Channel wise traffic'!$B$3:$F$368,2,FALSE)</f>
        <v>7974607</v>
      </c>
      <c r="Q366" s="4">
        <f>VLOOKUP(B366,'Channel wise traffic'!$B$3:$F$368,3,FALSE)</f>
        <v>5980955</v>
      </c>
      <c r="R366" s="4">
        <f>VLOOKUP(B366,'Channel wise traffic'!$B$3:$F$368,4,)</f>
        <v>2436685</v>
      </c>
      <c r="S366" s="4">
        <f>VLOOKUP(B366,'Channel wise traffic'!$B$3:$F$368,5,)</f>
        <v>5759438</v>
      </c>
      <c r="T366" s="5">
        <f>VLOOKUP(B366,'Channel wise traffic'!$B$3:$J$368,6,)</f>
        <v>3.0302995067221783E-2</v>
      </c>
      <c r="U366" s="5">
        <f>VLOOKUP(B366,'Channel wise traffic'!$B$3:$J$368,7,)</f>
        <v>3.0302952001233452E-2</v>
      </c>
      <c r="V366" s="5">
        <f>VLOOKUP(B366,'Channel wise traffic'!$B$3:$J$368,8,)</f>
        <v>3.0302940611868445E-2</v>
      </c>
      <c r="W366" s="5">
        <f>VLOOKUP(B366,'Channel wise traffic'!$B$3:$J$368,9,)</f>
        <v>3.0302986935878629E-2</v>
      </c>
      <c r="X366" s="4">
        <f>VLOOKUP(B366,'Supporting Data'!$B$3:$J$368,2,)</f>
        <v>382858</v>
      </c>
      <c r="Y366" s="5">
        <f>VLOOKUP(B366,'Supporting Data'!$B$3:$J$368,3,)</f>
        <v>0.18</v>
      </c>
      <c r="Z366" s="4">
        <f>VLOOKUP(B366,'Supporting Data'!$B$3:$J$368,4,)</f>
        <v>38</v>
      </c>
      <c r="AA366" s="4">
        <f>VLOOKUP(B366,'Supporting Data'!$B$3:$J$368,5,)</f>
        <v>17</v>
      </c>
      <c r="AB366" s="4">
        <f>VLOOKUP(B366,'Supporting Data'!$B$3:$J$368,6,)</f>
        <v>26</v>
      </c>
      <c r="AC366" s="4">
        <f>VLOOKUP(B366,'Supporting Data'!$B$3:$J$368,7,)</f>
        <v>385</v>
      </c>
      <c r="AD366" s="4">
        <f>VLOOKUP(B366,'Supporting Data'!$B$3:$J$368,8,)</f>
        <v>30</v>
      </c>
      <c r="AE366" s="5">
        <f>VLOOKUP(B366,'Supporting Data'!$B$3:$J$368,9,)</f>
        <v>0.95</v>
      </c>
      <c r="AF366" s="5">
        <f t="shared" si="76"/>
        <v>3.0303020437004047E-2</v>
      </c>
      <c r="AG366" s="4">
        <f t="shared" si="69"/>
        <v>5316404</v>
      </c>
      <c r="AH366" s="4">
        <f t="shared" si="70"/>
        <v>2041499</v>
      </c>
      <c r="AI366" s="4">
        <f t="shared" si="71"/>
        <v>1415779</v>
      </c>
      <c r="AJ366" s="4">
        <f t="shared" si="72"/>
        <v>1172548</v>
      </c>
      <c r="AK366" s="5">
        <f t="shared" si="77"/>
        <v>4.1148278133102067E-2</v>
      </c>
      <c r="AL366" s="5">
        <f t="shared" si="78"/>
        <v>5.2107566004772288E-2</v>
      </c>
      <c r="AM366" s="5">
        <f t="shared" si="79"/>
        <v>-1.039388417424536E-2</v>
      </c>
      <c r="AN366" s="5">
        <f t="shared" si="80"/>
        <v>-2.0096189604669967E-2</v>
      </c>
    </row>
    <row r="367" spans="2:40" x14ac:dyDescent="0.3">
      <c r="B367" s="3">
        <v>43830</v>
      </c>
      <c r="C367" s="4">
        <v>21934513</v>
      </c>
      <c r="D367" s="4">
        <v>5319119</v>
      </c>
      <c r="E367" s="4">
        <v>2106371</v>
      </c>
      <c r="F367" s="4">
        <v>1491521</v>
      </c>
      <c r="G367" s="7">
        <v>1284200</v>
      </c>
      <c r="H367" s="5">
        <f t="shared" si="68"/>
        <v>5.854700307228157E-2</v>
      </c>
      <c r="I367" s="5">
        <f t="shared" si="73"/>
        <v>-2.1348651972925126E-2</v>
      </c>
      <c r="J367" s="5">
        <f t="shared" si="74"/>
        <v>3.061223578845329E-2</v>
      </c>
      <c r="K367" s="5">
        <f t="shared" si="75"/>
        <v>-5.0417495501231424E-2</v>
      </c>
      <c r="L367" s="5">
        <v>0.24249998164992312</v>
      </c>
      <c r="M367" s="5">
        <v>0.39599997668786879</v>
      </c>
      <c r="N367" s="5">
        <v>0.70809985515372176</v>
      </c>
      <c r="O367" s="5">
        <v>0.86100028092128778</v>
      </c>
      <c r="P367" s="4">
        <f>VLOOKUP(B367,'Channel wise traffic'!$B$3:$F$368,2,FALSE)</f>
        <v>7896424</v>
      </c>
      <c r="Q367" s="4">
        <f>VLOOKUP(B367,'Channel wise traffic'!$B$3:$F$368,3,FALSE)</f>
        <v>5922318</v>
      </c>
      <c r="R367" s="4">
        <f>VLOOKUP(B367,'Channel wise traffic'!$B$3:$F$368,4,)</f>
        <v>2412796</v>
      </c>
      <c r="S367" s="4">
        <f>VLOOKUP(B367,'Channel wise traffic'!$B$3:$F$368,5,)</f>
        <v>5702973</v>
      </c>
      <c r="T367" s="5">
        <f>VLOOKUP(B367,'Channel wise traffic'!$B$3:$J$368,6,)</f>
        <v>3.0612211602979222E-2</v>
      </c>
      <c r="U367" s="5">
        <f>VLOOKUP(B367,'Channel wise traffic'!$B$3:$J$368,7,)</f>
        <v>3.0612166765743076E-2</v>
      </c>
      <c r="V367" s="5">
        <f>VLOOKUP(B367,'Channel wise traffic'!$B$3:$J$368,8,)</f>
        <v>3.0612153367029382E-2</v>
      </c>
      <c r="W367" s="5">
        <f>VLOOKUP(B367,'Channel wise traffic'!$B$3:$J$368,9,)</f>
        <v>3.061220064124881E-2</v>
      </c>
      <c r="X367" s="4">
        <f>VLOOKUP(B367,'Supporting Data'!$B$3:$J$368,2,)</f>
        <v>384453</v>
      </c>
      <c r="Y367" s="5">
        <f>VLOOKUP(B367,'Supporting Data'!$B$3:$J$368,3,)</f>
        <v>0.19</v>
      </c>
      <c r="Z367" s="4">
        <f>VLOOKUP(B367,'Supporting Data'!$B$3:$J$368,4,)</f>
        <v>33</v>
      </c>
      <c r="AA367" s="4">
        <f>VLOOKUP(B367,'Supporting Data'!$B$3:$J$368,5,)</f>
        <v>18</v>
      </c>
      <c r="AB367" s="4">
        <f>VLOOKUP(B367,'Supporting Data'!$B$3:$J$368,6,)</f>
        <v>26</v>
      </c>
      <c r="AC367" s="4">
        <f>VLOOKUP(B367,'Supporting Data'!$B$3:$J$368,7,)</f>
        <v>357</v>
      </c>
      <c r="AD367" s="4">
        <f>VLOOKUP(B367,'Supporting Data'!$B$3:$J$368,8,)</f>
        <v>36</v>
      </c>
      <c r="AE367" s="5">
        <f>VLOOKUP(B367,'Supporting Data'!$B$3:$J$368,9,)</f>
        <v>0.91</v>
      </c>
      <c r="AF367" s="5">
        <f t="shared" si="76"/>
        <v>3.0612235788453249E-2</v>
      </c>
      <c r="AG367" s="4">
        <f t="shared" si="69"/>
        <v>5319119</v>
      </c>
      <c r="AH367" s="4">
        <f t="shared" si="70"/>
        <v>2106371</v>
      </c>
      <c r="AI367" s="4">
        <f t="shared" si="71"/>
        <v>1491521</v>
      </c>
      <c r="AJ367" s="4">
        <f t="shared" si="72"/>
        <v>1284200</v>
      </c>
      <c r="AK367" s="5">
        <f t="shared" si="77"/>
        <v>-3.061599609679444E-4</v>
      </c>
      <c r="AL367" s="5">
        <f t="shared" si="78"/>
        <v>-3.0612012438446801E-4</v>
      </c>
      <c r="AM367" s="5">
        <f t="shared" si="79"/>
        <v>-4.931084771085692E-2</v>
      </c>
      <c r="AN367" s="5">
        <f t="shared" si="80"/>
        <v>-2.1348651972925126E-2</v>
      </c>
    </row>
    <row r="368" spans="2:40" x14ac:dyDescent="0.3">
      <c r="B368" s="3">
        <v>43831</v>
      </c>
      <c r="C368" s="4">
        <v>21717340</v>
      </c>
      <c r="D368" s="4">
        <v>5375041</v>
      </c>
      <c r="E368" s="4">
        <v>2042515</v>
      </c>
      <c r="F368" s="4">
        <v>1520857</v>
      </c>
      <c r="G368" s="7">
        <v>1284516</v>
      </c>
      <c r="H368" s="5">
        <f t="shared" si="68"/>
        <v>5.914702260958294E-2</v>
      </c>
      <c r="I368" s="5">
        <f t="shared" si="73"/>
        <v>2.0618704144240274E-2</v>
      </c>
      <c r="J368" s="5">
        <f t="shared" si="74"/>
        <v>5.2631578947368363E-2</v>
      </c>
      <c r="K368" s="5">
        <f t="shared" si="75"/>
        <v>-3.0412231062971751E-2</v>
      </c>
      <c r="L368" s="5">
        <v>0.24749997006999935</v>
      </c>
      <c r="M368" s="5">
        <v>0.37999989209384638</v>
      </c>
      <c r="N368" s="5">
        <v>0.74460016205511348</v>
      </c>
      <c r="O368" s="5">
        <v>0.84460011690776982</v>
      </c>
      <c r="P368" s="4">
        <f>VLOOKUP(B368,'Channel wise traffic'!$B$3:$F$368,2,FALSE)</f>
        <v>7818242</v>
      </c>
      <c r="Q368" s="4">
        <f>VLOOKUP(B368,'Channel wise traffic'!$B$3:$F$368,3,FALSE)</f>
        <v>5863681</v>
      </c>
      <c r="R368" s="4">
        <f>VLOOKUP(B368,'Channel wise traffic'!$B$3:$F$368,4,)</f>
        <v>2388907</v>
      </c>
      <c r="S368" s="4">
        <f>VLOOKUP(B368,'Channel wise traffic'!$B$3:$F$368,5,)</f>
        <v>5646508</v>
      </c>
      <c r="T368" s="5">
        <f>VLOOKUP(B368,'Channel wise traffic'!$B$3:$J$368,6,)</f>
        <v>5.2631564774959561E-2</v>
      </c>
      <c r="U368" s="5">
        <f>VLOOKUP(B368,'Channel wise traffic'!$B$3:$J$368,7,)</f>
        <v>5.2631569499094866E-2</v>
      </c>
      <c r="V368" s="5">
        <f>VLOOKUP(B368,'Channel wise traffic'!$B$3:$J$368,8,)</f>
        <v>5.2631416608870385E-2</v>
      </c>
      <c r="W368" s="5">
        <f>VLOOKUP(B368,'Channel wise traffic'!$B$3:$J$368,9,)</f>
        <v>5.2631500454030089E-2</v>
      </c>
      <c r="X368" s="4">
        <f>VLOOKUP(B368,'Supporting Data'!$B$3:$J$368,2,)</f>
        <v>385535</v>
      </c>
      <c r="Y368" s="5">
        <f>VLOOKUP(B368,'Supporting Data'!$B$3:$J$368,3,)</f>
        <v>0.17</v>
      </c>
      <c r="Z368" s="4">
        <f>VLOOKUP(B368,'Supporting Data'!$B$3:$J$368,4,)</f>
        <v>31</v>
      </c>
      <c r="AA368" s="4">
        <f>VLOOKUP(B368,'Supporting Data'!$B$3:$J$368,5,)</f>
        <v>20</v>
      </c>
      <c r="AB368" s="4">
        <f>VLOOKUP(B368,'Supporting Data'!$B$3:$J$368,6,)</f>
        <v>28</v>
      </c>
      <c r="AC368" s="4">
        <f>VLOOKUP(B368,'Supporting Data'!$B$3:$J$368,7,)</f>
        <v>397</v>
      </c>
      <c r="AD368" s="4">
        <f>VLOOKUP(B368,'Supporting Data'!$B$3:$J$368,8,)</f>
        <v>33</v>
      </c>
      <c r="AE368" s="5">
        <f>VLOOKUP(B368,'Supporting Data'!$B$3:$J$368,9,)</f>
        <v>0.93</v>
      </c>
      <c r="AF368" s="5">
        <f t="shared" si="76"/>
        <v>5.2631578947368418E-2</v>
      </c>
      <c r="AG368" s="4">
        <f t="shared" si="69"/>
        <v>5375041</v>
      </c>
      <c r="AH368" s="4">
        <f t="shared" si="70"/>
        <v>2042515.0000000002</v>
      </c>
      <c r="AI368" s="4">
        <f t="shared" si="71"/>
        <v>1520857</v>
      </c>
      <c r="AJ368" s="4">
        <f t="shared" si="72"/>
        <v>1284516</v>
      </c>
      <c r="AK368" s="5">
        <f t="shared" si="77"/>
        <v>2.1671822506070804E-2</v>
      </c>
      <c r="AL368" s="5">
        <f t="shared" si="78"/>
        <v>-5.7681465918538066E-2</v>
      </c>
      <c r="AM368" s="5">
        <f t="shared" si="79"/>
        <v>-3.8835092580069897E-2</v>
      </c>
      <c r="AN368" s="5">
        <f t="shared" si="80"/>
        <v>2.0618704144240274E-2</v>
      </c>
    </row>
  </sheetData>
  <conditionalFormatting sqref="I3:K368">
    <cfRule type="cellIs" dxfId="1" priority="1" operator="lessThan">
      <formula>-0.2</formula>
    </cfRule>
    <cfRule type="cellIs" dxfId="0" priority="2" operator="greaterThan">
      <formula>0.2</formula>
    </cfRule>
  </conditionalFormatting>
  <pageMargins left="0.7" right="0.7" top="0.75" bottom="0.75" header="0.3" footer="0.3"/>
  <pageSetup scale="3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B2:K368"/>
  <sheetViews>
    <sheetView workbookViewId="0">
      <selection activeCell="K3" sqref="K3"/>
    </sheetView>
  </sheetViews>
  <sheetFormatPr defaultColWidth="11.19921875" defaultRowHeight="15.6" x14ac:dyDescent="0.3"/>
  <sheetData>
    <row r="2" spans="2:11" s="6" customFormat="1" ht="46.8" x14ac:dyDescent="0.3">
      <c r="B2" s="10" t="s">
        <v>0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36</v>
      </c>
      <c r="H2" s="11" t="s">
        <v>38</v>
      </c>
      <c r="I2" s="11" t="s">
        <v>39</v>
      </c>
      <c r="J2" s="11" t="s">
        <v>37</v>
      </c>
    </row>
    <row r="3" spans="2:11" x14ac:dyDescent="0.3">
      <c r="B3" s="3">
        <v>43466</v>
      </c>
      <c r="C3" s="4">
        <v>7505512</v>
      </c>
      <c r="D3" s="4">
        <v>5629134</v>
      </c>
      <c r="E3" s="4">
        <v>2293351</v>
      </c>
      <c r="F3" s="4">
        <v>5420648</v>
      </c>
      <c r="G3" s="4">
        <f>(C3/C3)-1</f>
        <v>0</v>
      </c>
      <c r="H3" s="4">
        <f>(D3/D3)-1</f>
        <v>0</v>
      </c>
      <c r="I3" s="4">
        <f>(E3/E3)-1</f>
        <v>0</v>
      </c>
      <c r="J3" s="4">
        <f>(F3/F3)-1</f>
        <v>0</v>
      </c>
      <c r="K3" s="20"/>
    </row>
    <row r="4" spans="2:11" x14ac:dyDescent="0.3">
      <c r="B4" s="3">
        <v>43467</v>
      </c>
      <c r="C4" s="4">
        <v>7896424</v>
      </c>
      <c r="D4" s="4">
        <v>5922318</v>
      </c>
      <c r="E4" s="4">
        <v>2412796</v>
      </c>
      <c r="F4" s="4">
        <v>5702973</v>
      </c>
      <c r="G4" s="4">
        <f t="shared" ref="G4:G9" si="0">(C4/C4)-1</f>
        <v>0</v>
      </c>
      <c r="H4" s="4">
        <f t="shared" ref="H4:H9" si="1">(D4/D4)-1</f>
        <v>0</v>
      </c>
      <c r="I4" s="4">
        <f t="shared" ref="I4:I9" si="2">(E4/E4)-1</f>
        <v>0</v>
      </c>
      <c r="J4" s="4">
        <f t="shared" ref="J4:J9" si="3">(F4/F4)-1</f>
        <v>0</v>
      </c>
    </row>
    <row r="5" spans="2:11" x14ac:dyDescent="0.3">
      <c r="B5" s="3">
        <v>43468</v>
      </c>
      <c r="C5" s="4">
        <v>7505512</v>
      </c>
      <c r="D5" s="4">
        <v>5629134</v>
      </c>
      <c r="E5" s="4">
        <v>2293351</v>
      </c>
      <c r="F5" s="4">
        <v>5420648</v>
      </c>
      <c r="G5" s="4">
        <f t="shared" si="0"/>
        <v>0</v>
      </c>
      <c r="H5" s="4">
        <f t="shared" si="1"/>
        <v>0</v>
      </c>
      <c r="I5" s="4">
        <f t="shared" si="2"/>
        <v>0</v>
      </c>
      <c r="J5" s="4">
        <f t="shared" si="3"/>
        <v>0</v>
      </c>
    </row>
    <row r="6" spans="2:11" x14ac:dyDescent="0.3">
      <c r="B6" s="3">
        <v>43469</v>
      </c>
      <c r="C6" s="4">
        <v>7818242</v>
      </c>
      <c r="D6" s="4">
        <v>5863681</v>
      </c>
      <c r="E6" s="4">
        <v>2388907</v>
      </c>
      <c r="F6" s="4">
        <v>5646508</v>
      </c>
      <c r="G6" s="4">
        <f t="shared" si="0"/>
        <v>0</v>
      </c>
      <c r="H6" s="4">
        <f t="shared" si="1"/>
        <v>0</v>
      </c>
      <c r="I6" s="4">
        <f t="shared" si="2"/>
        <v>0</v>
      </c>
      <c r="J6" s="4">
        <f t="shared" si="3"/>
        <v>0</v>
      </c>
    </row>
    <row r="7" spans="2:11" x14ac:dyDescent="0.3">
      <c r="B7" s="3">
        <v>43470</v>
      </c>
      <c r="C7" s="4">
        <v>15352294</v>
      </c>
      <c r="D7" s="4">
        <v>11514221</v>
      </c>
      <c r="E7" s="4">
        <v>4690978</v>
      </c>
      <c r="F7" s="4">
        <v>11087768</v>
      </c>
      <c r="G7" s="4">
        <f t="shared" si="0"/>
        <v>0</v>
      </c>
      <c r="H7" s="4">
        <f t="shared" si="1"/>
        <v>0</v>
      </c>
      <c r="I7" s="4">
        <f t="shared" si="2"/>
        <v>0</v>
      </c>
      <c r="J7" s="4">
        <f t="shared" si="3"/>
        <v>0</v>
      </c>
    </row>
    <row r="8" spans="2:11" x14ac:dyDescent="0.3">
      <c r="B8" s="3">
        <v>43471</v>
      </c>
      <c r="C8" s="4">
        <v>15675500</v>
      </c>
      <c r="D8" s="4">
        <v>11756625</v>
      </c>
      <c r="E8" s="4">
        <v>4789736</v>
      </c>
      <c r="F8" s="4">
        <v>11321195</v>
      </c>
      <c r="G8" s="4">
        <f t="shared" si="0"/>
        <v>0</v>
      </c>
      <c r="H8" s="4">
        <f t="shared" si="1"/>
        <v>0</v>
      </c>
      <c r="I8" s="4">
        <f t="shared" si="2"/>
        <v>0</v>
      </c>
      <c r="J8" s="4">
        <f t="shared" si="3"/>
        <v>0</v>
      </c>
    </row>
    <row r="9" spans="2:11" x14ac:dyDescent="0.3">
      <c r="B9" s="3">
        <v>43472</v>
      </c>
      <c r="C9" s="4">
        <v>8209154</v>
      </c>
      <c r="D9" s="4">
        <v>6156866</v>
      </c>
      <c r="E9" s="4">
        <v>2508352</v>
      </c>
      <c r="F9" s="4">
        <v>5928833</v>
      </c>
      <c r="G9" s="4">
        <f t="shared" si="0"/>
        <v>0</v>
      </c>
      <c r="H9" s="4">
        <f t="shared" si="1"/>
        <v>0</v>
      </c>
      <c r="I9" s="4">
        <f t="shared" si="2"/>
        <v>0</v>
      </c>
      <c r="J9" s="4">
        <f t="shared" si="3"/>
        <v>0</v>
      </c>
    </row>
    <row r="10" spans="2:11" x14ac:dyDescent="0.3">
      <c r="B10" s="3">
        <v>43473</v>
      </c>
      <c r="C10" s="4">
        <v>7818242</v>
      </c>
      <c r="D10" s="4">
        <v>5863681</v>
      </c>
      <c r="E10" s="4">
        <v>2388907</v>
      </c>
      <c r="F10" s="4">
        <v>5646508</v>
      </c>
      <c r="G10" s="5">
        <f>(C10/C3)-1</f>
        <v>4.1666711078471419E-2</v>
      </c>
      <c r="H10" s="5">
        <f>(D10/D3)-1</f>
        <v>4.166662225486184E-2</v>
      </c>
      <c r="I10" s="5">
        <f>(E10/E3)-1</f>
        <v>4.1666539487413834E-2</v>
      </c>
      <c r="J10" s="5">
        <f>(F10/F3)-1</f>
        <v>4.1666605173403592E-2</v>
      </c>
    </row>
    <row r="11" spans="2:11" x14ac:dyDescent="0.3">
      <c r="B11" s="3">
        <v>43474</v>
      </c>
      <c r="C11" s="4">
        <v>8130972</v>
      </c>
      <c r="D11" s="4">
        <v>6098229</v>
      </c>
      <c r="E11" s="4">
        <v>2484463</v>
      </c>
      <c r="F11" s="4">
        <v>5872368</v>
      </c>
      <c r="G11" s="5">
        <f t="shared" ref="G11:J11" si="4">(C11/C4)-1</f>
        <v>2.9703065590196198E-2</v>
      </c>
      <c r="H11" s="5">
        <f t="shared" si="4"/>
        <v>2.9703065590196198E-2</v>
      </c>
      <c r="I11" s="5">
        <f t="shared" si="4"/>
        <v>2.9702884122818407E-2</v>
      </c>
      <c r="J11" s="5">
        <f t="shared" si="4"/>
        <v>2.9702928630382708E-2</v>
      </c>
    </row>
    <row r="12" spans="2:11" x14ac:dyDescent="0.3">
      <c r="B12" s="3">
        <v>43475</v>
      </c>
      <c r="C12" s="4">
        <v>387156</v>
      </c>
      <c r="D12" s="4">
        <v>2873204</v>
      </c>
      <c r="E12" s="4">
        <v>1170564</v>
      </c>
      <c r="F12" s="4">
        <v>6210572</v>
      </c>
      <c r="G12" s="5">
        <f t="shared" ref="G12:J12" si="5">(C12/C5)-1</f>
        <v>-0.94841710998530149</v>
      </c>
      <c r="H12" s="5">
        <f t="shared" si="5"/>
        <v>-0.48958330002447981</v>
      </c>
      <c r="I12" s="5">
        <f t="shared" si="5"/>
        <v>-0.48958358314972283</v>
      </c>
      <c r="J12" s="5">
        <f t="shared" si="5"/>
        <v>0.14572501295048124</v>
      </c>
    </row>
    <row r="13" spans="2:11" x14ac:dyDescent="0.3">
      <c r="B13" s="3">
        <v>43476</v>
      </c>
      <c r="C13" s="4">
        <v>7427330</v>
      </c>
      <c r="D13" s="4">
        <v>5570497</v>
      </c>
      <c r="E13" s="4">
        <v>2269462</v>
      </c>
      <c r="F13" s="4">
        <v>5364183</v>
      </c>
      <c r="G13" s="5">
        <f t="shared" ref="G13:J13" si="6">(C13/C6)-1</f>
        <v>-4.9999987209400798E-2</v>
      </c>
      <c r="H13" s="5">
        <f t="shared" si="6"/>
        <v>-4.9999991472933103E-2</v>
      </c>
      <c r="I13" s="5">
        <f t="shared" si="6"/>
        <v>-4.9999853489482882E-2</v>
      </c>
      <c r="J13" s="5">
        <f t="shared" si="6"/>
        <v>-4.9999929159756817E-2</v>
      </c>
    </row>
    <row r="14" spans="2:11" x14ac:dyDescent="0.3">
      <c r="B14" s="3">
        <v>43477</v>
      </c>
      <c r="C14" s="4">
        <v>15352294</v>
      </c>
      <c r="D14" s="4">
        <v>11514221</v>
      </c>
      <c r="E14" s="4">
        <v>4690978</v>
      </c>
      <c r="F14" s="4">
        <v>11087768</v>
      </c>
      <c r="G14" s="5">
        <f t="shared" ref="G14:J14" si="7">(C14/C7)-1</f>
        <v>0</v>
      </c>
      <c r="H14" s="5">
        <f t="shared" si="7"/>
        <v>0</v>
      </c>
      <c r="I14" s="5">
        <f t="shared" si="7"/>
        <v>0</v>
      </c>
      <c r="J14" s="5">
        <f t="shared" si="7"/>
        <v>0</v>
      </c>
    </row>
    <row r="15" spans="2:11" x14ac:dyDescent="0.3">
      <c r="B15" s="3">
        <v>43478</v>
      </c>
      <c r="C15" s="4">
        <v>16645119</v>
      </c>
      <c r="D15" s="4">
        <v>12483839</v>
      </c>
      <c r="E15" s="4">
        <v>5086008</v>
      </c>
      <c r="F15" s="4">
        <v>12021475</v>
      </c>
      <c r="G15" s="5">
        <f t="shared" ref="G15:J15" si="8">(C15/C8)-1</f>
        <v>6.1855698382826674E-2</v>
      </c>
      <c r="H15" s="5">
        <f t="shared" si="8"/>
        <v>6.1855677118220598E-2</v>
      </c>
      <c r="I15" s="5">
        <f t="shared" si="8"/>
        <v>6.1855601227291057E-2</v>
      </c>
      <c r="J15" s="5">
        <f t="shared" si="8"/>
        <v>6.1855660996917639E-2</v>
      </c>
    </row>
    <row r="16" spans="2:11" x14ac:dyDescent="0.3">
      <c r="B16" s="3">
        <v>43479</v>
      </c>
      <c r="C16" s="4">
        <v>7583695</v>
      </c>
      <c r="D16" s="4">
        <v>5687771</v>
      </c>
      <c r="E16" s="4">
        <v>2317240</v>
      </c>
      <c r="F16" s="4">
        <v>5477113</v>
      </c>
      <c r="G16" s="5">
        <f t="shared" ref="G16:J16" si="9">(C16/C9)-1</f>
        <v>-7.6190433265108659E-2</v>
      </c>
      <c r="H16" s="5">
        <f t="shared" si="9"/>
        <v>-7.6190548892894561E-2</v>
      </c>
      <c r="I16" s="5">
        <f t="shared" si="9"/>
        <v>-7.6190263567473826E-2</v>
      </c>
      <c r="J16" s="5">
        <f t="shared" si="9"/>
        <v>-7.6190373383767107E-2</v>
      </c>
    </row>
    <row r="17" spans="2:10" x14ac:dyDescent="0.3">
      <c r="B17" s="3">
        <v>43480</v>
      </c>
      <c r="C17" s="4">
        <v>7661877</v>
      </c>
      <c r="D17" s="4">
        <v>5746408</v>
      </c>
      <c r="E17" s="4">
        <v>2341129</v>
      </c>
      <c r="F17" s="4">
        <v>5533578</v>
      </c>
      <c r="G17" s="5">
        <f t="shared" ref="G17:J17" si="10">(C17/C10)-1</f>
        <v>-2.0000020464958745E-2</v>
      </c>
      <c r="H17" s="5">
        <f t="shared" si="10"/>
        <v>-1.9999894264370766E-2</v>
      </c>
      <c r="I17" s="5">
        <f t="shared" si="10"/>
        <v>-1.9999941395793086E-2</v>
      </c>
      <c r="J17" s="5">
        <f t="shared" si="10"/>
        <v>-1.9999971663902771E-2</v>
      </c>
    </row>
    <row r="18" spans="2:10" x14ac:dyDescent="0.3">
      <c r="B18" s="3">
        <v>43481</v>
      </c>
      <c r="C18" s="4">
        <v>7583695</v>
      </c>
      <c r="D18" s="4">
        <v>5687771</v>
      </c>
      <c r="E18" s="4">
        <v>2317240</v>
      </c>
      <c r="F18" s="4">
        <v>5477113</v>
      </c>
      <c r="G18" s="5">
        <f t="shared" ref="G18:J18" si="11">(C18/C11)-1</f>
        <v>-6.7307697037943259E-2</v>
      </c>
      <c r="H18" s="5">
        <f t="shared" si="11"/>
        <v>-6.7307738033452025E-2</v>
      </c>
      <c r="I18" s="5">
        <f t="shared" si="11"/>
        <v>-6.7307502667578456E-2</v>
      </c>
      <c r="J18" s="5">
        <f t="shared" si="11"/>
        <v>-6.7307600613585539E-2</v>
      </c>
    </row>
    <row r="19" spans="2:10" x14ac:dyDescent="0.3">
      <c r="B19" s="3">
        <v>43482</v>
      </c>
      <c r="C19" s="4">
        <v>8052789</v>
      </c>
      <c r="D19" s="4">
        <v>6039592</v>
      </c>
      <c r="E19" s="4">
        <v>2460574</v>
      </c>
      <c r="F19" s="4">
        <v>5815903</v>
      </c>
      <c r="G19" s="5">
        <f>(C19/C12)-1</f>
        <v>19.799855872051577</v>
      </c>
      <c r="H19" s="5">
        <f>(D19/D12)-1</f>
        <v>1.1020407879148157</v>
      </c>
      <c r="I19" s="5">
        <f t="shared" ref="I19:J19" si="12">(E19/E12)-1</f>
        <v>1.1020414090985202</v>
      </c>
      <c r="J19" s="5">
        <f t="shared" si="12"/>
        <v>-6.3547930850813783E-2</v>
      </c>
    </row>
    <row r="20" spans="2:10" x14ac:dyDescent="0.3">
      <c r="B20" s="3">
        <v>43483</v>
      </c>
      <c r="C20" s="4">
        <v>7974607</v>
      </c>
      <c r="D20" s="4">
        <v>5980955</v>
      </c>
      <c r="E20" s="4">
        <v>2436685</v>
      </c>
      <c r="F20" s="4">
        <v>5759438</v>
      </c>
      <c r="G20" s="5">
        <f t="shared" ref="G20:J20" si="13">(C20/C13)-1</f>
        <v>7.3684217612520309E-2</v>
      </c>
      <c r="H20" s="5">
        <f t="shared" si="13"/>
        <v>7.3684269105611211E-2</v>
      </c>
      <c r="I20" s="5">
        <f t="shared" si="13"/>
        <v>7.3683983252418317E-2</v>
      </c>
      <c r="J20" s="5">
        <f t="shared" si="13"/>
        <v>7.3684100635641903E-2</v>
      </c>
    </row>
    <row r="21" spans="2:10" x14ac:dyDescent="0.3">
      <c r="B21" s="3">
        <v>43484</v>
      </c>
      <c r="C21" s="4">
        <v>15352294</v>
      </c>
      <c r="D21" s="4">
        <v>11514221</v>
      </c>
      <c r="E21" s="4">
        <v>4690978</v>
      </c>
      <c r="F21" s="4">
        <v>11087768</v>
      </c>
      <c r="G21" s="5">
        <f t="shared" ref="G21:J21" si="14">(C21/C14)-1</f>
        <v>0</v>
      </c>
      <c r="H21" s="5">
        <f t="shared" si="14"/>
        <v>0</v>
      </c>
      <c r="I21" s="5">
        <f t="shared" si="14"/>
        <v>0</v>
      </c>
      <c r="J21" s="5">
        <f t="shared" si="14"/>
        <v>0</v>
      </c>
    </row>
    <row r="22" spans="2:10" x14ac:dyDescent="0.3">
      <c r="B22" s="3">
        <v>43485</v>
      </c>
      <c r="C22" s="4">
        <v>15998707</v>
      </c>
      <c r="D22" s="4">
        <v>11999030</v>
      </c>
      <c r="E22" s="4">
        <v>4888493</v>
      </c>
      <c r="F22" s="4">
        <v>11554621</v>
      </c>
      <c r="G22" s="5">
        <f t="shared" ref="G22:J22" si="15">(C22/C15)-1</f>
        <v>-3.883492812517586E-2</v>
      </c>
      <c r="H22" s="5">
        <f t="shared" si="15"/>
        <v>-3.8834928902879984E-2</v>
      </c>
      <c r="I22" s="5">
        <f t="shared" si="15"/>
        <v>-3.8834976272156818E-2</v>
      </c>
      <c r="J22" s="5">
        <f t="shared" si="15"/>
        <v>-3.8835001528514601E-2</v>
      </c>
    </row>
    <row r="23" spans="2:10" x14ac:dyDescent="0.3">
      <c r="B23" s="3">
        <v>43486</v>
      </c>
      <c r="C23" s="4">
        <v>7974607</v>
      </c>
      <c r="D23" s="4">
        <v>5980955</v>
      </c>
      <c r="E23" s="4">
        <v>2436685</v>
      </c>
      <c r="F23" s="4">
        <v>5759438</v>
      </c>
      <c r="G23" s="5">
        <f t="shared" ref="G23:J23" si="16">(C23/C16)-1</f>
        <v>5.15463767991724E-2</v>
      </c>
      <c r="H23" s="5">
        <f t="shared" si="16"/>
        <v>5.1546379064839387E-2</v>
      </c>
      <c r="I23" s="5">
        <f t="shared" si="16"/>
        <v>5.1546236039426319E-2</v>
      </c>
      <c r="J23" s="5">
        <f t="shared" si="16"/>
        <v>5.154631646270591E-2</v>
      </c>
    </row>
    <row r="24" spans="2:10" x14ac:dyDescent="0.3">
      <c r="B24" s="3">
        <v>43487</v>
      </c>
      <c r="C24" s="4">
        <v>13525559</v>
      </c>
      <c r="D24" s="4">
        <v>2028833</v>
      </c>
      <c r="E24" s="4">
        <v>19827367</v>
      </c>
      <c r="F24" s="4">
        <v>2189238</v>
      </c>
      <c r="G24" s="5">
        <f>(C24/C17)-1</f>
        <v>0.76530620368873059</v>
      </c>
      <c r="H24" s="5">
        <f t="shared" ref="H24:J24" si="17">(D24/D17)-1</f>
        <v>-0.64693892254082896</v>
      </c>
      <c r="I24" s="5">
        <f t="shared" si="17"/>
        <v>7.4691475779420955</v>
      </c>
      <c r="J24" s="5">
        <f t="shared" si="17"/>
        <v>-0.60437207174092422</v>
      </c>
    </row>
    <row r="25" spans="2:10" x14ac:dyDescent="0.3">
      <c r="B25" s="3">
        <v>43488</v>
      </c>
      <c r="C25" s="4">
        <v>7740060</v>
      </c>
      <c r="D25" s="4">
        <v>5805045</v>
      </c>
      <c r="E25" s="4">
        <v>2365018</v>
      </c>
      <c r="F25" s="4">
        <v>5590043</v>
      </c>
      <c r="G25" s="5">
        <f t="shared" ref="G25:J25" si="18">(C25/C18)-1</f>
        <v>2.0618577092037516E-2</v>
      </c>
      <c r="H25" s="5">
        <f t="shared" si="18"/>
        <v>2.0618621952255056E-2</v>
      </c>
      <c r="I25" s="5">
        <f t="shared" si="18"/>
        <v>2.0618494415770572E-2</v>
      </c>
      <c r="J25" s="5">
        <f t="shared" si="18"/>
        <v>2.0618526585082231E-2</v>
      </c>
    </row>
    <row r="26" spans="2:10" x14ac:dyDescent="0.3">
      <c r="B26" s="3">
        <v>43489</v>
      </c>
      <c r="C26" s="4">
        <v>7427330</v>
      </c>
      <c r="D26" s="4">
        <v>5570497</v>
      </c>
      <c r="E26" s="4">
        <v>2269462</v>
      </c>
      <c r="F26" s="4">
        <v>5364183</v>
      </c>
      <c r="G26" s="5">
        <f t="shared" ref="G26:J26" si="19">(C26/C19)-1</f>
        <v>-7.7669860715337213E-2</v>
      </c>
      <c r="H26" s="5">
        <f t="shared" si="19"/>
        <v>-7.7669981680881794E-2</v>
      </c>
      <c r="I26" s="5">
        <f t="shared" si="19"/>
        <v>-7.7669681952259872E-2</v>
      </c>
      <c r="J26" s="5">
        <f t="shared" si="19"/>
        <v>-7.7669796074659403E-2</v>
      </c>
    </row>
    <row r="27" spans="2:10" x14ac:dyDescent="0.3">
      <c r="B27" s="3">
        <v>43490</v>
      </c>
      <c r="C27" s="4">
        <v>7427330</v>
      </c>
      <c r="D27" s="4">
        <v>5570497</v>
      </c>
      <c r="E27" s="4">
        <v>2269462</v>
      </c>
      <c r="F27" s="4">
        <v>5364183</v>
      </c>
      <c r="G27" s="5">
        <f t="shared" ref="G27:J27" si="20">(C27/C20)-1</f>
        <v>-6.8627457127354408E-2</v>
      </c>
      <c r="H27" s="5">
        <f t="shared" si="20"/>
        <v>-6.8627501795281876E-2</v>
      </c>
      <c r="I27" s="5">
        <f t="shared" si="20"/>
        <v>-6.8627253830511492E-2</v>
      </c>
      <c r="J27" s="5">
        <f t="shared" si="20"/>
        <v>-6.8627355655187183E-2</v>
      </c>
    </row>
    <row r="28" spans="2:10" x14ac:dyDescent="0.3">
      <c r="B28" s="3">
        <v>43491</v>
      </c>
      <c r="C28" s="4">
        <v>16968325</v>
      </c>
      <c r="D28" s="4">
        <v>12726244</v>
      </c>
      <c r="E28" s="4">
        <v>5184766</v>
      </c>
      <c r="F28" s="4">
        <v>12254901</v>
      </c>
      <c r="G28" s="5">
        <f t="shared" ref="G28:J28" si="21">(C28/C21)-1</f>
        <v>0.10526316132299196</v>
      </c>
      <c r="H28" s="5">
        <f t="shared" si="21"/>
        <v>0.10526313503970441</v>
      </c>
      <c r="I28" s="5">
        <f t="shared" si="21"/>
        <v>0.10526333741066352</v>
      </c>
      <c r="J28" s="5">
        <f t="shared" si="21"/>
        <v>0.10526311517340559</v>
      </c>
    </row>
    <row r="29" spans="2:10" x14ac:dyDescent="0.3">
      <c r="B29" s="3">
        <v>43492</v>
      </c>
      <c r="C29" s="4">
        <v>16321913</v>
      </c>
      <c r="D29" s="4">
        <v>12241435</v>
      </c>
      <c r="E29" s="4">
        <v>4987251</v>
      </c>
      <c r="F29" s="4">
        <v>11788048</v>
      </c>
      <c r="G29" s="5">
        <f t="shared" ref="G29:J29" si="22">(C29/C22)-1</f>
        <v>2.0202007574737113E-2</v>
      </c>
      <c r="H29" s="5">
        <f t="shared" si="22"/>
        <v>2.0202049665681399E-2</v>
      </c>
      <c r="I29" s="5">
        <f t="shared" si="22"/>
        <v>2.0202135913869546E-2</v>
      </c>
      <c r="J29" s="5">
        <f t="shared" si="22"/>
        <v>2.0202047302114057E-2</v>
      </c>
    </row>
    <row r="30" spans="2:10" x14ac:dyDescent="0.3">
      <c r="B30" s="3">
        <v>43493</v>
      </c>
      <c r="C30" s="4">
        <v>7661877</v>
      </c>
      <c r="D30" s="4">
        <v>5746408</v>
      </c>
      <c r="E30" s="4">
        <v>2341129</v>
      </c>
      <c r="F30" s="4">
        <v>5533578</v>
      </c>
      <c r="G30" s="5">
        <f t="shared" ref="G30:J30" si="23">(C30/C23)-1</f>
        <v>-3.921572561506792E-2</v>
      </c>
      <c r="H30" s="5">
        <f t="shared" si="23"/>
        <v>-3.9215643655570065E-2</v>
      </c>
      <c r="I30" s="5">
        <f t="shared" si="23"/>
        <v>-3.9215573617435218E-2</v>
      </c>
      <c r="J30" s="5">
        <f t="shared" si="23"/>
        <v>-3.9215631802964057E-2</v>
      </c>
    </row>
    <row r="31" spans="2:10" x14ac:dyDescent="0.3">
      <c r="B31" s="3">
        <v>43494</v>
      </c>
      <c r="C31" s="4">
        <v>8052789</v>
      </c>
      <c r="D31" s="4">
        <v>6039592</v>
      </c>
      <c r="E31" s="4">
        <v>2460574</v>
      </c>
      <c r="F31" s="4">
        <v>5815903</v>
      </c>
      <c r="G31" s="5">
        <f t="shared" ref="G31:J31" si="24">(C31/C24)-1</f>
        <v>-0.40462431164582546</v>
      </c>
      <c r="H31" s="5">
        <f t="shared" si="24"/>
        <v>1.9768798121875975</v>
      </c>
      <c r="I31" s="5">
        <f t="shared" si="24"/>
        <v>-0.87590011321220818</v>
      </c>
      <c r="J31" s="5">
        <f t="shared" si="24"/>
        <v>1.6565878173136039</v>
      </c>
    </row>
    <row r="32" spans="2:10" x14ac:dyDescent="0.3">
      <c r="B32" s="3">
        <v>43495</v>
      </c>
      <c r="C32" s="4">
        <v>8052789</v>
      </c>
      <c r="D32" s="4">
        <v>6039592</v>
      </c>
      <c r="E32" s="4">
        <v>2460574</v>
      </c>
      <c r="F32" s="4">
        <v>5815903</v>
      </c>
      <c r="G32" s="5">
        <f t="shared" ref="G32:J32" si="25">(C32/C25)-1</f>
        <v>4.0403950356973972E-2</v>
      </c>
      <c r="H32" s="5">
        <f t="shared" si="25"/>
        <v>4.0403993422962303E-2</v>
      </c>
      <c r="I32" s="5">
        <f t="shared" si="25"/>
        <v>4.0403920815824668E-2</v>
      </c>
      <c r="J32" s="5">
        <f t="shared" si="25"/>
        <v>4.0403982581171505E-2</v>
      </c>
    </row>
    <row r="33" spans="2:10" x14ac:dyDescent="0.3">
      <c r="B33" s="3">
        <v>43496</v>
      </c>
      <c r="C33" s="4">
        <v>7505512</v>
      </c>
      <c r="D33" s="4">
        <v>5629134</v>
      </c>
      <c r="E33" s="4">
        <v>2293351</v>
      </c>
      <c r="F33" s="4">
        <v>5420648</v>
      </c>
      <c r="G33" s="5">
        <f t="shared" ref="G33:J33" si="26">(C33/C26)-1</f>
        <v>1.0526259099838065E-2</v>
      </c>
      <c r="H33" s="5">
        <f t="shared" si="26"/>
        <v>1.0526349803258173E-2</v>
      </c>
      <c r="I33" s="5">
        <f t="shared" si="26"/>
        <v>1.0526283321774077E-2</v>
      </c>
      <c r="J33" s="5">
        <f t="shared" si="26"/>
        <v>1.0526300090806018E-2</v>
      </c>
    </row>
    <row r="34" spans="2:10" x14ac:dyDescent="0.3">
      <c r="B34" s="3">
        <v>43497</v>
      </c>
      <c r="C34" s="4">
        <v>7427330</v>
      </c>
      <c r="D34" s="4">
        <v>5570497</v>
      </c>
      <c r="E34" s="4">
        <v>2269462</v>
      </c>
      <c r="F34" s="4">
        <v>5364183</v>
      </c>
      <c r="G34" s="5">
        <f t="shared" ref="G34:J34" si="27">(C34/C27)-1</f>
        <v>0</v>
      </c>
      <c r="H34" s="5">
        <f t="shared" si="27"/>
        <v>0</v>
      </c>
      <c r="I34" s="5">
        <f t="shared" si="27"/>
        <v>0</v>
      </c>
      <c r="J34" s="5">
        <f t="shared" si="27"/>
        <v>0</v>
      </c>
    </row>
    <row r="35" spans="2:10" x14ac:dyDescent="0.3">
      <c r="B35" s="3">
        <v>43498</v>
      </c>
      <c r="C35" s="4">
        <v>15675500</v>
      </c>
      <c r="D35" s="4">
        <v>11756625</v>
      </c>
      <c r="E35" s="4">
        <v>4789736</v>
      </c>
      <c r="F35" s="4">
        <v>11321195</v>
      </c>
      <c r="G35" s="5">
        <f t="shared" ref="G35:J35" si="28">(C35/C28)-1</f>
        <v>-7.6190490222222906E-2</v>
      </c>
      <c r="H35" s="5">
        <f t="shared" si="28"/>
        <v>-7.6190508369948007E-2</v>
      </c>
      <c r="I35" s="5">
        <f t="shared" si="28"/>
        <v>-7.6190516601906455E-2</v>
      </c>
      <c r="J35" s="5">
        <f t="shared" si="28"/>
        <v>-7.6190415573328618E-2</v>
      </c>
    </row>
    <row r="36" spans="2:10" x14ac:dyDescent="0.3">
      <c r="B36" s="3">
        <v>43499</v>
      </c>
      <c r="C36" s="4">
        <v>16160310</v>
      </c>
      <c r="D36" s="4">
        <v>12120232</v>
      </c>
      <c r="E36" s="4">
        <v>4937872</v>
      </c>
      <c r="F36" s="4">
        <v>11671335</v>
      </c>
      <c r="G36" s="5">
        <f t="shared" ref="G36:J36" si="29">(C36/C29)-1</f>
        <v>-9.9009840329378207E-3</v>
      </c>
      <c r="H36" s="5">
        <f t="shared" si="29"/>
        <v>-9.9010450980624443E-3</v>
      </c>
      <c r="I36" s="5">
        <f t="shared" si="29"/>
        <v>-9.9010456862909102E-3</v>
      </c>
      <c r="J36" s="5">
        <f t="shared" si="29"/>
        <v>-9.9009607018906154E-3</v>
      </c>
    </row>
    <row r="37" spans="2:10" x14ac:dyDescent="0.3">
      <c r="B37" s="3">
        <v>43500</v>
      </c>
      <c r="C37" s="4">
        <v>7661877</v>
      </c>
      <c r="D37" s="4">
        <v>5746408</v>
      </c>
      <c r="E37" s="4">
        <v>2341129</v>
      </c>
      <c r="F37" s="4">
        <v>5533578</v>
      </c>
      <c r="G37" s="5">
        <f t="shared" ref="G37:J37" si="30">(C37/C30)-1</f>
        <v>0</v>
      </c>
      <c r="H37" s="5">
        <f t="shared" si="30"/>
        <v>0</v>
      </c>
      <c r="I37" s="5">
        <f t="shared" si="30"/>
        <v>0</v>
      </c>
      <c r="J37" s="5">
        <f t="shared" si="30"/>
        <v>0</v>
      </c>
    </row>
    <row r="38" spans="2:10" x14ac:dyDescent="0.3">
      <c r="B38" s="3">
        <v>43501</v>
      </c>
      <c r="C38" s="4">
        <v>8052789</v>
      </c>
      <c r="D38" s="4">
        <v>6039592</v>
      </c>
      <c r="E38" s="4">
        <v>2460574</v>
      </c>
      <c r="F38" s="4">
        <v>5815903</v>
      </c>
      <c r="G38" s="5">
        <f t="shared" ref="G38:J38" si="31">(C38/C31)-1</f>
        <v>0</v>
      </c>
      <c r="H38" s="5">
        <f t="shared" si="31"/>
        <v>0</v>
      </c>
      <c r="I38" s="5">
        <f t="shared" si="31"/>
        <v>0</v>
      </c>
      <c r="J38" s="5">
        <f t="shared" si="31"/>
        <v>0</v>
      </c>
    </row>
    <row r="39" spans="2:10" x14ac:dyDescent="0.3">
      <c r="B39" s="3">
        <v>43502</v>
      </c>
      <c r="C39" s="4">
        <v>7427330</v>
      </c>
      <c r="D39" s="4">
        <v>5570497</v>
      </c>
      <c r="E39" s="4">
        <v>2269462</v>
      </c>
      <c r="F39" s="4">
        <v>5364183</v>
      </c>
      <c r="G39" s="5">
        <f t="shared" ref="G39:J39" si="32">(C39/C32)-1</f>
        <v>-7.7669860715337213E-2</v>
      </c>
      <c r="H39" s="5">
        <f t="shared" si="32"/>
        <v>-7.7669981680881794E-2</v>
      </c>
      <c r="I39" s="5">
        <f t="shared" si="32"/>
        <v>-7.7669681952259872E-2</v>
      </c>
      <c r="J39" s="5">
        <f t="shared" si="32"/>
        <v>-7.7669796074659403E-2</v>
      </c>
    </row>
    <row r="40" spans="2:10" x14ac:dyDescent="0.3">
      <c r="B40" s="3">
        <v>43503</v>
      </c>
      <c r="C40" s="4">
        <v>7974607</v>
      </c>
      <c r="D40" s="4">
        <v>5980955</v>
      </c>
      <c r="E40" s="4">
        <v>2436685</v>
      </c>
      <c r="F40" s="4">
        <v>5759438</v>
      </c>
      <c r="G40" s="5">
        <f t="shared" ref="G40:J40" si="33">(C40/C33)-1</f>
        <v>6.2500066617707128E-2</v>
      </c>
      <c r="H40" s="5">
        <f t="shared" si="33"/>
        <v>6.250002220590245E-2</v>
      </c>
      <c r="I40" s="5">
        <f t="shared" si="33"/>
        <v>6.249980923112064E-2</v>
      </c>
      <c r="J40" s="5">
        <f t="shared" si="33"/>
        <v>6.2499907760105389E-2</v>
      </c>
    </row>
    <row r="41" spans="2:10" x14ac:dyDescent="0.3">
      <c r="B41" s="3">
        <v>43504</v>
      </c>
      <c r="C41" s="4">
        <v>7896424</v>
      </c>
      <c r="D41" s="4">
        <v>5922318</v>
      </c>
      <c r="E41" s="4">
        <v>2412796</v>
      </c>
      <c r="F41" s="4">
        <v>5702973</v>
      </c>
      <c r="G41" s="5">
        <f t="shared" ref="G41:J41" si="34">(C41/C34)-1</f>
        <v>6.3157823874797625E-2</v>
      </c>
      <c r="H41" s="5">
        <f t="shared" si="34"/>
        <v>6.3157919302353038E-2</v>
      </c>
      <c r="I41" s="5">
        <f t="shared" si="34"/>
        <v>6.3157699930644462E-2</v>
      </c>
      <c r="J41" s="5">
        <f t="shared" si="34"/>
        <v>6.3157800544836107E-2</v>
      </c>
    </row>
    <row r="42" spans="2:10" x14ac:dyDescent="0.3">
      <c r="B42" s="3">
        <v>43505</v>
      </c>
      <c r="C42" s="4">
        <v>15837104</v>
      </c>
      <c r="D42" s="4">
        <v>11877828</v>
      </c>
      <c r="E42" s="4">
        <v>4839115</v>
      </c>
      <c r="F42" s="4">
        <v>11437908</v>
      </c>
      <c r="G42" s="5">
        <f t="shared" ref="G42:J42" si="35">(C42/C35)-1</f>
        <v>1.030933622531971E-2</v>
      </c>
      <c r="H42" s="5">
        <f t="shared" si="35"/>
        <v>1.030933622531971E-2</v>
      </c>
      <c r="I42" s="5">
        <f t="shared" si="35"/>
        <v>1.0309336464473295E-2</v>
      </c>
      <c r="J42" s="5">
        <f t="shared" si="35"/>
        <v>1.0309247389520326E-2</v>
      </c>
    </row>
    <row r="43" spans="2:10" x14ac:dyDescent="0.3">
      <c r="B43" s="3">
        <v>43506</v>
      </c>
      <c r="C43" s="4">
        <v>16645119</v>
      </c>
      <c r="D43" s="4">
        <v>12483839</v>
      </c>
      <c r="E43" s="4">
        <v>5086008</v>
      </c>
      <c r="F43" s="4">
        <v>12021475</v>
      </c>
      <c r="G43" s="5">
        <f t="shared" ref="G43:J43" si="36">(C43/C36)-1</f>
        <v>2.999998143599969E-2</v>
      </c>
      <c r="H43" s="5">
        <f t="shared" si="36"/>
        <v>3.0000003300266753E-2</v>
      </c>
      <c r="I43" s="5">
        <f t="shared" si="36"/>
        <v>2.9999967597377886E-2</v>
      </c>
      <c r="J43" s="5">
        <f t="shared" si="36"/>
        <v>2.9999995715999983E-2</v>
      </c>
    </row>
    <row r="44" spans="2:10" x14ac:dyDescent="0.3">
      <c r="B44" s="3">
        <v>43507</v>
      </c>
      <c r="C44" s="4">
        <v>8052789</v>
      </c>
      <c r="D44" s="4">
        <v>6039592</v>
      </c>
      <c r="E44" s="4">
        <v>2460574</v>
      </c>
      <c r="F44" s="4">
        <v>5815903</v>
      </c>
      <c r="G44" s="5">
        <f t="shared" ref="G44:J44" si="37">(C44/C37)-1</f>
        <v>5.1020396177072547E-2</v>
      </c>
      <c r="H44" s="5">
        <f t="shared" si="37"/>
        <v>5.1020393957407872E-2</v>
      </c>
      <c r="I44" s="5">
        <f t="shared" si="37"/>
        <v>5.1020255611715637E-2</v>
      </c>
      <c r="J44" s="5">
        <f t="shared" si="37"/>
        <v>5.1020334402081202E-2</v>
      </c>
    </row>
    <row r="45" spans="2:10" x14ac:dyDescent="0.3">
      <c r="B45" s="3">
        <v>43508</v>
      </c>
      <c r="C45" s="4">
        <v>8209154</v>
      </c>
      <c r="D45" s="4">
        <v>6156866</v>
      </c>
      <c r="E45" s="4">
        <v>2508352</v>
      </c>
      <c r="F45" s="4">
        <v>5928833</v>
      </c>
      <c r="G45" s="5">
        <f t="shared" ref="G45:J45" si="38">(C45/C38)-1</f>
        <v>1.9417496223979036E-2</v>
      </c>
      <c r="H45" s="5">
        <f t="shared" si="38"/>
        <v>1.9417536813745029E-2</v>
      </c>
      <c r="I45" s="5">
        <f t="shared" si="38"/>
        <v>1.9417420488065051E-2</v>
      </c>
      <c r="J45" s="5">
        <f t="shared" si="38"/>
        <v>1.9417449018664934E-2</v>
      </c>
    </row>
    <row r="46" spans="2:10" x14ac:dyDescent="0.3">
      <c r="B46" s="3">
        <v>43509</v>
      </c>
      <c r="C46" s="4">
        <v>7818242</v>
      </c>
      <c r="D46" s="4">
        <v>5863681</v>
      </c>
      <c r="E46" s="4">
        <v>2388907</v>
      </c>
      <c r="F46" s="4">
        <v>5646508</v>
      </c>
      <c r="G46" s="5">
        <f t="shared" ref="G46:J46" si="39">(C46/C39)-1</f>
        <v>5.2631564774959561E-2</v>
      </c>
      <c r="H46" s="5">
        <f t="shared" si="39"/>
        <v>5.2631569499094866E-2</v>
      </c>
      <c r="I46" s="5">
        <f t="shared" si="39"/>
        <v>5.2631416608870385E-2</v>
      </c>
      <c r="J46" s="5">
        <f t="shared" si="39"/>
        <v>5.2631500454030089E-2</v>
      </c>
    </row>
    <row r="47" spans="2:10" x14ac:dyDescent="0.3">
      <c r="B47" s="3">
        <v>43510</v>
      </c>
      <c r="C47" s="4">
        <v>7740060</v>
      </c>
      <c r="D47" s="4">
        <v>5805045</v>
      </c>
      <c r="E47" s="4">
        <v>2365018</v>
      </c>
      <c r="F47" s="4">
        <v>5590043</v>
      </c>
      <c r="G47" s="5">
        <f t="shared" ref="G47:J47" si="40">(C47/C40)-1</f>
        <v>-2.9411731512286488E-2</v>
      </c>
      <c r="H47" s="5">
        <f t="shared" si="40"/>
        <v>-2.9411690942332758E-2</v>
      </c>
      <c r="I47" s="5">
        <f t="shared" si="40"/>
        <v>-2.9411680213076385E-2</v>
      </c>
      <c r="J47" s="5">
        <f t="shared" si="40"/>
        <v>-2.9411723852223126E-2</v>
      </c>
    </row>
    <row r="48" spans="2:10" x14ac:dyDescent="0.3">
      <c r="B48" s="3">
        <v>43511</v>
      </c>
      <c r="C48" s="4">
        <v>7740060</v>
      </c>
      <c r="D48" s="4">
        <v>5805045</v>
      </c>
      <c r="E48" s="4">
        <v>2365018</v>
      </c>
      <c r="F48" s="4">
        <v>5590043</v>
      </c>
      <c r="G48" s="5">
        <f t="shared" ref="G48:J48" si="41">(C48/C41)-1</f>
        <v>-1.9801874873993541E-2</v>
      </c>
      <c r="H48" s="5">
        <f t="shared" si="41"/>
        <v>-1.9801874873993541E-2</v>
      </c>
      <c r="I48" s="5">
        <f t="shared" si="41"/>
        <v>-1.9801922748545642E-2</v>
      </c>
      <c r="J48" s="5">
        <f t="shared" si="41"/>
        <v>-1.9801952420255176E-2</v>
      </c>
    </row>
    <row r="49" spans="2:10" x14ac:dyDescent="0.3">
      <c r="B49" s="3">
        <v>43512</v>
      </c>
      <c r="C49" s="4">
        <v>16483516</v>
      </c>
      <c r="D49" s="4">
        <v>12362637</v>
      </c>
      <c r="E49" s="4">
        <v>5036630</v>
      </c>
      <c r="F49" s="4">
        <v>11904761</v>
      </c>
      <c r="G49" s="5">
        <f t="shared" ref="G49:J49" si="42">(C49/C42)-1</f>
        <v>4.0816300758017343E-2</v>
      </c>
      <c r="H49" s="5">
        <f t="shared" si="42"/>
        <v>4.0816300758017343E-2</v>
      </c>
      <c r="I49" s="5">
        <f t="shared" si="42"/>
        <v>4.0816347617281368E-2</v>
      </c>
      <c r="J49" s="5">
        <f t="shared" si="42"/>
        <v>4.0816292629736184E-2</v>
      </c>
    </row>
    <row r="50" spans="2:10" x14ac:dyDescent="0.3">
      <c r="B50" s="3">
        <v>43513</v>
      </c>
      <c r="C50" s="4">
        <v>16321913</v>
      </c>
      <c r="D50" s="4">
        <v>12241435</v>
      </c>
      <c r="E50" s="4">
        <v>4987251</v>
      </c>
      <c r="F50" s="4">
        <v>11788048</v>
      </c>
      <c r="G50" s="5">
        <f t="shared" ref="G50:J50" si="43">(C50/C43)-1</f>
        <v>-1.941746406258793E-2</v>
      </c>
      <c r="H50" s="5">
        <f t="shared" si="43"/>
        <v>-1.9417424399657879E-2</v>
      </c>
      <c r="I50" s="5">
        <f t="shared" si="43"/>
        <v>-1.9417389827149356E-2</v>
      </c>
      <c r="J50" s="5">
        <f t="shared" si="43"/>
        <v>-1.9417500764257301E-2</v>
      </c>
    </row>
    <row r="51" spans="2:10" x14ac:dyDescent="0.3">
      <c r="B51" s="3">
        <v>43514</v>
      </c>
      <c r="C51" s="4">
        <v>7818242</v>
      </c>
      <c r="D51" s="4">
        <v>5863681</v>
      </c>
      <c r="E51" s="4">
        <v>2388907</v>
      </c>
      <c r="F51" s="4">
        <v>5646508</v>
      </c>
      <c r="G51" s="5">
        <f t="shared" ref="G51:J51" si="44">(C51/C44)-1</f>
        <v>-2.9126182245679089E-2</v>
      </c>
      <c r="H51" s="5">
        <f t="shared" si="44"/>
        <v>-2.9126305220617543E-2</v>
      </c>
      <c r="I51" s="5">
        <f t="shared" si="44"/>
        <v>-2.9126130732097466E-2</v>
      </c>
      <c r="J51" s="5">
        <f t="shared" si="44"/>
        <v>-2.912617352799729E-2</v>
      </c>
    </row>
    <row r="52" spans="2:10" x14ac:dyDescent="0.3">
      <c r="B52" s="3">
        <v>43515</v>
      </c>
      <c r="C52" s="4">
        <v>7896424</v>
      </c>
      <c r="D52" s="4">
        <v>5922318</v>
      </c>
      <c r="E52" s="4">
        <v>2412796</v>
      </c>
      <c r="F52" s="4">
        <v>5702973</v>
      </c>
      <c r="G52" s="5">
        <f t="shared" ref="G52:J52" si="45">(C52/C45)-1</f>
        <v>-3.8095277540170391E-2</v>
      </c>
      <c r="H52" s="5">
        <f t="shared" si="45"/>
        <v>-3.8095355656595387E-2</v>
      </c>
      <c r="I52" s="5">
        <f t="shared" si="45"/>
        <v>-3.8095131783736913E-2</v>
      </c>
      <c r="J52" s="5">
        <f t="shared" si="45"/>
        <v>-3.8095186691883498E-2</v>
      </c>
    </row>
    <row r="53" spans="2:10" x14ac:dyDescent="0.3">
      <c r="B53" s="3">
        <v>43516</v>
      </c>
      <c r="C53" s="4">
        <v>7974607</v>
      </c>
      <c r="D53" s="4">
        <v>5980955</v>
      </c>
      <c r="E53" s="4">
        <v>2436685</v>
      </c>
      <c r="F53" s="4">
        <v>5759438</v>
      </c>
      <c r="G53" s="5">
        <f t="shared" ref="G53:J53" si="46">(C53/C46)-1</f>
        <v>2.0000020464958856E-2</v>
      </c>
      <c r="H53" s="5">
        <f t="shared" si="46"/>
        <v>2.0000064805708151E-2</v>
      </c>
      <c r="I53" s="5">
        <f t="shared" si="46"/>
        <v>1.9999941395793197E-2</v>
      </c>
      <c r="J53" s="5">
        <f t="shared" si="46"/>
        <v>1.9999971663902771E-2</v>
      </c>
    </row>
    <row r="54" spans="2:10" x14ac:dyDescent="0.3">
      <c r="B54" s="3">
        <v>43517</v>
      </c>
      <c r="C54" s="4">
        <v>7505512</v>
      </c>
      <c r="D54" s="4">
        <v>5629134</v>
      </c>
      <c r="E54" s="4">
        <v>2293351</v>
      </c>
      <c r="F54" s="4">
        <v>5420648</v>
      </c>
      <c r="G54" s="5">
        <f t="shared" ref="G54:J54" si="47">(C54/C47)-1</f>
        <v>-3.0303124265186554E-2</v>
      </c>
      <c r="H54" s="5">
        <f t="shared" si="47"/>
        <v>-3.0303124265186554E-2</v>
      </c>
      <c r="I54" s="5">
        <f t="shared" si="47"/>
        <v>-3.0302940611868445E-2</v>
      </c>
      <c r="J54" s="5">
        <f t="shared" si="47"/>
        <v>-3.0302986935878629E-2</v>
      </c>
    </row>
    <row r="55" spans="2:10" x14ac:dyDescent="0.3">
      <c r="B55" s="3">
        <v>43518</v>
      </c>
      <c r="C55" s="4">
        <v>7974607</v>
      </c>
      <c r="D55" s="4">
        <v>5980955</v>
      </c>
      <c r="E55" s="4">
        <v>2436685</v>
      </c>
      <c r="F55" s="4">
        <v>5759438</v>
      </c>
      <c r="G55" s="5">
        <f t="shared" ref="G55:J55" si="48">(C55/C48)-1</f>
        <v>3.0302995067221783E-2</v>
      </c>
      <c r="H55" s="5">
        <f t="shared" si="48"/>
        <v>3.0302952001233452E-2</v>
      </c>
      <c r="I55" s="5">
        <f t="shared" si="48"/>
        <v>3.0302940611868445E-2</v>
      </c>
      <c r="J55" s="5">
        <f t="shared" si="48"/>
        <v>3.0302986935878629E-2</v>
      </c>
    </row>
    <row r="56" spans="2:10" x14ac:dyDescent="0.3">
      <c r="B56" s="3">
        <v>43519</v>
      </c>
      <c r="C56" s="4">
        <v>15513897</v>
      </c>
      <c r="D56" s="4">
        <v>11635423</v>
      </c>
      <c r="E56" s="4">
        <v>4740357</v>
      </c>
      <c r="F56" s="4">
        <v>11204481</v>
      </c>
      <c r="G56" s="5">
        <f t="shared" ref="G56:J56" si="49">(C56/C49)-1</f>
        <v>-5.8823554392157584E-2</v>
      </c>
      <c r="H56" s="5">
        <f t="shared" si="49"/>
        <v>-5.8823534169934799E-2</v>
      </c>
      <c r="I56" s="5">
        <f t="shared" si="49"/>
        <v>-5.8823657882353886E-2</v>
      </c>
      <c r="J56" s="5">
        <f t="shared" si="49"/>
        <v>-5.8823524470587807E-2</v>
      </c>
    </row>
    <row r="57" spans="2:10" x14ac:dyDescent="0.3">
      <c r="B57" s="3">
        <v>43520</v>
      </c>
      <c r="C57" s="4">
        <v>15998707</v>
      </c>
      <c r="D57" s="4">
        <v>11999030</v>
      </c>
      <c r="E57" s="4">
        <v>4888493</v>
      </c>
      <c r="F57" s="4">
        <v>11554621</v>
      </c>
      <c r="G57" s="5">
        <f t="shared" ref="G57:J57" si="50">(C57/C50)-1</f>
        <v>-1.9801968065875641E-2</v>
      </c>
      <c r="H57" s="5">
        <f t="shared" si="50"/>
        <v>-1.9802008506355717E-2</v>
      </c>
      <c r="I57" s="5">
        <f t="shared" si="50"/>
        <v>-1.980209137258182E-2</v>
      </c>
      <c r="J57" s="5">
        <f t="shared" si="50"/>
        <v>-1.980200623546835E-2</v>
      </c>
    </row>
    <row r="58" spans="2:10" x14ac:dyDescent="0.3">
      <c r="B58" s="3">
        <v>43521</v>
      </c>
      <c r="C58" s="4">
        <v>7583695</v>
      </c>
      <c r="D58" s="4">
        <v>5687771</v>
      </c>
      <c r="E58" s="4">
        <v>2317240</v>
      </c>
      <c r="F58" s="4">
        <v>5477113</v>
      </c>
      <c r="G58" s="5">
        <f t="shared" ref="G58:J58" si="51">(C58/C51)-1</f>
        <v>-2.9999966744442053E-2</v>
      </c>
      <c r="H58" s="5">
        <f t="shared" si="51"/>
        <v>-2.9999926667224952E-2</v>
      </c>
      <c r="I58" s="5">
        <f t="shared" si="51"/>
        <v>-2.9999912093689685E-2</v>
      </c>
      <c r="J58" s="5">
        <f t="shared" si="51"/>
        <v>-2.9999957495854046E-2</v>
      </c>
    </row>
    <row r="59" spans="2:10" x14ac:dyDescent="0.3">
      <c r="B59" s="3">
        <v>43522</v>
      </c>
      <c r="C59" s="4">
        <v>8052789</v>
      </c>
      <c r="D59" s="4">
        <v>6039592</v>
      </c>
      <c r="E59" s="4">
        <v>2460574</v>
      </c>
      <c r="F59" s="4">
        <v>5815903</v>
      </c>
      <c r="G59" s="5">
        <f t="shared" ref="G59:J59" si="52">(C59/C52)-1</f>
        <v>1.9802001513596457E-2</v>
      </c>
      <c r="H59" s="5">
        <f t="shared" si="52"/>
        <v>1.9802043726797613E-2</v>
      </c>
      <c r="I59" s="5">
        <f t="shared" si="52"/>
        <v>1.9801922748545753E-2</v>
      </c>
      <c r="J59" s="5">
        <f t="shared" si="52"/>
        <v>1.9801952420255287E-2</v>
      </c>
    </row>
    <row r="60" spans="2:10" x14ac:dyDescent="0.3">
      <c r="B60" s="3">
        <v>43523</v>
      </c>
      <c r="C60" s="4">
        <v>7740060</v>
      </c>
      <c r="D60" s="4">
        <v>5805045</v>
      </c>
      <c r="E60" s="4">
        <v>2365018</v>
      </c>
      <c r="F60" s="4">
        <v>5590043</v>
      </c>
      <c r="G60" s="5">
        <f t="shared" ref="G60:J60" si="53">(C60/C53)-1</f>
        <v>-2.9411731512286488E-2</v>
      </c>
      <c r="H60" s="5">
        <f t="shared" si="53"/>
        <v>-2.9411690942332758E-2</v>
      </c>
      <c r="I60" s="5">
        <f t="shared" si="53"/>
        <v>-2.9411680213076385E-2</v>
      </c>
      <c r="J60" s="5">
        <f t="shared" si="53"/>
        <v>-2.9411723852223126E-2</v>
      </c>
    </row>
    <row r="61" spans="2:10" x14ac:dyDescent="0.3">
      <c r="B61" s="3">
        <v>43524</v>
      </c>
      <c r="C61" s="4">
        <v>8130972</v>
      </c>
      <c r="D61" s="4">
        <v>6098229</v>
      </c>
      <c r="E61" s="4">
        <v>2484463</v>
      </c>
      <c r="F61" s="4">
        <v>5872368</v>
      </c>
      <c r="G61" s="5">
        <f t="shared" ref="G61:J61" si="54">(C61/C54)-1</f>
        <v>8.3333422156942838E-2</v>
      </c>
      <c r="H61" s="5">
        <f t="shared" si="54"/>
        <v>8.3333422156942838E-2</v>
      </c>
      <c r="I61" s="5">
        <f t="shared" si="54"/>
        <v>8.3333078974827668E-2</v>
      </c>
      <c r="J61" s="5">
        <f t="shared" si="54"/>
        <v>8.3333210346807185E-2</v>
      </c>
    </row>
    <row r="62" spans="2:10" x14ac:dyDescent="0.3">
      <c r="B62" s="3">
        <v>43525</v>
      </c>
      <c r="C62" s="4">
        <v>8052789</v>
      </c>
      <c r="D62" s="4">
        <v>6039592</v>
      </c>
      <c r="E62" s="4">
        <v>2460574</v>
      </c>
      <c r="F62" s="4">
        <v>5815903</v>
      </c>
      <c r="G62" s="5">
        <f t="shared" ref="G62:J62" si="55">(C62/C55)-1</f>
        <v>9.803868704752583E-3</v>
      </c>
      <c r="H62" s="5">
        <f t="shared" si="55"/>
        <v>9.8039527132371962E-3</v>
      </c>
      <c r="I62" s="5">
        <f t="shared" si="55"/>
        <v>9.8038934043587211E-3</v>
      </c>
      <c r="J62" s="5">
        <f t="shared" si="55"/>
        <v>9.803907950741042E-3</v>
      </c>
    </row>
    <row r="63" spans="2:10" x14ac:dyDescent="0.3">
      <c r="B63" s="3">
        <v>43526</v>
      </c>
      <c r="C63" s="4">
        <v>16806722</v>
      </c>
      <c r="D63" s="4">
        <v>12605042</v>
      </c>
      <c r="E63" s="4">
        <v>5135387</v>
      </c>
      <c r="F63" s="4">
        <v>12138188</v>
      </c>
      <c r="G63" s="5">
        <f t="shared" ref="G63:J63" si="56">(C63/C56)-1</f>
        <v>8.3333349447917593E-2</v>
      </c>
      <c r="H63" s="5">
        <f t="shared" si="56"/>
        <v>8.3333369143519853E-2</v>
      </c>
      <c r="I63" s="5">
        <f t="shared" si="56"/>
        <v>8.3333386071977378E-2</v>
      </c>
      <c r="J63" s="5">
        <f t="shared" si="56"/>
        <v>8.3333355645834883E-2</v>
      </c>
    </row>
    <row r="64" spans="2:10" x14ac:dyDescent="0.3">
      <c r="B64" s="3">
        <v>43527</v>
      </c>
      <c r="C64" s="4">
        <v>15837104</v>
      </c>
      <c r="D64" s="4">
        <v>11877828</v>
      </c>
      <c r="E64" s="4">
        <v>4839115</v>
      </c>
      <c r="F64" s="4">
        <v>11437908</v>
      </c>
      <c r="G64" s="5">
        <f t="shared" ref="G64:J64" si="57">(C64/C57)-1</f>
        <v>-1.0101003787368557E-2</v>
      </c>
      <c r="H64" s="5">
        <f t="shared" si="57"/>
        <v>-1.010098316280561E-2</v>
      </c>
      <c r="I64" s="5">
        <f t="shared" si="57"/>
        <v>-1.0100863394915338E-2</v>
      </c>
      <c r="J64" s="5">
        <f t="shared" si="57"/>
        <v>-1.0100980378326518E-2</v>
      </c>
    </row>
    <row r="65" spans="2:10" x14ac:dyDescent="0.3">
      <c r="B65" s="3">
        <v>43528</v>
      </c>
      <c r="C65" s="4">
        <v>7818242</v>
      </c>
      <c r="D65" s="4">
        <v>5863681</v>
      </c>
      <c r="E65" s="4">
        <v>2388907</v>
      </c>
      <c r="F65" s="4">
        <v>5646508</v>
      </c>
      <c r="G65" s="5">
        <f t="shared" ref="G65:J65" si="58">(C65/C58)-1</f>
        <v>3.0927799707134884E-2</v>
      </c>
      <c r="H65" s="5">
        <f t="shared" si="58"/>
        <v>3.0927757112584109E-2</v>
      </c>
      <c r="I65" s="5">
        <f t="shared" si="58"/>
        <v>3.0927741623655747E-2</v>
      </c>
      <c r="J65" s="5">
        <f t="shared" si="58"/>
        <v>3.0927789877623457E-2</v>
      </c>
    </row>
    <row r="66" spans="2:10" x14ac:dyDescent="0.3">
      <c r="B66" s="3">
        <v>43529</v>
      </c>
      <c r="C66" s="4">
        <v>7818242</v>
      </c>
      <c r="D66" s="4">
        <v>5863681</v>
      </c>
      <c r="E66" s="4">
        <v>2388907</v>
      </c>
      <c r="F66" s="4">
        <v>5646508</v>
      </c>
      <c r="G66" s="5">
        <f t="shared" ref="G66:J66" si="59">(C66/C59)-1</f>
        <v>-2.9126182245679089E-2</v>
      </c>
      <c r="H66" s="5">
        <f t="shared" si="59"/>
        <v>-2.9126305220617543E-2</v>
      </c>
      <c r="I66" s="5">
        <f t="shared" si="59"/>
        <v>-2.9126130732097466E-2</v>
      </c>
      <c r="J66" s="5">
        <f t="shared" si="59"/>
        <v>-2.912617352799729E-2</v>
      </c>
    </row>
    <row r="67" spans="2:10" x14ac:dyDescent="0.3">
      <c r="B67" s="3">
        <v>43530</v>
      </c>
      <c r="C67" s="4">
        <v>7583695</v>
      </c>
      <c r="D67" s="4">
        <v>5687771</v>
      </c>
      <c r="E67" s="4">
        <v>2317240</v>
      </c>
      <c r="F67" s="4">
        <v>5477113</v>
      </c>
      <c r="G67" s="5">
        <f t="shared" ref="G67:J67" si="60">(C67/C60)-1</f>
        <v>-2.0202039777469372E-2</v>
      </c>
      <c r="H67" s="5">
        <f t="shared" si="60"/>
        <v>-2.0202082843457703E-2</v>
      </c>
      <c r="I67" s="5">
        <f t="shared" si="60"/>
        <v>-2.0201960407912334E-2</v>
      </c>
      <c r="J67" s="5">
        <f t="shared" si="60"/>
        <v>-2.0201991290585752E-2</v>
      </c>
    </row>
    <row r="68" spans="2:10" x14ac:dyDescent="0.3">
      <c r="B68" s="3">
        <v>43531</v>
      </c>
      <c r="C68" s="4">
        <v>7818242</v>
      </c>
      <c r="D68" s="4">
        <v>5863681</v>
      </c>
      <c r="E68" s="4">
        <v>2388907</v>
      </c>
      <c r="F68" s="4">
        <v>5646508</v>
      </c>
      <c r="G68" s="5">
        <f t="shared" ref="G68:J68" si="61">(C68/C61)-1</f>
        <v>-3.8461576303546519E-2</v>
      </c>
      <c r="H68" s="5">
        <f t="shared" si="61"/>
        <v>-3.8461658294563827E-2</v>
      </c>
      <c r="I68" s="5">
        <f t="shared" si="61"/>
        <v>-3.8461430095759086E-2</v>
      </c>
      <c r="J68" s="5">
        <f t="shared" si="61"/>
        <v>-3.8461486064905959E-2</v>
      </c>
    </row>
    <row r="69" spans="2:10" x14ac:dyDescent="0.3">
      <c r="B69" s="3">
        <v>43532</v>
      </c>
      <c r="C69" s="4">
        <v>7818242</v>
      </c>
      <c r="D69" s="4">
        <v>5863681</v>
      </c>
      <c r="E69" s="4">
        <v>2388907</v>
      </c>
      <c r="F69" s="4">
        <v>5646508</v>
      </c>
      <c r="G69" s="5">
        <f t="shared" ref="G69:J69" si="62">(C69/C62)-1</f>
        <v>-2.9126182245679089E-2</v>
      </c>
      <c r="H69" s="5">
        <f t="shared" si="62"/>
        <v>-2.9126305220617543E-2</v>
      </c>
      <c r="I69" s="5">
        <f t="shared" si="62"/>
        <v>-2.9126130732097466E-2</v>
      </c>
      <c r="J69" s="5">
        <f t="shared" si="62"/>
        <v>-2.912617352799729E-2</v>
      </c>
    </row>
    <row r="70" spans="2:10" x14ac:dyDescent="0.3">
      <c r="B70" s="3">
        <v>43533</v>
      </c>
      <c r="C70" s="4">
        <v>16806722</v>
      </c>
      <c r="D70" s="4">
        <v>12605042</v>
      </c>
      <c r="E70" s="4">
        <v>5135387</v>
      </c>
      <c r="F70" s="4">
        <v>12138188</v>
      </c>
      <c r="G70" s="5">
        <f t="shared" ref="G70:J70" si="63">(C70/C63)-1</f>
        <v>0</v>
      </c>
      <c r="H70" s="5">
        <f t="shared" si="63"/>
        <v>0</v>
      </c>
      <c r="I70" s="5">
        <f t="shared" si="63"/>
        <v>0</v>
      </c>
      <c r="J70" s="5">
        <f t="shared" si="63"/>
        <v>0</v>
      </c>
    </row>
    <row r="71" spans="2:10" x14ac:dyDescent="0.3">
      <c r="B71" s="3">
        <v>43534</v>
      </c>
      <c r="C71" s="4">
        <v>16645119</v>
      </c>
      <c r="D71" s="4">
        <v>12483839</v>
      </c>
      <c r="E71" s="4">
        <v>5086008</v>
      </c>
      <c r="F71" s="4">
        <v>12021475</v>
      </c>
      <c r="G71" s="5">
        <f t="shared" ref="G71:J71" si="64">(C71/C64)-1</f>
        <v>5.1020375947521623E-2</v>
      </c>
      <c r="H71" s="5">
        <f t="shared" si="64"/>
        <v>5.1020354899902642E-2</v>
      </c>
      <c r="I71" s="5">
        <f t="shared" si="64"/>
        <v>5.1020279534584212E-2</v>
      </c>
      <c r="J71" s="5">
        <f t="shared" si="64"/>
        <v>5.102043135860157E-2</v>
      </c>
    </row>
    <row r="72" spans="2:10" x14ac:dyDescent="0.3">
      <c r="B72" s="3">
        <v>43535</v>
      </c>
      <c r="C72" s="4">
        <v>7661877</v>
      </c>
      <c r="D72" s="4">
        <v>5746408</v>
      </c>
      <c r="E72" s="4">
        <v>2341129</v>
      </c>
      <c r="F72" s="4">
        <v>5533578</v>
      </c>
      <c r="G72" s="5">
        <f t="shared" ref="G72:J72" si="65">(C72/C65)-1</f>
        <v>-2.0000020464958745E-2</v>
      </c>
      <c r="H72" s="5">
        <f t="shared" si="65"/>
        <v>-1.9999894264370766E-2</v>
      </c>
      <c r="I72" s="5">
        <f t="shared" si="65"/>
        <v>-1.9999941395793086E-2</v>
      </c>
      <c r="J72" s="5">
        <f t="shared" si="65"/>
        <v>-1.9999971663902771E-2</v>
      </c>
    </row>
    <row r="73" spans="2:10" x14ac:dyDescent="0.3">
      <c r="B73" s="3">
        <v>43536</v>
      </c>
      <c r="C73" s="4">
        <v>7740060</v>
      </c>
      <c r="D73" s="4">
        <v>5805045</v>
      </c>
      <c r="E73" s="4">
        <v>2365018</v>
      </c>
      <c r="F73" s="4">
        <v>5590043</v>
      </c>
      <c r="G73" s="5">
        <f t="shared" ref="G73:J73" si="66">(C73/C66)-1</f>
        <v>-9.9999462794833072E-3</v>
      </c>
      <c r="H73" s="5">
        <f t="shared" si="66"/>
        <v>-9.9998618615166901E-3</v>
      </c>
      <c r="I73" s="5">
        <f t="shared" si="66"/>
        <v>-9.9999706978965985E-3</v>
      </c>
      <c r="J73" s="5">
        <f t="shared" si="66"/>
        <v>-9.9999858319513857E-3</v>
      </c>
    </row>
    <row r="74" spans="2:10" x14ac:dyDescent="0.3">
      <c r="B74" s="3">
        <v>43537</v>
      </c>
      <c r="C74" s="4">
        <v>7818242</v>
      </c>
      <c r="D74" s="4">
        <v>5863681</v>
      </c>
      <c r="E74" s="4">
        <v>2388907</v>
      </c>
      <c r="F74" s="4">
        <v>5646508</v>
      </c>
      <c r="G74" s="5">
        <f t="shared" ref="G74:J74" si="67">(C74/C67)-1</f>
        <v>3.0927799707134884E-2</v>
      </c>
      <c r="H74" s="5">
        <f t="shared" si="67"/>
        <v>3.0927757112584109E-2</v>
      </c>
      <c r="I74" s="5">
        <f t="shared" si="67"/>
        <v>3.0927741623655747E-2</v>
      </c>
      <c r="J74" s="5">
        <f t="shared" si="67"/>
        <v>3.0927789877623457E-2</v>
      </c>
    </row>
    <row r="75" spans="2:10" x14ac:dyDescent="0.3">
      <c r="B75" s="3">
        <v>43538</v>
      </c>
      <c r="C75" s="4">
        <v>8209154</v>
      </c>
      <c r="D75" s="4">
        <v>6156866</v>
      </c>
      <c r="E75" s="4">
        <v>2508352</v>
      </c>
      <c r="F75" s="4">
        <v>5928833</v>
      </c>
      <c r="G75" s="5">
        <f t="shared" ref="G75:J75" si="68">(C75/C68)-1</f>
        <v>4.9999987209400798E-2</v>
      </c>
      <c r="H75" s="5">
        <f t="shared" si="68"/>
        <v>5.0000162014270488E-2</v>
      </c>
      <c r="I75" s="5">
        <f t="shared" si="68"/>
        <v>4.9999853489482771E-2</v>
      </c>
      <c r="J75" s="5">
        <f t="shared" si="68"/>
        <v>4.9999929159756817E-2</v>
      </c>
    </row>
    <row r="76" spans="2:10" x14ac:dyDescent="0.3">
      <c r="B76" s="3">
        <v>43539</v>
      </c>
      <c r="C76" s="4">
        <v>7740060</v>
      </c>
      <c r="D76" s="4">
        <v>5805045</v>
      </c>
      <c r="E76" s="4">
        <v>2365018</v>
      </c>
      <c r="F76" s="4">
        <v>5590043</v>
      </c>
      <c r="G76" s="5">
        <f t="shared" ref="G76:J76" si="69">(C76/C69)-1</f>
        <v>-9.9999462794833072E-3</v>
      </c>
      <c r="H76" s="5">
        <f t="shared" si="69"/>
        <v>-9.9998618615166901E-3</v>
      </c>
      <c r="I76" s="5">
        <f t="shared" si="69"/>
        <v>-9.9999706978965985E-3</v>
      </c>
      <c r="J76" s="5">
        <f t="shared" si="69"/>
        <v>-9.9999858319513857E-3</v>
      </c>
    </row>
    <row r="77" spans="2:10" x14ac:dyDescent="0.3">
      <c r="B77" s="3">
        <v>43540</v>
      </c>
      <c r="C77" s="4">
        <v>15352294</v>
      </c>
      <c r="D77" s="4">
        <v>11514221</v>
      </c>
      <c r="E77" s="4">
        <v>4690978</v>
      </c>
      <c r="F77" s="4">
        <v>11087768</v>
      </c>
      <c r="G77" s="5">
        <f t="shared" ref="G77:J77" si="70">(C77/C70)-1</f>
        <v>-8.6538469548077201E-2</v>
      </c>
      <c r="H77" s="5">
        <f t="shared" si="70"/>
        <v>-8.6538466115384627E-2</v>
      </c>
      <c r="I77" s="5">
        <f t="shared" si="70"/>
        <v>-8.6538560774484963E-2</v>
      </c>
      <c r="J77" s="5">
        <f t="shared" si="70"/>
        <v>-8.6538452032543955E-2</v>
      </c>
    </row>
    <row r="78" spans="2:10" x14ac:dyDescent="0.3">
      <c r="B78" s="3">
        <v>43541</v>
      </c>
      <c r="C78" s="4">
        <v>15352294</v>
      </c>
      <c r="D78" s="4">
        <v>11514221</v>
      </c>
      <c r="E78" s="4">
        <v>4690978</v>
      </c>
      <c r="F78" s="4">
        <v>11087768</v>
      </c>
      <c r="G78" s="5">
        <f t="shared" ref="G78:J78" si="71">(C78/C71)-1</f>
        <v>-7.7669916328023891E-2</v>
      </c>
      <c r="H78" s="5">
        <f t="shared" si="71"/>
        <v>-7.7669857805759857E-2</v>
      </c>
      <c r="I78" s="5">
        <f t="shared" si="71"/>
        <v>-7.7669952544313747E-2</v>
      </c>
      <c r="J78" s="5">
        <f t="shared" si="71"/>
        <v>-7.7669919872561444E-2</v>
      </c>
    </row>
    <row r="79" spans="2:10" x14ac:dyDescent="0.3">
      <c r="B79" s="3">
        <v>43542</v>
      </c>
      <c r="C79" s="4">
        <v>8052789</v>
      </c>
      <c r="D79" s="4">
        <v>6039592</v>
      </c>
      <c r="E79" s="4">
        <v>2460574</v>
      </c>
      <c r="F79" s="4">
        <v>5815903</v>
      </c>
      <c r="G79" s="5">
        <f t="shared" ref="G79:J79" si="72">(C79/C72)-1</f>
        <v>5.1020396177072547E-2</v>
      </c>
      <c r="H79" s="5">
        <f t="shared" si="72"/>
        <v>5.1020393957407872E-2</v>
      </c>
      <c r="I79" s="5">
        <f t="shared" si="72"/>
        <v>5.1020255611715637E-2</v>
      </c>
      <c r="J79" s="5">
        <f t="shared" si="72"/>
        <v>5.1020334402081202E-2</v>
      </c>
    </row>
    <row r="80" spans="2:10" x14ac:dyDescent="0.3">
      <c r="B80" s="3">
        <v>43543</v>
      </c>
      <c r="C80" s="4">
        <v>7896424</v>
      </c>
      <c r="D80" s="4">
        <v>5922318</v>
      </c>
      <c r="E80" s="4">
        <v>2412796</v>
      </c>
      <c r="F80" s="4">
        <v>5702973</v>
      </c>
      <c r="G80" s="5">
        <f t="shared" ref="G80:J80" si="73">(C80/C73)-1</f>
        <v>2.0201910579504601E-2</v>
      </c>
      <c r="H80" s="5">
        <f t="shared" si="73"/>
        <v>2.0201910579504601E-2</v>
      </c>
      <c r="I80" s="5">
        <f t="shared" si="73"/>
        <v>2.0201960407912223E-2</v>
      </c>
      <c r="J80" s="5">
        <f t="shared" si="73"/>
        <v>2.0201991290585752E-2</v>
      </c>
    </row>
    <row r="81" spans="2:10" x14ac:dyDescent="0.3">
      <c r="B81" s="3">
        <v>43544</v>
      </c>
      <c r="C81" s="4">
        <v>7661877</v>
      </c>
      <c r="D81" s="4">
        <v>5746408</v>
      </c>
      <c r="E81" s="4">
        <v>2341129</v>
      </c>
      <c r="F81" s="4">
        <v>5533578</v>
      </c>
      <c r="G81" s="5">
        <f t="shared" ref="G81:J81" si="74">(C81/C74)-1</f>
        <v>-2.0000020464958745E-2</v>
      </c>
      <c r="H81" s="5">
        <f t="shared" si="74"/>
        <v>-1.9999894264370766E-2</v>
      </c>
      <c r="I81" s="5">
        <f t="shared" si="74"/>
        <v>-1.9999941395793086E-2</v>
      </c>
      <c r="J81" s="5">
        <f t="shared" si="74"/>
        <v>-1.9999971663902771E-2</v>
      </c>
    </row>
    <row r="82" spans="2:10" x14ac:dyDescent="0.3">
      <c r="B82" s="3">
        <v>43545</v>
      </c>
      <c r="C82" s="4">
        <v>7818242</v>
      </c>
      <c r="D82" s="4">
        <v>5863681</v>
      </c>
      <c r="E82" s="4">
        <v>2388907</v>
      </c>
      <c r="F82" s="4">
        <v>5646508</v>
      </c>
      <c r="G82" s="5">
        <f t="shared" ref="G82:J82" si="75">(C82/C75)-1</f>
        <v>-4.7619036017596983E-2</v>
      </c>
      <c r="H82" s="5">
        <f t="shared" si="75"/>
        <v>-4.7619194570744261E-2</v>
      </c>
      <c r="I82" s="5">
        <f t="shared" si="75"/>
        <v>-4.7618914729671169E-2</v>
      </c>
      <c r="J82" s="5">
        <f t="shared" si="75"/>
        <v>-4.7618983364854484E-2</v>
      </c>
    </row>
    <row r="83" spans="2:10" x14ac:dyDescent="0.3">
      <c r="B83" s="3">
        <v>43546</v>
      </c>
      <c r="C83" s="4">
        <v>7583695</v>
      </c>
      <c r="D83" s="4">
        <v>5687771</v>
      </c>
      <c r="E83" s="4">
        <v>2317240</v>
      </c>
      <c r="F83" s="4">
        <v>5477113</v>
      </c>
      <c r="G83" s="5">
        <f t="shared" ref="G83:J83" si="76">(C83/C76)-1</f>
        <v>-2.0202039777469372E-2</v>
      </c>
      <c r="H83" s="5">
        <f t="shared" si="76"/>
        <v>-2.0202082843457703E-2</v>
      </c>
      <c r="I83" s="5">
        <f t="shared" si="76"/>
        <v>-2.0201960407912334E-2</v>
      </c>
      <c r="J83" s="5">
        <f t="shared" si="76"/>
        <v>-2.0201991290585752E-2</v>
      </c>
    </row>
    <row r="84" spans="2:10" x14ac:dyDescent="0.3">
      <c r="B84" s="3">
        <v>43547</v>
      </c>
      <c r="C84" s="4">
        <v>15998707</v>
      </c>
      <c r="D84" s="4">
        <v>11999030</v>
      </c>
      <c r="E84" s="4">
        <v>4888493</v>
      </c>
      <c r="F84" s="4">
        <v>11554621</v>
      </c>
      <c r="G84" s="5">
        <f t="shared" ref="G84:J84" si="77">(C84/C77)-1</f>
        <v>4.2105303611303935E-2</v>
      </c>
      <c r="H84" s="5">
        <f t="shared" si="77"/>
        <v>4.2105236646057032E-2</v>
      </c>
      <c r="I84" s="5">
        <f t="shared" si="77"/>
        <v>4.210529232923288E-2</v>
      </c>
      <c r="J84" s="5">
        <f t="shared" si="77"/>
        <v>4.2105228031466657E-2</v>
      </c>
    </row>
    <row r="85" spans="2:10" x14ac:dyDescent="0.3">
      <c r="B85" s="3">
        <v>43548</v>
      </c>
      <c r="C85" s="4">
        <v>16321913</v>
      </c>
      <c r="D85" s="4">
        <v>12241435</v>
      </c>
      <c r="E85" s="4">
        <v>4987251</v>
      </c>
      <c r="F85" s="4">
        <v>11788048</v>
      </c>
      <c r="G85" s="5">
        <f t="shared" ref="G85:J85" si="78">(C85/C78)-1</f>
        <v>6.3157922848533277E-2</v>
      </c>
      <c r="H85" s="5">
        <f t="shared" si="78"/>
        <v>6.3157898393647383E-2</v>
      </c>
      <c r="I85" s="5">
        <f t="shared" si="78"/>
        <v>6.3158045081430858E-2</v>
      </c>
      <c r="J85" s="5">
        <f t="shared" si="78"/>
        <v>6.3157887141938707E-2</v>
      </c>
    </row>
    <row r="86" spans="2:10" x14ac:dyDescent="0.3">
      <c r="B86" s="3">
        <v>43549</v>
      </c>
      <c r="C86" s="4">
        <v>8052789</v>
      </c>
      <c r="D86" s="4">
        <v>6039592</v>
      </c>
      <c r="E86" s="4">
        <v>2460574</v>
      </c>
      <c r="F86" s="4">
        <v>5815903</v>
      </c>
      <c r="G86" s="5">
        <f t="shared" ref="G86:J86" si="79">(C86/C79)-1</f>
        <v>0</v>
      </c>
      <c r="H86" s="5">
        <f t="shared" si="79"/>
        <v>0</v>
      </c>
      <c r="I86" s="5">
        <f t="shared" si="79"/>
        <v>0</v>
      </c>
      <c r="J86" s="5">
        <f t="shared" si="79"/>
        <v>0</v>
      </c>
    </row>
    <row r="87" spans="2:10" x14ac:dyDescent="0.3">
      <c r="B87" s="3">
        <v>43550</v>
      </c>
      <c r="C87" s="4">
        <v>7505512</v>
      </c>
      <c r="D87" s="4">
        <v>5629134</v>
      </c>
      <c r="E87" s="4">
        <v>2293351</v>
      </c>
      <c r="F87" s="4">
        <v>5420648</v>
      </c>
      <c r="G87" s="5">
        <f t="shared" ref="G87:J87" si="80">(C87/C80)-1</f>
        <v>-4.9504940464189851E-2</v>
      </c>
      <c r="H87" s="5">
        <f t="shared" si="80"/>
        <v>-4.9504940464189851E-2</v>
      </c>
      <c r="I87" s="5">
        <f t="shared" si="80"/>
        <v>-4.950480687136416E-2</v>
      </c>
      <c r="J87" s="5">
        <f t="shared" si="80"/>
        <v>-4.9504881050637994E-2</v>
      </c>
    </row>
    <row r="88" spans="2:10" x14ac:dyDescent="0.3">
      <c r="B88" s="3">
        <v>43551</v>
      </c>
      <c r="C88" s="4">
        <v>7505512</v>
      </c>
      <c r="D88" s="4">
        <v>5629134</v>
      </c>
      <c r="E88" s="4">
        <v>2293351</v>
      </c>
      <c r="F88" s="4">
        <v>5420648</v>
      </c>
      <c r="G88" s="5">
        <f t="shared" ref="G88:J88" si="81">(C88/C81)-1</f>
        <v>-2.0408184574093213E-2</v>
      </c>
      <c r="H88" s="5">
        <f t="shared" si="81"/>
        <v>-2.0408227191664796E-2</v>
      </c>
      <c r="I88" s="5">
        <f t="shared" si="81"/>
        <v>-2.0408102244686255E-2</v>
      </c>
      <c r="J88" s="5">
        <f t="shared" si="81"/>
        <v>-2.0408133760832503E-2</v>
      </c>
    </row>
    <row r="89" spans="2:10" x14ac:dyDescent="0.3">
      <c r="B89" s="3">
        <v>43552</v>
      </c>
      <c r="C89" s="4">
        <v>7740060</v>
      </c>
      <c r="D89" s="4">
        <v>5805045</v>
      </c>
      <c r="E89" s="4">
        <v>2365018</v>
      </c>
      <c r="F89" s="4">
        <v>5590043</v>
      </c>
      <c r="G89" s="5">
        <f t="shared" ref="G89:J89" si="82">(C89/C82)-1</f>
        <v>-9.9999462794833072E-3</v>
      </c>
      <c r="H89" s="5">
        <f t="shared" si="82"/>
        <v>-9.9998618615166901E-3</v>
      </c>
      <c r="I89" s="5">
        <f t="shared" si="82"/>
        <v>-9.9999706978965985E-3</v>
      </c>
      <c r="J89" s="5">
        <f t="shared" si="82"/>
        <v>-9.9999858319513857E-3</v>
      </c>
    </row>
    <row r="90" spans="2:10" x14ac:dyDescent="0.3">
      <c r="B90" s="3">
        <v>43553</v>
      </c>
      <c r="C90" s="4">
        <v>8209154</v>
      </c>
      <c r="D90" s="4">
        <v>6156866</v>
      </c>
      <c r="E90" s="4">
        <v>2508352</v>
      </c>
      <c r="F90" s="4">
        <v>5928833</v>
      </c>
      <c r="G90" s="5">
        <f t="shared" ref="G90:J90" si="83">(C90/C83)-1</f>
        <v>8.2474176506307284E-2</v>
      </c>
      <c r="H90" s="5">
        <f t="shared" si="83"/>
        <v>8.247431199322186E-2</v>
      </c>
      <c r="I90" s="5">
        <f t="shared" si="83"/>
        <v>8.2473977663081843E-2</v>
      </c>
      <c r="J90" s="5">
        <f t="shared" si="83"/>
        <v>8.2474106340329367E-2</v>
      </c>
    </row>
    <row r="91" spans="2:10" x14ac:dyDescent="0.3">
      <c r="B91" s="3">
        <v>43554</v>
      </c>
      <c r="C91" s="4">
        <v>16160310</v>
      </c>
      <c r="D91" s="4">
        <v>12120232</v>
      </c>
      <c r="E91" s="4">
        <v>4937872</v>
      </c>
      <c r="F91" s="4">
        <v>11671335</v>
      </c>
      <c r="G91" s="5">
        <f t="shared" ref="G91:J91" si="84">(C91/C84)-1</f>
        <v>1.0101003787368557E-2</v>
      </c>
      <c r="H91" s="5">
        <f t="shared" si="84"/>
        <v>1.010098316280561E-2</v>
      </c>
      <c r="I91" s="5">
        <f t="shared" si="84"/>
        <v>1.0101067956934884E-2</v>
      </c>
      <c r="J91" s="5">
        <f t="shared" si="84"/>
        <v>1.0101066923787538E-2</v>
      </c>
    </row>
    <row r="92" spans="2:10" x14ac:dyDescent="0.3">
      <c r="B92" s="3">
        <v>43555</v>
      </c>
      <c r="C92" s="4">
        <v>15352294</v>
      </c>
      <c r="D92" s="4">
        <v>11514221</v>
      </c>
      <c r="E92" s="4">
        <v>4690978</v>
      </c>
      <c r="F92" s="4">
        <v>11087768</v>
      </c>
      <c r="G92" s="5">
        <f t="shared" ref="G92:J92" si="85">(C92/C85)-1</f>
        <v>-5.9405965464955024E-2</v>
      </c>
      <c r="H92" s="5">
        <f t="shared" si="85"/>
        <v>-5.9405943829297758E-2</v>
      </c>
      <c r="I92" s="5">
        <f t="shared" si="85"/>
        <v>-5.9406073606481757E-2</v>
      </c>
      <c r="J92" s="5">
        <f t="shared" si="85"/>
        <v>-5.940593387471782E-2</v>
      </c>
    </row>
    <row r="93" spans="2:10" x14ac:dyDescent="0.3">
      <c r="B93" s="3">
        <v>43556</v>
      </c>
      <c r="C93" s="4">
        <v>7583695</v>
      </c>
      <c r="D93" s="4">
        <v>5687771</v>
      </c>
      <c r="E93" s="4">
        <v>2317240</v>
      </c>
      <c r="F93" s="4">
        <v>5477113</v>
      </c>
      <c r="G93" s="5">
        <f t="shared" ref="G93:J93" si="86">(C93/C86)-1</f>
        <v>-5.8252364491358177E-2</v>
      </c>
      <c r="H93" s="5">
        <f t="shared" si="86"/>
        <v>-5.8252444867136766E-2</v>
      </c>
      <c r="I93" s="5">
        <f t="shared" si="86"/>
        <v>-5.8252261464194932E-2</v>
      </c>
      <c r="J93" s="5">
        <f t="shared" si="86"/>
        <v>-5.825234705599458E-2</v>
      </c>
    </row>
    <row r="94" spans="2:10" x14ac:dyDescent="0.3">
      <c r="B94" s="3">
        <v>43557</v>
      </c>
      <c r="C94" s="4">
        <v>8209154</v>
      </c>
      <c r="D94" s="4">
        <v>6156866</v>
      </c>
      <c r="E94" s="4">
        <v>2508352</v>
      </c>
      <c r="F94" s="4">
        <v>5928833</v>
      </c>
      <c r="G94" s="5">
        <f t="shared" ref="G94:J94" si="87">(C94/C87)-1</f>
        <v>9.3750033308853453E-2</v>
      </c>
      <c r="H94" s="5">
        <f t="shared" si="87"/>
        <v>9.3750122132463032E-2</v>
      </c>
      <c r="I94" s="5">
        <f t="shared" si="87"/>
        <v>9.3749713846681182E-2</v>
      </c>
      <c r="J94" s="5">
        <f t="shared" si="87"/>
        <v>9.3749861640158194E-2</v>
      </c>
    </row>
    <row r="95" spans="2:10" x14ac:dyDescent="0.3">
      <c r="B95" s="3">
        <v>43558</v>
      </c>
      <c r="C95" s="4">
        <v>8052789</v>
      </c>
      <c r="D95" s="4">
        <v>6039592</v>
      </c>
      <c r="E95" s="4">
        <v>2460574</v>
      </c>
      <c r="F95" s="4">
        <v>5815903</v>
      </c>
      <c r="G95" s="5">
        <f t="shared" ref="G95:J95" si="88">(C95/C88)-1</f>
        <v>7.2916677769617744E-2</v>
      </c>
      <c r="H95" s="5">
        <f t="shared" si="88"/>
        <v>7.2916722181422644E-2</v>
      </c>
      <c r="I95" s="5">
        <f t="shared" si="88"/>
        <v>7.2916444102974154E-2</v>
      </c>
      <c r="J95" s="5">
        <f t="shared" si="88"/>
        <v>7.2916559053456398E-2</v>
      </c>
    </row>
    <row r="96" spans="2:10" x14ac:dyDescent="0.3">
      <c r="B96" s="3">
        <v>43559</v>
      </c>
      <c r="C96" s="4">
        <v>7974607</v>
      </c>
      <c r="D96" s="4">
        <v>5980955</v>
      </c>
      <c r="E96" s="4">
        <v>2436685</v>
      </c>
      <c r="F96" s="4">
        <v>5759438</v>
      </c>
      <c r="G96" s="5">
        <f t="shared" ref="G96:J96" si="89">(C96/C89)-1</f>
        <v>3.0302995067221783E-2</v>
      </c>
      <c r="H96" s="5">
        <f t="shared" si="89"/>
        <v>3.0302952001233452E-2</v>
      </c>
      <c r="I96" s="5">
        <f t="shared" si="89"/>
        <v>3.0302940611868445E-2</v>
      </c>
      <c r="J96" s="5">
        <f t="shared" si="89"/>
        <v>3.0302986935878629E-2</v>
      </c>
    </row>
    <row r="97" spans="2:10" x14ac:dyDescent="0.3">
      <c r="B97" s="3">
        <v>43560</v>
      </c>
      <c r="C97" s="4">
        <v>8130972</v>
      </c>
      <c r="D97" s="4">
        <v>6098229</v>
      </c>
      <c r="E97" s="4">
        <v>2484463</v>
      </c>
      <c r="F97" s="4">
        <v>5872368</v>
      </c>
      <c r="G97" s="5">
        <f t="shared" ref="G97:J97" si="90">(C97/C90)-1</f>
        <v>-9.5237584774265915E-3</v>
      </c>
      <c r="H97" s="5">
        <f t="shared" si="90"/>
        <v>-9.5238389141488744E-3</v>
      </c>
      <c r="I97" s="5">
        <f t="shared" si="90"/>
        <v>-9.523782945934256E-3</v>
      </c>
      <c r="J97" s="5">
        <f t="shared" si="90"/>
        <v>-9.5237966729708745E-3</v>
      </c>
    </row>
    <row r="98" spans="2:10" x14ac:dyDescent="0.3">
      <c r="B98" s="3">
        <v>43561</v>
      </c>
      <c r="C98" s="4">
        <v>16806722</v>
      </c>
      <c r="D98" s="4">
        <v>12605042</v>
      </c>
      <c r="E98" s="4">
        <v>5135387</v>
      </c>
      <c r="F98" s="4">
        <v>12138188</v>
      </c>
      <c r="G98" s="5">
        <f t="shared" ref="G98:J98" si="91">(C98/C91)-1</f>
        <v>3.9999975247999586E-2</v>
      </c>
      <c r="H98" s="5">
        <f t="shared" si="91"/>
        <v>4.0000059404803556E-2</v>
      </c>
      <c r="I98" s="5">
        <f t="shared" si="91"/>
        <v>4.0000024301966475E-2</v>
      </c>
      <c r="J98" s="5">
        <f t="shared" si="91"/>
        <v>3.9999965727999465E-2</v>
      </c>
    </row>
    <row r="99" spans="2:10" x14ac:dyDescent="0.3">
      <c r="B99" s="3">
        <v>43562</v>
      </c>
      <c r="C99" s="4">
        <v>15513897</v>
      </c>
      <c r="D99" s="4">
        <v>11635423</v>
      </c>
      <c r="E99" s="4">
        <v>4740357</v>
      </c>
      <c r="F99" s="4">
        <v>11204481</v>
      </c>
      <c r="G99" s="5">
        <f t="shared" ref="G99:J99" si="92">(C99/C92)-1</f>
        <v>1.052630961861456E-2</v>
      </c>
      <c r="H99" s="5">
        <f t="shared" si="92"/>
        <v>1.052628744923334E-2</v>
      </c>
      <c r="I99" s="5">
        <f t="shared" si="92"/>
        <v>1.0526376376098989E-2</v>
      </c>
      <c r="J99" s="5">
        <f t="shared" si="92"/>
        <v>1.0526284460497415E-2</v>
      </c>
    </row>
    <row r="100" spans="2:10" x14ac:dyDescent="0.3">
      <c r="B100" s="3">
        <v>43563</v>
      </c>
      <c r="C100" s="4">
        <v>7740060</v>
      </c>
      <c r="D100" s="4">
        <v>5805045</v>
      </c>
      <c r="E100" s="4">
        <v>2365018</v>
      </c>
      <c r="F100" s="4">
        <v>5590043</v>
      </c>
      <c r="G100" s="5">
        <f t="shared" ref="G100:J100" si="93">(C100/C93)-1</f>
        <v>2.0618577092037516E-2</v>
      </c>
      <c r="H100" s="5">
        <f t="shared" si="93"/>
        <v>2.0618621952255056E-2</v>
      </c>
      <c r="I100" s="5">
        <f t="shared" si="93"/>
        <v>2.0618494415770572E-2</v>
      </c>
      <c r="J100" s="5">
        <f t="shared" si="93"/>
        <v>2.0618526585082231E-2</v>
      </c>
    </row>
    <row r="101" spans="2:10" x14ac:dyDescent="0.3">
      <c r="B101" s="3">
        <v>43564</v>
      </c>
      <c r="C101" s="4">
        <v>7818242</v>
      </c>
      <c r="D101" s="4">
        <v>5863681</v>
      </c>
      <c r="E101" s="4">
        <v>2388907</v>
      </c>
      <c r="F101" s="4">
        <v>5646508</v>
      </c>
      <c r="G101" s="5">
        <f t="shared" ref="G101:J101" si="94">(C101/C94)-1</f>
        <v>-4.7619036017596983E-2</v>
      </c>
      <c r="H101" s="5">
        <f t="shared" si="94"/>
        <v>-4.7619194570744261E-2</v>
      </c>
      <c r="I101" s="5">
        <f t="shared" si="94"/>
        <v>-4.7618914729671169E-2</v>
      </c>
      <c r="J101" s="5">
        <f t="shared" si="94"/>
        <v>-4.7618983364854484E-2</v>
      </c>
    </row>
    <row r="102" spans="2:10" x14ac:dyDescent="0.3">
      <c r="B102" s="3">
        <v>43565</v>
      </c>
      <c r="C102" s="4">
        <v>7740060</v>
      </c>
      <c r="D102" s="4">
        <v>5805045</v>
      </c>
      <c r="E102" s="4">
        <v>2365018</v>
      </c>
      <c r="F102" s="4">
        <v>5590043</v>
      </c>
      <c r="G102" s="5">
        <f t="shared" ref="G102:J102" si="95">(C102/C95)-1</f>
        <v>-3.8834868267379141E-2</v>
      </c>
      <c r="H102" s="5">
        <f t="shared" si="95"/>
        <v>-3.8834908053391737E-2</v>
      </c>
      <c r="I102" s="5">
        <f t="shared" si="95"/>
        <v>-3.8834840976129992E-2</v>
      </c>
      <c r="J102" s="5">
        <f t="shared" si="95"/>
        <v>-3.8834898037329757E-2</v>
      </c>
    </row>
    <row r="103" spans="2:10" x14ac:dyDescent="0.3">
      <c r="B103" s="3">
        <v>43566</v>
      </c>
      <c r="C103" s="4">
        <v>7427330</v>
      </c>
      <c r="D103" s="4">
        <v>5570497</v>
      </c>
      <c r="E103" s="4">
        <v>2269462</v>
      </c>
      <c r="F103" s="4">
        <v>5364183</v>
      </c>
      <c r="G103" s="5">
        <f t="shared" ref="G103:J103" si="96">(C103/C96)-1</f>
        <v>-6.8627457127354408E-2</v>
      </c>
      <c r="H103" s="5">
        <f t="shared" si="96"/>
        <v>-6.8627501795281876E-2</v>
      </c>
      <c r="I103" s="5">
        <f t="shared" si="96"/>
        <v>-6.8627253830511492E-2</v>
      </c>
      <c r="J103" s="5">
        <f t="shared" si="96"/>
        <v>-6.8627355655187183E-2</v>
      </c>
    </row>
    <row r="104" spans="2:10" x14ac:dyDescent="0.3">
      <c r="B104" s="3">
        <v>43567</v>
      </c>
      <c r="C104" s="4">
        <v>7427330</v>
      </c>
      <c r="D104" s="4">
        <v>5570497</v>
      </c>
      <c r="E104" s="4">
        <v>2269462</v>
      </c>
      <c r="F104" s="4">
        <v>5364183</v>
      </c>
      <c r="G104" s="5">
        <f t="shared" ref="G104:J104" si="97">(C104/C97)-1</f>
        <v>-8.6538485189716519E-2</v>
      </c>
      <c r="H104" s="5">
        <f t="shared" si="97"/>
        <v>-8.6538567180733938E-2</v>
      </c>
      <c r="I104" s="5">
        <f t="shared" si="97"/>
        <v>-8.6538217715457999E-2</v>
      </c>
      <c r="J104" s="5">
        <f t="shared" si="97"/>
        <v>-8.6538343646038518E-2</v>
      </c>
    </row>
    <row r="105" spans="2:10" x14ac:dyDescent="0.3">
      <c r="B105" s="3">
        <v>43568</v>
      </c>
      <c r="C105" s="4">
        <v>15513897</v>
      </c>
      <c r="D105" s="4">
        <v>11635423</v>
      </c>
      <c r="E105" s="4">
        <v>4740357</v>
      </c>
      <c r="F105" s="4">
        <v>11204481</v>
      </c>
      <c r="G105" s="5">
        <f t="shared" ref="G105:J105" si="98">(C105/C98)-1</f>
        <v>-7.6923090653846726E-2</v>
      </c>
      <c r="H105" s="5">
        <f t="shared" si="98"/>
        <v>-7.6923107435897475E-2</v>
      </c>
      <c r="I105" s="5">
        <f t="shared" si="98"/>
        <v>-7.6923121860144161E-2</v>
      </c>
      <c r="J105" s="5">
        <f t="shared" si="98"/>
        <v>-7.69230959349122E-2</v>
      </c>
    </row>
    <row r="106" spans="2:10" x14ac:dyDescent="0.3">
      <c r="B106" s="3">
        <v>43569</v>
      </c>
      <c r="C106" s="4">
        <v>16806722</v>
      </c>
      <c r="D106" s="4">
        <v>12605042</v>
      </c>
      <c r="E106" s="4">
        <v>5135387</v>
      </c>
      <c r="F106" s="4">
        <v>12138188</v>
      </c>
      <c r="G106" s="5">
        <f t="shared" ref="G106:J106" si="99">(C106/C99)-1</f>
        <v>8.3333349447917593E-2</v>
      </c>
      <c r="H106" s="5">
        <f t="shared" si="99"/>
        <v>8.3333369143519853E-2</v>
      </c>
      <c r="I106" s="5">
        <f t="shared" si="99"/>
        <v>8.3333386071977378E-2</v>
      </c>
      <c r="J106" s="5">
        <f t="shared" si="99"/>
        <v>8.3333355645834883E-2</v>
      </c>
    </row>
    <row r="107" spans="2:10" x14ac:dyDescent="0.3">
      <c r="B107" s="3">
        <v>43570</v>
      </c>
      <c r="C107" s="4">
        <v>7583695</v>
      </c>
      <c r="D107" s="4">
        <v>5687771</v>
      </c>
      <c r="E107" s="4">
        <v>2317240</v>
      </c>
      <c r="F107" s="4">
        <v>5477113</v>
      </c>
      <c r="G107" s="5">
        <f t="shared" ref="G107:J107" si="100">(C107/C100)-1</f>
        <v>-2.0202039777469372E-2</v>
      </c>
      <c r="H107" s="5">
        <f t="shared" si="100"/>
        <v>-2.0202082843457703E-2</v>
      </c>
      <c r="I107" s="5">
        <f t="shared" si="100"/>
        <v>-2.0201960407912334E-2</v>
      </c>
      <c r="J107" s="5">
        <f t="shared" si="100"/>
        <v>-2.0201991290585752E-2</v>
      </c>
    </row>
    <row r="108" spans="2:10" x14ac:dyDescent="0.3">
      <c r="B108" s="3">
        <v>43571</v>
      </c>
      <c r="C108" s="4">
        <v>8130972</v>
      </c>
      <c r="D108" s="4">
        <v>6098229</v>
      </c>
      <c r="E108" s="4">
        <v>2484463</v>
      </c>
      <c r="F108" s="4">
        <v>5872368</v>
      </c>
      <c r="G108" s="5">
        <f t="shared" ref="G108:J108" si="101">(C108/C101)-1</f>
        <v>4.0000040929917491E-2</v>
      </c>
      <c r="H108" s="5">
        <f t="shared" si="101"/>
        <v>4.0000129611416524E-2</v>
      </c>
      <c r="I108" s="5">
        <f t="shared" si="101"/>
        <v>3.9999882791586172E-2</v>
      </c>
      <c r="J108" s="5">
        <f t="shared" si="101"/>
        <v>3.9999943327805543E-2</v>
      </c>
    </row>
    <row r="109" spans="2:10" x14ac:dyDescent="0.3">
      <c r="B109" s="3">
        <v>43572</v>
      </c>
      <c r="C109" s="4">
        <v>7896424</v>
      </c>
      <c r="D109" s="4">
        <v>5922318</v>
      </c>
      <c r="E109" s="4">
        <v>2412796</v>
      </c>
      <c r="F109" s="4">
        <v>5702973</v>
      </c>
      <c r="G109" s="5">
        <f t="shared" ref="G109:J109" si="102">(C109/C102)-1</f>
        <v>2.0201910579504601E-2</v>
      </c>
      <c r="H109" s="5">
        <f t="shared" si="102"/>
        <v>2.0201910579504601E-2</v>
      </c>
      <c r="I109" s="5">
        <f t="shared" si="102"/>
        <v>2.0201960407912223E-2</v>
      </c>
      <c r="J109" s="5">
        <f t="shared" si="102"/>
        <v>2.0201991290585752E-2</v>
      </c>
    </row>
    <row r="110" spans="2:10" x14ac:dyDescent="0.3">
      <c r="B110" s="3">
        <v>43573</v>
      </c>
      <c r="C110" s="4">
        <v>8209154</v>
      </c>
      <c r="D110" s="4">
        <v>6156866</v>
      </c>
      <c r="E110" s="4">
        <v>2508352</v>
      </c>
      <c r="F110" s="4">
        <v>5928833</v>
      </c>
      <c r="G110" s="5">
        <f t="shared" ref="G110:J110" si="103">(C110/C103)-1</f>
        <v>0.10526312954991912</v>
      </c>
      <c r="H110" s="5">
        <f t="shared" si="103"/>
        <v>0.10526331851538551</v>
      </c>
      <c r="I110" s="5">
        <f t="shared" si="103"/>
        <v>0.10526283321774055</v>
      </c>
      <c r="J110" s="5">
        <f t="shared" si="103"/>
        <v>0.10526300090805996</v>
      </c>
    </row>
    <row r="111" spans="2:10" x14ac:dyDescent="0.3">
      <c r="B111" s="3">
        <v>43574</v>
      </c>
      <c r="C111" s="4">
        <v>7974607</v>
      </c>
      <c r="D111" s="4">
        <v>5980955</v>
      </c>
      <c r="E111" s="4">
        <v>2436685</v>
      </c>
      <c r="F111" s="4">
        <v>5759438</v>
      </c>
      <c r="G111" s="5">
        <f t="shared" ref="G111:J111" si="104">(C111/C104)-1</f>
        <v>7.3684217612520309E-2</v>
      </c>
      <c r="H111" s="5">
        <f t="shared" si="104"/>
        <v>7.3684269105611211E-2</v>
      </c>
      <c r="I111" s="5">
        <f t="shared" si="104"/>
        <v>7.3683983252418317E-2</v>
      </c>
      <c r="J111" s="5">
        <f t="shared" si="104"/>
        <v>7.3684100635641903E-2</v>
      </c>
    </row>
    <row r="112" spans="2:10" x14ac:dyDescent="0.3">
      <c r="B112" s="3">
        <v>43575</v>
      </c>
      <c r="C112" s="4">
        <v>15998707</v>
      </c>
      <c r="D112" s="4">
        <v>11999030</v>
      </c>
      <c r="E112" s="4">
        <v>4888493</v>
      </c>
      <c r="F112" s="4">
        <v>11554621</v>
      </c>
      <c r="G112" s="5">
        <f t="shared" ref="G112:J112" si="105">(C112/C105)-1</f>
        <v>3.1250046329429626E-2</v>
      </c>
      <c r="H112" s="5">
        <f t="shared" si="105"/>
        <v>3.1250002685764056E-2</v>
      </c>
      <c r="I112" s="5">
        <f t="shared" si="105"/>
        <v>3.1249967038347481E-2</v>
      </c>
      <c r="J112" s="5">
        <f t="shared" si="105"/>
        <v>3.1249997210937241E-2</v>
      </c>
    </row>
    <row r="113" spans="2:10" x14ac:dyDescent="0.3">
      <c r="B113" s="3">
        <v>43576</v>
      </c>
      <c r="C113" s="4">
        <v>16806722</v>
      </c>
      <c r="D113" s="4">
        <v>12605042</v>
      </c>
      <c r="E113" s="4">
        <v>5135387</v>
      </c>
      <c r="F113" s="4">
        <v>12138188</v>
      </c>
      <c r="G113" s="5">
        <f t="shared" ref="G113:J113" si="106">(C113/C106)-1</f>
        <v>0</v>
      </c>
      <c r="H113" s="5">
        <f t="shared" si="106"/>
        <v>0</v>
      </c>
      <c r="I113" s="5">
        <f t="shared" si="106"/>
        <v>0</v>
      </c>
      <c r="J113" s="5">
        <f t="shared" si="106"/>
        <v>0</v>
      </c>
    </row>
    <row r="114" spans="2:10" x14ac:dyDescent="0.3">
      <c r="B114" s="3">
        <v>43577</v>
      </c>
      <c r="C114" s="4">
        <v>7505512</v>
      </c>
      <c r="D114" s="4">
        <v>5629134</v>
      </c>
      <c r="E114" s="4">
        <v>2293351</v>
      </c>
      <c r="F114" s="4">
        <v>5420648</v>
      </c>
      <c r="G114" s="5">
        <f t="shared" ref="G114:J114" si="107">(C114/C107)-1</f>
        <v>-1.0309354476940369E-2</v>
      </c>
      <c r="H114" s="5">
        <f t="shared" si="107"/>
        <v>-1.0309310976127528E-2</v>
      </c>
      <c r="I114" s="5">
        <f t="shared" si="107"/>
        <v>-1.0309247207885286E-2</v>
      </c>
      <c r="J114" s="5">
        <f t="shared" si="107"/>
        <v>-1.0309263292541115E-2</v>
      </c>
    </row>
    <row r="115" spans="2:10" x14ac:dyDescent="0.3">
      <c r="B115" s="3">
        <v>43578</v>
      </c>
      <c r="C115" s="4">
        <v>7427330</v>
      </c>
      <c r="D115" s="4">
        <v>5570497</v>
      </c>
      <c r="E115" s="4">
        <v>2269462</v>
      </c>
      <c r="F115" s="4">
        <v>5364183</v>
      </c>
      <c r="G115" s="5">
        <f t="shared" ref="G115:J115" si="108">(C115/C108)-1</f>
        <v>-8.6538485189716519E-2</v>
      </c>
      <c r="H115" s="5">
        <f t="shared" si="108"/>
        <v>-8.6538567180733938E-2</v>
      </c>
      <c r="I115" s="5">
        <f t="shared" si="108"/>
        <v>-8.6538217715457999E-2</v>
      </c>
      <c r="J115" s="5">
        <f t="shared" si="108"/>
        <v>-8.6538343646038518E-2</v>
      </c>
    </row>
    <row r="116" spans="2:10" x14ac:dyDescent="0.3">
      <c r="B116" s="3">
        <v>43579</v>
      </c>
      <c r="C116" s="4">
        <v>7818242</v>
      </c>
      <c r="D116" s="4">
        <v>5863681</v>
      </c>
      <c r="E116" s="4">
        <v>2388907</v>
      </c>
      <c r="F116" s="4">
        <v>5646508</v>
      </c>
      <c r="G116" s="5">
        <f t="shared" ref="G116:J116" si="109">(C116/C109)-1</f>
        <v>-9.9009374369968262E-3</v>
      </c>
      <c r="H116" s="5">
        <f t="shared" si="109"/>
        <v>-9.9010218633988067E-3</v>
      </c>
      <c r="I116" s="5">
        <f t="shared" si="109"/>
        <v>-9.9009613742728764E-3</v>
      </c>
      <c r="J116" s="5">
        <f t="shared" si="109"/>
        <v>-9.9009762101276433E-3</v>
      </c>
    </row>
    <row r="117" spans="2:10" x14ac:dyDescent="0.3">
      <c r="B117" s="3">
        <v>43580</v>
      </c>
      <c r="C117" s="4">
        <v>8209154</v>
      </c>
      <c r="D117" s="4">
        <v>6156866</v>
      </c>
      <c r="E117" s="4">
        <v>2508352</v>
      </c>
      <c r="F117" s="4">
        <v>5928833</v>
      </c>
      <c r="G117" s="5">
        <f t="shared" ref="G117:J117" si="110">(C117/C110)-1</f>
        <v>0</v>
      </c>
      <c r="H117" s="5">
        <f t="shared" si="110"/>
        <v>0</v>
      </c>
      <c r="I117" s="5">
        <f t="shared" si="110"/>
        <v>0</v>
      </c>
      <c r="J117" s="5">
        <f t="shared" si="110"/>
        <v>0</v>
      </c>
    </row>
    <row r="118" spans="2:10" x14ac:dyDescent="0.3">
      <c r="B118" s="3">
        <v>43581</v>
      </c>
      <c r="C118" s="4">
        <v>7974607</v>
      </c>
      <c r="D118" s="4">
        <v>5980955</v>
      </c>
      <c r="E118" s="4">
        <v>2436685</v>
      </c>
      <c r="F118" s="4">
        <v>5759438</v>
      </c>
      <c r="G118" s="5">
        <f t="shared" ref="G118:J118" si="111">(C118/C111)-1</f>
        <v>0</v>
      </c>
      <c r="H118" s="5">
        <f t="shared" si="111"/>
        <v>0</v>
      </c>
      <c r="I118" s="5">
        <f t="shared" si="111"/>
        <v>0</v>
      </c>
      <c r="J118" s="5">
        <f t="shared" si="111"/>
        <v>0</v>
      </c>
    </row>
    <row r="119" spans="2:10" x14ac:dyDescent="0.3">
      <c r="B119" s="3">
        <v>43582</v>
      </c>
      <c r="C119" s="4">
        <v>16968325</v>
      </c>
      <c r="D119" s="4">
        <v>12726244</v>
      </c>
      <c r="E119" s="4">
        <v>5184766</v>
      </c>
      <c r="F119" s="4">
        <v>12254901</v>
      </c>
      <c r="G119" s="5">
        <f t="shared" ref="G119:J119" si="112">(C119/C112)-1</f>
        <v>6.0606022724211339E-2</v>
      </c>
      <c r="H119" s="5">
        <f t="shared" si="112"/>
        <v>6.0606065656974017E-2</v>
      </c>
      <c r="I119" s="5">
        <f t="shared" si="112"/>
        <v>6.0606203179589313E-2</v>
      </c>
      <c r="J119" s="5">
        <f t="shared" si="112"/>
        <v>6.060605536088115E-2</v>
      </c>
    </row>
    <row r="120" spans="2:10" x14ac:dyDescent="0.3">
      <c r="B120" s="3">
        <v>43583</v>
      </c>
      <c r="C120" s="4">
        <v>16645119</v>
      </c>
      <c r="D120" s="4">
        <v>12483839</v>
      </c>
      <c r="E120" s="4">
        <v>5086008</v>
      </c>
      <c r="F120" s="4">
        <v>12021475</v>
      </c>
      <c r="G120" s="5">
        <f t="shared" ref="G120:J120" si="113">(C120/C113)-1</f>
        <v>-9.6153788942305862E-3</v>
      </c>
      <c r="H120" s="5">
        <f t="shared" si="113"/>
        <v>-9.6154380128206096E-3</v>
      </c>
      <c r="I120" s="5">
        <f t="shared" si="113"/>
        <v>-9.6154389143408014E-3</v>
      </c>
      <c r="J120" s="5">
        <f t="shared" si="113"/>
        <v>-9.6153560976317554E-3</v>
      </c>
    </row>
    <row r="121" spans="2:10" x14ac:dyDescent="0.3">
      <c r="B121" s="3">
        <v>43584</v>
      </c>
      <c r="C121" s="4">
        <v>7427330</v>
      </c>
      <c r="D121" s="4">
        <v>5570497</v>
      </c>
      <c r="E121" s="4">
        <v>2269462</v>
      </c>
      <c r="F121" s="4">
        <v>5364183</v>
      </c>
      <c r="G121" s="5">
        <f t="shared" ref="G121:J121" si="114">(C121/C114)-1</f>
        <v>-1.0416611151910726E-2</v>
      </c>
      <c r="H121" s="5">
        <f t="shared" si="114"/>
        <v>-1.0416699975520194E-2</v>
      </c>
      <c r="I121" s="5">
        <f t="shared" si="114"/>
        <v>-1.0416634871853403E-2</v>
      </c>
      <c r="J121" s="5">
        <f t="shared" si="114"/>
        <v>-1.0416651293350898E-2</v>
      </c>
    </row>
    <row r="122" spans="2:10" x14ac:dyDescent="0.3">
      <c r="B122" s="3">
        <v>43585</v>
      </c>
      <c r="C122" s="4">
        <v>7583695</v>
      </c>
      <c r="D122" s="4">
        <v>5687771</v>
      </c>
      <c r="E122" s="4">
        <v>2317240</v>
      </c>
      <c r="F122" s="4">
        <v>5477113</v>
      </c>
      <c r="G122" s="5">
        <f t="shared" ref="G122:J122" si="115">(C122/C115)-1</f>
        <v>2.1052652837560748E-2</v>
      </c>
      <c r="H122" s="5">
        <f t="shared" si="115"/>
        <v>2.1052699606516345E-2</v>
      </c>
      <c r="I122" s="5">
        <f t="shared" si="115"/>
        <v>2.1052566643548154E-2</v>
      </c>
      <c r="J122" s="5">
        <f t="shared" si="115"/>
        <v>2.1052600181612036E-2</v>
      </c>
    </row>
    <row r="123" spans="2:10" x14ac:dyDescent="0.3">
      <c r="B123" s="3">
        <v>43586</v>
      </c>
      <c r="C123" s="4">
        <v>8209154</v>
      </c>
      <c r="D123" s="4">
        <v>6156866</v>
      </c>
      <c r="E123" s="4">
        <v>2508352</v>
      </c>
      <c r="F123" s="4">
        <v>5928833</v>
      </c>
      <c r="G123" s="5">
        <f t="shared" ref="G123:J123" si="116">(C123/C116)-1</f>
        <v>4.9999987209400798E-2</v>
      </c>
      <c r="H123" s="5">
        <f t="shared" si="116"/>
        <v>5.0000162014270488E-2</v>
      </c>
      <c r="I123" s="5">
        <f t="shared" si="116"/>
        <v>4.9999853489482771E-2</v>
      </c>
      <c r="J123" s="5">
        <f t="shared" si="116"/>
        <v>4.9999929159756817E-2</v>
      </c>
    </row>
    <row r="124" spans="2:10" x14ac:dyDescent="0.3">
      <c r="B124" s="3">
        <v>43587</v>
      </c>
      <c r="C124" s="4">
        <v>7661877</v>
      </c>
      <c r="D124" s="4">
        <v>5746408</v>
      </c>
      <c r="E124" s="4">
        <v>2341129</v>
      </c>
      <c r="F124" s="4">
        <v>5533578</v>
      </c>
      <c r="G124" s="5">
        <f t="shared" ref="G124:J124" si="117">(C124/C117)-1</f>
        <v>-6.6666674787682179E-2</v>
      </c>
      <c r="H124" s="5">
        <f t="shared" si="117"/>
        <v>-6.6666709978745686E-2</v>
      </c>
      <c r="I124" s="5">
        <f t="shared" si="117"/>
        <v>-6.666648062153957E-2</v>
      </c>
      <c r="J124" s="5">
        <f t="shared" si="117"/>
        <v>-6.6666576710796233E-2</v>
      </c>
    </row>
    <row r="125" spans="2:10" x14ac:dyDescent="0.3">
      <c r="B125" s="3">
        <v>43588</v>
      </c>
      <c r="C125" s="4">
        <v>7505512</v>
      </c>
      <c r="D125" s="4">
        <v>5629134</v>
      </c>
      <c r="E125" s="4">
        <v>2293351</v>
      </c>
      <c r="F125" s="4">
        <v>5420648</v>
      </c>
      <c r="G125" s="5">
        <f t="shared" ref="G125:J125" si="118">(C125/C118)-1</f>
        <v>-5.8823588422601936E-2</v>
      </c>
      <c r="H125" s="5">
        <f t="shared" si="118"/>
        <v>-5.8823549082044568E-2</v>
      </c>
      <c r="I125" s="5">
        <f t="shared" si="118"/>
        <v>-5.8823360426152771E-2</v>
      </c>
      <c r="J125" s="5">
        <f t="shared" si="118"/>
        <v>-5.8823447704446141E-2</v>
      </c>
    </row>
    <row r="126" spans="2:10" x14ac:dyDescent="0.3">
      <c r="B126" s="3">
        <v>43589</v>
      </c>
      <c r="C126" s="4">
        <v>15513897</v>
      </c>
      <c r="D126" s="4">
        <v>11635423</v>
      </c>
      <c r="E126" s="4">
        <v>4740357</v>
      </c>
      <c r="F126" s="4">
        <v>11204481</v>
      </c>
      <c r="G126" s="5">
        <f t="shared" ref="G126:J126" si="119">(C126/C119)-1</f>
        <v>-8.5714294133333757E-2</v>
      </c>
      <c r="H126" s="5">
        <f t="shared" si="119"/>
        <v>-8.5714292449523999E-2</v>
      </c>
      <c r="I126" s="5">
        <f t="shared" si="119"/>
        <v>-8.5714379395328555E-2</v>
      </c>
      <c r="J126" s="5">
        <f t="shared" si="119"/>
        <v>-8.5714278719999482E-2</v>
      </c>
    </row>
    <row r="127" spans="2:10" x14ac:dyDescent="0.3">
      <c r="B127" s="3">
        <v>43590</v>
      </c>
      <c r="C127" s="4">
        <v>15837104</v>
      </c>
      <c r="D127" s="4">
        <v>11877828</v>
      </c>
      <c r="E127" s="4">
        <v>4839115</v>
      </c>
      <c r="F127" s="4">
        <v>11437908</v>
      </c>
      <c r="G127" s="5">
        <f t="shared" ref="G127:J127" si="120">(C127/C120)-1</f>
        <v>-4.8543660156469937E-2</v>
      </c>
      <c r="H127" s="5">
        <f t="shared" si="120"/>
        <v>-4.8543641102708923E-2</v>
      </c>
      <c r="I127" s="5">
        <f t="shared" si="120"/>
        <v>-4.8543572876802443E-2</v>
      </c>
      <c r="J127" s="5">
        <f t="shared" si="120"/>
        <v>-4.8543710318409317E-2</v>
      </c>
    </row>
    <row r="128" spans="2:10" x14ac:dyDescent="0.3">
      <c r="B128" s="3">
        <v>43591</v>
      </c>
      <c r="C128" s="4">
        <v>7818242</v>
      </c>
      <c r="D128" s="4">
        <v>5863681</v>
      </c>
      <c r="E128" s="4">
        <v>2388907</v>
      </c>
      <c r="F128" s="4">
        <v>5646508</v>
      </c>
      <c r="G128" s="5">
        <f t="shared" ref="G128:J128" si="121">(C128/C121)-1</f>
        <v>5.2631564774959561E-2</v>
      </c>
      <c r="H128" s="5">
        <f t="shared" si="121"/>
        <v>5.2631569499094866E-2</v>
      </c>
      <c r="I128" s="5">
        <f t="shared" si="121"/>
        <v>5.2631416608870385E-2</v>
      </c>
      <c r="J128" s="5">
        <f t="shared" si="121"/>
        <v>5.2631500454030089E-2</v>
      </c>
    </row>
    <row r="129" spans="2:10" x14ac:dyDescent="0.3">
      <c r="B129" s="3">
        <v>43592</v>
      </c>
      <c r="C129" s="4">
        <v>7974607</v>
      </c>
      <c r="D129" s="4">
        <v>5980955</v>
      </c>
      <c r="E129" s="4">
        <v>2436685</v>
      </c>
      <c r="F129" s="4">
        <v>5759438</v>
      </c>
      <c r="G129" s="5">
        <f t="shared" ref="G129:J129" si="122">(C129/C122)-1</f>
        <v>5.15463767991724E-2</v>
      </c>
      <c r="H129" s="5">
        <f t="shared" si="122"/>
        <v>5.1546379064839387E-2</v>
      </c>
      <c r="I129" s="5">
        <f t="shared" si="122"/>
        <v>5.1546236039426319E-2</v>
      </c>
      <c r="J129" s="5">
        <f t="shared" si="122"/>
        <v>5.154631646270591E-2</v>
      </c>
    </row>
    <row r="130" spans="2:10" x14ac:dyDescent="0.3">
      <c r="B130" s="3">
        <v>43593</v>
      </c>
      <c r="C130" s="4">
        <v>8209154</v>
      </c>
      <c r="D130" s="4">
        <v>6156866</v>
      </c>
      <c r="E130" s="4">
        <v>2508352</v>
      </c>
      <c r="F130" s="4">
        <v>5928833</v>
      </c>
      <c r="G130" s="5">
        <f t="shared" ref="G130:J130" si="123">(C130/C123)-1</f>
        <v>0</v>
      </c>
      <c r="H130" s="5">
        <f t="shared" si="123"/>
        <v>0</v>
      </c>
      <c r="I130" s="5">
        <f t="shared" si="123"/>
        <v>0</v>
      </c>
      <c r="J130" s="5">
        <f t="shared" si="123"/>
        <v>0</v>
      </c>
    </row>
    <row r="131" spans="2:10" x14ac:dyDescent="0.3">
      <c r="B131" s="3">
        <v>43594</v>
      </c>
      <c r="C131" s="4">
        <v>7583695</v>
      </c>
      <c r="D131" s="4">
        <v>5687771</v>
      </c>
      <c r="E131" s="4">
        <v>2317240</v>
      </c>
      <c r="F131" s="4">
        <v>5477113</v>
      </c>
      <c r="G131" s="5">
        <f t="shared" ref="G131:J131" si="124">(C131/C124)-1</f>
        <v>-1.0204027028886009E-2</v>
      </c>
      <c r="H131" s="5">
        <f t="shared" si="124"/>
        <v>-1.0204113595832398E-2</v>
      </c>
      <c r="I131" s="5">
        <f t="shared" si="124"/>
        <v>-1.0204051122343127E-2</v>
      </c>
      <c r="J131" s="5">
        <f t="shared" si="124"/>
        <v>-1.0204066880416196E-2</v>
      </c>
    </row>
    <row r="132" spans="2:10" x14ac:dyDescent="0.3">
      <c r="B132" s="3">
        <v>43595</v>
      </c>
      <c r="C132" s="4">
        <v>7583695</v>
      </c>
      <c r="D132" s="4">
        <v>5687771</v>
      </c>
      <c r="E132" s="4">
        <v>2317240</v>
      </c>
      <c r="F132" s="4">
        <v>5477113</v>
      </c>
      <c r="G132" s="5">
        <f t="shared" ref="G132:J132" si="125">(C132/C125)-1</f>
        <v>1.0416744387324872E-2</v>
      </c>
      <c r="H132" s="5">
        <f t="shared" si="125"/>
        <v>1.0416699975520194E-2</v>
      </c>
      <c r="I132" s="5">
        <f t="shared" si="125"/>
        <v>1.0416634871853514E-2</v>
      </c>
      <c r="J132" s="5">
        <f t="shared" si="125"/>
        <v>1.0416651293351009E-2</v>
      </c>
    </row>
    <row r="133" spans="2:10" x14ac:dyDescent="0.3">
      <c r="B133" s="3">
        <v>43596</v>
      </c>
      <c r="C133" s="4">
        <v>16483516</v>
      </c>
      <c r="D133" s="4">
        <v>12362637</v>
      </c>
      <c r="E133" s="4">
        <v>5036630</v>
      </c>
      <c r="F133" s="4">
        <v>11904761</v>
      </c>
      <c r="G133" s="5">
        <f t="shared" ref="G133:J133" si="126">(C133/C126)-1</f>
        <v>6.2500028200522362E-2</v>
      </c>
      <c r="H133" s="5">
        <f t="shared" si="126"/>
        <v>6.2500005371527889E-2</v>
      </c>
      <c r="I133" s="5">
        <f t="shared" si="126"/>
        <v>6.2500145031270771E-2</v>
      </c>
      <c r="J133" s="5">
        <f t="shared" si="126"/>
        <v>6.2499994421874705E-2</v>
      </c>
    </row>
    <row r="134" spans="2:10" x14ac:dyDescent="0.3">
      <c r="B134" s="3">
        <v>43597</v>
      </c>
      <c r="C134" s="4">
        <v>15352294</v>
      </c>
      <c r="D134" s="4">
        <v>11514221</v>
      </c>
      <c r="E134" s="4">
        <v>4690978</v>
      </c>
      <c r="F134" s="4">
        <v>11087768</v>
      </c>
      <c r="G134" s="5">
        <f t="shared" ref="G134:J134" si="127">(C134/C127)-1</f>
        <v>-3.061228871137045E-2</v>
      </c>
      <c r="H134" s="5">
        <f t="shared" si="127"/>
        <v>-3.0612246616132155E-2</v>
      </c>
      <c r="I134" s="5">
        <f t="shared" si="127"/>
        <v>-3.061241569997819E-2</v>
      </c>
      <c r="J134" s="5">
        <f t="shared" si="127"/>
        <v>-3.0612241329445955E-2</v>
      </c>
    </row>
    <row r="135" spans="2:10" x14ac:dyDescent="0.3">
      <c r="B135" s="3">
        <v>43598</v>
      </c>
      <c r="C135" s="4">
        <v>7505512</v>
      </c>
      <c r="D135" s="4">
        <v>5629134</v>
      </c>
      <c r="E135" s="4">
        <v>2293351</v>
      </c>
      <c r="F135" s="4">
        <v>5420648</v>
      </c>
      <c r="G135" s="5">
        <f t="shared" ref="G135:J135" si="128">(C135/C128)-1</f>
        <v>-4.0000040929917491E-2</v>
      </c>
      <c r="H135" s="5">
        <f t="shared" si="128"/>
        <v>-3.9999959070079028E-2</v>
      </c>
      <c r="I135" s="5">
        <f t="shared" si="128"/>
        <v>-3.9999882791586283E-2</v>
      </c>
      <c r="J135" s="5">
        <f t="shared" si="128"/>
        <v>-3.9999943327805432E-2</v>
      </c>
    </row>
    <row r="136" spans="2:10" x14ac:dyDescent="0.3">
      <c r="B136" s="3">
        <v>43599</v>
      </c>
      <c r="C136" s="4">
        <v>8209154</v>
      </c>
      <c r="D136" s="4">
        <v>6156866</v>
      </c>
      <c r="E136" s="4">
        <v>2508352</v>
      </c>
      <c r="F136" s="4">
        <v>5928833</v>
      </c>
      <c r="G136" s="5">
        <f t="shared" ref="G136:J136" si="129">(C136/C129)-1</f>
        <v>2.9411731512286376E-2</v>
      </c>
      <c r="H136" s="5">
        <f t="shared" si="129"/>
        <v>2.9411858139711811E-2</v>
      </c>
      <c r="I136" s="5">
        <f t="shared" si="129"/>
        <v>2.9411680213076385E-2</v>
      </c>
      <c r="J136" s="5">
        <f t="shared" si="129"/>
        <v>2.9411723852223126E-2</v>
      </c>
    </row>
    <row r="137" spans="2:10" x14ac:dyDescent="0.3">
      <c r="B137" s="3">
        <v>43600</v>
      </c>
      <c r="C137" s="4">
        <v>7896424</v>
      </c>
      <c r="D137" s="4">
        <v>5922318</v>
      </c>
      <c r="E137" s="4">
        <v>2412796</v>
      </c>
      <c r="F137" s="4">
        <v>5702973</v>
      </c>
      <c r="G137" s="5">
        <f t="shared" ref="G137:J137" si="130">(C137/C130)-1</f>
        <v>-3.8095277540170391E-2</v>
      </c>
      <c r="H137" s="5">
        <f t="shared" si="130"/>
        <v>-3.8095355656595387E-2</v>
      </c>
      <c r="I137" s="5">
        <f t="shared" si="130"/>
        <v>-3.8095131783736913E-2</v>
      </c>
      <c r="J137" s="5">
        <f t="shared" si="130"/>
        <v>-3.8095186691883498E-2</v>
      </c>
    </row>
    <row r="138" spans="2:10" x14ac:dyDescent="0.3">
      <c r="B138" s="3">
        <v>43601</v>
      </c>
      <c r="C138" s="4">
        <v>7583695</v>
      </c>
      <c r="D138" s="4">
        <v>5687771</v>
      </c>
      <c r="E138" s="4">
        <v>2317240</v>
      </c>
      <c r="F138" s="4">
        <v>5477113</v>
      </c>
      <c r="G138" s="5">
        <f t="shared" ref="G138:J138" si="131">(C138/C131)-1</f>
        <v>0</v>
      </c>
      <c r="H138" s="5">
        <f t="shared" si="131"/>
        <v>0</v>
      </c>
      <c r="I138" s="5">
        <f t="shared" si="131"/>
        <v>0</v>
      </c>
      <c r="J138" s="5">
        <f t="shared" si="131"/>
        <v>0</v>
      </c>
    </row>
    <row r="139" spans="2:10" x14ac:dyDescent="0.3">
      <c r="B139" s="3">
        <v>43602</v>
      </c>
      <c r="C139" s="4">
        <v>7427330</v>
      </c>
      <c r="D139" s="4">
        <v>5570497</v>
      </c>
      <c r="E139" s="4">
        <v>2269462</v>
      </c>
      <c r="F139" s="4">
        <v>5364183</v>
      </c>
      <c r="G139" s="5">
        <f t="shared" ref="G139:J139" si="132">(C139/C132)-1</f>
        <v>-2.0618577092037627E-2</v>
      </c>
      <c r="H139" s="5">
        <f t="shared" si="132"/>
        <v>-2.0618621952255056E-2</v>
      </c>
      <c r="I139" s="5">
        <f t="shared" si="132"/>
        <v>-2.0618494415770461E-2</v>
      </c>
      <c r="J139" s="5">
        <f t="shared" si="132"/>
        <v>-2.0618526585082342E-2</v>
      </c>
    </row>
    <row r="140" spans="2:10" x14ac:dyDescent="0.3">
      <c r="B140" s="3">
        <v>43603</v>
      </c>
      <c r="C140" s="4">
        <v>16160310</v>
      </c>
      <c r="D140" s="4">
        <v>12120232</v>
      </c>
      <c r="E140" s="4">
        <v>4937872</v>
      </c>
      <c r="F140" s="4">
        <v>11671335</v>
      </c>
      <c r="G140" s="5">
        <f t="shared" ref="G140:J140" si="133">(C140/C133)-1</f>
        <v>-1.9607831241829743E-2</v>
      </c>
      <c r="H140" s="5">
        <f t="shared" si="133"/>
        <v>-1.9607871686275313E-2</v>
      </c>
      <c r="I140" s="5">
        <f t="shared" si="133"/>
        <v>-1.9607952142603247E-2</v>
      </c>
      <c r="J140" s="5">
        <f t="shared" si="133"/>
        <v>-1.9607785490191709E-2</v>
      </c>
    </row>
    <row r="141" spans="2:10" x14ac:dyDescent="0.3">
      <c r="B141" s="3">
        <v>43604</v>
      </c>
      <c r="C141" s="4">
        <v>16968325</v>
      </c>
      <c r="D141" s="4">
        <v>12726244</v>
      </c>
      <c r="E141" s="4">
        <v>5184766</v>
      </c>
      <c r="F141" s="4">
        <v>12254901</v>
      </c>
      <c r="G141" s="5">
        <f t="shared" ref="G141:J141" si="134">(C141/C134)-1</f>
        <v>0.10526316132299196</v>
      </c>
      <c r="H141" s="5">
        <f t="shared" si="134"/>
        <v>0.10526313503970441</v>
      </c>
      <c r="I141" s="5">
        <f t="shared" si="134"/>
        <v>0.10526333741066352</v>
      </c>
      <c r="J141" s="5">
        <f t="shared" si="134"/>
        <v>0.10526311517340559</v>
      </c>
    </row>
    <row r="142" spans="2:10" x14ac:dyDescent="0.3">
      <c r="B142" s="3">
        <v>43605</v>
      </c>
      <c r="C142" s="4">
        <v>8052789</v>
      </c>
      <c r="D142" s="4">
        <v>6039592</v>
      </c>
      <c r="E142" s="4">
        <v>2460574</v>
      </c>
      <c r="F142" s="4">
        <v>5815903</v>
      </c>
      <c r="G142" s="5">
        <f t="shared" ref="G142:J142" si="135">(C142/C135)-1</f>
        <v>7.2916677769617744E-2</v>
      </c>
      <c r="H142" s="5">
        <f t="shared" si="135"/>
        <v>7.2916722181422644E-2</v>
      </c>
      <c r="I142" s="5">
        <f t="shared" si="135"/>
        <v>7.2916444102974154E-2</v>
      </c>
      <c r="J142" s="5">
        <f t="shared" si="135"/>
        <v>7.2916559053456398E-2</v>
      </c>
    </row>
    <row r="143" spans="2:10" x14ac:dyDescent="0.3">
      <c r="B143" s="3">
        <v>43606</v>
      </c>
      <c r="C143" s="4">
        <v>8052789</v>
      </c>
      <c r="D143" s="4">
        <v>6039592</v>
      </c>
      <c r="E143" s="4">
        <v>2460574</v>
      </c>
      <c r="F143" s="4">
        <v>5815903</v>
      </c>
      <c r="G143" s="5">
        <f t="shared" ref="G143:J143" si="136">(C143/C136)-1</f>
        <v>-1.9047638770085196E-2</v>
      </c>
      <c r="H143" s="5">
        <f t="shared" si="136"/>
        <v>-1.9047677828297749E-2</v>
      </c>
      <c r="I143" s="5">
        <f t="shared" si="136"/>
        <v>-1.9047565891868401E-2</v>
      </c>
      <c r="J143" s="5">
        <f t="shared" si="136"/>
        <v>-1.9047593345941749E-2</v>
      </c>
    </row>
    <row r="144" spans="2:10" x14ac:dyDescent="0.3">
      <c r="B144" s="3">
        <v>43607</v>
      </c>
      <c r="C144" s="4">
        <v>7896424</v>
      </c>
      <c r="D144" s="4">
        <v>5922318</v>
      </c>
      <c r="E144" s="4">
        <v>2412796</v>
      </c>
      <c r="F144" s="4">
        <v>5702973</v>
      </c>
      <c r="G144" s="5">
        <f t="shared" ref="G144:J144" si="137">(C144/C137)-1</f>
        <v>0</v>
      </c>
      <c r="H144" s="5">
        <f t="shared" si="137"/>
        <v>0</v>
      </c>
      <c r="I144" s="5">
        <f t="shared" si="137"/>
        <v>0</v>
      </c>
      <c r="J144" s="5">
        <f t="shared" si="137"/>
        <v>0</v>
      </c>
    </row>
    <row r="145" spans="2:10" x14ac:dyDescent="0.3">
      <c r="B145" s="3">
        <v>43608</v>
      </c>
      <c r="C145" s="4">
        <v>7583695</v>
      </c>
      <c r="D145" s="4">
        <v>5687771</v>
      </c>
      <c r="E145" s="4">
        <v>2317240</v>
      </c>
      <c r="F145" s="4">
        <v>5477113</v>
      </c>
      <c r="G145" s="5">
        <f t="shared" ref="G145:J145" si="138">(C145/C138)-1</f>
        <v>0</v>
      </c>
      <c r="H145" s="5">
        <f t="shared" si="138"/>
        <v>0</v>
      </c>
      <c r="I145" s="5">
        <f t="shared" si="138"/>
        <v>0</v>
      </c>
      <c r="J145" s="5">
        <f t="shared" si="138"/>
        <v>0</v>
      </c>
    </row>
    <row r="146" spans="2:10" x14ac:dyDescent="0.3">
      <c r="B146" s="3">
        <v>43609</v>
      </c>
      <c r="C146" s="4">
        <v>8052789</v>
      </c>
      <c r="D146" s="4">
        <v>6039592</v>
      </c>
      <c r="E146" s="4">
        <v>2460574</v>
      </c>
      <c r="F146" s="4">
        <v>5815903</v>
      </c>
      <c r="G146" s="5">
        <f t="shared" ref="G146:J146" si="139">(C146/C139)-1</f>
        <v>8.4210476712358373E-2</v>
      </c>
      <c r="H146" s="5">
        <f t="shared" si="139"/>
        <v>8.4210618908869384E-2</v>
      </c>
      <c r="I146" s="5">
        <f t="shared" si="139"/>
        <v>8.4210266574192394E-2</v>
      </c>
      <c r="J146" s="5">
        <f t="shared" si="139"/>
        <v>8.421040072644792E-2</v>
      </c>
    </row>
    <row r="147" spans="2:10" x14ac:dyDescent="0.3">
      <c r="B147" s="3">
        <v>43610</v>
      </c>
      <c r="C147" s="4">
        <v>16968325</v>
      </c>
      <c r="D147" s="4">
        <v>12726244</v>
      </c>
      <c r="E147" s="4">
        <v>5184766</v>
      </c>
      <c r="F147" s="4">
        <v>12254901</v>
      </c>
      <c r="G147" s="5">
        <f t="shared" ref="G147:J147" si="140">(C147/C140)-1</f>
        <v>4.9999969059999483E-2</v>
      </c>
      <c r="H147" s="5">
        <f t="shared" si="140"/>
        <v>5.0000033002668642E-2</v>
      </c>
      <c r="I147" s="5">
        <f t="shared" si="140"/>
        <v>5.0000081006555064E-2</v>
      </c>
      <c r="J147" s="5">
        <f t="shared" si="140"/>
        <v>4.9999935739998946E-2</v>
      </c>
    </row>
    <row r="148" spans="2:10" x14ac:dyDescent="0.3">
      <c r="B148" s="3">
        <v>43611</v>
      </c>
      <c r="C148" s="4">
        <v>16968325</v>
      </c>
      <c r="D148" s="4">
        <v>12726244</v>
      </c>
      <c r="E148" s="4">
        <v>5184766</v>
      </c>
      <c r="F148" s="4">
        <v>12254901</v>
      </c>
      <c r="G148" s="5">
        <f t="shared" ref="G148:J148" si="141">(C148/C141)-1</f>
        <v>0</v>
      </c>
      <c r="H148" s="5">
        <f t="shared" si="141"/>
        <v>0</v>
      </c>
      <c r="I148" s="5">
        <f t="shared" si="141"/>
        <v>0</v>
      </c>
      <c r="J148" s="5">
        <f t="shared" si="141"/>
        <v>0</v>
      </c>
    </row>
    <row r="149" spans="2:10" x14ac:dyDescent="0.3">
      <c r="B149" s="3">
        <v>43612</v>
      </c>
      <c r="C149" s="4">
        <v>7583695</v>
      </c>
      <c r="D149" s="4">
        <v>5687771</v>
      </c>
      <c r="E149" s="4">
        <v>2317240</v>
      </c>
      <c r="F149" s="4">
        <v>5477113</v>
      </c>
      <c r="G149" s="5">
        <f t="shared" ref="G149:J149" si="142">(C149/C142)-1</f>
        <v>-5.8252364491358177E-2</v>
      </c>
      <c r="H149" s="5">
        <f t="shared" si="142"/>
        <v>-5.8252444867136766E-2</v>
      </c>
      <c r="I149" s="5">
        <f t="shared" si="142"/>
        <v>-5.8252261464194932E-2</v>
      </c>
      <c r="J149" s="5">
        <f t="shared" si="142"/>
        <v>-5.825234705599458E-2</v>
      </c>
    </row>
    <row r="150" spans="2:10" x14ac:dyDescent="0.3">
      <c r="B150" s="3">
        <v>43613</v>
      </c>
      <c r="C150" s="4">
        <v>8130972</v>
      </c>
      <c r="D150" s="4">
        <v>6098229</v>
      </c>
      <c r="E150" s="4">
        <v>2484463</v>
      </c>
      <c r="F150" s="4">
        <v>5872368</v>
      </c>
      <c r="G150" s="5">
        <f t="shared" ref="G150:J150" si="143">(C150/C143)-1</f>
        <v>9.7088102022790945E-3</v>
      </c>
      <c r="H150" s="5">
        <f t="shared" si="143"/>
        <v>9.7087684068726254E-3</v>
      </c>
      <c r="I150" s="5">
        <f t="shared" si="143"/>
        <v>9.7087102440325257E-3</v>
      </c>
      <c r="J150" s="5">
        <f t="shared" si="143"/>
        <v>9.708724509332356E-3</v>
      </c>
    </row>
    <row r="151" spans="2:10" x14ac:dyDescent="0.3">
      <c r="B151" s="3">
        <v>43614</v>
      </c>
      <c r="C151" s="4">
        <v>7427330</v>
      </c>
      <c r="D151" s="4">
        <v>5570497</v>
      </c>
      <c r="E151" s="4">
        <v>2269462</v>
      </c>
      <c r="F151" s="4">
        <v>5364183</v>
      </c>
      <c r="G151" s="5">
        <f t="shared" ref="G151:J151" si="144">(C151/C144)-1</f>
        <v>-5.9405877901186677E-2</v>
      </c>
      <c r="H151" s="5">
        <f t="shared" si="144"/>
        <v>-5.9405962327588657E-2</v>
      </c>
      <c r="I151" s="5">
        <f t="shared" si="144"/>
        <v>-5.9405768245637036E-2</v>
      </c>
      <c r="J151" s="5">
        <f t="shared" si="144"/>
        <v>-5.9405857260765527E-2</v>
      </c>
    </row>
    <row r="152" spans="2:10" x14ac:dyDescent="0.3">
      <c r="B152" s="3">
        <v>43615</v>
      </c>
      <c r="C152" s="4">
        <v>7740060</v>
      </c>
      <c r="D152" s="4">
        <v>5805045</v>
      </c>
      <c r="E152" s="4">
        <v>2365018</v>
      </c>
      <c r="F152" s="4">
        <v>5590043</v>
      </c>
      <c r="G152" s="5">
        <f t="shared" ref="G152:J152" si="145">(C152/C145)-1</f>
        <v>2.0618577092037516E-2</v>
      </c>
      <c r="H152" s="5">
        <f t="shared" si="145"/>
        <v>2.0618621952255056E-2</v>
      </c>
      <c r="I152" s="5">
        <f t="shared" si="145"/>
        <v>2.0618494415770572E-2</v>
      </c>
      <c r="J152" s="5">
        <f t="shared" si="145"/>
        <v>2.0618526585082231E-2</v>
      </c>
    </row>
    <row r="153" spans="2:10" x14ac:dyDescent="0.3">
      <c r="B153" s="3">
        <v>43616</v>
      </c>
      <c r="C153" s="4">
        <v>8052789</v>
      </c>
      <c r="D153" s="4">
        <v>6039592</v>
      </c>
      <c r="E153" s="4">
        <v>2460574</v>
      </c>
      <c r="F153" s="4">
        <v>5815903</v>
      </c>
      <c r="G153" s="5">
        <f t="shared" ref="G153:J153" si="146">(C153/C146)-1</f>
        <v>0</v>
      </c>
      <c r="H153" s="5">
        <f t="shared" si="146"/>
        <v>0</v>
      </c>
      <c r="I153" s="5">
        <f t="shared" si="146"/>
        <v>0</v>
      </c>
      <c r="J153" s="5">
        <f t="shared" si="146"/>
        <v>0</v>
      </c>
    </row>
    <row r="154" spans="2:10" x14ac:dyDescent="0.3">
      <c r="B154" s="3">
        <v>43617</v>
      </c>
      <c r="C154" s="4">
        <v>16806722</v>
      </c>
      <c r="D154" s="4">
        <v>12605042</v>
      </c>
      <c r="E154" s="4">
        <v>5135387</v>
      </c>
      <c r="F154" s="4">
        <v>12138188</v>
      </c>
      <c r="G154" s="5">
        <f t="shared" ref="G154:J154" si="147">(C154/C147)-1</f>
        <v>-9.5238039111108508E-3</v>
      </c>
      <c r="H154" s="5">
        <f t="shared" si="147"/>
        <v>-9.523784079575992E-3</v>
      </c>
      <c r="I154" s="5">
        <f t="shared" si="147"/>
        <v>-9.5238627934220998E-3</v>
      </c>
      <c r="J154" s="5">
        <f t="shared" si="147"/>
        <v>-9.5237815466644449E-3</v>
      </c>
    </row>
    <row r="155" spans="2:10" x14ac:dyDescent="0.3">
      <c r="B155" s="3">
        <v>43618</v>
      </c>
      <c r="C155" s="4">
        <v>15675500</v>
      </c>
      <c r="D155" s="4">
        <v>11756625</v>
      </c>
      <c r="E155" s="4">
        <v>4789736</v>
      </c>
      <c r="F155" s="4">
        <v>11321195</v>
      </c>
      <c r="G155" s="5">
        <f t="shared" ref="G155:J155" si="148">(C155/C148)-1</f>
        <v>-7.6190490222222906E-2</v>
      </c>
      <c r="H155" s="5">
        <f t="shared" si="148"/>
        <v>-7.6190508369948007E-2</v>
      </c>
      <c r="I155" s="5">
        <f t="shared" si="148"/>
        <v>-7.6190516601906455E-2</v>
      </c>
      <c r="J155" s="5">
        <f t="shared" si="148"/>
        <v>-7.6190415573328618E-2</v>
      </c>
    </row>
    <row r="156" spans="2:10" x14ac:dyDescent="0.3">
      <c r="B156" s="3">
        <v>43619</v>
      </c>
      <c r="C156" s="4">
        <v>7740060</v>
      </c>
      <c r="D156" s="4">
        <v>5805045</v>
      </c>
      <c r="E156" s="4">
        <v>2365018</v>
      </c>
      <c r="F156" s="4">
        <v>5590043</v>
      </c>
      <c r="G156" s="5">
        <f t="shared" ref="G156:J156" si="149">(C156/C149)-1</f>
        <v>2.0618577092037516E-2</v>
      </c>
      <c r="H156" s="5">
        <f t="shared" si="149"/>
        <v>2.0618621952255056E-2</v>
      </c>
      <c r="I156" s="5">
        <f t="shared" si="149"/>
        <v>2.0618494415770572E-2</v>
      </c>
      <c r="J156" s="5">
        <f t="shared" si="149"/>
        <v>2.0618526585082231E-2</v>
      </c>
    </row>
    <row r="157" spans="2:10" x14ac:dyDescent="0.3">
      <c r="B157" s="3">
        <v>43620</v>
      </c>
      <c r="C157" s="4">
        <v>8052789</v>
      </c>
      <c r="D157" s="4">
        <v>6039592</v>
      </c>
      <c r="E157" s="4">
        <v>2460574</v>
      </c>
      <c r="F157" s="4">
        <v>5815903</v>
      </c>
      <c r="G157" s="5">
        <f t="shared" ref="G157:J157" si="150">(C157/C150)-1</f>
        <v>-9.6154555691496668E-3</v>
      </c>
      <c r="H157" s="5">
        <f t="shared" si="150"/>
        <v>-9.6154145736410124E-3</v>
      </c>
      <c r="I157" s="5">
        <f t="shared" si="150"/>
        <v>-9.615357523939827E-3</v>
      </c>
      <c r="J157" s="5">
        <f t="shared" si="150"/>
        <v>-9.6153715162264897E-3</v>
      </c>
    </row>
    <row r="158" spans="2:10" x14ac:dyDescent="0.3">
      <c r="B158" s="3">
        <v>43621</v>
      </c>
      <c r="C158" s="4">
        <v>8052789</v>
      </c>
      <c r="D158" s="4">
        <v>6039592</v>
      </c>
      <c r="E158" s="4">
        <v>2460574</v>
      </c>
      <c r="F158" s="4">
        <v>5815903</v>
      </c>
      <c r="G158" s="5">
        <f t="shared" ref="G158:J158" si="151">(C158/C151)-1</f>
        <v>8.4210476712358373E-2</v>
      </c>
      <c r="H158" s="5">
        <f t="shared" si="151"/>
        <v>8.4210618908869384E-2</v>
      </c>
      <c r="I158" s="5">
        <f t="shared" si="151"/>
        <v>8.4210266574192394E-2</v>
      </c>
      <c r="J158" s="5">
        <f t="shared" si="151"/>
        <v>8.421040072644792E-2</v>
      </c>
    </row>
    <row r="159" spans="2:10" x14ac:dyDescent="0.3">
      <c r="B159" s="3">
        <v>43622</v>
      </c>
      <c r="C159" s="4">
        <v>8052789</v>
      </c>
      <c r="D159" s="4">
        <v>6039592</v>
      </c>
      <c r="E159" s="4">
        <v>2460574</v>
      </c>
      <c r="F159" s="4">
        <v>5815903</v>
      </c>
      <c r="G159" s="5">
        <f t="shared" ref="G159:J159" si="152">(C159/C152)-1</f>
        <v>4.0403950356973972E-2</v>
      </c>
      <c r="H159" s="5">
        <f t="shared" si="152"/>
        <v>4.0403993422962303E-2</v>
      </c>
      <c r="I159" s="5">
        <f t="shared" si="152"/>
        <v>4.0403920815824668E-2</v>
      </c>
      <c r="J159" s="5">
        <f t="shared" si="152"/>
        <v>4.0403982581171505E-2</v>
      </c>
    </row>
    <row r="160" spans="2:10" x14ac:dyDescent="0.3">
      <c r="B160" s="3">
        <v>43623</v>
      </c>
      <c r="C160" s="4">
        <v>7583695</v>
      </c>
      <c r="D160" s="4">
        <v>5687771</v>
      </c>
      <c r="E160" s="4">
        <v>2317240</v>
      </c>
      <c r="F160" s="4">
        <v>5477113</v>
      </c>
      <c r="G160" s="5">
        <f t="shared" ref="G160:J160" si="153">(C160/C153)-1</f>
        <v>-5.8252364491358177E-2</v>
      </c>
      <c r="H160" s="5">
        <f t="shared" si="153"/>
        <v>-5.8252444867136766E-2</v>
      </c>
      <c r="I160" s="5">
        <f t="shared" si="153"/>
        <v>-5.8252261464194932E-2</v>
      </c>
      <c r="J160" s="5">
        <f t="shared" si="153"/>
        <v>-5.825234705599458E-2</v>
      </c>
    </row>
    <row r="161" spans="2:10" x14ac:dyDescent="0.3">
      <c r="B161" s="3">
        <v>43624</v>
      </c>
      <c r="C161" s="4">
        <v>15352294</v>
      </c>
      <c r="D161" s="4">
        <v>11514221</v>
      </c>
      <c r="E161" s="4">
        <v>4690978</v>
      </c>
      <c r="F161" s="4">
        <v>11087768</v>
      </c>
      <c r="G161" s="5">
        <f t="shared" ref="G161:J161" si="154">(C161/C154)-1</f>
        <v>-8.6538469548077201E-2</v>
      </c>
      <c r="H161" s="5">
        <f t="shared" si="154"/>
        <v>-8.6538466115384627E-2</v>
      </c>
      <c r="I161" s="5">
        <f t="shared" si="154"/>
        <v>-8.6538560774484963E-2</v>
      </c>
      <c r="J161" s="5">
        <f t="shared" si="154"/>
        <v>-8.6538452032543955E-2</v>
      </c>
    </row>
    <row r="162" spans="2:10" x14ac:dyDescent="0.3">
      <c r="B162" s="3">
        <v>43625</v>
      </c>
      <c r="C162" s="4">
        <v>16160310</v>
      </c>
      <c r="D162" s="4">
        <v>12120232</v>
      </c>
      <c r="E162" s="4">
        <v>4937872</v>
      </c>
      <c r="F162" s="4">
        <v>11671335</v>
      </c>
      <c r="G162" s="5">
        <f t="shared" ref="G162:J162" si="155">(C162/C155)-1</f>
        <v>3.0927881088322451E-2</v>
      </c>
      <c r="H162" s="5">
        <f t="shared" si="155"/>
        <v>3.0927838559110299E-2</v>
      </c>
      <c r="I162" s="5">
        <f t="shared" si="155"/>
        <v>3.0927800613645529E-2</v>
      </c>
      <c r="J162" s="5">
        <f t="shared" si="155"/>
        <v>3.0927830498458819E-2</v>
      </c>
    </row>
    <row r="163" spans="2:10" x14ac:dyDescent="0.3">
      <c r="B163" s="3">
        <v>43626</v>
      </c>
      <c r="C163" s="4">
        <v>7896424</v>
      </c>
      <c r="D163" s="4">
        <v>5922318</v>
      </c>
      <c r="E163" s="4">
        <v>2412796</v>
      </c>
      <c r="F163" s="4">
        <v>5702973</v>
      </c>
      <c r="G163" s="5">
        <f t="shared" ref="G163:J163" si="156">(C163/C156)-1</f>
        <v>2.0201910579504601E-2</v>
      </c>
      <c r="H163" s="5">
        <f t="shared" si="156"/>
        <v>2.0201910579504601E-2</v>
      </c>
      <c r="I163" s="5">
        <f t="shared" si="156"/>
        <v>2.0201960407912223E-2</v>
      </c>
      <c r="J163" s="5">
        <f t="shared" si="156"/>
        <v>2.0201991290585752E-2</v>
      </c>
    </row>
    <row r="164" spans="2:10" x14ac:dyDescent="0.3">
      <c r="B164" s="3">
        <v>43627</v>
      </c>
      <c r="C164" s="4">
        <v>8052789</v>
      </c>
      <c r="D164" s="4">
        <v>6039592</v>
      </c>
      <c r="E164" s="4">
        <v>2460574</v>
      </c>
      <c r="F164" s="4">
        <v>5815903</v>
      </c>
      <c r="G164" s="5">
        <f t="shared" ref="G164:J164" si="157">(C164/C157)-1</f>
        <v>0</v>
      </c>
      <c r="H164" s="5">
        <f t="shared" si="157"/>
        <v>0</v>
      </c>
      <c r="I164" s="5">
        <f t="shared" si="157"/>
        <v>0</v>
      </c>
      <c r="J164" s="5">
        <f t="shared" si="157"/>
        <v>0</v>
      </c>
    </row>
    <row r="165" spans="2:10" x14ac:dyDescent="0.3">
      <c r="B165" s="3">
        <v>43628</v>
      </c>
      <c r="C165" s="4">
        <v>7896424</v>
      </c>
      <c r="D165" s="4">
        <v>5922318</v>
      </c>
      <c r="E165" s="4">
        <v>2412796</v>
      </c>
      <c r="F165" s="4">
        <v>5702973</v>
      </c>
      <c r="G165" s="5">
        <f t="shared" ref="G165:J165" si="158">(C165/C158)-1</f>
        <v>-1.9417496223979036E-2</v>
      </c>
      <c r="H165" s="5">
        <f t="shared" si="158"/>
        <v>-1.9417536813745029E-2</v>
      </c>
      <c r="I165" s="5">
        <f t="shared" si="158"/>
        <v>-1.941742048806494E-2</v>
      </c>
      <c r="J165" s="5">
        <f t="shared" si="158"/>
        <v>-1.9417449018664823E-2</v>
      </c>
    </row>
    <row r="166" spans="2:10" x14ac:dyDescent="0.3">
      <c r="B166" s="3">
        <v>43629</v>
      </c>
      <c r="C166" s="4">
        <v>7818242</v>
      </c>
      <c r="D166" s="4">
        <v>5863681</v>
      </c>
      <c r="E166" s="4">
        <v>2388907</v>
      </c>
      <c r="F166" s="4">
        <v>5646508</v>
      </c>
      <c r="G166" s="5">
        <f t="shared" ref="G166:J166" si="159">(C166/C159)-1</f>
        <v>-2.9126182245679089E-2</v>
      </c>
      <c r="H166" s="5">
        <f t="shared" si="159"/>
        <v>-2.9126305220617543E-2</v>
      </c>
      <c r="I166" s="5">
        <f t="shared" si="159"/>
        <v>-2.9126130732097466E-2</v>
      </c>
      <c r="J166" s="5">
        <f t="shared" si="159"/>
        <v>-2.912617352799729E-2</v>
      </c>
    </row>
    <row r="167" spans="2:10" x14ac:dyDescent="0.3">
      <c r="B167" s="3">
        <v>43630</v>
      </c>
      <c r="C167" s="4">
        <v>8052789</v>
      </c>
      <c r="D167" s="4">
        <v>6039592</v>
      </c>
      <c r="E167" s="4">
        <v>2460574</v>
      </c>
      <c r="F167" s="4">
        <v>5815903</v>
      </c>
      <c r="G167" s="5">
        <f t="shared" ref="G167:J167" si="160">(C167/C160)-1</f>
        <v>6.1855599414269768E-2</v>
      </c>
      <c r="H167" s="5">
        <f t="shared" si="160"/>
        <v>6.1855690040966804E-2</v>
      </c>
      <c r="I167" s="5">
        <f t="shared" si="160"/>
        <v>6.1855483247311493E-2</v>
      </c>
      <c r="J167" s="5">
        <f t="shared" si="160"/>
        <v>6.1855579755246914E-2</v>
      </c>
    </row>
    <row r="168" spans="2:10" x14ac:dyDescent="0.3">
      <c r="B168" s="3">
        <v>43631</v>
      </c>
      <c r="C168" s="4">
        <v>15998707</v>
      </c>
      <c r="D168" s="4">
        <v>11999030</v>
      </c>
      <c r="E168" s="4">
        <v>4888493</v>
      </c>
      <c r="F168" s="4">
        <v>11554621</v>
      </c>
      <c r="G168" s="5">
        <f t="shared" ref="G168:J168" si="161">(C168/C161)-1</f>
        <v>4.2105303611303935E-2</v>
      </c>
      <c r="H168" s="5">
        <f t="shared" si="161"/>
        <v>4.2105236646057032E-2</v>
      </c>
      <c r="I168" s="5">
        <f t="shared" si="161"/>
        <v>4.210529232923288E-2</v>
      </c>
      <c r="J168" s="5">
        <f t="shared" si="161"/>
        <v>4.2105228031466657E-2</v>
      </c>
    </row>
    <row r="169" spans="2:10" x14ac:dyDescent="0.3">
      <c r="B169" s="3">
        <v>43632</v>
      </c>
      <c r="C169" s="4">
        <v>16483516</v>
      </c>
      <c r="D169" s="4">
        <v>12362637</v>
      </c>
      <c r="E169" s="4">
        <v>5036630</v>
      </c>
      <c r="F169" s="4">
        <v>11904761</v>
      </c>
      <c r="G169" s="5">
        <f t="shared" ref="G169:J169" si="162">(C169/C162)-1</f>
        <v>1.9999987623999793E-2</v>
      </c>
      <c r="H169" s="5">
        <f t="shared" si="162"/>
        <v>2.0000029702401667E-2</v>
      </c>
      <c r="I169" s="5">
        <f t="shared" si="162"/>
        <v>2.0000113409177178E-2</v>
      </c>
      <c r="J169" s="5">
        <f t="shared" si="162"/>
        <v>1.9999940023998963E-2</v>
      </c>
    </row>
    <row r="170" spans="2:10" x14ac:dyDescent="0.3">
      <c r="B170" s="3">
        <v>43633</v>
      </c>
      <c r="C170" s="4">
        <v>8130972</v>
      </c>
      <c r="D170" s="4">
        <v>6098229</v>
      </c>
      <c r="E170" s="4">
        <v>2484463</v>
      </c>
      <c r="F170" s="4">
        <v>5872368</v>
      </c>
      <c r="G170" s="5">
        <f t="shared" ref="G170:J170" si="163">(C170/C163)-1</f>
        <v>2.9703065590196198E-2</v>
      </c>
      <c r="H170" s="5">
        <f t="shared" si="163"/>
        <v>2.9703065590196198E-2</v>
      </c>
      <c r="I170" s="5">
        <f t="shared" si="163"/>
        <v>2.9702884122818407E-2</v>
      </c>
      <c r="J170" s="5">
        <f t="shared" si="163"/>
        <v>2.9702928630382708E-2</v>
      </c>
    </row>
    <row r="171" spans="2:10" x14ac:dyDescent="0.3">
      <c r="B171" s="3">
        <v>43634</v>
      </c>
      <c r="C171" s="4">
        <v>7583695</v>
      </c>
      <c r="D171" s="4">
        <v>5687771</v>
      </c>
      <c r="E171" s="4">
        <v>2317240</v>
      </c>
      <c r="F171" s="4">
        <v>5477113</v>
      </c>
      <c r="G171" s="5">
        <f t="shared" ref="G171:J171" si="164">(C171/C164)-1</f>
        <v>-5.8252364491358177E-2</v>
      </c>
      <c r="H171" s="5">
        <f t="shared" si="164"/>
        <v>-5.8252444867136766E-2</v>
      </c>
      <c r="I171" s="5">
        <f t="shared" si="164"/>
        <v>-5.8252261464194932E-2</v>
      </c>
      <c r="J171" s="5">
        <f t="shared" si="164"/>
        <v>-5.825234705599458E-2</v>
      </c>
    </row>
    <row r="172" spans="2:10" x14ac:dyDescent="0.3">
      <c r="B172" s="3">
        <v>43635</v>
      </c>
      <c r="C172" s="4">
        <v>7974607</v>
      </c>
      <c r="D172" s="4">
        <v>5980955</v>
      </c>
      <c r="E172" s="4">
        <v>2436685</v>
      </c>
      <c r="F172" s="4">
        <v>5759438</v>
      </c>
      <c r="G172" s="5">
        <f t="shared" ref="G172:J172" si="165">(C172/C165)-1</f>
        <v>9.9010640765997415E-3</v>
      </c>
      <c r="H172" s="5">
        <f t="shared" si="165"/>
        <v>9.9010218633988067E-3</v>
      </c>
      <c r="I172" s="5">
        <f t="shared" si="165"/>
        <v>9.9009613742728764E-3</v>
      </c>
      <c r="J172" s="5">
        <f t="shared" si="165"/>
        <v>9.9009762101276433E-3</v>
      </c>
    </row>
    <row r="173" spans="2:10" x14ac:dyDescent="0.3">
      <c r="B173" s="3">
        <v>43636</v>
      </c>
      <c r="C173" s="4">
        <v>3674574</v>
      </c>
      <c r="D173" s="4">
        <v>2755930</v>
      </c>
      <c r="E173" s="4">
        <v>1122786</v>
      </c>
      <c r="F173" s="4">
        <v>2653859</v>
      </c>
      <c r="G173" s="5">
        <f t="shared" ref="G173:J173" si="166">(C173/C166)-1</f>
        <v>-0.52999996674444205</v>
      </c>
      <c r="H173" s="5">
        <f t="shared" si="166"/>
        <v>-0.53000001193789359</v>
      </c>
      <c r="I173" s="5">
        <f t="shared" si="166"/>
        <v>-0.53000012139442854</v>
      </c>
      <c r="J173" s="5">
        <f t="shared" si="166"/>
        <v>-0.52999995749585405</v>
      </c>
    </row>
    <row r="174" spans="2:10" x14ac:dyDescent="0.3">
      <c r="B174" s="3">
        <v>43637</v>
      </c>
      <c r="C174" s="4">
        <v>7583695</v>
      </c>
      <c r="D174" s="4">
        <v>5687771</v>
      </c>
      <c r="E174" s="4">
        <v>2317240</v>
      </c>
      <c r="F174" s="4">
        <v>5477113</v>
      </c>
      <c r="G174" s="5">
        <f t="shared" ref="G174:J174" si="167">(C174/C167)-1</f>
        <v>-5.8252364491358177E-2</v>
      </c>
      <c r="H174" s="5">
        <f t="shared" si="167"/>
        <v>-5.8252444867136766E-2</v>
      </c>
      <c r="I174" s="5">
        <f t="shared" si="167"/>
        <v>-5.8252261464194932E-2</v>
      </c>
      <c r="J174" s="5">
        <f t="shared" si="167"/>
        <v>-5.825234705599458E-2</v>
      </c>
    </row>
    <row r="175" spans="2:10" x14ac:dyDescent="0.3">
      <c r="B175" s="3">
        <v>43638</v>
      </c>
      <c r="C175" s="4">
        <v>16160310</v>
      </c>
      <c r="D175" s="4">
        <v>12120232</v>
      </c>
      <c r="E175" s="4">
        <v>4937872</v>
      </c>
      <c r="F175" s="4">
        <v>11671335</v>
      </c>
      <c r="G175" s="5">
        <f t="shared" ref="G175:J175" si="168">(C175/C168)-1</f>
        <v>1.0101003787368557E-2</v>
      </c>
      <c r="H175" s="5">
        <f t="shared" si="168"/>
        <v>1.010098316280561E-2</v>
      </c>
      <c r="I175" s="5">
        <f t="shared" si="168"/>
        <v>1.0101067956934884E-2</v>
      </c>
      <c r="J175" s="5">
        <f t="shared" si="168"/>
        <v>1.0101066923787538E-2</v>
      </c>
    </row>
    <row r="176" spans="2:10" x14ac:dyDescent="0.3">
      <c r="B176" s="3">
        <v>43639</v>
      </c>
      <c r="C176" s="4">
        <v>15675500</v>
      </c>
      <c r="D176" s="4">
        <v>11756625</v>
      </c>
      <c r="E176" s="4">
        <v>4789736</v>
      </c>
      <c r="F176" s="4">
        <v>11321195</v>
      </c>
      <c r="G176" s="5">
        <f t="shared" ref="G176:J176" si="169">(C176/C169)-1</f>
        <v>-4.9019638771242713E-2</v>
      </c>
      <c r="H176" s="5">
        <f t="shared" si="169"/>
        <v>-4.9019638771242713E-2</v>
      </c>
      <c r="I176" s="5">
        <f t="shared" si="169"/>
        <v>-4.9019681811052207E-2</v>
      </c>
      <c r="J176" s="5">
        <f t="shared" si="169"/>
        <v>-4.9019547725485668E-2</v>
      </c>
    </row>
    <row r="177" spans="2:10" x14ac:dyDescent="0.3">
      <c r="B177" s="3">
        <v>43640</v>
      </c>
      <c r="C177" s="4">
        <v>7661877</v>
      </c>
      <c r="D177" s="4">
        <v>5746408</v>
      </c>
      <c r="E177" s="4">
        <v>2341129</v>
      </c>
      <c r="F177" s="4">
        <v>5533578</v>
      </c>
      <c r="G177" s="5">
        <f t="shared" ref="G177:J177" si="170">(C177/C170)-1</f>
        <v>-5.7692364455319778E-2</v>
      </c>
      <c r="H177" s="5">
        <f t="shared" si="170"/>
        <v>-5.7692323459811012E-2</v>
      </c>
      <c r="I177" s="5">
        <f t="shared" si="170"/>
        <v>-5.769214514363874E-2</v>
      </c>
      <c r="J177" s="5">
        <f t="shared" si="170"/>
        <v>-5.7692229097359049E-2</v>
      </c>
    </row>
    <row r="178" spans="2:10" x14ac:dyDescent="0.3">
      <c r="B178" s="3">
        <v>43641</v>
      </c>
      <c r="C178" s="4">
        <v>8130972</v>
      </c>
      <c r="D178" s="4">
        <v>6098229</v>
      </c>
      <c r="E178" s="4">
        <v>2484463</v>
      </c>
      <c r="F178" s="4">
        <v>5872368</v>
      </c>
      <c r="G178" s="5">
        <f t="shared" ref="G178:J178" si="171">(C178/C171)-1</f>
        <v>7.2164953891209915E-2</v>
      </c>
      <c r="H178" s="5">
        <f t="shared" si="171"/>
        <v>7.2165001017094443E-2</v>
      </c>
      <c r="I178" s="5">
        <f t="shared" si="171"/>
        <v>7.2164730455196668E-2</v>
      </c>
      <c r="J178" s="5">
        <f t="shared" si="171"/>
        <v>7.2164843047788141E-2</v>
      </c>
    </row>
    <row r="179" spans="2:10" x14ac:dyDescent="0.3">
      <c r="B179" s="3">
        <v>43642</v>
      </c>
      <c r="C179" s="4">
        <v>8052789</v>
      </c>
      <c r="D179" s="4">
        <v>6039592</v>
      </c>
      <c r="E179" s="4">
        <v>2460574</v>
      </c>
      <c r="F179" s="4">
        <v>5815903</v>
      </c>
      <c r="G179" s="5">
        <f t="shared" ref="G179:J179" si="172">(C179/C172)-1</f>
        <v>9.803868704752583E-3</v>
      </c>
      <c r="H179" s="5">
        <f t="shared" si="172"/>
        <v>9.8039527132371962E-3</v>
      </c>
      <c r="I179" s="5">
        <f t="shared" si="172"/>
        <v>9.8038934043587211E-3</v>
      </c>
      <c r="J179" s="5">
        <f t="shared" si="172"/>
        <v>9.803907950741042E-3</v>
      </c>
    </row>
    <row r="180" spans="2:10" x14ac:dyDescent="0.3">
      <c r="B180" s="3">
        <v>43643</v>
      </c>
      <c r="C180" s="4">
        <v>8052789</v>
      </c>
      <c r="D180" s="4">
        <v>6039592</v>
      </c>
      <c r="E180" s="4">
        <v>2460574</v>
      </c>
      <c r="F180" s="4">
        <v>5815903</v>
      </c>
      <c r="G180" s="5">
        <f t="shared" ref="G180:J180" si="173">(C180/C173)-1</f>
        <v>1.1914891358835065</v>
      </c>
      <c r="H180" s="5">
        <f t="shared" si="173"/>
        <v>1.1914896241921964</v>
      </c>
      <c r="I180" s="5">
        <f t="shared" si="173"/>
        <v>1.1914897406985836</v>
      </c>
      <c r="J180" s="5">
        <f t="shared" si="173"/>
        <v>1.1914890730818781</v>
      </c>
    </row>
    <row r="181" spans="2:10" x14ac:dyDescent="0.3">
      <c r="B181" s="3">
        <v>43644</v>
      </c>
      <c r="C181" s="4">
        <v>7661877</v>
      </c>
      <c r="D181" s="4">
        <v>5746408</v>
      </c>
      <c r="E181" s="4">
        <v>2341129</v>
      </c>
      <c r="F181" s="4">
        <v>5533578</v>
      </c>
      <c r="G181" s="5">
        <f t="shared" ref="G181:J181" si="174">(C181/C174)-1</f>
        <v>1.0309222615097369E-2</v>
      </c>
      <c r="H181" s="5">
        <f t="shared" si="174"/>
        <v>1.0309310976127639E-2</v>
      </c>
      <c r="I181" s="5">
        <f t="shared" si="174"/>
        <v>1.0309247207885175E-2</v>
      </c>
      <c r="J181" s="5">
        <f t="shared" si="174"/>
        <v>1.0309263292541226E-2</v>
      </c>
    </row>
    <row r="182" spans="2:10" x14ac:dyDescent="0.3">
      <c r="B182" s="3">
        <v>43645</v>
      </c>
      <c r="C182" s="4">
        <v>16806722</v>
      </c>
      <c r="D182" s="4">
        <v>12605042</v>
      </c>
      <c r="E182" s="4">
        <v>5135387</v>
      </c>
      <c r="F182" s="4">
        <v>12138188</v>
      </c>
      <c r="G182" s="5">
        <f t="shared" ref="G182:J182" si="175">(C182/C175)-1</f>
        <v>3.9999975247999586E-2</v>
      </c>
      <c r="H182" s="5">
        <f t="shared" si="175"/>
        <v>4.0000059404803556E-2</v>
      </c>
      <c r="I182" s="5">
        <f t="shared" si="175"/>
        <v>4.0000024301966475E-2</v>
      </c>
      <c r="J182" s="5">
        <f t="shared" si="175"/>
        <v>3.9999965727999465E-2</v>
      </c>
    </row>
    <row r="183" spans="2:10" x14ac:dyDescent="0.3">
      <c r="B183" s="3">
        <v>43646</v>
      </c>
      <c r="C183" s="4">
        <v>15837104</v>
      </c>
      <c r="D183" s="4">
        <v>11877828</v>
      </c>
      <c r="E183" s="4">
        <v>4839115</v>
      </c>
      <c r="F183" s="4">
        <v>11437908</v>
      </c>
      <c r="G183" s="5">
        <f t="shared" ref="G183:J183" si="176">(C183/C176)-1</f>
        <v>1.030933622531971E-2</v>
      </c>
      <c r="H183" s="5">
        <f t="shared" si="176"/>
        <v>1.030933622531971E-2</v>
      </c>
      <c r="I183" s="5">
        <f t="shared" si="176"/>
        <v>1.0309336464473295E-2</v>
      </c>
      <c r="J183" s="5">
        <f t="shared" si="176"/>
        <v>1.0309247389520326E-2</v>
      </c>
    </row>
    <row r="184" spans="2:10" x14ac:dyDescent="0.3">
      <c r="B184" s="3">
        <v>43647</v>
      </c>
      <c r="C184" s="4">
        <v>7740060</v>
      </c>
      <c r="D184" s="4">
        <v>5805045</v>
      </c>
      <c r="E184" s="4">
        <v>2365018</v>
      </c>
      <c r="F184" s="4">
        <v>5590043</v>
      </c>
      <c r="G184" s="5">
        <f t="shared" ref="G184:J184" si="177">(C184/C177)-1</f>
        <v>1.0204157545207204E-2</v>
      </c>
      <c r="H184" s="5">
        <f t="shared" si="177"/>
        <v>1.0204113595832398E-2</v>
      </c>
      <c r="I184" s="5">
        <f t="shared" si="177"/>
        <v>1.0204051122343127E-2</v>
      </c>
      <c r="J184" s="5">
        <f t="shared" si="177"/>
        <v>1.0204066880416196E-2</v>
      </c>
    </row>
    <row r="185" spans="2:10" x14ac:dyDescent="0.3">
      <c r="B185" s="3">
        <v>43648</v>
      </c>
      <c r="C185" s="4">
        <v>7896424</v>
      </c>
      <c r="D185" s="4">
        <v>5922318</v>
      </c>
      <c r="E185" s="4">
        <v>2412796</v>
      </c>
      <c r="F185" s="4">
        <v>5702973</v>
      </c>
      <c r="G185" s="5">
        <f t="shared" ref="G185:J185" si="178">(C185/C178)-1</f>
        <v>-2.8846243720922926E-2</v>
      </c>
      <c r="H185" s="5">
        <f t="shared" si="178"/>
        <v>-2.8846243720922926E-2</v>
      </c>
      <c r="I185" s="5">
        <f t="shared" si="178"/>
        <v>-2.884607257181937E-2</v>
      </c>
      <c r="J185" s="5">
        <f t="shared" si="178"/>
        <v>-2.8846114548679469E-2</v>
      </c>
    </row>
    <row r="186" spans="2:10" x14ac:dyDescent="0.3">
      <c r="B186" s="3">
        <v>43649</v>
      </c>
      <c r="C186" s="4">
        <v>7974607</v>
      </c>
      <c r="D186" s="4">
        <v>5980955</v>
      </c>
      <c r="E186" s="4">
        <v>2436685</v>
      </c>
      <c r="F186" s="4">
        <v>5759438</v>
      </c>
      <c r="G186" s="5">
        <f t="shared" ref="G186:J186" si="179">(C186/C179)-1</f>
        <v>-9.7086860217000526E-3</v>
      </c>
      <c r="H186" s="5">
        <f t="shared" si="179"/>
        <v>-9.7087684068725144E-3</v>
      </c>
      <c r="I186" s="5">
        <f t="shared" si="179"/>
        <v>-9.7087102440325257E-3</v>
      </c>
      <c r="J186" s="5">
        <f t="shared" si="179"/>
        <v>-9.708724509332467E-3</v>
      </c>
    </row>
    <row r="187" spans="2:10" x14ac:dyDescent="0.3">
      <c r="B187" s="3">
        <v>43650</v>
      </c>
      <c r="C187" s="4">
        <v>8052789</v>
      </c>
      <c r="D187" s="4">
        <v>6039592</v>
      </c>
      <c r="E187" s="4">
        <v>2460574</v>
      </c>
      <c r="F187" s="4">
        <v>5815903</v>
      </c>
      <c r="G187" s="5">
        <f t="shared" ref="G187:J187" si="180">(C187/C180)-1</f>
        <v>0</v>
      </c>
      <c r="H187" s="5">
        <f t="shared" si="180"/>
        <v>0</v>
      </c>
      <c r="I187" s="5">
        <f t="shared" si="180"/>
        <v>0</v>
      </c>
      <c r="J187" s="5">
        <f t="shared" si="180"/>
        <v>0</v>
      </c>
    </row>
    <row r="188" spans="2:10" x14ac:dyDescent="0.3">
      <c r="B188" s="3">
        <v>43651</v>
      </c>
      <c r="C188" s="4">
        <v>7427330</v>
      </c>
      <c r="D188" s="4">
        <v>5570497</v>
      </c>
      <c r="E188" s="4">
        <v>2269462</v>
      </c>
      <c r="F188" s="4">
        <v>5364183</v>
      </c>
      <c r="G188" s="5">
        <f t="shared" ref="G188:J188" si="181">(C188/C181)-1</f>
        <v>-3.0612211602979222E-2</v>
      </c>
      <c r="H188" s="5">
        <f t="shared" si="181"/>
        <v>-3.0612340787497194E-2</v>
      </c>
      <c r="I188" s="5">
        <f t="shared" si="181"/>
        <v>-3.0612153367029271E-2</v>
      </c>
      <c r="J188" s="5">
        <f t="shared" si="181"/>
        <v>-3.0612200641248699E-2</v>
      </c>
    </row>
    <row r="189" spans="2:10" x14ac:dyDescent="0.3">
      <c r="B189" s="3">
        <v>43652</v>
      </c>
      <c r="C189" s="4">
        <v>16160310</v>
      </c>
      <c r="D189" s="4">
        <v>12120232</v>
      </c>
      <c r="E189" s="4">
        <v>4937872</v>
      </c>
      <c r="F189" s="4">
        <v>11671335</v>
      </c>
      <c r="G189" s="5">
        <f t="shared" ref="G189:J189" si="182">(C189/C182)-1</f>
        <v>-3.8461515576922123E-2</v>
      </c>
      <c r="H189" s="5">
        <f t="shared" si="182"/>
        <v>-3.8461593384615411E-2</v>
      </c>
      <c r="I189" s="5">
        <f t="shared" si="182"/>
        <v>-3.8461560930072025E-2</v>
      </c>
      <c r="J189" s="5">
        <f t="shared" si="182"/>
        <v>-3.846150677514637E-2</v>
      </c>
    </row>
    <row r="190" spans="2:10" x14ac:dyDescent="0.3">
      <c r="B190" s="3">
        <v>43653</v>
      </c>
      <c r="C190" s="4">
        <v>15675500</v>
      </c>
      <c r="D190" s="4">
        <v>11756625</v>
      </c>
      <c r="E190" s="4">
        <v>4789736</v>
      </c>
      <c r="F190" s="4">
        <v>11321195</v>
      </c>
      <c r="G190" s="5">
        <f t="shared" ref="G190:J190" si="183">(C190/C183)-1</f>
        <v>-1.0204138332361778E-2</v>
      </c>
      <c r="H190" s="5">
        <f t="shared" si="183"/>
        <v>-1.0204138332361778E-2</v>
      </c>
      <c r="I190" s="5">
        <f t="shared" si="183"/>
        <v>-1.020413856665936E-2</v>
      </c>
      <c r="J190" s="5">
        <f t="shared" si="183"/>
        <v>-1.0204051300290229E-2</v>
      </c>
    </row>
    <row r="191" spans="2:10" x14ac:dyDescent="0.3">
      <c r="B191" s="3">
        <v>43654</v>
      </c>
      <c r="C191" s="4">
        <v>7661877</v>
      </c>
      <c r="D191" s="4">
        <v>5746408</v>
      </c>
      <c r="E191" s="4">
        <v>2341129</v>
      </c>
      <c r="F191" s="4">
        <v>5533578</v>
      </c>
      <c r="G191" s="5">
        <f t="shared" ref="G191:J191" si="184">(C191/C184)-1</f>
        <v>-1.0101084487717182E-2</v>
      </c>
      <c r="H191" s="5">
        <f t="shared" si="184"/>
        <v>-1.0101041421728851E-2</v>
      </c>
      <c r="I191" s="5">
        <f t="shared" si="184"/>
        <v>-1.0100980203956111E-2</v>
      </c>
      <c r="J191" s="5">
        <f t="shared" si="184"/>
        <v>-1.0100995645292876E-2</v>
      </c>
    </row>
    <row r="192" spans="2:10" x14ac:dyDescent="0.3">
      <c r="B192" s="3">
        <v>43655</v>
      </c>
      <c r="C192" s="4">
        <v>8209154</v>
      </c>
      <c r="D192" s="4">
        <v>6156866</v>
      </c>
      <c r="E192" s="4">
        <v>2508352</v>
      </c>
      <c r="F192" s="4">
        <v>5928833</v>
      </c>
      <c r="G192" s="5">
        <f t="shared" ref="G192:J192" si="185">(C192/C185)-1</f>
        <v>3.9604003027193135E-2</v>
      </c>
      <c r="H192" s="5">
        <f t="shared" si="185"/>
        <v>3.9604087453595005E-2</v>
      </c>
      <c r="I192" s="5">
        <f t="shared" si="185"/>
        <v>3.9603845497091283E-2</v>
      </c>
      <c r="J192" s="5">
        <f t="shared" si="185"/>
        <v>3.9603904840510351E-2</v>
      </c>
    </row>
    <row r="193" spans="2:10" x14ac:dyDescent="0.3">
      <c r="B193" s="3">
        <v>43656</v>
      </c>
      <c r="C193" s="4">
        <v>8209154</v>
      </c>
      <c r="D193" s="4">
        <v>6156866</v>
      </c>
      <c r="E193" s="4">
        <v>2508352</v>
      </c>
      <c r="F193" s="4">
        <v>5928833</v>
      </c>
      <c r="G193" s="5">
        <f t="shared" ref="G193:J193" si="186">(C193/C186)-1</f>
        <v>2.9411731512286376E-2</v>
      </c>
      <c r="H193" s="5">
        <f t="shared" si="186"/>
        <v>2.9411858139711811E-2</v>
      </c>
      <c r="I193" s="5">
        <f t="shared" si="186"/>
        <v>2.9411680213076385E-2</v>
      </c>
      <c r="J193" s="5">
        <f t="shared" si="186"/>
        <v>2.9411723852223126E-2</v>
      </c>
    </row>
    <row r="194" spans="2:10" x14ac:dyDescent="0.3">
      <c r="B194" s="3">
        <v>43657</v>
      </c>
      <c r="C194" s="4">
        <v>7740060</v>
      </c>
      <c r="D194" s="4">
        <v>5805045</v>
      </c>
      <c r="E194" s="4">
        <v>2365018</v>
      </c>
      <c r="F194" s="4">
        <v>5590043</v>
      </c>
      <c r="G194" s="5">
        <f t="shared" ref="G194:J194" si="187">(C194/C187)-1</f>
        <v>-3.8834868267379141E-2</v>
      </c>
      <c r="H194" s="5">
        <f t="shared" si="187"/>
        <v>-3.8834908053391737E-2</v>
      </c>
      <c r="I194" s="5">
        <f t="shared" si="187"/>
        <v>-3.8834840976129992E-2</v>
      </c>
      <c r="J194" s="5">
        <f t="shared" si="187"/>
        <v>-3.8834898037329757E-2</v>
      </c>
    </row>
    <row r="195" spans="2:10" x14ac:dyDescent="0.3">
      <c r="B195" s="3">
        <v>43658</v>
      </c>
      <c r="C195" s="4">
        <v>7505512</v>
      </c>
      <c r="D195" s="4">
        <v>5629134</v>
      </c>
      <c r="E195" s="4">
        <v>2293351</v>
      </c>
      <c r="F195" s="4">
        <v>5420648</v>
      </c>
      <c r="G195" s="5">
        <f t="shared" ref="G195:J195" si="188">(C195/C188)-1</f>
        <v>1.0526259099838065E-2</v>
      </c>
      <c r="H195" s="5">
        <f t="shared" si="188"/>
        <v>1.0526349803258173E-2</v>
      </c>
      <c r="I195" s="5">
        <f t="shared" si="188"/>
        <v>1.0526283321774077E-2</v>
      </c>
      <c r="J195" s="5">
        <f t="shared" si="188"/>
        <v>1.0526300090806018E-2</v>
      </c>
    </row>
    <row r="196" spans="2:10" x14ac:dyDescent="0.3">
      <c r="B196" s="3">
        <v>43659</v>
      </c>
      <c r="C196" s="4">
        <v>16160310</v>
      </c>
      <c r="D196" s="4">
        <v>12120232</v>
      </c>
      <c r="E196" s="4">
        <v>4937872</v>
      </c>
      <c r="F196" s="4">
        <v>11671335</v>
      </c>
      <c r="G196" s="5">
        <f t="shared" ref="G196:J196" si="189">(C196/C189)-1</f>
        <v>0</v>
      </c>
      <c r="H196" s="5">
        <f t="shared" si="189"/>
        <v>0</v>
      </c>
      <c r="I196" s="5">
        <f t="shared" si="189"/>
        <v>0</v>
      </c>
      <c r="J196" s="5">
        <f t="shared" si="189"/>
        <v>0</v>
      </c>
    </row>
    <row r="197" spans="2:10" x14ac:dyDescent="0.3">
      <c r="B197" s="3">
        <v>43660</v>
      </c>
      <c r="C197" s="4">
        <v>15513897</v>
      </c>
      <c r="D197" s="4">
        <v>11635423</v>
      </c>
      <c r="E197" s="4">
        <v>4740357</v>
      </c>
      <c r="F197" s="4">
        <v>11204481</v>
      </c>
      <c r="G197" s="5">
        <f t="shared" ref="G197:J197" si="190">(C197/C190)-1</f>
        <v>-1.0309272431501371E-2</v>
      </c>
      <c r="H197" s="5">
        <f t="shared" si="190"/>
        <v>-1.0309251166895295E-2</v>
      </c>
      <c r="I197" s="5">
        <f t="shared" si="190"/>
        <v>-1.0309336464473184E-2</v>
      </c>
      <c r="J197" s="5">
        <f t="shared" si="190"/>
        <v>-1.0309335719418278E-2</v>
      </c>
    </row>
    <row r="198" spans="2:10" x14ac:dyDescent="0.3">
      <c r="B198" s="3">
        <v>43661</v>
      </c>
      <c r="C198" s="4">
        <v>7740060</v>
      </c>
      <c r="D198" s="4">
        <v>5805045</v>
      </c>
      <c r="E198" s="4">
        <v>2365018</v>
      </c>
      <c r="F198" s="4">
        <v>5590043</v>
      </c>
      <c r="G198" s="5">
        <f t="shared" ref="G198:J198" si="191">(C198/C191)-1</f>
        <v>1.0204157545207204E-2</v>
      </c>
      <c r="H198" s="5">
        <f t="shared" si="191"/>
        <v>1.0204113595832398E-2</v>
      </c>
      <c r="I198" s="5">
        <f t="shared" si="191"/>
        <v>1.0204051122343127E-2</v>
      </c>
      <c r="J198" s="5">
        <f t="shared" si="191"/>
        <v>1.0204066880416196E-2</v>
      </c>
    </row>
    <row r="199" spans="2:10" x14ac:dyDescent="0.3">
      <c r="B199" s="3">
        <v>43662</v>
      </c>
      <c r="C199" s="4">
        <v>7427330</v>
      </c>
      <c r="D199" s="4">
        <v>5570497</v>
      </c>
      <c r="E199" s="4">
        <v>2269462</v>
      </c>
      <c r="F199" s="4">
        <v>5364183</v>
      </c>
      <c r="G199" s="5">
        <f t="shared" ref="G199:J199" si="192">(C199/C192)-1</f>
        <v>-9.5238072035193855E-2</v>
      </c>
      <c r="H199" s="5">
        <f t="shared" si="192"/>
        <v>-9.5238226721192198E-2</v>
      </c>
      <c r="I199" s="5">
        <f t="shared" si="192"/>
        <v>-9.5237829459342227E-2</v>
      </c>
      <c r="J199" s="5">
        <f t="shared" si="192"/>
        <v>-9.5237966729708856E-2</v>
      </c>
    </row>
    <row r="200" spans="2:10" x14ac:dyDescent="0.3">
      <c r="B200" s="3">
        <v>43663</v>
      </c>
      <c r="C200" s="4">
        <v>7740060</v>
      </c>
      <c r="D200" s="4">
        <v>5805045</v>
      </c>
      <c r="E200" s="4">
        <v>2365018</v>
      </c>
      <c r="F200" s="4">
        <v>5590043</v>
      </c>
      <c r="G200" s="5">
        <f t="shared" ref="G200:J200" si="193">(C200/C193)-1</f>
        <v>-5.7142794495023463E-2</v>
      </c>
      <c r="H200" s="5">
        <f t="shared" si="193"/>
        <v>-5.7142871064596812E-2</v>
      </c>
      <c r="I200" s="5">
        <f t="shared" si="193"/>
        <v>-5.7142697675605314E-2</v>
      </c>
      <c r="J200" s="5">
        <f t="shared" si="193"/>
        <v>-5.7142780037825358E-2</v>
      </c>
    </row>
    <row r="201" spans="2:10" x14ac:dyDescent="0.3">
      <c r="B201" s="3">
        <v>43664</v>
      </c>
      <c r="C201" s="4">
        <v>7974607</v>
      </c>
      <c r="D201" s="4">
        <v>5980955</v>
      </c>
      <c r="E201" s="4">
        <v>2436685</v>
      </c>
      <c r="F201" s="4">
        <v>5759438</v>
      </c>
      <c r="G201" s="5">
        <f t="shared" ref="G201:J201" si="194">(C201/C194)-1</f>
        <v>3.0302995067221783E-2</v>
      </c>
      <c r="H201" s="5">
        <f t="shared" si="194"/>
        <v>3.0302952001233452E-2</v>
      </c>
      <c r="I201" s="5">
        <f t="shared" si="194"/>
        <v>3.0302940611868445E-2</v>
      </c>
      <c r="J201" s="5">
        <f t="shared" si="194"/>
        <v>3.0302986935878629E-2</v>
      </c>
    </row>
    <row r="202" spans="2:10" x14ac:dyDescent="0.3">
      <c r="B202" s="3">
        <v>43665</v>
      </c>
      <c r="C202" s="4">
        <v>8130972</v>
      </c>
      <c r="D202" s="4">
        <v>6098229</v>
      </c>
      <c r="E202" s="4">
        <v>2484463</v>
      </c>
      <c r="F202" s="4">
        <v>5872368</v>
      </c>
      <c r="G202" s="5">
        <f t="shared" ref="G202:J202" si="195">(C202/C195)-1</f>
        <v>8.3333422156942838E-2</v>
      </c>
      <c r="H202" s="5">
        <f t="shared" si="195"/>
        <v>8.3333422156942838E-2</v>
      </c>
      <c r="I202" s="5">
        <f t="shared" si="195"/>
        <v>8.3333078974827668E-2</v>
      </c>
      <c r="J202" s="5">
        <f t="shared" si="195"/>
        <v>8.3333210346807185E-2</v>
      </c>
    </row>
    <row r="203" spans="2:10" x14ac:dyDescent="0.3">
      <c r="B203" s="3">
        <v>43666</v>
      </c>
      <c r="C203" s="4">
        <v>15998707</v>
      </c>
      <c r="D203" s="4">
        <v>11999030</v>
      </c>
      <c r="E203" s="4">
        <v>4888493</v>
      </c>
      <c r="F203" s="4">
        <v>11554621</v>
      </c>
      <c r="G203" s="5">
        <f t="shared" ref="G203:J203" si="196">(C203/C196)-1</f>
        <v>-9.9999938119998966E-3</v>
      </c>
      <c r="H203" s="5">
        <f t="shared" si="196"/>
        <v>-9.9999735978650861E-3</v>
      </c>
      <c r="I203" s="5">
        <f t="shared" si="196"/>
        <v>-1.0000056704588589E-2</v>
      </c>
      <c r="J203" s="5">
        <f t="shared" si="196"/>
        <v>-1.0000055692000909E-2</v>
      </c>
    </row>
    <row r="204" spans="2:10" x14ac:dyDescent="0.3">
      <c r="B204" s="3">
        <v>43667</v>
      </c>
      <c r="C204" s="4">
        <v>15352294</v>
      </c>
      <c r="D204" s="4">
        <v>11514221</v>
      </c>
      <c r="E204" s="4">
        <v>4690978</v>
      </c>
      <c r="F204" s="4">
        <v>11087768</v>
      </c>
      <c r="G204" s="5">
        <f t="shared" ref="G204:J204" si="197">(C204/C197)-1</f>
        <v>-1.0416660623697616E-2</v>
      </c>
      <c r="H204" s="5">
        <f t="shared" si="197"/>
        <v>-1.0416638913772203E-2</v>
      </c>
      <c r="I204" s="5">
        <f t="shared" si="197"/>
        <v>-1.0416725997641096E-2</v>
      </c>
      <c r="J204" s="5">
        <f t="shared" si="197"/>
        <v>-1.0416635986976952E-2</v>
      </c>
    </row>
    <row r="205" spans="2:10" x14ac:dyDescent="0.3">
      <c r="B205" s="3">
        <v>43668</v>
      </c>
      <c r="C205" s="4">
        <v>7740060</v>
      </c>
      <c r="D205" s="4">
        <v>5805045</v>
      </c>
      <c r="E205" s="4">
        <v>2365018</v>
      </c>
      <c r="F205" s="4">
        <v>5590043</v>
      </c>
      <c r="G205" s="5">
        <f t="shared" ref="G205:J205" si="198">(C205/C198)-1</f>
        <v>0</v>
      </c>
      <c r="H205" s="5">
        <f t="shared" si="198"/>
        <v>0</v>
      </c>
      <c r="I205" s="5">
        <f t="shared" si="198"/>
        <v>0</v>
      </c>
      <c r="J205" s="5">
        <f t="shared" si="198"/>
        <v>0</v>
      </c>
    </row>
    <row r="206" spans="2:10" x14ac:dyDescent="0.3">
      <c r="B206" s="3">
        <v>43669</v>
      </c>
      <c r="C206" s="4">
        <v>7661877</v>
      </c>
      <c r="D206" s="4">
        <v>5746408</v>
      </c>
      <c r="E206" s="4">
        <v>2341129</v>
      </c>
      <c r="F206" s="4">
        <v>5533578</v>
      </c>
      <c r="G206" s="5">
        <f t="shared" ref="G206:J206" si="199">(C206/C199)-1</f>
        <v>3.1578911937398813E-2</v>
      </c>
      <c r="H206" s="5">
        <f t="shared" si="199"/>
        <v>3.1579049409774296E-2</v>
      </c>
      <c r="I206" s="5">
        <f t="shared" si="199"/>
        <v>3.1578849965322231E-2</v>
      </c>
      <c r="J206" s="5">
        <f t="shared" si="199"/>
        <v>3.1578900272418053E-2</v>
      </c>
    </row>
    <row r="207" spans="2:10" x14ac:dyDescent="0.3">
      <c r="B207" s="3">
        <v>43670</v>
      </c>
      <c r="C207" s="4">
        <v>7896424</v>
      </c>
      <c r="D207" s="4">
        <v>5922318</v>
      </c>
      <c r="E207" s="4">
        <v>2412796</v>
      </c>
      <c r="F207" s="4">
        <v>5702973</v>
      </c>
      <c r="G207" s="5">
        <f t="shared" ref="G207:J207" si="200">(C207/C200)-1</f>
        <v>2.0201910579504601E-2</v>
      </c>
      <c r="H207" s="5">
        <f t="shared" si="200"/>
        <v>2.0201910579504601E-2</v>
      </c>
      <c r="I207" s="5">
        <f t="shared" si="200"/>
        <v>2.0201960407912223E-2</v>
      </c>
      <c r="J207" s="5">
        <f t="shared" si="200"/>
        <v>2.0201991290585752E-2</v>
      </c>
    </row>
    <row r="208" spans="2:10" x14ac:dyDescent="0.3">
      <c r="B208" s="3">
        <v>43671</v>
      </c>
      <c r="C208" s="4">
        <v>7427330</v>
      </c>
      <c r="D208" s="4">
        <v>5570497</v>
      </c>
      <c r="E208" s="4">
        <v>2269462</v>
      </c>
      <c r="F208" s="4">
        <v>5364183</v>
      </c>
      <c r="G208" s="5">
        <f t="shared" ref="G208:J208" si="201">(C208/C201)-1</f>
        <v>-6.8627457127354408E-2</v>
      </c>
      <c r="H208" s="5">
        <f t="shared" si="201"/>
        <v>-6.8627501795281876E-2</v>
      </c>
      <c r="I208" s="5">
        <f t="shared" si="201"/>
        <v>-6.8627253830511492E-2</v>
      </c>
      <c r="J208" s="5">
        <f t="shared" si="201"/>
        <v>-6.8627355655187183E-2</v>
      </c>
    </row>
    <row r="209" spans="2:10" x14ac:dyDescent="0.3">
      <c r="B209" s="3">
        <v>43672</v>
      </c>
      <c r="C209" s="4">
        <v>7583695</v>
      </c>
      <c r="D209" s="4">
        <v>5687771</v>
      </c>
      <c r="E209" s="4">
        <v>2317240</v>
      </c>
      <c r="F209" s="4">
        <v>5477113</v>
      </c>
      <c r="G209" s="5">
        <f t="shared" ref="G209:J209" si="202">(C209/C202)-1</f>
        <v>-6.7307697037943259E-2</v>
      </c>
      <c r="H209" s="5">
        <f t="shared" si="202"/>
        <v>-6.7307738033452025E-2</v>
      </c>
      <c r="I209" s="5">
        <f t="shared" si="202"/>
        <v>-6.7307502667578456E-2</v>
      </c>
      <c r="J209" s="5">
        <f t="shared" si="202"/>
        <v>-6.7307600613585539E-2</v>
      </c>
    </row>
    <row r="210" spans="2:10" x14ac:dyDescent="0.3">
      <c r="B210" s="3">
        <v>43673</v>
      </c>
      <c r="C210" s="4">
        <v>16160310</v>
      </c>
      <c r="D210" s="4">
        <v>12120232</v>
      </c>
      <c r="E210" s="4">
        <v>4937872</v>
      </c>
      <c r="F210" s="4">
        <v>11671335</v>
      </c>
      <c r="G210" s="5">
        <f t="shared" ref="G210:J210" si="203">(C210/C203)-1</f>
        <v>1.0101003787368557E-2</v>
      </c>
      <c r="H210" s="5">
        <f t="shared" si="203"/>
        <v>1.010098316280561E-2</v>
      </c>
      <c r="I210" s="5">
        <f t="shared" si="203"/>
        <v>1.0101067956934884E-2</v>
      </c>
      <c r="J210" s="5">
        <f t="shared" si="203"/>
        <v>1.0101066923787538E-2</v>
      </c>
    </row>
    <row r="211" spans="2:10" x14ac:dyDescent="0.3">
      <c r="B211" s="3">
        <v>43674</v>
      </c>
      <c r="C211" s="4">
        <v>15675500</v>
      </c>
      <c r="D211" s="4">
        <v>11756625</v>
      </c>
      <c r="E211" s="4">
        <v>4789736</v>
      </c>
      <c r="F211" s="4">
        <v>11321195</v>
      </c>
      <c r="G211" s="5">
        <f t="shared" ref="G211:J211" si="204">(C211/C204)-1</f>
        <v>2.1052619237229342E-2</v>
      </c>
      <c r="H211" s="5">
        <f t="shared" si="204"/>
        <v>2.1052574898466903E-2</v>
      </c>
      <c r="I211" s="5">
        <f t="shared" si="204"/>
        <v>2.1052752752197978E-2</v>
      </c>
      <c r="J211" s="5">
        <f t="shared" si="204"/>
        <v>2.105265911047205E-2</v>
      </c>
    </row>
    <row r="212" spans="2:10" x14ac:dyDescent="0.3">
      <c r="B212" s="3">
        <v>43675</v>
      </c>
      <c r="C212" s="4">
        <v>7740060</v>
      </c>
      <c r="D212" s="4">
        <v>5805045</v>
      </c>
      <c r="E212" s="4">
        <v>2365018</v>
      </c>
      <c r="F212" s="4">
        <v>5590043</v>
      </c>
      <c r="G212" s="5">
        <f t="shared" ref="G212:J212" si="205">(C212/C205)-1</f>
        <v>0</v>
      </c>
      <c r="H212" s="5">
        <f t="shared" si="205"/>
        <v>0</v>
      </c>
      <c r="I212" s="5">
        <f t="shared" si="205"/>
        <v>0</v>
      </c>
      <c r="J212" s="5">
        <f t="shared" si="205"/>
        <v>0</v>
      </c>
    </row>
    <row r="213" spans="2:10" x14ac:dyDescent="0.3">
      <c r="B213" s="3">
        <v>43676</v>
      </c>
      <c r="C213" s="4">
        <v>7505512</v>
      </c>
      <c r="D213" s="4">
        <v>5629134</v>
      </c>
      <c r="E213" s="4">
        <v>2293351</v>
      </c>
      <c r="F213" s="4">
        <v>5420648</v>
      </c>
      <c r="G213" s="5">
        <f t="shared" ref="G213:J213" si="206">(C213/C206)-1</f>
        <v>-2.0408184574093213E-2</v>
      </c>
      <c r="H213" s="5">
        <f t="shared" si="206"/>
        <v>-2.0408227191664796E-2</v>
      </c>
      <c r="I213" s="5">
        <f t="shared" si="206"/>
        <v>-2.0408102244686255E-2</v>
      </c>
      <c r="J213" s="5">
        <f t="shared" si="206"/>
        <v>-2.0408133760832503E-2</v>
      </c>
    </row>
    <row r="214" spans="2:10" x14ac:dyDescent="0.3">
      <c r="B214" s="3">
        <v>43677</v>
      </c>
      <c r="C214" s="4">
        <v>8052789</v>
      </c>
      <c r="D214" s="4">
        <v>6039592</v>
      </c>
      <c r="E214" s="4">
        <v>2460574</v>
      </c>
      <c r="F214" s="4">
        <v>5815903</v>
      </c>
      <c r="G214" s="5">
        <f t="shared" ref="G214:J214" si="207">(C214/C207)-1</f>
        <v>1.9802001513596457E-2</v>
      </c>
      <c r="H214" s="5">
        <f t="shared" si="207"/>
        <v>1.9802043726797613E-2</v>
      </c>
      <c r="I214" s="5">
        <f t="shared" si="207"/>
        <v>1.9801922748545753E-2</v>
      </c>
      <c r="J214" s="5">
        <f t="shared" si="207"/>
        <v>1.9801952420255287E-2</v>
      </c>
    </row>
    <row r="215" spans="2:10" x14ac:dyDescent="0.3">
      <c r="B215" s="3">
        <v>43678</v>
      </c>
      <c r="C215" s="4">
        <v>7974607</v>
      </c>
      <c r="D215" s="4">
        <v>5980955</v>
      </c>
      <c r="E215" s="4">
        <v>2436685</v>
      </c>
      <c r="F215" s="4">
        <v>5759438</v>
      </c>
      <c r="G215" s="5">
        <f t="shared" ref="G215:J215" si="208">(C215/C208)-1</f>
        <v>7.3684217612520309E-2</v>
      </c>
      <c r="H215" s="5">
        <f t="shared" si="208"/>
        <v>7.3684269105611211E-2</v>
      </c>
      <c r="I215" s="5">
        <f t="shared" si="208"/>
        <v>7.3683983252418317E-2</v>
      </c>
      <c r="J215" s="5">
        <f t="shared" si="208"/>
        <v>7.3684100635641903E-2</v>
      </c>
    </row>
    <row r="216" spans="2:10" x14ac:dyDescent="0.3">
      <c r="B216" s="3">
        <v>43679</v>
      </c>
      <c r="C216" s="4">
        <v>8209154</v>
      </c>
      <c r="D216" s="4">
        <v>6156866</v>
      </c>
      <c r="E216" s="4">
        <v>2508352</v>
      </c>
      <c r="F216" s="4">
        <v>5928833</v>
      </c>
      <c r="G216" s="5">
        <f t="shared" ref="G216:J216" si="209">(C216/C209)-1</f>
        <v>8.2474176506307284E-2</v>
      </c>
      <c r="H216" s="5">
        <f t="shared" si="209"/>
        <v>8.247431199322186E-2</v>
      </c>
      <c r="I216" s="5">
        <f t="shared" si="209"/>
        <v>8.2473977663081843E-2</v>
      </c>
      <c r="J216" s="5">
        <f t="shared" si="209"/>
        <v>8.2474106340329367E-2</v>
      </c>
    </row>
    <row r="217" spans="2:10" x14ac:dyDescent="0.3">
      <c r="B217" s="3">
        <v>43680</v>
      </c>
      <c r="C217" s="4">
        <v>16321913</v>
      </c>
      <c r="D217" s="4">
        <v>12241435</v>
      </c>
      <c r="E217" s="4">
        <v>4987251</v>
      </c>
      <c r="F217" s="4">
        <v>11788048</v>
      </c>
      <c r="G217" s="5">
        <f t="shared" ref="G217:J217" si="210">(C217/C210)-1</f>
        <v>9.9999938119998966E-3</v>
      </c>
      <c r="H217" s="5">
        <f t="shared" si="210"/>
        <v>1.0000056104536581E-2</v>
      </c>
      <c r="I217" s="5">
        <f t="shared" si="210"/>
        <v>1.0000056704588589E-2</v>
      </c>
      <c r="J217" s="5">
        <f t="shared" si="210"/>
        <v>9.9999700119994817E-3</v>
      </c>
    </row>
    <row r="218" spans="2:10" x14ac:dyDescent="0.3">
      <c r="B218" s="3">
        <v>43681</v>
      </c>
      <c r="C218" s="4">
        <v>15837104</v>
      </c>
      <c r="D218" s="4">
        <v>11877828</v>
      </c>
      <c r="E218" s="4">
        <v>4839115</v>
      </c>
      <c r="F218" s="4">
        <v>11437908</v>
      </c>
      <c r="G218" s="5">
        <f t="shared" ref="G218:J218" si="211">(C218/C211)-1</f>
        <v>1.030933622531971E-2</v>
      </c>
      <c r="H218" s="5">
        <f t="shared" si="211"/>
        <v>1.030933622531971E-2</v>
      </c>
      <c r="I218" s="5">
        <f t="shared" si="211"/>
        <v>1.0309336464473295E-2</v>
      </c>
      <c r="J218" s="5">
        <f t="shared" si="211"/>
        <v>1.0309247389520326E-2</v>
      </c>
    </row>
    <row r="219" spans="2:10" x14ac:dyDescent="0.3">
      <c r="B219" s="3">
        <v>43682</v>
      </c>
      <c r="C219" s="4">
        <v>8052789</v>
      </c>
      <c r="D219" s="4">
        <v>6039592</v>
      </c>
      <c r="E219" s="4">
        <v>2460574</v>
      </c>
      <c r="F219" s="4">
        <v>5815903</v>
      </c>
      <c r="G219" s="5">
        <f t="shared" ref="G219:J219" si="212">(C219/C212)-1</f>
        <v>4.0403950356973972E-2</v>
      </c>
      <c r="H219" s="5">
        <f t="shared" si="212"/>
        <v>4.0403993422962303E-2</v>
      </c>
      <c r="I219" s="5">
        <f t="shared" si="212"/>
        <v>4.0403920815824668E-2</v>
      </c>
      <c r="J219" s="5">
        <f t="shared" si="212"/>
        <v>4.0403982581171505E-2</v>
      </c>
    </row>
    <row r="220" spans="2:10" x14ac:dyDescent="0.3">
      <c r="B220" s="3">
        <v>43683</v>
      </c>
      <c r="C220" s="4">
        <v>8130972</v>
      </c>
      <c r="D220" s="4">
        <v>6098229</v>
      </c>
      <c r="E220" s="4">
        <v>2484463</v>
      </c>
      <c r="F220" s="4">
        <v>5872368</v>
      </c>
      <c r="G220" s="5">
        <f t="shared" ref="G220:J220" si="213">(C220/C213)-1</f>
        <v>8.3333422156942838E-2</v>
      </c>
      <c r="H220" s="5">
        <f t="shared" si="213"/>
        <v>8.3333422156942838E-2</v>
      </c>
      <c r="I220" s="5">
        <f t="shared" si="213"/>
        <v>8.3333078974827668E-2</v>
      </c>
      <c r="J220" s="5">
        <f t="shared" si="213"/>
        <v>8.3333210346807185E-2</v>
      </c>
    </row>
    <row r="221" spans="2:10" x14ac:dyDescent="0.3">
      <c r="B221" s="3">
        <v>43684</v>
      </c>
      <c r="C221" s="4">
        <v>8130972</v>
      </c>
      <c r="D221" s="4">
        <v>6098229</v>
      </c>
      <c r="E221" s="4">
        <v>2484463</v>
      </c>
      <c r="F221" s="4">
        <v>5872368</v>
      </c>
      <c r="G221" s="5">
        <f t="shared" ref="G221:J221" si="214">(C221/C214)-1</f>
        <v>9.7088102022790945E-3</v>
      </c>
      <c r="H221" s="5">
        <f t="shared" si="214"/>
        <v>9.7087684068726254E-3</v>
      </c>
      <c r="I221" s="5">
        <f t="shared" si="214"/>
        <v>9.7087102440325257E-3</v>
      </c>
      <c r="J221" s="5">
        <f t="shared" si="214"/>
        <v>9.708724509332356E-3</v>
      </c>
    </row>
    <row r="222" spans="2:10" x14ac:dyDescent="0.3">
      <c r="B222" s="3">
        <v>43685</v>
      </c>
      <c r="C222" s="4">
        <v>7505512</v>
      </c>
      <c r="D222" s="4">
        <v>5629134</v>
      </c>
      <c r="E222" s="4">
        <v>2293351</v>
      </c>
      <c r="F222" s="4">
        <v>5420648</v>
      </c>
      <c r="G222" s="5">
        <f t="shared" ref="G222:J222" si="215">(C222/C215)-1</f>
        <v>-5.8823588422601936E-2</v>
      </c>
      <c r="H222" s="5">
        <f t="shared" si="215"/>
        <v>-5.8823549082044568E-2</v>
      </c>
      <c r="I222" s="5">
        <f t="shared" si="215"/>
        <v>-5.8823360426152771E-2</v>
      </c>
      <c r="J222" s="5">
        <f t="shared" si="215"/>
        <v>-5.8823447704446141E-2</v>
      </c>
    </row>
    <row r="223" spans="2:10" x14ac:dyDescent="0.3">
      <c r="B223" s="3">
        <v>43686</v>
      </c>
      <c r="C223" s="4">
        <v>8130972</v>
      </c>
      <c r="D223" s="4">
        <v>6098229</v>
      </c>
      <c r="E223" s="4">
        <v>2484463</v>
      </c>
      <c r="F223" s="4">
        <v>5872368</v>
      </c>
      <c r="G223" s="5">
        <f t="shared" ref="G223:J223" si="216">(C223/C216)-1</f>
        <v>-9.5237584774265915E-3</v>
      </c>
      <c r="H223" s="5">
        <f t="shared" si="216"/>
        <v>-9.5238389141488744E-3</v>
      </c>
      <c r="I223" s="5">
        <f t="shared" si="216"/>
        <v>-9.523782945934256E-3</v>
      </c>
      <c r="J223" s="5">
        <f t="shared" si="216"/>
        <v>-9.5237966729708745E-3</v>
      </c>
    </row>
    <row r="224" spans="2:10" x14ac:dyDescent="0.3">
      <c r="B224" s="3">
        <v>43687</v>
      </c>
      <c r="C224" s="4">
        <v>16806722</v>
      </c>
      <c r="D224" s="4">
        <v>12605042</v>
      </c>
      <c r="E224" s="4">
        <v>5135387</v>
      </c>
      <c r="F224" s="4">
        <v>12138188</v>
      </c>
      <c r="G224" s="5">
        <f t="shared" ref="G224:J224" si="217">(C224/C217)-1</f>
        <v>2.9702952098813462E-2</v>
      </c>
      <c r="H224" s="5">
        <f t="shared" si="217"/>
        <v>2.9702971914648879E-2</v>
      </c>
      <c r="I224" s="5">
        <f t="shared" si="217"/>
        <v>2.9702936547609138E-2</v>
      </c>
      <c r="J224" s="5">
        <f t="shared" si="217"/>
        <v>2.9702966937358966E-2</v>
      </c>
    </row>
    <row r="225" spans="2:10" x14ac:dyDescent="0.3">
      <c r="B225" s="3">
        <v>43688</v>
      </c>
      <c r="C225" s="4">
        <v>15837104</v>
      </c>
      <c r="D225" s="4">
        <v>11877828</v>
      </c>
      <c r="E225" s="4">
        <v>4839115</v>
      </c>
      <c r="F225" s="4">
        <v>11437908</v>
      </c>
      <c r="G225" s="5">
        <f t="shared" ref="G225:J225" si="218">(C225/C218)-1</f>
        <v>0</v>
      </c>
      <c r="H225" s="5">
        <f t="shared" si="218"/>
        <v>0</v>
      </c>
      <c r="I225" s="5">
        <f t="shared" si="218"/>
        <v>0</v>
      </c>
      <c r="J225" s="5">
        <f t="shared" si="218"/>
        <v>0</v>
      </c>
    </row>
    <row r="226" spans="2:10" x14ac:dyDescent="0.3">
      <c r="B226" s="3">
        <v>43689</v>
      </c>
      <c r="C226" s="4">
        <v>7427330</v>
      </c>
      <c r="D226" s="4">
        <v>5570497</v>
      </c>
      <c r="E226" s="4">
        <v>2269462</v>
      </c>
      <c r="F226" s="4">
        <v>5364183</v>
      </c>
      <c r="G226" s="5">
        <f t="shared" ref="G226:J226" si="219">(C226/C219)-1</f>
        <v>-7.7669860715337213E-2</v>
      </c>
      <c r="H226" s="5">
        <f t="shared" si="219"/>
        <v>-7.7669981680881794E-2</v>
      </c>
      <c r="I226" s="5">
        <f t="shared" si="219"/>
        <v>-7.7669681952259872E-2</v>
      </c>
      <c r="J226" s="5">
        <f t="shared" si="219"/>
        <v>-7.7669796074659403E-2</v>
      </c>
    </row>
    <row r="227" spans="2:10" x14ac:dyDescent="0.3">
      <c r="B227" s="3">
        <v>43690</v>
      </c>
      <c r="C227" s="4">
        <v>7505512</v>
      </c>
      <c r="D227" s="4">
        <v>5629134</v>
      </c>
      <c r="E227" s="4">
        <v>2293351</v>
      </c>
      <c r="F227" s="4">
        <v>5420648</v>
      </c>
      <c r="G227" s="5">
        <f t="shared" ref="G227:J227" si="220">(C227/C220)-1</f>
        <v>-7.6923152607092926E-2</v>
      </c>
      <c r="H227" s="5">
        <f t="shared" si="220"/>
        <v>-7.6923152607092926E-2</v>
      </c>
      <c r="I227" s="5">
        <f t="shared" si="220"/>
        <v>-7.6922860191518283E-2</v>
      </c>
      <c r="J227" s="5">
        <f t="shared" si="220"/>
        <v>-7.6922972129812028E-2</v>
      </c>
    </row>
    <row r="228" spans="2:10" x14ac:dyDescent="0.3">
      <c r="B228" s="3">
        <v>43691</v>
      </c>
      <c r="C228" s="4">
        <v>8130972</v>
      </c>
      <c r="D228" s="4">
        <v>6098229</v>
      </c>
      <c r="E228" s="4">
        <v>2484463</v>
      </c>
      <c r="F228" s="4">
        <v>5872368</v>
      </c>
      <c r="G228" s="5">
        <f t="shared" ref="G228:J228" si="221">(C228/C221)-1</f>
        <v>0</v>
      </c>
      <c r="H228" s="5">
        <f t="shared" si="221"/>
        <v>0</v>
      </c>
      <c r="I228" s="5">
        <f t="shared" si="221"/>
        <v>0</v>
      </c>
      <c r="J228" s="5">
        <f t="shared" si="221"/>
        <v>0</v>
      </c>
    </row>
    <row r="229" spans="2:10" x14ac:dyDescent="0.3">
      <c r="B229" s="3">
        <v>43692</v>
      </c>
      <c r="C229" s="4">
        <v>7896424</v>
      </c>
      <c r="D229" s="4">
        <v>5922318</v>
      </c>
      <c r="E229" s="4">
        <v>2412796</v>
      </c>
      <c r="F229" s="4">
        <v>5702973</v>
      </c>
      <c r="G229" s="5">
        <f t="shared" ref="G229:J229" si="222">(C229/C222)-1</f>
        <v>5.2083322230382256E-2</v>
      </c>
      <c r="H229" s="5">
        <f t="shared" si="222"/>
        <v>5.2083322230382256E-2</v>
      </c>
      <c r="I229" s="5">
        <f t="shared" si="222"/>
        <v>5.2083174359267348E-2</v>
      </c>
      <c r="J229" s="5">
        <f t="shared" si="222"/>
        <v>5.2083256466754602E-2</v>
      </c>
    </row>
    <row r="230" spans="2:10" x14ac:dyDescent="0.3">
      <c r="B230" s="3">
        <v>43693</v>
      </c>
      <c r="C230" s="4">
        <v>7661877</v>
      </c>
      <c r="D230" s="4">
        <v>5746408</v>
      </c>
      <c r="E230" s="4">
        <v>2341129</v>
      </c>
      <c r="F230" s="4">
        <v>5533578</v>
      </c>
      <c r="G230" s="5">
        <f t="shared" ref="G230:J230" si="223">(C230/C223)-1</f>
        <v>-5.7692364455319778E-2</v>
      </c>
      <c r="H230" s="5">
        <f t="shared" si="223"/>
        <v>-5.7692323459811012E-2</v>
      </c>
      <c r="I230" s="5">
        <f t="shared" si="223"/>
        <v>-5.769214514363874E-2</v>
      </c>
      <c r="J230" s="5">
        <f t="shared" si="223"/>
        <v>-5.7692229097359049E-2</v>
      </c>
    </row>
    <row r="231" spans="2:10" x14ac:dyDescent="0.3">
      <c r="B231" s="3">
        <v>43694</v>
      </c>
      <c r="C231" s="4">
        <v>16806722</v>
      </c>
      <c r="D231" s="4">
        <v>12605042</v>
      </c>
      <c r="E231" s="4">
        <v>5135387</v>
      </c>
      <c r="F231" s="4">
        <v>12138188</v>
      </c>
      <c r="G231" s="5">
        <f t="shared" ref="G231:J231" si="224">(C231/C224)-1</f>
        <v>0</v>
      </c>
      <c r="H231" s="5">
        <f t="shared" si="224"/>
        <v>0</v>
      </c>
      <c r="I231" s="5">
        <f t="shared" si="224"/>
        <v>0</v>
      </c>
      <c r="J231" s="5">
        <f t="shared" si="224"/>
        <v>0</v>
      </c>
    </row>
    <row r="232" spans="2:10" x14ac:dyDescent="0.3">
      <c r="B232" s="3">
        <v>43695</v>
      </c>
      <c r="C232" s="4">
        <v>16321913</v>
      </c>
      <c r="D232" s="4">
        <v>12241435</v>
      </c>
      <c r="E232" s="4">
        <v>4987251</v>
      </c>
      <c r="F232" s="4">
        <v>11788048</v>
      </c>
      <c r="G232" s="5">
        <f t="shared" ref="G232:J232" si="225">(C232/C225)-1</f>
        <v>3.0612225568513063E-2</v>
      </c>
      <c r="H232" s="5">
        <f t="shared" si="225"/>
        <v>3.0612246616132266E-2</v>
      </c>
      <c r="I232" s="5">
        <f t="shared" si="225"/>
        <v>3.0612209050621786E-2</v>
      </c>
      <c r="J232" s="5">
        <f t="shared" si="225"/>
        <v>3.0612241329445844E-2</v>
      </c>
    </row>
    <row r="233" spans="2:10" x14ac:dyDescent="0.3">
      <c r="B233" s="3">
        <v>43696</v>
      </c>
      <c r="C233" s="4">
        <v>7583695</v>
      </c>
      <c r="D233" s="4">
        <v>5687771</v>
      </c>
      <c r="E233" s="4">
        <v>2317240</v>
      </c>
      <c r="F233" s="4">
        <v>5477113</v>
      </c>
      <c r="G233" s="5">
        <f t="shared" ref="G233:J233" si="226">(C233/C226)-1</f>
        <v>2.1052652837560748E-2</v>
      </c>
      <c r="H233" s="5">
        <f t="shared" si="226"/>
        <v>2.1052699606516345E-2</v>
      </c>
      <c r="I233" s="5">
        <f t="shared" si="226"/>
        <v>2.1052566643548154E-2</v>
      </c>
      <c r="J233" s="5">
        <f t="shared" si="226"/>
        <v>2.1052600181612036E-2</v>
      </c>
    </row>
    <row r="234" spans="2:10" x14ac:dyDescent="0.3">
      <c r="B234" s="3">
        <v>43697</v>
      </c>
      <c r="C234" s="4">
        <v>7896424</v>
      </c>
      <c r="D234" s="4">
        <v>5922318</v>
      </c>
      <c r="E234" s="4">
        <v>2412796</v>
      </c>
      <c r="F234" s="4">
        <v>5702973</v>
      </c>
      <c r="G234" s="5">
        <f t="shared" ref="G234:J234" si="227">(C234/C227)-1</f>
        <v>5.2083322230382256E-2</v>
      </c>
      <c r="H234" s="5">
        <f t="shared" si="227"/>
        <v>5.2083322230382256E-2</v>
      </c>
      <c r="I234" s="5">
        <f t="shared" si="227"/>
        <v>5.2083174359267348E-2</v>
      </c>
      <c r="J234" s="5">
        <f t="shared" si="227"/>
        <v>5.2083256466754602E-2</v>
      </c>
    </row>
    <row r="235" spans="2:10" x14ac:dyDescent="0.3">
      <c r="B235" s="3">
        <v>43698</v>
      </c>
      <c r="C235" s="4">
        <v>8052789</v>
      </c>
      <c r="D235" s="4">
        <v>6039592</v>
      </c>
      <c r="E235" s="4">
        <v>2460574</v>
      </c>
      <c r="F235" s="4">
        <v>5815903</v>
      </c>
      <c r="G235" s="5">
        <f t="shared" ref="G235:J235" si="228">(C235/C228)-1</f>
        <v>-9.6154555691496668E-3</v>
      </c>
      <c r="H235" s="5">
        <f t="shared" si="228"/>
        <v>-9.6154145736410124E-3</v>
      </c>
      <c r="I235" s="5">
        <f t="shared" si="228"/>
        <v>-9.615357523939827E-3</v>
      </c>
      <c r="J235" s="5">
        <f t="shared" si="228"/>
        <v>-9.6153715162264897E-3</v>
      </c>
    </row>
    <row r="236" spans="2:10" x14ac:dyDescent="0.3">
      <c r="B236" s="3">
        <v>43699</v>
      </c>
      <c r="C236" s="4">
        <v>7896424</v>
      </c>
      <c r="D236" s="4">
        <v>5922318</v>
      </c>
      <c r="E236" s="4">
        <v>2412796</v>
      </c>
      <c r="F236" s="4">
        <v>5702973</v>
      </c>
      <c r="G236" s="5">
        <f t="shared" ref="G236:J236" si="229">(C236/C229)-1</f>
        <v>0</v>
      </c>
      <c r="H236" s="5">
        <f t="shared" si="229"/>
        <v>0</v>
      </c>
      <c r="I236" s="5">
        <f t="shared" si="229"/>
        <v>0</v>
      </c>
      <c r="J236" s="5">
        <f t="shared" si="229"/>
        <v>0</v>
      </c>
    </row>
    <row r="237" spans="2:10" x14ac:dyDescent="0.3">
      <c r="B237" s="3">
        <v>43700</v>
      </c>
      <c r="C237" s="4">
        <v>7505512</v>
      </c>
      <c r="D237" s="4">
        <v>5629134</v>
      </c>
      <c r="E237" s="4">
        <v>2293351</v>
      </c>
      <c r="F237" s="4">
        <v>5420648</v>
      </c>
      <c r="G237" s="5">
        <f t="shared" ref="G237:J237" si="230">(C237/C230)-1</f>
        <v>-2.0408184574093213E-2</v>
      </c>
      <c r="H237" s="5">
        <f t="shared" si="230"/>
        <v>-2.0408227191664796E-2</v>
      </c>
      <c r="I237" s="5">
        <f t="shared" si="230"/>
        <v>-2.0408102244686255E-2</v>
      </c>
      <c r="J237" s="5">
        <f t="shared" si="230"/>
        <v>-2.0408133760832503E-2</v>
      </c>
    </row>
    <row r="238" spans="2:10" x14ac:dyDescent="0.3">
      <c r="B238" s="3">
        <v>43701</v>
      </c>
      <c r="C238" s="4">
        <v>15513897</v>
      </c>
      <c r="D238" s="4">
        <v>11635423</v>
      </c>
      <c r="E238" s="4">
        <v>4740357</v>
      </c>
      <c r="F238" s="4">
        <v>11204481</v>
      </c>
      <c r="G238" s="5">
        <f t="shared" ref="G238:J238" si="231">(C238/C231)-1</f>
        <v>-7.6923090653846726E-2</v>
      </c>
      <c r="H238" s="5">
        <f t="shared" si="231"/>
        <v>-7.6923107435897475E-2</v>
      </c>
      <c r="I238" s="5">
        <f t="shared" si="231"/>
        <v>-7.6923121860144161E-2</v>
      </c>
      <c r="J238" s="5">
        <f t="shared" si="231"/>
        <v>-7.69230959349122E-2</v>
      </c>
    </row>
    <row r="239" spans="2:10" x14ac:dyDescent="0.3">
      <c r="B239" s="3">
        <v>43702</v>
      </c>
      <c r="C239" s="4">
        <v>15998707</v>
      </c>
      <c r="D239" s="4">
        <v>11999030</v>
      </c>
      <c r="E239" s="4">
        <v>4888493</v>
      </c>
      <c r="F239" s="4">
        <v>11554621</v>
      </c>
      <c r="G239" s="5">
        <f t="shared" ref="G239:J239" si="232">(C239/C232)-1</f>
        <v>-1.9801968065875641E-2</v>
      </c>
      <c r="H239" s="5">
        <f t="shared" si="232"/>
        <v>-1.9802008506355717E-2</v>
      </c>
      <c r="I239" s="5">
        <f t="shared" si="232"/>
        <v>-1.980209137258182E-2</v>
      </c>
      <c r="J239" s="5">
        <f t="shared" si="232"/>
        <v>-1.980200623546835E-2</v>
      </c>
    </row>
    <row r="240" spans="2:10" x14ac:dyDescent="0.3">
      <c r="B240" s="3">
        <v>43703</v>
      </c>
      <c r="C240" s="4">
        <v>8052789</v>
      </c>
      <c r="D240" s="4">
        <v>6039592</v>
      </c>
      <c r="E240" s="4">
        <v>2460574</v>
      </c>
      <c r="F240" s="4">
        <v>5815903</v>
      </c>
      <c r="G240" s="5">
        <f t="shared" ref="G240:J240" si="233">(C240/C233)-1</f>
        <v>6.1855599414269768E-2</v>
      </c>
      <c r="H240" s="5">
        <f t="shared" si="233"/>
        <v>6.1855690040966804E-2</v>
      </c>
      <c r="I240" s="5">
        <f t="shared" si="233"/>
        <v>6.1855483247311493E-2</v>
      </c>
      <c r="J240" s="5">
        <f t="shared" si="233"/>
        <v>6.1855579755246914E-2</v>
      </c>
    </row>
    <row r="241" spans="2:10" x14ac:dyDescent="0.3">
      <c r="B241" s="3">
        <v>43704</v>
      </c>
      <c r="C241" s="4">
        <v>7505512</v>
      </c>
      <c r="D241" s="4">
        <v>5629134</v>
      </c>
      <c r="E241" s="4">
        <v>2293351</v>
      </c>
      <c r="F241" s="4">
        <v>5420648</v>
      </c>
      <c r="G241" s="5">
        <f t="shared" ref="G241:J241" si="234">(C241/C234)-1</f>
        <v>-4.9504940464189851E-2</v>
      </c>
      <c r="H241" s="5">
        <f t="shared" si="234"/>
        <v>-4.9504940464189851E-2</v>
      </c>
      <c r="I241" s="5">
        <f t="shared" si="234"/>
        <v>-4.950480687136416E-2</v>
      </c>
      <c r="J241" s="5">
        <f t="shared" si="234"/>
        <v>-4.9504881050637994E-2</v>
      </c>
    </row>
    <row r="242" spans="2:10" x14ac:dyDescent="0.3">
      <c r="B242" s="3">
        <v>43705</v>
      </c>
      <c r="C242" s="4">
        <v>7896424</v>
      </c>
      <c r="D242" s="4">
        <v>5922318</v>
      </c>
      <c r="E242" s="4">
        <v>2412796</v>
      </c>
      <c r="F242" s="4">
        <v>5702973</v>
      </c>
      <c r="G242" s="5">
        <f t="shared" ref="G242:J242" si="235">(C242/C235)-1</f>
        <v>-1.9417496223979036E-2</v>
      </c>
      <c r="H242" s="5">
        <f t="shared" si="235"/>
        <v>-1.9417536813745029E-2</v>
      </c>
      <c r="I242" s="5">
        <f t="shared" si="235"/>
        <v>-1.941742048806494E-2</v>
      </c>
      <c r="J242" s="5">
        <f t="shared" si="235"/>
        <v>-1.9417449018664823E-2</v>
      </c>
    </row>
    <row r="243" spans="2:10" x14ac:dyDescent="0.3">
      <c r="B243" s="3">
        <v>43706</v>
      </c>
      <c r="C243" s="4">
        <v>7661877</v>
      </c>
      <c r="D243" s="4">
        <v>5746408</v>
      </c>
      <c r="E243" s="4">
        <v>2341129</v>
      </c>
      <c r="F243" s="4">
        <v>5533578</v>
      </c>
      <c r="G243" s="5">
        <f t="shared" ref="G243:J243" si="236">(C243/C236)-1</f>
        <v>-2.9702938950593283E-2</v>
      </c>
      <c r="H243" s="5">
        <f t="shared" si="236"/>
        <v>-2.9702896737392348E-2</v>
      </c>
      <c r="I243" s="5">
        <f t="shared" si="236"/>
        <v>-2.9702884122818518E-2</v>
      </c>
      <c r="J243" s="5">
        <f t="shared" si="236"/>
        <v>-2.9702928630382819E-2</v>
      </c>
    </row>
    <row r="244" spans="2:10" x14ac:dyDescent="0.3">
      <c r="B244" s="3">
        <v>43707</v>
      </c>
      <c r="C244" s="4">
        <v>7896424</v>
      </c>
      <c r="D244" s="4">
        <v>5922318</v>
      </c>
      <c r="E244" s="4">
        <v>2412796</v>
      </c>
      <c r="F244" s="4">
        <v>5702973</v>
      </c>
      <c r="G244" s="5">
        <f t="shared" ref="G244:J244" si="237">(C244/C237)-1</f>
        <v>5.2083322230382256E-2</v>
      </c>
      <c r="H244" s="5">
        <f t="shared" si="237"/>
        <v>5.2083322230382256E-2</v>
      </c>
      <c r="I244" s="5">
        <f t="shared" si="237"/>
        <v>5.2083174359267348E-2</v>
      </c>
      <c r="J244" s="5">
        <f t="shared" si="237"/>
        <v>5.2083256466754602E-2</v>
      </c>
    </row>
    <row r="245" spans="2:10" x14ac:dyDescent="0.3">
      <c r="B245" s="3">
        <v>43708</v>
      </c>
      <c r="C245" s="4">
        <v>16321913</v>
      </c>
      <c r="D245" s="4">
        <v>12241435</v>
      </c>
      <c r="E245" s="4">
        <v>4987251</v>
      </c>
      <c r="F245" s="4">
        <v>11788048</v>
      </c>
      <c r="G245" s="5">
        <f t="shared" ref="G245:J245" si="238">(C245/C238)-1</f>
        <v>5.2083367576824857E-2</v>
      </c>
      <c r="H245" s="5">
        <f t="shared" si="238"/>
        <v>5.2083366457755798E-2</v>
      </c>
      <c r="I245" s="5">
        <f t="shared" si="238"/>
        <v>5.2083419033629674E-2</v>
      </c>
      <c r="J245" s="5">
        <f t="shared" si="238"/>
        <v>5.2083358434897642E-2</v>
      </c>
    </row>
    <row r="246" spans="2:10" x14ac:dyDescent="0.3">
      <c r="B246" s="3">
        <v>43709</v>
      </c>
      <c r="C246" s="4">
        <v>15352294</v>
      </c>
      <c r="D246" s="4">
        <v>11514221</v>
      </c>
      <c r="E246" s="4">
        <v>4690978</v>
      </c>
      <c r="F246" s="4">
        <v>11087768</v>
      </c>
      <c r="G246" s="5">
        <f t="shared" ref="G246:J246" si="239">(C246/C239)-1</f>
        <v>-4.0404077654525472E-2</v>
      </c>
      <c r="H246" s="5">
        <f t="shared" si="239"/>
        <v>-4.0404015991292619E-2</v>
      </c>
      <c r="I246" s="5">
        <f t="shared" si="239"/>
        <v>-4.0404067265719767E-2</v>
      </c>
      <c r="J246" s="5">
        <f t="shared" si="239"/>
        <v>-4.0404008058767094E-2</v>
      </c>
    </row>
    <row r="247" spans="2:10" x14ac:dyDescent="0.3">
      <c r="B247" s="3">
        <v>43710</v>
      </c>
      <c r="C247" s="4">
        <v>8209154</v>
      </c>
      <c r="D247" s="4">
        <v>6156866</v>
      </c>
      <c r="E247" s="4">
        <v>2508352</v>
      </c>
      <c r="F247" s="4">
        <v>5928833</v>
      </c>
      <c r="G247" s="5">
        <f t="shared" ref="G247:J247" si="240">(C247/C240)-1</f>
        <v>1.9417496223979036E-2</v>
      </c>
      <c r="H247" s="5">
        <f t="shared" si="240"/>
        <v>1.9417536813745029E-2</v>
      </c>
      <c r="I247" s="5">
        <f t="shared" si="240"/>
        <v>1.9417420488065051E-2</v>
      </c>
      <c r="J247" s="5">
        <f t="shared" si="240"/>
        <v>1.9417449018664934E-2</v>
      </c>
    </row>
    <row r="248" spans="2:10" x14ac:dyDescent="0.3">
      <c r="B248" s="3">
        <v>43711</v>
      </c>
      <c r="C248" s="4">
        <v>8130972</v>
      </c>
      <c r="D248" s="4">
        <v>6098229</v>
      </c>
      <c r="E248" s="4">
        <v>2484463</v>
      </c>
      <c r="F248" s="4">
        <v>5872368</v>
      </c>
      <c r="G248" s="5">
        <f t="shared" ref="G248:J248" si="241">(C248/C241)-1</f>
        <v>8.3333422156942838E-2</v>
      </c>
      <c r="H248" s="5">
        <f t="shared" si="241"/>
        <v>8.3333422156942838E-2</v>
      </c>
      <c r="I248" s="5">
        <f t="shared" si="241"/>
        <v>8.3333078974827668E-2</v>
      </c>
      <c r="J248" s="5">
        <f t="shared" si="241"/>
        <v>8.3333210346807185E-2</v>
      </c>
    </row>
    <row r="249" spans="2:10" x14ac:dyDescent="0.3">
      <c r="B249" s="3">
        <v>43712</v>
      </c>
      <c r="C249" s="4">
        <v>8052789</v>
      </c>
      <c r="D249" s="4">
        <v>6039592</v>
      </c>
      <c r="E249" s="4">
        <v>2460574</v>
      </c>
      <c r="F249" s="4">
        <v>5815903</v>
      </c>
      <c r="G249" s="5">
        <f t="shared" ref="G249:J249" si="242">(C249/C242)-1</f>
        <v>1.9802001513596457E-2</v>
      </c>
      <c r="H249" s="5">
        <f t="shared" si="242"/>
        <v>1.9802043726797613E-2</v>
      </c>
      <c r="I249" s="5">
        <f t="shared" si="242"/>
        <v>1.9801922748545753E-2</v>
      </c>
      <c r="J249" s="5">
        <f t="shared" si="242"/>
        <v>1.9801952420255287E-2</v>
      </c>
    </row>
    <row r="250" spans="2:10" x14ac:dyDescent="0.3">
      <c r="B250" s="3">
        <v>43713</v>
      </c>
      <c r="C250" s="4">
        <v>7427330</v>
      </c>
      <c r="D250" s="4">
        <v>5570497</v>
      </c>
      <c r="E250" s="4">
        <v>2269462</v>
      </c>
      <c r="F250" s="4">
        <v>5364183</v>
      </c>
      <c r="G250" s="5">
        <f t="shared" ref="G250:J250" si="243">(C250/C243)-1</f>
        <v>-3.0612211602979222E-2</v>
      </c>
      <c r="H250" s="5">
        <f t="shared" si="243"/>
        <v>-3.0612340787497194E-2</v>
      </c>
      <c r="I250" s="5">
        <f t="shared" si="243"/>
        <v>-3.0612153367029271E-2</v>
      </c>
      <c r="J250" s="5">
        <f t="shared" si="243"/>
        <v>-3.0612200641248699E-2</v>
      </c>
    </row>
    <row r="251" spans="2:10" x14ac:dyDescent="0.3">
      <c r="B251" s="3">
        <v>43714</v>
      </c>
      <c r="C251" s="4">
        <v>7505512</v>
      </c>
      <c r="D251" s="4">
        <v>5629134</v>
      </c>
      <c r="E251" s="4">
        <v>2293351</v>
      </c>
      <c r="F251" s="4">
        <v>5420648</v>
      </c>
      <c r="G251" s="5">
        <f t="shared" ref="G251:J251" si="244">(C251/C244)-1</f>
        <v>-4.9504940464189851E-2</v>
      </c>
      <c r="H251" s="5">
        <f t="shared" si="244"/>
        <v>-4.9504940464189851E-2</v>
      </c>
      <c r="I251" s="5">
        <f t="shared" si="244"/>
        <v>-4.950480687136416E-2</v>
      </c>
      <c r="J251" s="5">
        <f t="shared" si="244"/>
        <v>-4.9504881050637994E-2</v>
      </c>
    </row>
    <row r="252" spans="2:10" x14ac:dyDescent="0.3">
      <c r="B252" s="3">
        <v>43715</v>
      </c>
      <c r="C252" s="4">
        <v>16806722</v>
      </c>
      <c r="D252" s="4">
        <v>12605042</v>
      </c>
      <c r="E252" s="4">
        <v>5135387</v>
      </c>
      <c r="F252" s="4">
        <v>12138188</v>
      </c>
      <c r="G252" s="5">
        <f t="shared" ref="G252:J252" si="245">(C252/C245)-1</f>
        <v>2.9702952098813462E-2</v>
      </c>
      <c r="H252" s="5">
        <f t="shared" si="245"/>
        <v>2.9702971914648879E-2</v>
      </c>
      <c r="I252" s="5">
        <f t="shared" si="245"/>
        <v>2.9702936547609138E-2</v>
      </c>
      <c r="J252" s="5">
        <f t="shared" si="245"/>
        <v>2.9702966937358966E-2</v>
      </c>
    </row>
    <row r="253" spans="2:10" x14ac:dyDescent="0.3">
      <c r="B253" s="3">
        <v>43716</v>
      </c>
      <c r="C253" s="4">
        <v>15513897</v>
      </c>
      <c r="D253" s="4">
        <v>11635423</v>
      </c>
      <c r="E253" s="4">
        <v>4740357</v>
      </c>
      <c r="F253" s="4">
        <v>11204481</v>
      </c>
      <c r="G253" s="5">
        <f t="shared" ref="G253:J253" si="246">(C253/C246)-1</f>
        <v>1.052630961861456E-2</v>
      </c>
      <c r="H253" s="5">
        <f t="shared" si="246"/>
        <v>1.052628744923334E-2</v>
      </c>
      <c r="I253" s="5">
        <f t="shared" si="246"/>
        <v>1.0526376376098989E-2</v>
      </c>
      <c r="J253" s="5">
        <f t="shared" si="246"/>
        <v>1.0526284460497415E-2</v>
      </c>
    </row>
    <row r="254" spans="2:10" x14ac:dyDescent="0.3">
      <c r="B254" s="3">
        <v>43717</v>
      </c>
      <c r="C254" s="4">
        <v>7818242</v>
      </c>
      <c r="D254" s="4">
        <v>5863681</v>
      </c>
      <c r="E254" s="4">
        <v>2388907</v>
      </c>
      <c r="F254" s="4">
        <v>5646508</v>
      </c>
      <c r="G254" s="5">
        <f t="shared" ref="G254:J254" si="247">(C254/C247)-1</f>
        <v>-4.7619036017596983E-2</v>
      </c>
      <c r="H254" s="5">
        <f t="shared" si="247"/>
        <v>-4.7619194570744261E-2</v>
      </c>
      <c r="I254" s="5">
        <f t="shared" si="247"/>
        <v>-4.7618914729671169E-2</v>
      </c>
      <c r="J254" s="5">
        <f t="shared" si="247"/>
        <v>-4.7618983364854484E-2</v>
      </c>
    </row>
    <row r="255" spans="2:10" x14ac:dyDescent="0.3">
      <c r="B255" s="3">
        <v>43718</v>
      </c>
      <c r="C255" s="4">
        <v>8052789</v>
      </c>
      <c r="D255" s="4">
        <v>6039592</v>
      </c>
      <c r="E255" s="4">
        <v>2460574</v>
      </c>
      <c r="F255" s="4">
        <v>5815903</v>
      </c>
      <c r="G255" s="5">
        <f t="shared" ref="G255:J255" si="248">(C255/C248)-1</f>
        <v>-9.6154555691496668E-3</v>
      </c>
      <c r="H255" s="5">
        <f t="shared" si="248"/>
        <v>-9.6154145736410124E-3</v>
      </c>
      <c r="I255" s="5">
        <f t="shared" si="248"/>
        <v>-9.615357523939827E-3</v>
      </c>
      <c r="J255" s="5">
        <f t="shared" si="248"/>
        <v>-9.6153715162264897E-3</v>
      </c>
    </row>
    <row r="256" spans="2:10" x14ac:dyDescent="0.3">
      <c r="B256" s="3">
        <v>43719</v>
      </c>
      <c r="C256" s="4">
        <v>7583695</v>
      </c>
      <c r="D256" s="4">
        <v>5687771</v>
      </c>
      <c r="E256" s="4">
        <v>2317240</v>
      </c>
      <c r="F256" s="4">
        <v>5477113</v>
      </c>
      <c r="G256" s="5">
        <f t="shared" ref="G256:J256" si="249">(C256/C249)-1</f>
        <v>-5.8252364491358177E-2</v>
      </c>
      <c r="H256" s="5">
        <f t="shared" si="249"/>
        <v>-5.8252444867136766E-2</v>
      </c>
      <c r="I256" s="5">
        <f t="shared" si="249"/>
        <v>-5.8252261464194932E-2</v>
      </c>
      <c r="J256" s="5">
        <f t="shared" si="249"/>
        <v>-5.825234705599458E-2</v>
      </c>
    </row>
    <row r="257" spans="2:10" x14ac:dyDescent="0.3">
      <c r="B257" s="3">
        <v>43720</v>
      </c>
      <c r="C257" s="4">
        <v>7505512</v>
      </c>
      <c r="D257" s="4">
        <v>5629134</v>
      </c>
      <c r="E257" s="4">
        <v>2293351</v>
      </c>
      <c r="F257" s="4">
        <v>5420648</v>
      </c>
      <c r="G257" s="5">
        <f t="shared" ref="G257:J257" si="250">(C257/C250)-1</f>
        <v>1.0526259099838065E-2</v>
      </c>
      <c r="H257" s="5">
        <f t="shared" si="250"/>
        <v>1.0526349803258173E-2</v>
      </c>
      <c r="I257" s="5">
        <f t="shared" si="250"/>
        <v>1.0526283321774077E-2</v>
      </c>
      <c r="J257" s="5">
        <f t="shared" si="250"/>
        <v>1.0526300090806018E-2</v>
      </c>
    </row>
    <row r="258" spans="2:10" x14ac:dyDescent="0.3">
      <c r="B258" s="3">
        <v>43721</v>
      </c>
      <c r="C258" s="4">
        <v>8209154</v>
      </c>
      <c r="D258" s="4">
        <v>6156866</v>
      </c>
      <c r="E258" s="4">
        <v>2508352</v>
      </c>
      <c r="F258" s="4">
        <v>5928833</v>
      </c>
      <c r="G258" s="5">
        <f t="shared" ref="G258:J258" si="251">(C258/C251)-1</f>
        <v>9.3750033308853453E-2</v>
      </c>
      <c r="H258" s="5">
        <f t="shared" si="251"/>
        <v>9.3750122132463032E-2</v>
      </c>
      <c r="I258" s="5">
        <f t="shared" si="251"/>
        <v>9.3749713846681182E-2</v>
      </c>
      <c r="J258" s="5">
        <f t="shared" si="251"/>
        <v>9.3749861640158194E-2</v>
      </c>
    </row>
    <row r="259" spans="2:10" x14ac:dyDescent="0.3">
      <c r="B259" s="3">
        <v>43722</v>
      </c>
      <c r="C259" s="4">
        <v>15998707</v>
      </c>
      <c r="D259" s="4">
        <v>11999030</v>
      </c>
      <c r="E259" s="4">
        <v>4888493</v>
      </c>
      <c r="F259" s="4">
        <v>11554621</v>
      </c>
      <c r="G259" s="5">
        <f t="shared" ref="G259:J259" si="252">(C259/C252)-1</f>
        <v>-4.8076894471152709E-2</v>
      </c>
      <c r="H259" s="5">
        <f t="shared" si="252"/>
        <v>-4.8076952064102563E-2</v>
      </c>
      <c r="I259" s="5">
        <f t="shared" si="252"/>
        <v>-4.8076999844412938E-2</v>
      </c>
      <c r="J259" s="5">
        <f t="shared" si="252"/>
        <v>-4.8076945257397585E-2</v>
      </c>
    </row>
    <row r="260" spans="2:10" x14ac:dyDescent="0.3">
      <c r="B260" s="3">
        <v>43723</v>
      </c>
      <c r="C260" s="4">
        <v>16645119</v>
      </c>
      <c r="D260" s="4">
        <v>12483839</v>
      </c>
      <c r="E260" s="4">
        <v>5086008</v>
      </c>
      <c r="F260" s="4">
        <v>12021475</v>
      </c>
      <c r="G260" s="5">
        <f t="shared" ref="G260:J260" si="253">(C260/C253)-1</f>
        <v>7.2916688824220088E-2</v>
      </c>
      <c r="H260" s="5">
        <f t="shared" si="253"/>
        <v>7.2916644285300203E-2</v>
      </c>
      <c r="I260" s="5">
        <f t="shared" si="253"/>
        <v>7.2916660074336281E-2</v>
      </c>
      <c r="J260" s="5">
        <f t="shared" si="253"/>
        <v>7.291671965885782E-2</v>
      </c>
    </row>
    <row r="261" spans="2:10" x14ac:dyDescent="0.3">
      <c r="B261" s="3">
        <v>43724</v>
      </c>
      <c r="C261" s="4">
        <v>7427330</v>
      </c>
      <c r="D261" s="4">
        <v>5570497</v>
      </c>
      <c r="E261" s="4">
        <v>2269462</v>
      </c>
      <c r="F261" s="4">
        <v>5364183</v>
      </c>
      <c r="G261" s="5">
        <f t="shared" ref="G261:J261" si="254">(C261/C254)-1</f>
        <v>-4.9999987209400798E-2</v>
      </c>
      <c r="H261" s="5">
        <f t="shared" si="254"/>
        <v>-4.9999991472933103E-2</v>
      </c>
      <c r="I261" s="5">
        <f t="shared" si="254"/>
        <v>-4.9999853489482882E-2</v>
      </c>
      <c r="J261" s="5">
        <f t="shared" si="254"/>
        <v>-4.9999929159756817E-2</v>
      </c>
    </row>
    <row r="262" spans="2:10" x14ac:dyDescent="0.3">
      <c r="B262" s="3">
        <v>43725</v>
      </c>
      <c r="C262" s="4">
        <v>8052789</v>
      </c>
      <c r="D262" s="4">
        <v>6039592</v>
      </c>
      <c r="E262" s="4">
        <v>2460574</v>
      </c>
      <c r="F262" s="4">
        <v>5815903</v>
      </c>
      <c r="G262" s="5">
        <f t="shared" ref="G262:J262" si="255">(C262/C255)-1</f>
        <v>0</v>
      </c>
      <c r="H262" s="5">
        <f t="shared" si="255"/>
        <v>0</v>
      </c>
      <c r="I262" s="5">
        <f t="shared" si="255"/>
        <v>0</v>
      </c>
      <c r="J262" s="5">
        <f t="shared" si="255"/>
        <v>0</v>
      </c>
    </row>
    <row r="263" spans="2:10" x14ac:dyDescent="0.3">
      <c r="B263" s="3">
        <v>43726</v>
      </c>
      <c r="C263" s="4">
        <v>7740060</v>
      </c>
      <c r="D263" s="4">
        <v>5805045</v>
      </c>
      <c r="E263" s="4">
        <v>2365018</v>
      </c>
      <c r="F263" s="4">
        <v>5590043</v>
      </c>
      <c r="G263" s="5">
        <f t="shared" ref="G263:J263" si="256">(C263/C256)-1</f>
        <v>2.0618577092037516E-2</v>
      </c>
      <c r="H263" s="5">
        <f t="shared" si="256"/>
        <v>2.0618621952255056E-2</v>
      </c>
      <c r="I263" s="5">
        <f t="shared" si="256"/>
        <v>2.0618494415770572E-2</v>
      </c>
      <c r="J263" s="5">
        <f t="shared" si="256"/>
        <v>2.0618526585082231E-2</v>
      </c>
    </row>
    <row r="264" spans="2:10" x14ac:dyDescent="0.3">
      <c r="B264" s="3">
        <v>43727</v>
      </c>
      <c r="C264" s="4">
        <v>7661877</v>
      </c>
      <c r="D264" s="4">
        <v>5746408</v>
      </c>
      <c r="E264" s="4">
        <v>2341129</v>
      </c>
      <c r="F264" s="4">
        <v>5533578</v>
      </c>
      <c r="G264" s="5">
        <f t="shared" ref="G264:J264" si="257">(C264/C257)-1</f>
        <v>2.0833355539235709E-2</v>
      </c>
      <c r="H264" s="5">
        <f t="shared" si="257"/>
        <v>2.0833399951040388E-2</v>
      </c>
      <c r="I264" s="5">
        <f t="shared" si="257"/>
        <v>2.0833269743706806E-2</v>
      </c>
      <c r="J264" s="5">
        <f t="shared" si="257"/>
        <v>2.0833302586701796E-2</v>
      </c>
    </row>
    <row r="265" spans="2:10" x14ac:dyDescent="0.3">
      <c r="B265" s="3">
        <v>43728</v>
      </c>
      <c r="C265" s="4">
        <v>7661877</v>
      </c>
      <c r="D265" s="4">
        <v>5746408</v>
      </c>
      <c r="E265" s="4">
        <v>2341129</v>
      </c>
      <c r="F265" s="4">
        <v>5533578</v>
      </c>
      <c r="G265" s="5">
        <f t="shared" ref="G265:J265" si="258">(C265/C258)-1</f>
        <v>-6.6666674787682179E-2</v>
      </c>
      <c r="H265" s="5">
        <f t="shared" si="258"/>
        <v>-6.6666709978745686E-2</v>
      </c>
      <c r="I265" s="5">
        <f t="shared" si="258"/>
        <v>-6.666648062153957E-2</v>
      </c>
      <c r="J265" s="5">
        <f t="shared" si="258"/>
        <v>-6.6666576710796233E-2</v>
      </c>
    </row>
    <row r="266" spans="2:10" x14ac:dyDescent="0.3">
      <c r="B266" s="3">
        <v>43729</v>
      </c>
      <c r="C266" s="4">
        <v>15837104</v>
      </c>
      <c r="D266" s="4">
        <v>11877828</v>
      </c>
      <c r="E266" s="4">
        <v>4839115</v>
      </c>
      <c r="F266" s="4">
        <v>11437908</v>
      </c>
      <c r="G266" s="5">
        <f t="shared" ref="G266:J266" si="259">(C266/C259)-1</f>
        <v>-1.0101003787368557E-2</v>
      </c>
      <c r="H266" s="5">
        <f t="shared" si="259"/>
        <v>-1.010098316280561E-2</v>
      </c>
      <c r="I266" s="5">
        <f t="shared" si="259"/>
        <v>-1.0100863394915338E-2</v>
      </c>
      <c r="J266" s="5">
        <f t="shared" si="259"/>
        <v>-1.0100980378326518E-2</v>
      </c>
    </row>
    <row r="267" spans="2:10" x14ac:dyDescent="0.3">
      <c r="B267" s="3">
        <v>43730</v>
      </c>
      <c r="C267" s="4">
        <v>16483516</v>
      </c>
      <c r="D267" s="4">
        <v>12362637</v>
      </c>
      <c r="E267" s="4">
        <v>5036630</v>
      </c>
      <c r="F267" s="4">
        <v>11904761</v>
      </c>
      <c r="G267" s="5">
        <f t="shared" ref="G267:J267" si="260">(C267/C260)-1</f>
        <v>-9.7087320312939651E-3</v>
      </c>
      <c r="H267" s="5">
        <f t="shared" si="260"/>
        <v>-9.7087121998289394E-3</v>
      </c>
      <c r="I267" s="5">
        <f t="shared" si="260"/>
        <v>-9.7085966046455141E-3</v>
      </c>
      <c r="J267" s="5">
        <f t="shared" si="260"/>
        <v>-9.708791974362585E-3</v>
      </c>
    </row>
    <row r="268" spans="2:10" x14ac:dyDescent="0.3">
      <c r="B268" s="3">
        <v>43731</v>
      </c>
      <c r="C268" s="4">
        <v>7505512</v>
      </c>
      <c r="D268" s="4">
        <v>5629134</v>
      </c>
      <c r="E268" s="4">
        <v>2293351</v>
      </c>
      <c r="F268" s="4">
        <v>5420648</v>
      </c>
      <c r="G268" s="5">
        <f t="shared" ref="G268:J268" si="261">(C268/C261)-1</f>
        <v>1.0526259099838065E-2</v>
      </c>
      <c r="H268" s="5">
        <f t="shared" si="261"/>
        <v>1.0526349803258173E-2</v>
      </c>
      <c r="I268" s="5">
        <f t="shared" si="261"/>
        <v>1.0526283321774077E-2</v>
      </c>
      <c r="J268" s="5">
        <f t="shared" si="261"/>
        <v>1.0526300090806018E-2</v>
      </c>
    </row>
    <row r="269" spans="2:10" x14ac:dyDescent="0.3">
      <c r="B269" s="3">
        <v>43732</v>
      </c>
      <c r="C269" s="4">
        <v>7896424</v>
      </c>
      <c r="D269" s="4">
        <v>5922318</v>
      </c>
      <c r="E269" s="4">
        <v>2412796</v>
      </c>
      <c r="F269" s="4">
        <v>5702973</v>
      </c>
      <c r="G269" s="5">
        <f t="shared" ref="G269:J269" si="262">(C269/C262)-1</f>
        <v>-1.9417496223979036E-2</v>
      </c>
      <c r="H269" s="5">
        <f t="shared" si="262"/>
        <v>-1.9417536813745029E-2</v>
      </c>
      <c r="I269" s="5">
        <f t="shared" si="262"/>
        <v>-1.941742048806494E-2</v>
      </c>
      <c r="J269" s="5">
        <f t="shared" si="262"/>
        <v>-1.9417449018664823E-2</v>
      </c>
    </row>
    <row r="270" spans="2:10" x14ac:dyDescent="0.3">
      <c r="B270" s="3">
        <v>43733</v>
      </c>
      <c r="C270" s="4">
        <v>7661877</v>
      </c>
      <c r="D270" s="4">
        <v>5746408</v>
      </c>
      <c r="E270" s="4">
        <v>2341129</v>
      </c>
      <c r="F270" s="4">
        <v>5533578</v>
      </c>
      <c r="G270" s="5">
        <f t="shared" ref="G270:J270" si="263">(C270/C263)-1</f>
        <v>-1.0101084487717182E-2</v>
      </c>
      <c r="H270" s="5">
        <f t="shared" si="263"/>
        <v>-1.0101041421728851E-2</v>
      </c>
      <c r="I270" s="5">
        <f t="shared" si="263"/>
        <v>-1.0100980203956111E-2</v>
      </c>
      <c r="J270" s="5">
        <f t="shared" si="263"/>
        <v>-1.0100995645292876E-2</v>
      </c>
    </row>
    <row r="271" spans="2:10" x14ac:dyDescent="0.3">
      <c r="B271" s="3">
        <v>43734</v>
      </c>
      <c r="C271" s="4">
        <v>8052789</v>
      </c>
      <c r="D271" s="4">
        <v>6039592</v>
      </c>
      <c r="E271" s="4">
        <v>2460574</v>
      </c>
      <c r="F271" s="4">
        <v>5815903</v>
      </c>
      <c r="G271" s="5">
        <f t="shared" ref="G271:J271" si="264">(C271/C264)-1</f>
        <v>5.1020396177072547E-2</v>
      </c>
      <c r="H271" s="5">
        <f t="shared" si="264"/>
        <v>5.1020393957407872E-2</v>
      </c>
      <c r="I271" s="5">
        <f t="shared" si="264"/>
        <v>5.1020255611715637E-2</v>
      </c>
      <c r="J271" s="5">
        <f t="shared" si="264"/>
        <v>5.1020334402081202E-2</v>
      </c>
    </row>
    <row r="272" spans="2:10" x14ac:dyDescent="0.3">
      <c r="B272" s="3">
        <v>43735</v>
      </c>
      <c r="C272" s="4">
        <v>7505512</v>
      </c>
      <c r="D272" s="4">
        <v>5629134</v>
      </c>
      <c r="E272" s="4">
        <v>2293351</v>
      </c>
      <c r="F272" s="4">
        <v>5420648</v>
      </c>
      <c r="G272" s="5">
        <f t="shared" ref="G272:J272" si="265">(C272/C265)-1</f>
        <v>-2.0408184574093213E-2</v>
      </c>
      <c r="H272" s="5">
        <f t="shared" si="265"/>
        <v>-2.0408227191664796E-2</v>
      </c>
      <c r="I272" s="5">
        <f t="shared" si="265"/>
        <v>-2.0408102244686255E-2</v>
      </c>
      <c r="J272" s="5">
        <f t="shared" si="265"/>
        <v>-2.0408133760832503E-2</v>
      </c>
    </row>
    <row r="273" spans="2:10" x14ac:dyDescent="0.3">
      <c r="B273" s="3">
        <v>43736</v>
      </c>
      <c r="C273" s="4">
        <v>15837104</v>
      </c>
      <c r="D273" s="4">
        <v>11877828</v>
      </c>
      <c r="E273" s="4">
        <v>4839115</v>
      </c>
      <c r="F273" s="4">
        <v>11437908</v>
      </c>
      <c r="G273" s="5">
        <f t="shared" ref="G273:J273" si="266">(C273/C266)-1</f>
        <v>0</v>
      </c>
      <c r="H273" s="5">
        <f t="shared" si="266"/>
        <v>0</v>
      </c>
      <c r="I273" s="5">
        <f t="shared" si="266"/>
        <v>0</v>
      </c>
      <c r="J273" s="5">
        <f t="shared" si="266"/>
        <v>0</v>
      </c>
    </row>
    <row r="274" spans="2:10" x14ac:dyDescent="0.3">
      <c r="B274" s="3">
        <v>43737</v>
      </c>
      <c r="C274" s="4">
        <v>15352294</v>
      </c>
      <c r="D274" s="4">
        <v>11514221</v>
      </c>
      <c r="E274" s="4">
        <v>4690978</v>
      </c>
      <c r="F274" s="4">
        <v>11087768</v>
      </c>
      <c r="G274" s="5">
        <f t="shared" ref="G274:J274" si="267">(C274/C267)-1</f>
        <v>-6.8627470013072456E-2</v>
      </c>
      <c r="H274" s="5">
        <f t="shared" si="267"/>
        <v>-6.8627429568626774E-2</v>
      </c>
      <c r="I274" s="5">
        <f t="shared" si="267"/>
        <v>-6.8627633953655565E-2</v>
      </c>
      <c r="J274" s="5">
        <f t="shared" si="267"/>
        <v>-6.8627417215683661E-2</v>
      </c>
    </row>
    <row r="275" spans="2:10" x14ac:dyDescent="0.3">
      <c r="B275" s="3">
        <v>43738</v>
      </c>
      <c r="C275" s="4">
        <v>7818242</v>
      </c>
      <c r="D275" s="4">
        <v>5863681</v>
      </c>
      <c r="E275" s="4">
        <v>2388907</v>
      </c>
      <c r="F275" s="4">
        <v>5646508</v>
      </c>
      <c r="G275" s="5">
        <f t="shared" ref="G275:J275" si="268">(C275/C268)-1</f>
        <v>4.1666711078471419E-2</v>
      </c>
      <c r="H275" s="5">
        <f t="shared" si="268"/>
        <v>4.166662225486184E-2</v>
      </c>
      <c r="I275" s="5">
        <f t="shared" si="268"/>
        <v>4.1666539487413834E-2</v>
      </c>
      <c r="J275" s="5">
        <f t="shared" si="268"/>
        <v>4.1666605173403592E-2</v>
      </c>
    </row>
    <row r="276" spans="2:10" x14ac:dyDescent="0.3">
      <c r="B276" s="3">
        <v>43739</v>
      </c>
      <c r="C276" s="4">
        <v>7896424</v>
      </c>
      <c r="D276" s="4">
        <v>5922318</v>
      </c>
      <c r="E276" s="4">
        <v>2412796</v>
      </c>
      <c r="F276" s="4">
        <v>5702973</v>
      </c>
      <c r="G276" s="5">
        <f t="shared" ref="G276:J276" si="269">(C276/C269)-1</f>
        <v>0</v>
      </c>
      <c r="H276" s="5">
        <f t="shared" si="269"/>
        <v>0</v>
      </c>
      <c r="I276" s="5">
        <f t="shared" si="269"/>
        <v>0</v>
      </c>
      <c r="J276" s="5">
        <f t="shared" si="269"/>
        <v>0</v>
      </c>
    </row>
    <row r="277" spans="2:10" x14ac:dyDescent="0.3">
      <c r="B277" s="3">
        <v>43740</v>
      </c>
      <c r="C277" s="4">
        <v>7740060</v>
      </c>
      <c r="D277" s="4">
        <v>5805045</v>
      </c>
      <c r="E277" s="4">
        <v>2365018</v>
      </c>
      <c r="F277" s="4">
        <v>5590043</v>
      </c>
      <c r="G277" s="5">
        <f t="shared" ref="G277:J277" si="270">(C277/C270)-1</f>
        <v>1.0204157545207204E-2</v>
      </c>
      <c r="H277" s="5">
        <f t="shared" si="270"/>
        <v>1.0204113595832398E-2</v>
      </c>
      <c r="I277" s="5">
        <f t="shared" si="270"/>
        <v>1.0204051122343127E-2</v>
      </c>
      <c r="J277" s="5">
        <f t="shared" si="270"/>
        <v>1.0204066880416196E-2</v>
      </c>
    </row>
    <row r="278" spans="2:10" x14ac:dyDescent="0.3">
      <c r="B278" s="3">
        <v>43741</v>
      </c>
      <c r="C278" s="4">
        <v>7661877</v>
      </c>
      <c r="D278" s="4">
        <v>5746408</v>
      </c>
      <c r="E278" s="4">
        <v>2341129</v>
      </c>
      <c r="F278" s="4">
        <v>5533578</v>
      </c>
      <c r="G278" s="5">
        <f t="shared" ref="G278:J278" si="271">(C278/C271)-1</f>
        <v>-4.8543678469658125E-2</v>
      </c>
      <c r="H278" s="5">
        <f t="shared" si="271"/>
        <v>-4.8543676460264251E-2</v>
      </c>
      <c r="I278" s="5">
        <f t="shared" si="271"/>
        <v>-4.8543551220162406E-2</v>
      </c>
      <c r="J278" s="5">
        <f t="shared" si="271"/>
        <v>-4.8543622546662113E-2</v>
      </c>
    </row>
    <row r="279" spans="2:10" x14ac:dyDescent="0.3">
      <c r="B279" s="3">
        <v>43742</v>
      </c>
      <c r="C279" s="4">
        <v>7583695</v>
      </c>
      <c r="D279" s="4">
        <v>5687771</v>
      </c>
      <c r="E279" s="4">
        <v>2317240</v>
      </c>
      <c r="F279" s="4">
        <v>5477113</v>
      </c>
      <c r="G279" s="5">
        <f t="shared" ref="G279:J279" si="272">(C279/C272)-1</f>
        <v>1.0416744387324872E-2</v>
      </c>
      <c r="H279" s="5">
        <f t="shared" si="272"/>
        <v>1.0416699975520194E-2</v>
      </c>
      <c r="I279" s="5">
        <f t="shared" si="272"/>
        <v>1.0416634871853514E-2</v>
      </c>
      <c r="J279" s="5">
        <f t="shared" si="272"/>
        <v>1.0416651293351009E-2</v>
      </c>
    </row>
    <row r="280" spans="2:10" x14ac:dyDescent="0.3">
      <c r="B280" s="3">
        <v>43743</v>
      </c>
      <c r="C280" s="4">
        <v>16645119</v>
      </c>
      <c r="D280" s="4">
        <v>12483839</v>
      </c>
      <c r="E280" s="4">
        <v>5086008</v>
      </c>
      <c r="F280" s="4">
        <v>12021475</v>
      </c>
      <c r="G280" s="5">
        <f t="shared" ref="G280:J280" si="273">(C280/C273)-1</f>
        <v>5.1020375947521623E-2</v>
      </c>
      <c r="H280" s="5">
        <f t="shared" si="273"/>
        <v>5.1020354899902642E-2</v>
      </c>
      <c r="I280" s="5">
        <f t="shared" si="273"/>
        <v>5.1020279534584212E-2</v>
      </c>
      <c r="J280" s="5">
        <f t="shared" si="273"/>
        <v>5.102043135860157E-2</v>
      </c>
    </row>
    <row r="281" spans="2:10" x14ac:dyDescent="0.3">
      <c r="B281" s="3">
        <v>43744</v>
      </c>
      <c r="C281" s="4">
        <v>15675500</v>
      </c>
      <c r="D281" s="4">
        <v>11756625</v>
      </c>
      <c r="E281" s="4">
        <v>4789736</v>
      </c>
      <c r="F281" s="4">
        <v>11321195</v>
      </c>
      <c r="G281" s="5">
        <f t="shared" ref="G281:J281" si="274">(C281/C274)-1</f>
        <v>2.1052619237229342E-2</v>
      </c>
      <c r="H281" s="5">
        <f t="shared" si="274"/>
        <v>2.1052574898466903E-2</v>
      </c>
      <c r="I281" s="5">
        <f t="shared" si="274"/>
        <v>2.1052752752197978E-2</v>
      </c>
      <c r="J281" s="5">
        <f t="shared" si="274"/>
        <v>2.105265911047205E-2</v>
      </c>
    </row>
    <row r="282" spans="2:10" x14ac:dyDescent="0.3">
      <c r="B282" s="3">
        <v>43745</v>
      </c>
      <c r="C282" s="4">
        <v>7740060</v>
      </c>
      <c r="D282" s="4">
        <v>5805045</v>
      </c>
      <c r="E282" s="4">
        <v>2365018</v>
      </c>
      <c r="F282" s="4">
        <v>5590043</v>
      </c>
      <c r="G282" s="5">
        <f t="shared" ref="G282:J282" si="275">(C282/C275)-1</f>
        <v>-9.9999462794833072E-3</v>
      </c>
      <c r="H282" s="5">
        <f t="shared" si="275"/>
        <v>-9.9998618615166901E-3</v>
      </c>
      <c r="I282" s="5">
        <f t="shared" si="275"/>
        <v>-9.9999706978965985E-3</v>
      </c>
      <c r="J282" s="5">
        <f t="shared" si="275"/>
        <v>-9.9999858319513857E-3</v>
      </c>
    </row>
    <row r="283" spans="2:10" x14ac:dyDescent="0.3">
      <c r="B283" s="3">
        <v>43746</v>
      </c>
      <c r="C283" s="4">
        <v>8052789</v>
      </c>
      <c r="D283" s="4">
        <v>6039592</v>
      </c>
      <c r="E283" s="4">
        <v>2460574</v>
      </c>
      <c r="F283" s="4">
        <v>5815903</v>
      </c>
      <c r="G283" s="5">
        <f t="shared" ref="G283:J283" si="276">(C283/C276)-1</f>
        <v>1.9802001513596457E-2</v>
      </c>
      <c r="H283" s="5">
        <f t="shared" si="276"/>
        <v>1.9802043726797613E-2</v>
      </c>
      <c r="I283" s="5">
        <f t="shared" si="276"/>
        <v>1.9801922748545753E-2</v>
      </c>
      <c r="J283" s="5">
        <f t="shared" si="276"/>
        <v>1.9801952420255287E-2</v>
      </c>
    </row>
    <row r="284" spans="2:10" x14ac:dyDescent="0.3">
      <c r="B284" s="3">
        <v>43747</v>
      </c>
      <c r="C284" s="4">
        <v>7427330</v>
      </c>
      <c r="D284" s="4">
        <v>5570497</v>
      </c>
      <c r="E284" s="4">
        <v>2269462</v>
      </c>
      <c r="F284" s="4">
        <v>5364183</v>
      </c>
      <c r="G284" s="5">
        <f t="shared" ref="G284:J284" si="277">(C284/C277)-1</f>
        <v>-4.0404079554938854E-2</v>
      </c>
      <c r="H284" s="5">
        <f t="shared" si="277"/>
        <v>-4.0404165686915405E-2</v>
      </c>
      <c r="I284" s="5">
        <f t="shared" si="277"/>
        <v>-4.0403920815824668E-2</v>
      </c>
      <c r="J284" s="5">
        <f t="shared" si="277"/>
        <v>-4.0403982581171505E-2</v>
      </c>
    </row>
    <row r="285" spans="2:10" x14ac:dyDescent="0.3">
      <c r="B285" s="3">
        <v>43748</v>
      </c>
      <c r="C285" s="4">
        <v>7661877</v>
      </c>
      <c r="D285" s="4">
        <v>5746408</v>
      </c>
      <c r="E285" s="4">
        <v>2341129</v>
      </c>
      <c r="F285" s="4">
        <v>5533578</v>
      </c>
      <c r="G285" s="5">
        <f t="shared" ref="G285:J285" si="278">(C285/C278)-1</f>
        <v>0</v>
      </c>
      <c r="H285" s="5">
        <f t="shared" si="278"/>
        <v>0</v>
      </c>
      <c r="I285" s="5">
        <f t="shared" si="278"/>
        <v>0</v>
      </c>
      <c r="J285" s="5">
        <f t="shared" si="278"/>
        <v>0</v>
      </c>
    </row>
    <row r="286" spans="2:10" x14ac:dyDescent="0.3">
      <c r="B286" s="3">
        <v>43749</v>
      </c>
      <c r="C286" s="4">
        <v>7661877</v>
      </c>
      <c r="D286" s="4">
        <v>5746408</v>
      </c>
      <c r="E286" s="4">
        <v>2341129</v>
      </c>
      <c r="F286" s="4">
        <v>5533578</v>
      </c>
      <c r="G286" s="5">
        <f t="shared" ref="G286:J286" si="279">(C286/C279)-1</f>
        <v>1.0309222615097369E-2</v>
      </c>
      <c r="H286" s="5">
        <f t="shared" si="279"/>
        <v>1.0309310976127639E-2</v>
      </c>
      <c r="I286" s="5">
        <f t="shared" si="279"/>
        <v>1.0309247207885175E-2</v>
      </c>
      <c r="J286" s="5">
        <f t="shared" si="279"/>
        <v>1.0309263292541226E-2</v>
      </c>
    </row>
    <row r="287" spans="2:10" x14ac:dyDescent="0.3">
      <c r="B287" s="3">
        <v>43750</v>
      </c>
      <c r="C287" s="4">
        <v>16321913</v>
      </c>
      <c r="D287" s="4">
        <v>12241435</v>
      </c>
      <c r="E287" s="4">
        <v>4987251</v>
      </c>
      <c r="F287" s="4">
        <v>11788048</v>
      </c>
      <c r="G287" s="5">
        <f t="shared" ref="G287:J287" si="280">(C287/C280)-1</f>
        <v>-1.941746406258793E-2</v>
      </c>
      <c r="H287" s="5">
        <f t="shared" si="280"/>
        <v>-1.9417424399657879E-2</v>
      </c>
      <c r="I287" s="5">
        <f t="shared" si="280"/>
        <v>-1.9417389827149356E-2</v>
      </c>
      <c r="J287" s="5">
        <f t="shared" si="280"/>
        <v>-1.9417500764257301E-2</v>
      </c>
    </row>
    <row r="288" spans="2:10" x14ac:dyDescent="0.3">
      <c r="B288" s="3">
        <v>43751</v>
      </c>
      <c r="C288" s="4">
        <v>15675500</v>
      </c>
      <c r="D288" s="4">
        <v>11756625</v>
      </c>
      <c r="E288" s="4">
        <v>4789736</v>
      </c>
      <c r="F288" s="4">
        <v>11321195</v>
      </c>
      <c r="G288" s="5">
        <f t="shared" ref="G288:J288" si="281">(C288/C281)-1</f>
        <v>0</v>
      </c>
      <c r="H288" s="5">
        <f t="shared" si="281"/>
        <v>0</v>
      </c>
      <c r="I288" s="5">
        <f t="shared" si="281"/>
        <v>0</v>
      </c>
      <c r="J288" s="5">
        <f t="shared" si="281"/>
        <v>0</v>
      </c>
    </row>
    <row r="289" spans="2:10" x14ac:dyDescent="0.3">
      <c r="B289" s="3">
        <v>43752</v>
      </c>
      <c r="C289" s="4">
        <v>7505512</v>
      </c>
      <c r="D289" s="4">
        <v>5629134</v>
      </c>
      <c r="E289" s="4">
        <v>2293351</v>
      </c>
      <c r="F289" s="4">
        <v>5420648</v>
      </c>
      <c r="G289" s="5">
        <f t="shared" ref="G289:J289" si="282">(C289/C282)-1</f>
        <v>-3.0303124265186554E-2</v>
      </c>
      <c r="H289" s="5">
        <f t="shared" si="282"/>
        <v>-3.0303124265186554E-2</v>
      </c>
      <c r="I289" s="5">
        <f t="shared" si="282"/>
        <v>-3.0302940611868445E-2</v>
      </c>
      <c r="J289" s="5">
        <f t="shared" si="282"/>
        <v>-3.0302986935878629E-2</v>
      </c>
    </row>
    <row r="290" spans="2:10" x14ac:dyDescent="0.3">
      <c r="B290" s="3">
        <v>43753</v>
      </c>
      <c r="C290" s="4">
        <v>7896424</v>
      </c>
      <c r="D290" s="4">
        <v>5922318</v>
      </c>
      <c r="E290" s="4">
        <v>2412796</v>
      </c>
      <c r="F290" s="4">
        <v>5702973</v>
      </c>
      <c r="G290" s="5">
        <f t="shared" ref="G290:J290" si="283">(C290/C283)-1</f>
        <v>-1.9417496223979036E-2</v>
      </c>
      <c r="H290" s="5">
        <f t="shared" si="283"/>
        <v>-1.9417536813745029E-2</v>
      </c>
      <c r="I290" s="5">
        <f t="shared" si="283"/>
        <v>-1.941742048806494E-2</v>
      </c>
      <c r="J290" s="5">
        <f t="shared" si="283"/>
        <v>-1.9417449018664823E-2</v>
      </c>
    </row>
    <row r="291" spans="2:10" x14ac:dyDescent="0.3">
      <c r="B291" s="3">
        <v>43754</v>
      </c>
      <c r="C291" s="4">
        <v>7427330</v>
      </c>
      <c r="D291" s="4">
        <v>5570497</v>
      </c>
      <c r="E291" s="4">
        <v>2269462</v>
      </c>
      <c r="F291" s="4">
        <v>5364183</v>
      </c>
      <c r="G291" s="5">
        <f t="shared" ref="G291:J291" si="284">(C291/C284)-1</f>
        <v>0</v>
      </c>
      <c r="H291" s="5">
        <f t="shared" si="284"/>
        <v>0</v>
      </c>
      <c r="I291" s="5">
        <f t="shared" si="284"/>
        <v>0</v>
      </c>
      <c r="J291" s="5">
        <f t="shared" si="284"/>
        <v>0</v>
      </c>
    </row>
    <row r="292" spans="2:10" x14ac:dyDescent="0.3">
      <c r="B292" s="3">
        <v>43755</v>
      </c>
      <c r="C292" s="4">
        <v>7974607</v>
      </c>
      <c r="D292" s="4">
        <v>5980955</v>
      </c>
      <c r="E292" s="4">
        <v>2436685</v>
      </c>
      <c r="F292" s="4">
        <v>5759438</v>
      </c>
      <c r="G292" s="5">
        <f t="shared" ref="G292:J292" si="285">(C292/C285)-1</f>
        <v>4.0816369148186427E-2</v>
      </c>
      <c r="H292" s="5">
        <f t="shared" si="285"/>
        <v>4.0816280361575474E-2</v>
      </c>
      <c r="I292" s="5">
        <f t="shared" si="285"/>
        <v>4.081620448937251E-2</v>
      </c>
      <c r="J292" s="5">
        <f t="shared" si="285"/>
        <v>4.0816267521665006E-2</v>
      </c>
    </row>
    <row r="293" spans="2:10" x14ac:dyDescent="0.3">
      <c r="B293" s="3">
        <v>43756</v>
      </c>
      <c r="C293" s="4">
        <v>7505512</v>
      </c>
      <c r="D293" s="4">
        <v>5629134</v>
      </c>
      <c r="E293" s="4">
        <v>2293351</v>
      </c>
      <c r="F293" s="4">
        <v>5420648</v>
      </c>
      <c r="G293" s="5">
        <f t="shared" ref="G293:J293" si="286">(C293/C286)-1</f>
        <v>-2.0408184574093213E-2</v>
      </c>
      <c r="H293" s="5">
        <f t="shared" si="286"/>
        <v>-2.0408227191664796E-2</v>
      </c>
      <c r="I293" s="5">
        <f t="shared" si="286"/>
        <v>-2.0408102244686255E-2</v>
      </c>
      <c r="J293" s="5">
        <f t="shared" si="286"/>
        <v>-2.0408133760832503E-2</v>
      </c>
    </row>
    <row r="294" spans="2:10" x14ac:dyDescent="0.3">
      <c r="B294" s="3">
        <v>43757</v>
      </c>
      <c r="C294" s="4">
        <v>16645119</v>
      </c>
      <c r="D294" s="4">
        <v>12483839</v>
      </c>
      <c r="E294" s="4">
        <v>5086008</v>
      </c>
      <c r="F294" s="4">
        <v>12021475</v>
      </c>
      <c r="G294" s="5">
        <f t="shared" ref="G294:J294" si="287">(C294/C287)-1</f>
        <v>1.9801968065875641E-2</v>
      </c>
      <c r="H294" s="5">
        <f t="shared" si="287"/>
        <v>1.9801926816586546E-2</v>
      </c>
      <c r="I294" s="5">
        <f t="shared" si="287"/>
        <v>1.9801890861318228E-2</v>
      </c>
      <c r="J294" s="5">
        <f t="shared" si="287"/>
        <v>1.9802006235468239E-2</v>
      </c>
    </row>
    <row r="295" spans="2:10" x14ac:dyDescent="0.3">
      <c r="B295" s="3">
        <v>43758</v>
      </c>
      <c r="C295" s="4">
        <v>15513897</v>
      </c>
      <c r="D295" s="4">
        <v>11635423</v>
      </c>
      <c r="E295" s="4">
        <v>4740357</v>
      </c>
      <c r="F295" s="4">
        <v>11204481</v>
      </c>
      <c r="G295" s="5">
        <f t="shared" ref="G295:J295" si="288">(C295/C288)-1</f>
        <v>-1.0309272431501371E-2</v>
      </c>
      <c r="H295" s="5">
        <f t="shared" si="288"/>
        <v>-1.0309251166895295E-2</v>
      </c>
      <c r="I295" s="5">
        <f t="shared" si="288"/>
        <v>-1.0309336464473184E-2</v>
      </c>
      <c r="J295" s="5">
        <f t="shared" si="288"/>
        <v>-1.0309335719418278E-2</v>
      </c>
    </row>
    <row r="296" spans="2:10" x14ac:dyDescent="0.3">
      <c r="B296" s="3">
        <v>43759</v>
      </c>
      <c r="C296" s="4">
        <v>8209154</v>
      </c>
      <c r="D296" s="4">
        <v>6156866</v>
      </c>
      <c r="E296" s="4">
        <v>2508352</v>
      </c>
      <c r="F296" s="4">
        <v>5928833</v>
      </c>
      <c r="G296" s="5">
        <f t="shared" ref="G296:J296" si="289">(C296/C289)-1</f>
        <v>9.3750033308853453E-2</v>
      </c>
      <c r="H296" s="5">
        <f t="shared" si="289"/>
        <v>9.3750122132463032E-2</v>
      </c>
      <c r="I296" s="5">
        <f t="shared" si="289"/>
        <v>9.3749713846681182E-2</v>
      </c>
      <c r="J296" s="5">
        <f t="shared" si="289"/>
        <v>9.3749861640158194E-2</v>
      </c>
    </row>
    <row r="297" spans="2:10" x14ac:dyDescent="0.3">
      <c r="B297" s="3">
        <v>43760</v>
      </c>
      <c r="C297" s="4">
        <v>7818242</v>
      </c>
      <c r="D297" s="4">
        <v>5863681</v>
      </c>
      <c r="E297" s="4">
        <v>2388907</v>
      </c>
      <c r="F297" s="4">
        <v>5646508</v>
      </c>
      <c r="G297" s="5">
        <f t="shared" ref="G297:J297" si="290">(C297/C290)-1</f>
        <v>-9.9009374369968262E-3</v>
      </c>
      <c r="H297" s="5">
        <f t="shared" si="290"/>
        <v>-9.9010218633988067E-3</v>
      </c>
      <c r="I297" s="5">
        <f t="shared" si="290"/>
        <v>-9.9009613742728764E-3</v>
      </c>
      <c r="J297" s="5">
        <f t="shared" si="290"/>
        <v>-9.9009762101276433E-3</v>
      </c>
    </row>
    <row r="298" spans="2:10" x14ac:dyDescent="0.3">
      <c r="B298" s="3">
        <v>43761</v>
      </c>
      <c r="C298" s="4">
        <v>7818242</v>
      </c>
      <c r="D298" s="4">
        <v>5863681</v>
      </c>
      <c r="E298" s="4">
        <v>2388907</v>
      </c>
      <c r="F298" s="4">
        <v>5646508</v>
      </c>
      <c r="G298" s="5">
        <f t="shared" ref="G298:J298" si="291">(C298/C291)-1</f>
        <v>5.2631564774959561E-2</v>
      </c>
      <c r="H298" s="5">
        <f t="shared" si="291"/>
        <v>5.2631569499094866E-2</v>
      </c>
      <c r="I298" s="5">
        <f t="shared" si="291"/>
        <v>5.2631416608870385E-2</v>
      </c>
      <c r="J298" s="5">
        <f t="shared" si="291"/>
        <v>5.2631500454030089E-2</v>
      </c>
    </row>
    <row r="299" spans="2:10" x14ac:dyDescent="0.3">
      <c r="B299" s="3">
        <v>43762</v>
      </c>
      <c r="C299" s="4">
        <v>7583695</v>
      </c>
      <c r="D299" s="4">
        <v>5687771</v>
      </c>
      <c r="E299" s="4">
        <v>2317240</v>
      </c>
      <c r="F299" s="4">
        <v>5477113</v>
      </c>
      <c r="G299" s="5">
        <f t="shared" ref="G299:J299" si="292">(C299/C292)-1</f>
        <v>-4.9019594319820392E-2</v>
      </c>
      <c r="H299" s="5">
        <f t="shared" si="292"/>
        <v>-4.9019596368807372E-2</v>
      </c>
      <c r="I299" s="5">
        <f t="shared" si="292"/>
        <v>-4.9019467021793939E-2</v>
      </c>
      <c r="J299" s="5">
        <f t="shared" si="292"/>
        <v>-4.9019539753705099E-2</v>
      </c>
    </row>
    <row r="300" spans="2:10" x14ac:dyDescent="0.3">
      <c r="B300" s="3">
        <v>43763</v>
      </c>
      <c r="C300" s="4">
        <v>7740060</v>
      </c>
      <c r="D300" s="4">
        <v>5805045</v>
      </c>
      <c r="E300" s="4">
        <v>2365018</v>
      </c>
      <c r="F300" s="4">
        <v>5590043</v>
      </c>
      <c r="G300" s="5">
        <f t="shared" ref="G300:J300" si="293">(C300/C293)-1</f>
        <v>3.1250099926560582E-2</v>
      </c>
      <c r="H300" s="5">
        <f t="shared" si="293"/>
        <v>3.1250099926560582E-2</v>
      </c>
      <c r="I300" s="5">
        <f t="shared" si="293"/>
        <v>3.124990461556032E-2</v>
      </c>
      <c r="J300" s="5">
        <f t="shared" si="293"/>
        <v>3.1249953880052805E-2</v>
      </c>
    </row>
    <row r="301" spans="2:10" x14ac:dyDescent="0.3">
      <c r="B301" s="3">
        <v>43764</v>
      </c>
      <c r="C301" s="4">
        <v>15837104</v>
      </c>
      <c r="D301" s="4">
        <v>11877828</v>
      </c>
      <c r="E301" s="4">
        <v>4839115</v>
      </c>
      <c r="F301" s="4">
        <v>11437908</v>
      </c>
      <c r="G301" s="5">
        <f t="shared" ref="G301:J301" si="294">(C301/C294)-1</f>
        <v>-4.8543660156469937E-2</v>
      </c>
      <c r="H301" s="5">
        <f t="shared" si="294"/>
        <v>-4.8543641102708923E-2</v>
      </c>
      <c r="I301" s="5">
        <f t="shared" si="294"/>
        <v>-4.8543572876802443E-2</v>
      </c>
      <c r="J301" s="5">
        <f t="shared" si="294"/>
        <v>-4.8543710318409317E-2</v>
      </c>
    </row>
    <row r="302" spans="2:10" x14ac:dyDescent="0.3">
      <c r="B302" s="3">
        <v>43765</v>
      </c>
      <c r="C302" s="4">
        <v>15513897</v>
      </c>
      <c r="D302" s="4">
        <v>11635423</v>
      </c>
      <c r="E302" s="4">
        <v>4740357</v>
      </c>
      <c r="F302" s="4">
        <v>11204481</v>
      </c>
      <c r="G302" s="5">
        <f t="shared" ref="G302:J302" si="295">(C302/C295)-1</f>
        <v>0</v>
      </c>
      <c r="H302" s="5">
        <f t="shared" si="295"/>
        <v>0</v>
      </c>
      <c r="I302" s="5">
        <f t="shared" si="295"/>
        <v>0</v>
      </c>
      <c r="J302" s="5">
        <f t="shared" si="295"/>
        <v>0</v>
      </c>
    </row>
    <row r="303" spans="2:10" x14ac:dyDescent="0.3">
      <c r="B303" s="3">
        <v>43766</v>
      </c>
      <c r="C303" s="4">
        <v>7583695</v>
      </c>
      <c r="D303" s="4">
        <v>5687771</v>
      </c>
      <c r="E303" s="4">
        <v>2317240</v>
      </c>
      <c r="F303" s="4">
        <v>5477113</v>
      </c>
      <c r="G303" s="5">
        <f t="shared" ref="G303:J303" si="296">(C303/C296)-1</f>
        <v>-7.6190433265108659E-2</v>
      </c>
      <c r="H303" s="5">
        <f t="shared" si="296"/>
        <v>-7.6190548892894561E-2</v>
      </c>
      <c r="I303" s="5">
        <f t="shared" si="296"/>
        <v>-7.6190263567473826E-2</v>
      </c>
      <c r="J303" s="5">
        <f t="shared" si="296"/>
        <v>-7.6190373383767107E-2</v>
      </c>
    </row>
    <row r="304" spans="2:10" x14ac:dyDescent="0.3">
      <c r="B304" s="3">
        <v>43767</v>
      </c>
      <c r="C304" s="4">
        <v>7974607</v>
      </c>
      <c r="D304" s="4">
        <v>5980955</v>
      </c>
      <c r="E304" s="4">
        <v>2436685</v>
      </c>
      <c r="F304" s="4">
        <v>5759438</v>
      </c>
      <c r="G304" s="5">
        <f t="shared" ref="G304:J304" si="297">(C304/C297)-1</f>
        <v>2.0000020464958856E-2</v>
      </c>
      <c r="H304" s="5">
        <f t="shared" si="297"/>
        <v>2.0000064805708151E-2</v>
      </c>
      <c r="I304" s="5">
        <f t="shared" si="297"/>
        <v>1.9999941395793197E-2</v>
      </c>
      <c r="J304" s="5">
        <f t="shared" si="297"/>
        <v>1.9999971663902771E-2</v>
      </c>
    </row>
    <row r="305" spans="2:10" x14ac:dyDescent="0.3">
      <c r="B305" s="3">
        <v>43768</v>
      </c>
      <c r="C305" s="4">
        <v>7740060</v>
      </c>
      <c r="D305" s="4">
        <v>5805045</v>
      </c>
      <c r="E305" s="4">
        <v>2365018</v>
      </c>
      <c r="F305" s="4">
        <v>5590043</v>
      </c>
      <c r="G305" s="5">
        <f t="shared" ref="G305:J305" si="298">(C305/C298)-1</f>
        <v>-9.9999462794833072E-3</v>
      </c>
      <c r="H305" s="5">
        <f t="shared" si="298"/>
        <v>-9.9998618615166901E-3</v>
      </c>
      <c r="I305" s="5">
        <f t="shared" si="298"/>
        <v>-9.9999706978965985E-3</v>
      </c>
      <c r="J305" s="5">
        <f t="shared" si="298"/>
        <v>-9.9999858319513857E-3</v>
      </c>
    </row>
    <row r="306" spans="2:10" x14ac:dyDescent="0.3">
      <c r="B306" s="3">
        <v>43769</v>
      </c>
      <c r="C306" s="4">
        <v>7427330</v>
      </c>
      <c r="D306" s="4">
        <v>5570497</v>
      </c>
      <c r="E306" s="4">
        <v>2269462</v>
      </c>
      <c r="F306" s="4">
        <v>5364183</v>
      </c>
      <c r="G306" s="5">
        <f t="shared" ref="G306:J306" si="299">(C306/C299)-1</f>
        <v>-2.0618577092037627E-2</v>
      </c>
      <c r="H306" s="5">
        <f t="shared" si="299"/>
        <v>-2.0618621952255056E-2</v>
      </c>
      <c r="I306" s="5">
        <f t="shared" si="299"/>
        <v>-2.0618494415770461E-2</v>
      </c>
      <c r="J306" s="5">
        <f t="shared" si="299"/>
        <v>-2.0618526585082342E-2</v>
      </c>
    </row>
    <row r="307" spans="2:10" x14ac:dyDescent="0.3">
      <c r="B307" s="3">
        <v>43770</v>
      </c>
      <c r="C307" s="4">
        <v>7583695</v>
      </c>
      <c r="D307" s="4">
        <v>5687771</v>
      </c>
      <c r="E307" s="4">
        <v>2317240</v>
      </c>
      <c r="F307" s="4">
        <v>5477113</v>
      </c>
      <c r="G307" s="5">
        <f t="shared" ref="G307:J307" si="300">(C307/C300)-1</f>
        <v>-2.0202039777469372E-2</v>
      </c>
      <c r="H307" s="5">
        <f t="shared" si="300"/>
        <v>-2.0202082843457703E-2</v>
      </c>
      <c r="I307" s="5">
        <f t="shared" si="300"/>
        <v>-2.0201960407912334E-2</v>
      </c>
      <c r="J307" s="5">
        <f t="shared" si="300"/>
        <v>-2.0201991290585752E-2</v>
      </c>
    </row>
    <row r="308" spans="2:10" x14ac:dyDescent="0.3">
      <c r="B308" s="3">
        <v>43771</v>
      </c>
      <c r="C308" s="4">
        <v>15352294</v>
      </c>
      <c r="D308" s="4">
        <v>11514221</v>
      </c>
      <c r="E308" s="4">
        <v>4690978</v>
      </c>
      <c r="F308" s="4">
        <v>11087768</v>
      </c>
      <c r="G308" s="5">
        <f t="shared" ref="G308:J308" si="301">(C308/C301)-1</f>
        <v>-3.061228871137045E-2</v>
      </c>
      <c r="H308" s="5">
        <f t="shared" si="301"/>
        <v>-3.0612246616132155E-2</v>
      </c>
      <c r="I308" s="5">
        <f t="shared" si="301"/>
        <v>-3.061241569997819E-2</v>
      </c>
      <c r="J308" s="5">
        <f t="shared" si="301"/>
        <v>-3.0612241329445955E-2</v>
      </c>
    </row>
    <row r="309" spans="2:10" x14ac:dyDescent="0.3">
      <c r="B309" s="3">
        <v>43772</v>
      </c>
      <c r="C309" s="4">
        <v>16483516</v>
      </c>
      <c r="D309" s="4">
        <v>12362637</v>
      </c>
      <c r="E309" s="4">
        <v>5036630</v>
      </c>
      <c r="F309" s="4">
        <v>11904761</v>
      </c>
      <c r="G309" s="5">
        <f t="shared" ref="G309:J309" si="302">(C309/C302)-1</f>
        <v>6.2500028200522362E-2</v>
      </c>
      <c r="H309" s="5">
        <f t="shared" si="302"/>
        <v>6.2500005371527889E-2</v>
      </c>
      <c r="I309" s="5">
        <f t="shared" si="302"/>
        <v>6.2500145031270771E-2</v>
      </c>
      <c r="J309" s="5">
        <f t="shared" si="302"/>
        <v>6.2499994421874705E-2</v>
      </c>
    </row>
    <row r="310" spans="2:10" x14ac:dyDescent="0.3">
      <c r="B310" s="3">
        <v>43773</v>
      </c>
      <c r="C310" s="4">
        <v>7661877</v>
      </c>
      <c r="D310" s="4">
        <v>5746408</v>
      </c>
      <c r="E310" s="4">
        <v>2341129</v>
      </c>
      <c r="F310" s="4">
        <v>5533578</v>
      </c>
      <c r="G310" s="5">
        <f t="shared" ref="G310:J310" si="303">(C310/C303)-1</f>
        <v>1.0309222615097369E-2</v>
      </c>
      <c r="H310" s="5">
        <f t="shared" si="303"/>
        <v>1.0309310976127639E-2</v>
      </c>
      <c r="I310" s="5">
        <f t="shared" si="303"/>
        <v>1.0309247207885175E-2</v>
      </c>
      <c r="J310" s="5">
        <f t="shared" si="303"/>
        <v>1.0309263292541226E-2</v>
      </c>
    </row>
    <row r="311" spans="2:10" x14ac:dyDescent="0.3">
      <c r="B311" s="3">
        <v>43774</v>
      </c>
      <c r="C311" s="4">
        <v>7505512</v>
      </c>
      <c r="D311" s="4">
        <v>5629134</v>
      </c>
      <c r="E311" s="4">
        <v>2293351</v>
      </c>
      <c r="F311" s="4">
        <v>5420648</v>
      </c>
      <c r="G311" s="5">
        <f t="shared" ref="G311:J311" si="304">(C311/C304)-1</f>
        <v>-5.8823588422601936E-2</v>
      </c>
      <c r="H311" s="5">
        <f t="shared" si="304"/>
        <v>-5.8823549082044568E-2</v>
      </c>
      <c r="I311" s="5">
        <f t="shared" si="304"/>
        <v>-5.8823360426152771E-2</v>
      </c>
      <c r="J311" s="5">
        <f t="shared" si="304"/>
        <v>-5.8823447704446141E-2</v>
      </c>
    </row>
    <row r="312" spans="2:10" x14ac:dyDescent="0.3">
      <c r="B312" s="3">
        <v>43775</v>
      </c>
      <c r="C312" s="4">
        <v>7740060</v>
      </c>
      <c r="D312" s="4">
        <v>5805045</v>
      </c>
      <c r="E312" s="4">
        <v>2365018</v>
      </c>
      <c r="F312" s="4">
        <v>5590043</v>
      </c>
      <c r="G312" s="5">
        <f t="shared" ref="G312:J312" si="305">(C312/C305)-1</f>
        <v>0</v>
      </c>
      <c r="H312" s="5">
        <f t="shared" si="305"/>
        <v>0</v>
      </c>
      <c r="I312" s="5">
        <f t="shared" si="305"/>
        <v>0</v>
      </c>
      <c r="J312" s="5">
        <f t="shared" si="305"/>
        <v>0</v>
      </c>
    </row>
    <row r="313" spans="2:10" x14ac:dyDescent="0.3">
      <c r="B313" s="3">
        <v>43776</v>
      </c>
      <c r="C313" s="4">
        <v>7505512</v>
      </c>
      <c r="D313" s="4">
        <v>5629134</v>
      </c>
      <c r="E313" s="4">
        <v>2293351</v>
      </c>
      <c r="F313" s="4">
        <v>5420648</v>
      </c>
      <c r="G313" s="5">
        <f t="shared" ref="G313:J313" si="306">(C313/C306)-1</f>
        <v>1.0526259099838065E-2</v>
      </c>
      <c r="H313" s="5">
        <f t="shared" si="306"/>
        <v>1.0526349803258173E-2</v>
      </c>
      <c r="I313" s="5">
        <f t="shared" si="306"/>
        <v>1.0526283321774077E-2</v>
      </c>
      <c r="J313" s="5">
        <f t="shared" si="306"/>
        <v>1.0526300090806018E-2</v>
      </c>
    </row>
    <row r="314" spans="2:10" x14ac:dyDescent="0.3">
      <c r="B314" s="3">
        <v>43777</v>
      </c>
      <c r="C314" s="4">
        <v>7583695</v>
      </c>
      <c r="D314" s="4">
        <v>5687771</v>
      </c>
      <c r="E314" s="4">
        <v>2317240</v>
      </c>
      <c r="F314" s="4">
        <v>5477113</v>
      </c>
      <c r="G314" s="5">
        <f t="shared" ref="G314:J314" si="307">(C314/C307)-1</f>
        <v>0</v>
      </c>
      <c r="H314" s="5">
        <f t="shared" si="307"/>
        <v>0</v>
      </c>
      <c r="I314" s="5">
        <f t="shared" si="307"/>
        <v>0</v>
      </c>
      <c r="J314" s="5">
        <f t="shared" si="307"/>
        <v>0</v>
      </c>
    </row>
    <row r="315" spans="2:10" x14ac:dyDescent="0.3">
      <c r="B315" s="3">
        <v>43778</v>
      </c>
      <c r="C315" s="4">
        <v>16483516</v>
      </c>
      <c r="D315" s="4">
        <v>12362637</v>
      </c>
      <c r="E315" s="4">
        <v>5036630</v>
      </c>
      <c r="F315" s="4">
        <v>11904761</v>
      </c>
      <c r="G315" s="5">
        <f t="shared" ref="G315:J315" si="308">(C315/C308)-1</f>
        <v>7.3684232467147837E-2</v>
      </c>
      <c r="H315" s="5">
        <f t="shared" si="308"/>
        <v>7.3684185842880723E-2</v>
      </c>
      <c r="I315" s="5">
        <f t="shared" si="308"/>
        <v>7.3684421457529847E-2</v>
      </c>
      <c r="J315" s="5">
        <f t="shared" si="308"/>
        <v>7.3684171602436122E-2</v>
      </c>
    </row>
    <row r="316" spans="2:10" x14ac:dyDescent="0.3">
      <c r="B316" s="3">
        <v>43779</v>
      </c>
      <c r="C316" s="4">
        <v>16968325</v>
      </c>
      <c r="D316" s="4">
        <v>12726244</v>
      </c>
      <c r="E316" s="4">
        <v>5184766</v>
      </c>
      <c r="F316" s="4">
        <v>12254901</v>
      </c>
      <c r="G316" s="5">
        <f t="shared" ref="G316:J316" si="309">(C316/C309)-1</f>
        <v>2.9411746862744614E-2</v>
      </c>
      <c r="H316" s="5">
        <f t="shared" si="309"/>
        <v>2.94117670849674E-2</v>
      </c>
      <c r="I316" s="5">
        <f t="shared" si="309"/>
        <v>2.9411729668448849E-2</v>
      </c>
      <c r="J316" s="5">
        <f t="shared" si="309"/>
        <v>2.9411762235293848E-2</v>
      </c>
    </row>
    <row r="317" spans="2:10" x14ac:dyDescent="0.3">
      <c r="B317" s="3">
        <v>43780</v>
      </c>
      <c r="C317" s="4">
        <v>7740060</v>
      </c>
      <c r="D317" s="4">
        <v>5805045</v>
      </c>
      <c r="E317" s="4">
        <v>2365018</v>
      </c>
      <c r="F317" s="4">
        <v>5590043</v>
      </c>
      <c r="G317" s="5">
        <f t="shared" ref="G317:J317" si="310">(C317/C310)-1</f>
        <v>1.0204157545207204E-2</v>
      </c>
      <c r="H317" s="5">
        <f t="shared" si="310"/>
        <v>1.0204113595832398E-2</v>
      </c>
      <c r="I317" s="5">
        <f t="shared" si="310"/>
        <v>1.0204051122343127E-2</v>
      </c>
      <c r="J317" s="5">
        <f t="shared" si="310"/>
        <v>1.0204066880416196E-2</v>
      </c>
    </row>
    <row r="318" spans="2:10" x14ac:dyDescent="0.3">
      <c r="B318" s="3">
        <v>43781</v>
      </c>
      <c r="C318" s="4">
        <v>7427330</v>
      </c>
      <c r="D318" s="4">
        <v>5570497</v>
      </c>
      <c r="E318" s="4">
        <v>2269462</v>
      </c>
      <c r="F318" s="4">
        <v>5364183</v>
      </c>
      <c r="G318" s="5">
        <f t="shared" ref="G318:J318" si="311">(C318/C311)-1</f>
        <v>-1.0416611151910726E-2</v>
      </c>
      <c r="H318" s="5">
        <f t="shared" si="311"/>
        <v>-1.0416699975520194E-2</v>
      </c>
      <c r="I318" s="5">
        <f t="shared" si="311"/>
        <v>-1.0416634871853403E-2</v>
      </c>
      <c r="J318" s="5">
        <f t="shared" si="311"/>
        <v>-1.0416651293350898E-2</v>
      </c>
    </row>
    <row r="319" spans="2:10" x14ac:dyDescent="0.3">
      <c r="B319" s="3">
        <v>43782</v>
      </c>
      <c r="C319" s="4">
        <v>7740060</v>
      </c>
      <c r="D319" s="4">
        <v>5805045</v>
      </c>
      <c r="E319" s="4">
        <v>2365018</v>
      </c>
      <c r="F319" s="4">
        <v>5590043</v>
      </c>
      <c r="G319" s="5">
        <f t="shared" ref="G319:J319" si="312">(C319/C312)-1</f>
        <v>0</v>
      </c>
      <c r="H319" s="5">
        <f t="shared" si="312"/>
        <v>0</v>
      </c>
      <c r="I319" s="5">
        <f t="shared" si="312"/>
        <v>0</v>
      </c>
      <c r="J319" s="5">
        <f t="shared" si="312"/>
        <v>0</v>
      </c>
    </row>
    <row r="320" spans="2:10" x14ac:dyDescent="0.3">
      <c r="B320" s="3">
        <v>43783</v>
      </c>
      <c r="C320" s="4">
        <v>7505512</v>
      </c>
      <c r="D320" s="4">
        <v>5629134</v>
      </c>
      <c r="E320" s="4">
        <v>2293351</v>
      </c>
      <c r="F320" s="4">
        <v>5420648</v>
      </c>
      <c r="G320" s="5">
        <f t="shared" ref="G320:J320" si="313">(C320/C313)-1</f>
        <v>0</v>
      </c>
      <c r="H320" s="5">
        <f t="shared" si="313"/>
        <v>0</v>
      </c>
      <c r="I320" s="5">
        <f t="shared" si="313"/>
        <v>0</v>
      </c>
      <c r="J320" s="5">
        <f t="shared" si="313"/>
        <v>0</v>
      </c>
    </row>
    <row r="321" spans="2:10" x14ac:dyDescent="0.3">
      <c r="B321" s="3">
        <v>43784</v>
      </c>
      <c r="C321" s="4">
        <v>7818242</v>
      </c>
      <c r="D321" s="4">
        <v>5863681</v>
      </c>
      <c r="E321" s="4">
        <v>2388907</v>
      </c>
      <c r="F321" s="4">
        <v>5646508</v>
      </c>
      <c r="G321" s="5">
        <f t="shared" ref="G321:J321" si="314">(C321/C314)-1</f>
        <v>3.0927799707134884E-2</v>
      </c>
      <c r="H321" s="5">
        <f t="shared" si="314"/>
        <v>3.0927757112584109E-2</v>
      </c>
      <c r="I321" s="5">
        <f t="shared" si="314"/>
        <v>3.0927741623655747E-2</v>
      </c>
      <c r="J321" s="5">
        <f t="shared" si="314"/>
        <v>3.0927789877623457E-2</v>
      </c>
    </row>
    <row r="322" spans="2:10" x14ac:dyDescent="0.3">
      <c r="B322" s="3">
        <v>43785</v>
      </c>
      <c r="C322" s="4">
        <v>16968325</v>
      </c>
      <c r="D322" s="4">
        <v>12726244</v>
      </c>
      <c r="E322" s="4">
        <v>5184766</v>
      </c>
      <c r="F322" s="4">
        <v>12254901</v>
      </c>
      <c r="G322" s="5">
        <f t="shared" ref="G322:J322" si="315">(C322/C315)-1</f>
        <v>2.9411746862744614E-2</v>
      </c>
      <c r="H322" s="5">
        <f t="shared" si="315"/>
        <v>2.94117670849674E-2</v>
      </c>
      <c r="I322" s="5">
        <f t="shared" si="315"/>
        <v>2.9411729668448849E-2</v>
      </c>
      <c r="J322" s="5">
        <f t="shared" si="315"/>
        <v>2.9411762235293848E-2</v>
      </c>
    </row>
    <row r="323" spans="2:10" x14ac:dyDescent="0.3">
      <c r="B323" s="3">
        <v>43786</v>
      </c>
      <c r="C323" s="4">
        <v>15837104</v>
      </c>
      <c r="D323" s="4">
        <v>11877828</v>
      </c>
      <c r="E323" s="4">
        <v>4839115</v>
      </c>
      <c r="F323" s="4">
        <v>11437908</v>
      </c>
      <c r="G323" s="5">
        <f t="shared" ref="G323:J323" si="316">(C323/C316)-1</f>
        <v>-6.6666627377775955E-2</v>
      </c>
      <c r="H323" s="5">
        <f t="shared" si="316"/>
        <v>-6.6666645712592065E-2</v>
      </c>
      <c r="I323" s="5">
        <f t="shared" si="316"/>
        <v>-6.6666653808484355E-2</v>
      </c>
      <c r="J323" s="5">
        <f t="shared" si="316"/>
        <v>-6.6666634026664062E-2</v>
      </c>
    </row>
    <row r="324" spans="2:10" x14ac:dyDescent="0.3">
      <c r="B324" s="3">
        <v>43787</v>
      </c>
      <c r="C324" s="4">
        <v>8209154</v>
      </c>
      <c r="D324" s="4">
        <v>6156866</v>
      </c>
      <c r="E324" s="4">
        <v>2508352</v>
      </c>
      <c r="F324" s="4">
        <v>5928833</v>
      </c>
      <c r="G324" s="5">
        <f t="shared" ref="G324:J324" si="317">(C324/C317)-1</f>
        <v>6.0605990134443344E-2</v>
      </c>
      <c r="H324" s="5">
        <f t="shared" si="317"/>
        <v>6.0606076266420006E-2</v>
      </c>
      <c r="I324" s="5">
        <f t="shared" si="317"/>
        <v>6.060588122373689E-2</v>
      </c>
      <c r="J324" s="5">
        <f t="shared" si="317"/>
        <v>6.0605973871757257E-2</v>
      </c>
    </row>
    <row r="325" spans="2:10" x14ac:dyDescent="0.3">
      <c r="B325" s="3">
        <v>43788</v>
      </c>
      <c r="C325" s="4">
        <v>7661877</v>
      </c>
      <c r="D325" s="4">
        <v>5746408</v>
      </c>
      <c r="E325" s="4">
        <v>2341129</v>
      </c>
      <c r="F325" s="4">
        <v>5533578</v>
      </c>
      <c r="G325" s="5">
        <f t="shared" ref="G325:J325" si="318">(C325/C318)-1</f>
        <v>3.1578911937398813E-2</v>
      </c>
      <c r="H325" s="5">
        <f t="shared" si="318"/>
        <v>3.1579049409774296E-2</v>
      </c>
      <c r="I325" s="5">
        <f t="shared" si="318"/>
        <v>3.1578849965322231E-2</v>
      </c>
      <c r="J325" s="5">
        <f t="shared" si="318"/>
        <v>3.1578900272418053E-2</v>
      </c>
    </row>
    <row r="326" spans="2:10" x14ac:dyDescent="0.3">
      <c r="B326" s="3">
        <v>43789</v>
      </c>
      <c r="C326" s="4">
        <v>8052789</v>
      </c>
      <c r="D326" s="4">
        <v>6039592</v>
      </c>
      <c r="E326" s="4">
        <v>2460574</v>
      </c>
      <c r="F326" s="4">
        <v>5815903</v>
      </c>
      <c r="G326" s="5">
        <f t="shared" ref="G326:J326" si="319">(C326/C319)-1</f>
        <v>4.0403950356973972E-2</v>
      </c>
      <c r="H326" s="5">
        <f t="shared" si="319"/>
        <v>4.0403993422962303E-2</v>
      </c>
      <c r="I326" s="5">
        <f t="shared" si="319"/>
        <v>4.0403920815824668E-2</v>
      </c>
      <c r="J326" s="5">
        <f t="shared" si="319"/>
        <v>4.0403982581171505E-2</v>
      </c>
    </row>
    <row r="327" spans="2:10" x14ac:dyDescent="0.3">
      <c r="B327" s="3">
        <v>43790</v>
      </c>
      <c r="C327" s="4">
        <v>7661877</v>
      </c>
      <c r="D327" s="4">
        <v>5746408</v>
      </c>
      <c r="E327" s="4">
        <v>2341129</v>
      </c>
      <c r="F327" s="4">
        <v>5533578</v>
      </c>
      <c r="G327" s="5">
        <f t="shared" ref="G327:J327" si="320">(C327/C320)-1</f>
        <v>2.0833355539235709E-2</v>
      </c>
      <c r="H327" s="5">
        <f t="shared" si="320"/>
        <v>2.0833399951040388E-2</v>
      </c>
      <c r="I327" s="5">
        <f t="shared" si="320"/>
        <v>2.0833269743706806E-2</v>
      </c>
      <c r="J327" s="5">
        <f t="shared" si="320"/>
        <v>2.0833302586701796E-2</v>
      </c>
    </row>
    <row r="328" spans="2:10" x14ac:dyDescent="0.3">
      <c r="B328" s="3">
        <v>43791</v>
      </c>
      <c r="C328" s="4">
        <v>8209154</v>
      </c>
      <c r="D328" s="4">
        <v>6156866</v>
      </c>
      <c r="E328" s="4">
        <v>2508352</v>
      </c>
      <c r="F328" s="4">
        <v>5928833</v>
      </c>
      <c r="G328" s="5">
        <f t="shared" ref="G328:J328" si="321">(C328/C321)-1</f>
        <v>4.9999987209400798E-2</v>
      </c>
      <c r="H328" s="5">
        <f t="shared" si="321"/>
        <v>5.0000162014270488E-2</v>
      </c>
      <c r="I328" s="5">
        <f t="shared" si="321"/>
        <v>4.9999853489482771E-2</v>
      </c>
      <c r="J328" s="5">
        <f t="shared" si="321"/>
        <v>4.9999929159756817E-2</v>
      </c>
    </row>
    <row r="329" spans="2:10" x14ac:dyDescent="0.3">
      <c r="B329" s="3">
        <v>43792</v>
      </c>
      <c r="C329" s="4">
        <v>16483516</v>
      </c>
      <c r="D329" s="4">
        <v>12362637</v>
      </c>
      <c r="E329" s="4">
        <v>5036630</v>
      </c>
      <c r="F329" s="4">
        <v>11904761</v>
      </c>
      <c r="G329" s="5">
        <f t="shared" ref="G329:J329" si="322">(C329/C322)-1</f>
        <v>-2.8571411733332552E-2</v>
      </c>
      <c r="H329" s="5">
        <f t="shared" si="322"/>
        <v>-2.8571430816508037E-2</v>
      </c>
      <c r="I329" s="5">
        <f t="shared" si="322"/>
        <v>-2.8571395507531072E-2</v>
      </c>
      <c r="J329" s="5">
        <f t="shared" si="322"/>
        <v>-2.8571426239999864E-2</v>
      </c>
    </row>
    <row r="330" spans="2:10" x14ac:dyDescent="0.3">
      <c r="B330" s="3">
        <v>43793</v>
      </c>
      <c r="C330" s="4">
        <v>16645119</v>
      </c>
      <c r="D330" s="4">
        <v>12483839</v>
      </c>
      <c r="E330" s="4">
        <v>5086008</v>
      </c>
      <c r="F330" s="4">
        <v>12021475</v>
      </c>
      <c r="G330" s="5">
        <f t="shared" ref="G330:J330" si="323">(C330/C323)-1</f>
        <v>5.1020375947521623E-2</v>
      </c>
      <c r="H330" s="5">
        <f t="shared" si="323"/>
        <v>5.1020354899902642E-2</v>
      </c>
      <c r="I330" s="5">
        <f t="shared" si="323"/>
        <v>5.1020279534584212E-2</v>
      </c>
      <c r="J330" s="5">
        <f t="shared" si="323"/>
        <v>5.102043135860157E-2</v>
      </c>
    </row>
    <row r="331" spans="2:10" x14ac:dyDescent="0.3">
      <c r="B331" s="3">
        <v>43794</v>
      </c>
      <c r="C331" s="4">
        <v>7974607</v>
      </c>
      <c r="D331" s="4">
        <v>5980955</v>
      </c>
      <c r="E331" s="4">
        <v>2436685</v>
      </c>
      <c r="F331" s="4">
        <v>5759438</v>
      </c>
      <c r="G331" s="5">
        <f t="shared" ref="G331:J331" si="324">(C331/C324)-1</f>
        <v>-2.8571397247511787E-2</v>
      </c>
      <c r="H331" s="5">
        <f t="shared" si="324"/>
        <v>-2.8571516742446512E-2</v>
      </c>
      <c r="I331" s="5">
        <f t="shared" si="324"/>
        <v>-2.8571348837802657E-2</v>
      </c>
      <c r="J331" s="5">
        <f t="shared" si="324"/>
        <v>-2.8571390018912624E-2</v>
      </c>
    </row>
    <row r="332" spans="2:10" x14ac:dyDescent="0.3">
      <c r="B332" s="3">
        <v>43795</v>
      </c>
      <c r="C332" s="4">
        <v>7583695</v>
      </c>
      <c r="D332" s="4">
        <v>5687771</v>
      </c>
      <c r="E332" s="4">
        <v>2317240</v>
      </c>
      <c r="F332" s="4">
        <v>5477113</v>
      </c>
      <c r="G332" s="5">
        <f t="shared" ref="G332:J332" si="325">(C332/C325)-1</f>
        <v>-1.0204027028886009E-2</v>
      </c>
      <c r="H332" s="5">
        <f t="shared" si="325"/>
        <v>-1.0204113595832398E-2</v>
      </c>
      <c r="I332" s="5">
        <f t="shared" si="325"/>
        <v>-1.0204051122343127E-2</v>
      </c>
      <c r="J332" s="5">
        <f t="shared" si="325"/>
        <v>-1.0204066880416196E-2</v>
      </c>
    </row>
    <row r="333" spans="2:10" x14ac:dyDescent="0.3">
      <c r="B333" s="3">
        <v>43796</v>
      </c>
      <c r="C333" s="4">
        <v>8209154</v>
      </c>
      <c r="D333" s="4">
        <v>6156866</v>
      </c>
      <c r="E333" s="4">
        <v>2508352</v>
      </c>
      <c r="F333" s="4">
        <v>5928833</v>
      </c>
      <c r="G333" s="5">
        <f t="shared" ref="G333:J333" si="326">(C333/C326)-1</f>
        <v>1.9417496223979036E-2</v>
      </c>
      <c r="H333" s="5">
        <f t="shared" si="326"/>
        <v>1.9417536813745029E-2</v>
      </c>
      <c r="I333" s="5">
        <f t="shared" si="326"/>
        <v>1.9417420488065051E-2</v>
      </c>
      <c r="J333" s="5">
        <f t="shared" si="326"/>
        <v>1.9417449018664934E-2</v>
      </c>
    </row>
    <row r="334" spans="2:10" x14ac:dyDescent="0.3">
      <c r="B334" s="3">
        <v>43797</v>
      </c>
      <c r="C334" s="4">
        <v>8209154</v>
      </c>
      <c r="D334" s="4">
        <v>6156866</v>
      </c>
      <c r="E334" s="4">
        <v>2508352</v>
      </c>
      <c r="F334" s="4">
        <v>5928833</v>
      </c>
      <c r="G334" s="5">
        <f t="shared" ref="G334:J334" si="327">(C334/C327)-1</f>
        <v>7.1428580751165871E-2</v>
      </c>
      <c r="H334" s="5">
        <f t="shared" si="327"/>
        <v>7.1428621149072669E-2</v>
      </c>
      <c r="I334" s="5">
        <f t="shared" si="327"/>
        <v>7.142835785640167E-2</v>
      </c>
      <c r="J334" s="5">
        <f t="shared" si="327"/>
        <v>7.1428468162913816E-2</v>
      </c>
    </row>
    <row r="335" spans="2:10" x14ac:dyDescent="0.3">
      <c r="B335" s="3">
        <v>43798</v>
      </c>
      <c r="C335" s="4">
        <v>7818242</v>
      </c>
      <c r="D335" s="4">
        <v>5863681</v>
      </c>
      <c r="E335" s="4">
        <v>2388907</v>
      </c>
      <c r="F335" s="4">
        <v>5646508</v>
      </c>
      <c r="G335" s="5">
        <f t="shared" ref="G335:J335" si="328">(C335/C328)-1</f>
        <v>-4.7619036017596983E-2</v>
      </c>
      <c r="H335" s="5">
        <f t="shared" si="328"/>
        <v>-4.7619194570744261E-2</v>
      </c>
      <c r="I335" s="5">
        <f t="shared" si="328"/>
        <v>-4.7618914729671169E-2</v>
      </c>
      <c r="J335" s="5">
        <f t="shared" si="328"/>
        <v>-4.7618983364854484E-2</v>
      </c>
    </row>
    <row r="336" spans="2:10" x14ac:dyDescent="0.3">
      <c r="B336" s="3">
        <v>43799</v>
      </c>
      <c r="C336" s="4">
        <v>16968325</v>
      </c>
      <c r="D336" s="4">
        <v>12726244</v>
      </c>
      <c r="E336" s="4">
        <v>5184766</v>
      </c>
      <c r="F336" s="4">
        <v>12254901</v>
      </c>
      <c r="G336" s="5">
        <f t="shared" ref="G336:J336" si="329">(C336/C329)-1</f>
        <v>2.9411746862744614E-2</v>
      </c>
      <c r="H336" s="5">
        <f t="shared" si="329"/>
        <v>2.94117670849674E-2</v>
      </c>
      <c r="I336" s="5">
        <f t="shared" si="329"/>
        <v>2.9411729668448849E-2</v>
      </c>
      <c r="J336" s="5">
        <f t="shared" si="329"/>
        <v>2.9411762235293848E-2</v>
      </c>
    </row>
    <row r="337" spans="2:10" x14ac:dyDescent="0.3">
      <c r="B337" s="3">
        <v>43800</v>
      </c>
      <c r="C337" s="4">
        <v>16806722</v>
      </c>
      <c r="D337" s="4">
        <v>12605042</v>
      </c>
      <c r="E337" s="4">
        <v>5135387</v>
      </c>
      <c r="F337" s="4">
        <v>12138188</v>
      </c>
      <c r="G337" s="5">
        <f t="shared" ref="G337:J337" si="330">(C337/C330)-1</f>
        <v>9.7087320312940761E-3</v>
      </c>
      <c r="H337" s="5">
        <f t="shared" si="330"/>
        <v>9.7087923033931656E-3</v>
      </c>
      <c r="I337" s="5">
        <f t="shared" si="330"/>
        <v>9.708793222503731E-3</v>
      </c>
      <c r="J337" s="5">
        <f t="shared" si="330"/>
        <v>9.7087087898948266E-3</v>
      </c>
    </row>
    <row r="338" spans="2:10" x14ac:dyDescent="0.3">
      <c r="B338" s="3">
        <v>43801</v>
      </c>
      <c r="C338" s="4">
        <v>7740060</v>
      </c>
      <c r="D338" s="4">
        <v>5805045</v>
      </c>
      <c r="E338" s="4">
        <v>2365018</v>
      </c>
      <c r="F338" s="4">
        <v>5590043</v>
      </c>
      <c r="G338" s="5">
        <f t="shared" ref="G338:J338" si="331">(C338/C331)-1</f>
        <v>-2.9411731512286488E-2</v>
      </c>
      <c r="H338" s="5">
        <f t="shared" si="331"/>
        <v>-2.9411690942332758E-2</v>
      </c>
      <c r="I338" s="5">
        <f t="shared" si="331"/>
        <v>-2.9411680213076385E-2</v>
      </c>
      <c r="J338" s="5">
        <f t="shared" si="331"/>
        <v>-2.9411723852223126E-2</v>
      </c>
    </row>
    <row r="339" spans="2:10" x14ac:dyDescent="0.3">
      <c r="B339" s="3">
        <v>43802</v>
      </c>
      <c r="C339" s="4">
        <v>7505512</v>
      </c>
      <c r="D339" s="4">
        <v>5629134</v>
      </c>
      <c r="E339" s="4">
        <v>2293351</v>
      </c>
      <c r="F339" s="4">
        <v>5420648</v>
      </c>
      <c r="G339" s="5">
        <f t="shared" ref="G339:J339" si="332">(C339/C332)-1</f>
        <v>-1.0309354476940369E-2</v>
      </c>
      <c r="H339" s="5">
        <f t="shared" si="332"/>
        <v>-1.0309310976127528E-2</v>
      </c>
      <c r="I339" s="5">
        <f t="shared" si="332"/>
        <v>-1.0309247207885286E-2</v>
      </c>
      <c r="J339" s="5">
        <f t="shared" si="332"/>
        <v>-1.0309263292541115E-2</v>
      </c>
    </row>
    <row r="340" spans="2:10" x14ac:dyDescent="0.3">
      <c r="B340" s="3">
        <v>43803</v>
      </c>
      <c r="C340" s="4">
        <v>8052789</v>
      </c>
      <c r="D340" s="4">
        <v>6039592</v>
      </c>
      <c r="E340" s="4">
        <v>2460574</v>
      </c>
      <c r="F340" s="4">
        <v>5815903</v>
      </c>
      <c r="G340" s="5">
        <f t="shared" ref="G340:J340" si="333">(C340/C333)-1</f>
        <v>-1.9047638770085196E-2</v>
      </c>
      <c r="H340" s="5">
        <f t="shared" si="333"/>
        <v>-1.9047677828297749E-2</v>
      </c>
      <c r="I340" s="5">
        <f t="shared" si="333"/>
        <v>-1.9047565891868401E-2</v>
      </c>
      <c r="J340" s="5">
        <f t="shared" si="333"/>
        <v>-1.9047593345941749E-2</v>
      </c>
    </row>
    <row r="341" spans="2:10" x14ac:dyDescent="0.3">
      <c r="B341" s="3">
        <v>43804</v>
      </c>
      <c r="C341" s="4">
        <v>8130972</v>
      </c>
      <c r="D341" s="4">
        <v>6098229</v>
      </c>
      <c r="E341" s="4">
        <v>2484463</v>
      </c>
      <c r="F341" s="4">
        <v>5872368</v>
      </c>
      <c r="G341" s="5">
        <f t="shared" ref="G341:J341" si="334">(C341/C334)-1</f>
        <v>-9.5237584774265915E-3</v>
      </c>
      <c r="H341" s="5">
        <f t="shared" si="334"/>
        <v>-9.5238389141488744E-3</v>
      </c>
      <c r="I341" s="5">
        <f t="shared" si="334"/>
        <v>-9.523782945934256E-3</v>
      </c>
      <c r="J341" s="5">
        <f t="shared" si="334"/>
        <v>-9.5237966729708745E-3</v>
      </c>
    </row>
    <row r="342" spans="2:10" x14ac:dyDescent="0.3">
      <c r="B342" s="3">
        <v>43805</v>
      </c>
      <c r="C342" s="4">
        <v>7583695</v>
      </c>
      <c r="D342" s="4">
        <v>5687771</v>
      </c>
      <c r="E342" s="4">
        <v>2317240</v>
      </c>
      <c r="F342" s="4">
        <v>5477113</v>
      </c>
      <c r="G342" s="5">
        <f t="shared" ref="G342:J342" si="335">(C342/C335)-1</f>
        <v>-2.9999966744442053E-2</v>
      </c>
      <c r="H342" s="5">
        <f t="shared" si="335"/>
        <v>-2.9999926667224952E-2</v>
      </c>
      <c r="I342" s="5">
        <f t="shared" si="335"/>
        <v>-2.9999912093689685E-2</v>
      </c>
      <c r="J342" s="5">
        <f t="shared" si="335"/>
        <v>-2.9999957495854046E-2</v>
      </c>
    </row>
    <row r="343" spans="2:10" x14ac:dyDescent="0.3">
      <c r="B343" s="3">
        <v>43806</v>
      </c>
      <c r="C343" s="4">
        <v>15837104</v>
      </c>
      <c r="D343" s="4">
        <v>11877828</v>
      </c>
      <c r="E343" s="4">
        <v>4839115</v>
      </c>
      <c r="F343" s="4">
        <v>11437908</v>
      </c>
      <c r="G343" s="5">
        <f t="shared" ref="G343:J343" si="336">(C343/C336)-1</f>
        <v>-6.6666627377775955E-2</v>
      </c>
      <c r="H343" s="5">
        <f t="shared" si="336"/>
        <v>-6.6666645712592065E-2</v>
      </c>
      <c r="I343" s="5">
        <f t="shared" si="336"/>
        <v>-6.6666653808484355E-2</v>
      </c>
      <c r="J343" s="5">
        <f t="shared" si="336"/>
        <v>-6.6666634026664062E-2</v>
      </c>
    </row>
    <row r="344" spans="2:10" x14ac:dyDescent="0.3">
      <c r="B344" s="3">
        <v>43807</v>
      </c>
      <c r="C344" s="4">
        <v>15837104</v>
      </c>
      <c r="D344" s="4">
        <v>11877828</v>
      </c>
      <c r="E344" s="4">
        <v>4839115</v>
      </c>
      <c r="F344" s="4">
        <v>11437908</v>
      </c>
      <c r="G344" s="5">
        <f t="shared" ref="G344:J344" si="337">(C344/C337)-1</f>
        <v>-5.7692273365383184E-2</v>
      </c>
      <c r="H344" s="5">
        <f t="shared" si="337"/>
        <v>-5.7692310743589714E-2</v>
      </c>
      <c r="I344" s="5">
        <f t="shared" si="337"/>
        <v>-5.7692244031462447E-2</v>
      </c>
      <c r="J344" s="5">
        <f t="shared" si="337"/>
        <v>-5.769230135502923E-2</v>
      </c>
    </row>
    <row r="345" spans="2:10" x14ac:dyDescent="0.3">
      <c r="B345" s="3">
        <v>43808</v>
      </c>
      <c r="C345" s="4">
        <v>8130972</v>
      </c>
      <c r="D345" s="4">
        <v>6098229</v>
      </c>
      <c r="E345" s="4">
        <v>2484463</v>
      </c>
      <c r="F345" s="4">
        <v>5872368</v>
      </c>
      <c r="G345" s="5">
        <f t="shared" ref="G345:J345" si="338">(C345/C338)-1</f>
        <v>5.0505034844691155E-2</v>
      </c>
      <c r="H345" s="5">
        <f t="shared" si="338"/>
        <v>5.0505034844691155E-2</v>
      </c>
      <c r="I345" s="5">
        <f t="shared" si="338"/>
        <v>5.050490101978089E-2</v>
      </c>
      <c r="J345" s="5">
        <f t="shared" si="338"/>
        <v>5.0504978226464381E-2</v>
      </c>
    </row>
    <row r="346" spans="2:10" x14ac:dyDescent="0.3">
      <c r="B346" s="3">
        <v>43809</v>
      </c>
      <c r="C346" s="4">
        <v>7740060</v>
      </c>
      <c r="D346" s="4">
        <v>5805045</v>
      </c>
      <c r="E346" s="4">
        <v>2365018</v>
      </c>
      <c r="F346" s="4">
        <v>5590043</v>
      </c>
      <c r="G346" s="5">
        <f t="shared" ref="G346:J346" si="339">(C346/C339)-1</f>
        <v>3.1250099926560582E-2</v>
      </c>
      <c r="H346" s="5">
        <f t="shared" si="339"/>
        <v>3.1250099926560582E-2</v>
      </c>
      <c r="I346" s="5">
        <f t="shared" si="339"/>
        <v>3.124990461556032E-2</v>
      </c>
      <c r="J346" s="5">
        <f t="shared" si="339"/>
        <v>3.1249953880052805E-2</v>
      </c>
    </row>
    <row r="347" spans="2:10" x14ac:dyDescent="0.3">
      <c r="B347" s="3">
        <v>43810</v>
      </c>
      <c r="C347" s="4">
        <v>8130972</v>
      </c>
      <c r="D347" s="4">
        <v>6098229</v>
      </c>
      <c r="E347" s="4">
        <v>2484463</v>
      </c>
      <c r="F347" s="4">
        <v>5872368</v>
      </c>
      <c r="G347" s="5">
        <f t="shared" ref="G347:J347" si="340">(C347/C340)-1</f>
        <v>9.7088102022790945E-3</v>
      </c>
      <c r="H347" s="5">
        <f t="shared" si="340"/>
        <v>9.7087684068726254E-3</v>
      </c>
      <c r="I347" s="5">
        <f t="shared" si="340"/>
        <v>9.7087102440325257E-3</v>
      </c>
      <c r="J347" s="5">
        <f t="shared" si="340"/>
        <v>9.708724509332356E-3</v>
      </c>
    </row>
    <row r="348" spans="2:10" x14ac:dyDescent="0.3">
      <c r="B348" s="3">
        <v>43811</v>
      </c>
      <c r="C348" s="4">
        <v>7896424</v>
      </c>
      <c r="D348" s="4">
        <v>5922318</v>
      </c>
      <c r="E348" s="4">
        <v>2412796</v>
      </c>
      <c r="F348" s="4">
        <v>5702973</v>
      </c>
      <c r="G348" s="5">
        <f t="shared" ref="G348:J348" si="341">(C348/C341)-1</f>
        <v>-2.8846243720922926E-2</v>
      </c>
      <c r="H348" s="5">
        <f t="shared" si="341"/>
        <v>-2.8846243720922926E-2</v>
      </c>
      <c r="I348" s="5">
        <f t="shared" si="341"/>
        <v>-2.884607257181937E-2</v>
      </c>
      <c r="J348" s="5">
        <f t="shared" si="341"/>
        <v>-2.8846114548679469E-2</v>
      </c>
    </row>
    <row r="349" spans="2:10" x14ac:dyDescent="0.3">
      <c r="B349" s="3">
        <v>43812</v>
      </c>
      <c r="C349" s="4">
        <v>8209154</v>
      </c>
      <c r="D349" s="4">
        <v>6156866</v>
      </c>
      <c r="E349" s="4">
        <v>2508352</v>
      </c>
      <c r="F349" s="4">
        <v>5928833</v>
      </c>
      <c r="G349" s="5">
        <f t="shared" ref="G349:J349" si="342">(C349/C342)-1</f>
        <v>8.2474176506307284E-2</v>
      </c>
      <c r="H349" s="5">
        <f t="shared" si="342"/>
        <v>8.247431199322186E-2</v>
      </c>
      <c r="I349" s="5">
        <f t="shared" si="342"/>
        <v>8.2473977663081843E-2</v>
      </c>
      <c r="J349" s="5">
        <f t="shared" si="342"/>
        <v>8.2474106340329367E-2</v>
      </c>
    </row>
    <row r="350" spans="2:10" x14ac:dyDescent="0.3">
      <c r="B350" s="3">
        <v>43813</v>
      </c>
      <c r="C350" s="4">
        <v>16483516</v>
      </c>
      <c r="D350" s="4">
        <v>12362637</v>
      </c>
      <c r="E350" s="4">
        <v>5036630</v>
      </c>
      <c r="F350" s="4">
        <v>11904761</v>
      </c>
      <c r="G350" s="5">
        <f t="shared" ref="G350:J350" si="343">(C350/C343)-1</f>
        <v>4.0816300758017343E-2</v>
      </c>
      <c r="H350" s="5">
        <f t="shared" si="343"/>
        <v>4.0816300758017343E-2</v>
      </c>
      <c r="I350" s="5">
        <f t="shared" si="343"/>
        <v>4.0816347617281368E-2</v>
      </c>
      <c r="J350" s="5">
        <f t="shared" si="343"/>
        <v>4.0816292629736184E-2</v>
      </c>
    </row>
    <row r="351" spans="2:10" x14ac:dyDescent="0.3">
      <c r="B351" s="3">
        <v>43814</v>
      </c>
      <c r="C351" s="4">
        <v>15513897</v>
      </c>
      <c r="D351" s="4">
        <v>11635423</v>
      </c>
      <c r="E351" s="4">
        <v>4740357</v>
      </c>
      <c r="F351" s="4">
        <v>11204481</v>
      </c>
      <c r="G351" s="5">
        <f t="shared" ref="G351:J351" si="344">(C351/C344)-1</f>
        <v>-2.040821352186617E-2</v>
      </c>
      <c r="H351" s="5">
        <f t="shared" si="344"/>
        <v>-2.0408192474246967E-2</v>
      </c>
      <c r="I351" s="5">
        <f t="shared" si="344"/>
        <v>-2.0408277133318831E-2</v>
      </c>
      <c r="J351" s="5">
        <f t="shared" si="344"/>
        <v>-2.0408190029155726E-2</v>
      </c>
    </row>
    <row r="352" spans="2:10" x14ac:dyDescent="0.3">
      <c r="B352" s="3">
        <v>43815</v>
      </c>
      <c r="C352" s="4">
        <v>7661877</v>
      </c>
      <c r="D352" s="4">
        <v>5746408</v>
      </c>
      <c r="E352" s="4">
        <v>2341129</v>
      </c>
      <c r="F352" s="4">
        <v>5533578</v>
      </c>
      <c r="G352" s="5">
        <f t="shared" ref="G352:J352" si="345">(C352/C345)-1</f>
        <v>-5.7692364455319778E-2</v>
      </c>
      <c r="H352" s="5">
        <f t="shared" si="345"/>
        <v>-5.7692323459811012E-2</v>
      </c>
      <c r="I352" s="5">
        <f t="shared" si="345"/>
        <v>-5.769214514363874E-2</v>
      </c>
      <c r="J352" s="5">
        <f t="shared" si="345"/>
        <v>-5.7692229097359049E-2</v>
      </c>
    </row>
    <row r="353" spans="2:10" x14ac:dyDescent="0.3">
      <c r="B353" s="3">
        <v>43816</v>
      </c>
      <c r="C353" s="4">
        <v>7583695</v>
      </c>
      <c r="D353" s="4">
        <v>5687771</v>
      </c>
      <c r="E353" s="4">
        <v>2317240</v>
      </c>
      <c r="F353" s="4">
        <v>5477113</v>
      </c>
      <c r="G353" s="5">
        <f t="shared" ref="G353:J353" si="346">(C353/C346)-1</f>
        <v>-2.0202039777469372E-2</v>
      </c>
      <c r="H353" s="5">
        <f t="shared" si="346"/>
        <v>-2.0202082843457703E-2</v>
      </c>
      <c r="I353" s="5">
        <f t="shared" si="346"/>
        <v>-2.0201960407912334E-2</v>
      </c>
      <c r="J353" s="5">
        <f t="shared" si="346"/>
        <v>-2.0201991290585752E-2</v>
      </c>
    </row>
    <row r="354" spans="2:10" x14ac:dyDescent="0.3">
      <c r="B354" s="3">
        <v>43817</v>
      </c>
      <c r="C354" s="4">
        <v>8052789</v>
      </c>
      <c r="D354" s="4">
        <v>6039592</v>
      </c>
      <c r="E354" s="4">
        <v>2460574</v>
      </c>
      <c r="F354" s="4">
        <v>5815903</v>
      </c>
      <c r="G354" s="5">
        <f t="shared" ref="G354:J354" si="347">(C354/C347)-1</f>
        <v>-9.6154555691496668E-3</v>
      </c>
      <c r="H354" s="5">
        <f t="shared" si="347"/>
        <v>-9.6154145736410124E-3</v>
      </c>
      <c r="I354" s="5">
        <f t="shared" si="347"/>
        <v>-9.615357523939827E-3</v>
      </c>
      <c r="J354" s="5">
        <f t="shared" si="347"/>
        <v>-9.6153715162264897E-3</v>
      </c>
    </row>
    <row r="355" spans="2:10" x14ac:dyDescent="0.3">
      <c r="B355" s="3">
        <v>43818</v>
      </c>
      <c r="C355" s="4">
        <v>7583695</v>
      </c>
      <c r="D355" s="4">
        <v>5687771</v>
      </c>
      <c r="E355" s="4">
        <v>2317240</v>
      </c>
      <c r="F355" s="4">
        <v>5477113</v>
      </c>
      <c r="G355" s="5">
        <f t="shared" ref="G355:J355" si="348">(C355/C348)-1</f>
        <v>-3.9603876387590109E-2</v>
      </c>
      <c r="H355" s="5">
        <f t="shared" si="348"/>
        <v>-3.9603918600791155E-2</v>
      </c>
      <c r="I355" s="5">
        <f t="shared" si="348"/>
        <v>-3.9603845497091394E-2</v>
      </c>
      <c r="J355" s="5">
        <f t="shared" si="348"/>
        <v>-3.9603904840510351E-2</v>
      </c>
    </row>
    <row r="356" spans="2:10" x14ac:dyDescent="0.3">
      <c r="B356" s="3">
        <v>43819</v>
      </c>
      <c r="C356" s="4">
        <v>7974607</v>
      </c>
      <c r="D356" s="4">
        <v>5980955</v>
      </c>
      <c r="E356" s="4">
        <v>2436685</v>
      </c>
      <c r="F356" s="4">
        <v>5759438</v>
      </c>
      <c r="G356" s="5">
        <f t="shared" ref="G356:J356" si="349">(C356/C349)-1</f>
        <v>-2.8571397247511787E-2</v>
      </c>
      <c r="H356" s="5">
        <f t="shared" si="349"/>
        <v>-2.8571516742446512E-2</v>
      </c>
      <c r="I356" s="5">
        <f t="shared" si="349"/>
        <v>-2.8571348837802657E-2</v>
      </c>
      <c r="J356" s="5">
        <f t="shared" si="349"/>
        <v>-2.8571390018912624E-2</v>
      </c>
    </row>
    <row r="357" spans="2:10" x14ac:dyDescent="0.3">
      <c r="B357" s="3">
        <v>43820</v>
      </c>
      <c r="C357" s="4">
        <v>16645119</v>
      </c>
      <c r="D357" s="4">
        <v>12483839</v>
      </c>
      <c r="E357" s="4">
        <v>5086008</v>
      </c>
      <c r="F357" s="4">
        <v>12021475</v>
      </c>
      <c r="G357" s="5">
        <f t="shared" ref="G357:J357" si="350">(C357/C350)-1</f>
        <v>9.8039156209148715E-3</v>
      </c>
      <c r="H357" s="5">
        <f t="shared" si="350"/>
        <v>9.8038953986920863E-3</v>
      </c>
      <c r="I357" s="5">
        <f t="shared" si="350"/>
        <v>9.8037775258457138E-3</v>
      </c>
      <c r="J357" s="5">
        <f t="shared" si="350"/>
        <v>9.8039767451021387E-3</v>
      </c>
    </row>
    <row r="358" spans="2:10" x14ac:dyDescent="0.3">
      <c r="B358" s="3">
        <v>43821</v>
      </c>
      <c r="C358" s="4">
        <v>15513897</v>
      </c>
      <c r="D358" s="4">
        <v>11635423</v>
      </c>
      <c r="E358" s="4">
        <v>4740357</v>
      </c>
      <c r="F358" s="4">
        <v>11204481</v>
      </c>
      <c r="G358" s="5">
        <f t="shared" ref="G358:J358" si="351">(C358/C351)-1</f>
        <v>0</v>
      </c>
      <c r="H358" s="5">
        <f t="shared" si="351"/>
        <v>0</v>
      </c>
      <c r="I358" s="5">
        <f t="shared" si="351"/>
        <v>0</v>
      </c>
      <c r="J358" s="5">
        <f t="shared" si="351"/>
        <v>0</v>
      </c>
    </row>
    <row r="359" spans="2:10" x14ac:dyDescent="0.3">
      <c r="B359" s="3">
        <v>43822</v>
      </c>
      <c r="C359" s="4">
        <v>7740060</v>
      </c>
      <c r="D359" s="4">
        <v>5805045</v>
      </c>
      <c r="E359" s="4">
        <v>2365018</v>
      </c>
      <c r="F359" s="4">
        <v>5590043</v>
      </c>
      <c r="G359" s="5">
        <f t="shared" ref="G359:J359" si="352">(C359/C352)-1</f>
        <v>1.0204157545207204E-2</v>
      </c>
      <c r="H359" s="5">
        <f t="shared" si="352"/>
        <v>1.0204113595832398E-2</v>
      </c>
      <c r="I359" s="5">
        <f t="shared" si="352"/>
        <v>1.0204051122343127E-2</v>
      </c>
      <c r="J359" s="5">
        <f t="shared" si="352"/>
        <v>1.0204066880416196E-2</v>
      </c>
    </row>
    <row r="360" spans="2:10" x14ac:dyDescent="0.3">
      <c r="B360" s="3">
        <v>43823</v>
      </c>
      <c r="C360" s="4">
        <v>7661877</v>
      </c>
      <c r="D360" s="4">
        <v>5746408</v>
      </c>
      <c r="E360" s="4">
        <v>2341129</v>
      </c>
      <c r="F360" s="4">
        <v>5533578</v>
      </c>
      <c r="G360" s="5">
        <f t="shared" ref="G360:J360" si="353">(C360/C353)-1</f>
        <v>1.0309222615097369E-2</v>
      </c>
      <c r="H360" s="5">
        <f t="shared" si="353"/>
        <v>1.0309310976127639E-2</v>
      </c>
      <c r="I360" s="5">
        <f t="shared" si="353"/>
        <v>1.0309247207885175E-2</v>
      </c>
      <c r="J360" s="5">
        <f t="shared" si="353"/>
        <v>1.0309263292541226E-2</v>
      </c>
    </row>
    <row r="361" spans="2:10" x14ac:dyDescent="0.3">
      <c r="B361" s="3">
        <v>43824</v>
      </c>
      <c r="C361" s="4">
        <v>7427330</v>
      </c>
      <c r="D361" s="4">
        <v>5570497</v>
      </c>
      <c r="E361" s="4">
        <v>2269462</v>
      </c>
      <c r="F361" s="4">
        <v>5364183</v>
      </c>
      <c r="G361" s="5">
        <f t="shared" ref="G361:J361" si="354">(C361/C354)-1</f>
        <v>-7.7669860715337213E-2</v>
      </c>
      <c r="H361" s="5">
        <f t="shared" si="354"/>
        <v>-7.7669981680881794E-2</v>
      </c>
      <c r="I361" s="5">
        <f t="shared" si="354"/>
        <v>-7.7669681952259872E-2</v>
      </c>
      <c r="J361" s="5">
        <f t="shared" si="354"/>
        <v>-7.7669796074659403E-2</v>
      </c>
    </row>
    <row r="362" spans="2:10" x14ac:dyDescent="0.3">
      <c r="B362" s="3">
        <v>43825</v>
      </c>
      <c r="C362" s="4">
        <v>7427330</v>
      </c>
      <c r="D362" s="4">
        <v>5570497</v>
      </c>
      <c r="E362" s="4">
        <v>2269462</v>
      </c>
      <c r="F362" s="4">
        <v>5364183</v>
      </c>
      <c r="G362" s="5">
        <f t="shared" ref="G362:J362" si="355">(C362/C355)-1</f>
        <v>-2.0618577092037627E-2</v>
      </c>
      <c r="H362" s="5">
        <f t="shared" si="355"/>
        <v>-2.0618621952255056E-2</v>
      </c>
      <c r="I362" s="5">
        <f t="shared" si="355"/>
        <v>-2.0618494415770461E-2</v>
      </c>
      <c r="J362" s="5">
        <f t="shared" si="355"/>
        <v>-2.0618526585082342E-2</v>
      </c>
    </row>
    <row r="363" spans="2:10" x14ac:dyDescent="0.3">
      <c r="B363" s="3">
        <v>43826</v>
      </c>
      <c r="C363" s="4">
        <v>8052789</v>
      </c>
      <c r="D363" s="4">
        <v>6039592</v>
      </c>
      <c r="E363" s="4">
        <v>2460574</v>
      </c>
      <c r="F363" s="4">
        <v>5815903</v>
      </c>
      <c r="G363" s="5">
        <f t="shared" ref="G363:J363" si="356">(C363/C356)-1</f>
        <v>9.803868704752583E-3</v>
      </c>
      <c r="H363" s="5">
        <f t="shared" si="356"/>
        <v>9.8039527132371962E-3</v>
      </c>
      <c r="I363" s="5">
        <f t="shared" si="356"/>
        <v>9.8038934043587211E-3</v>
      </c>
      <c r="J363" s="5">
        <f t="shared" si="356"/>
        <v>9.803907950741042E-3</v>
      </c>
    </row>
    <row r="364" spans="2:10" x14ac:dyDescent="0.3">
      <c r="B364" s="3">
        <v>43827</v>
      </c>
      <c r="C364" s="4">
        <v>16321913</v>
      </c>
      <c r="D364" s="4">
        <v>12241435</v>
      </c>
      <c r="E364" s="4">
        <v>4987251</v>
      </c>
      <c r="F364" s="4">
        <v>11788048</v>
      </c>
      <c r="G364" s="5">
        <f t="shared" ref="G364:J364" si="357">(C364/C357)-1</f>
        <v>-1.941746406258793E-2</v>
      </c>
      <c r="H364" s="5">
        <f t="shared" si="357"/>
        <v>-1.9417424399657879E-2</v>
      </c>
      <c r="I364" s="5">
        <f t="shared" si="357"/>
        <v>-1.9417389827149356E-2</v>
      </c>
      <c r="J364" s="5">
        <f t="shared" si="357"/>
        <v>-1.9417500764257301E-2</v>
      </c>
    </row>
    <row r="365" spans="2:10" x14ac:dyDescent="0.3">
      <c r="B365" s="3">
        <v>43828</v>
      </c>
      <c r="C365" s="4">
        <v>15675500</v>
      </c>
      <c r="D365" s="4">
        <v>11756625</v>
      </c>
      <c r="E365" s="4">
        <v>4789736</v>
      </c>
      <c r="F365" s="4">
        <v>11321195</v>
      </c>
      <c r="G365" s="5">
        <f t="shared" ref="G365:J365" si="358">(C365/C358)-1</f>
        <v>1.0416660623697505E-2</v>
      </c>
      <c r="H365" s="5">
        <f t="shared" si="358"/>
        <v>1.0416638913772092E-2</v>
      </c>
      <c r="I365" s="5">
        <f t="shared" si="358"/>
        <v>1.0416725997641096E-2</v>
      </c>
      <c r="J365" s="5">
        <f t="shared" si="358"/>
        <v>1.0416725236983337E-2</v>
      </c>
    </row>
    <row r="366" spans="2:10" x14ac:dyDescent="0.3">
      <c r="B366" s="3">
        <v>43829</v>
      </c>
      <c r="C366" s="4">
        <v>7974607</v>
      </c>
      <c r="D366" s="4">
        <v>5980955</v>
      </c>
      <c r="E366" s="4">
        <v>2436685</v>
      </c>
      <c r="F366" s="4">
        <v>5759438</v>
      </c>
      <c r="G366" s="5">
        <f t="shared" ref="G366:J366" si="359">(C366/C359)-1</f>
        <v>3.0302995067221783E-2</v>
      </c>
      <c r="H366" s="5">
        <f t="shared" si="359"/>
        <v>3.0302952001233452E-2</v>
      </c>
      <c r="I366" s="5">
        <f t="shared" si="359"/>
        <v>3.0302940611868445E-2</v>
      </c>
      <c r="J366" s="5">
        <f t="shared" si="359"/>
        <v>3.0302986935878629E-2</v>
      </c>
    </row>
    <row r="367" spans="2:10" x14ac:dyDescent="0.3">
      <c r="B367" s="3">
        <v>43830</v>
      </c>
      <c r="C367" s="4">
        <v>7896424</v>
      </c>
      <c r="D367" s="4">
        <v>5922318</v>
      </c>
      <c r="E367" s="4">
        <v>2412796</v>
      </c>
      <c r="F367" s="4">
        <v>5702973</v>
      </c>
      <c r="G367" s="5">
        <f t="shared" ref="G367:J367" si="360">(C367/C360)-1</f>
        <v>3.0612211602979222E-2</v>
      </c>
      <c r="H367" s="5">
        <f t="shared" si="360"/>
        <v>3.0612166765743076E-2</v>
      </c>
      <c r="I367" s="5">
        <f t="shared" si="360"/>
        <v>3.0612153367029382E-2</v>
      </c>
      <c r="J367" s="5">
        <f t="shared" si="360"/>
        <v>3.061220064124881E-2</v>
      </c>
    </row>
    <row r="368" spans="2:10" x14ac:dyDescent="0.3">
      <c r="B368" s="3">
        <v>43831</v>
      </c>
      <c r="C368" s="4">
        <v>7818242</v>
      </c>
      <c r="D368" s="4">
        <v>5863681</v>
      </c>
      <c r="E368" s="4">
        <v>2388907</v>
      </c>
      <c r="F368" s="4">
        <v>5646508</v>
      </c>
      <c r="G368" s="5">
        <f t="shared" ref="G368:J368" si="361">(C368/C361)-1</f>
        <v>5.2631564774959561E-2</v>
      </c>
      <c r="H368" s="5">
        <f t="shared" si="361"/>
        <v>5.2631569499094866E-2</v>
      </c>
      <c r="I368" s="5">
        <f t="shared" si="361"/>
        <v>5.2631416608870385E-2</v>
      </c>
      <c r="J368" s="5">
        <f t="shared" si="361"/>
        <v>5.2631500454030089E-2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B2:J368"/>
  <sheetViews>
    <sheetView topLeftCell="B1" workbookViewId="0">
      <selection activeCell="J2" sqref="J2"/>
    </sheetView>
  </sheetViews>
  <sheetFormatPr defaultColWidth="11.19921875" defaultRowHeight="15.6" x14ac:dyDescent="0.3"/>
  <cols>
    <col min="2" max="2" width="10.296875" customWidth="1"/>
    <col min="3" max="3" width="18" bestFit="1" customWidth="1"/>
    <col min="4" max="4" width="15.69921875" bestFit="1" customWidth="1"/>
    <col min="5" max="5" width="29" bestFit="1" customWidth="1"/>
    <col min="6" max="6" width="24" bestFit="1" customWidth="1"/>
    <col min="7" max="7" width="22.796875" bestFit="1" customWidth="1"/>
    <col min="8" max="8" width="14.796875" bestFit="1" customWidth="1"/>
    <col min="9" max="9" width="29.19921875" bestFit="1" customWidth="1"/>
    <col min="10" max="10" width="23" bestFit="1" customWidth="1"/>
  </cols>
  <sheetData>
    <row r="2" spans="2:10" x14ac:dyDescent="0.3">
      <c r="B2" s="1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2:10" x14ac:dyDescent="0.3">
      <c r="B3" s="3">
        <v>43466</v>
      </c>
      <c r="C3" s="4">
        <v>385075</v>
      </c>
      <c r="D3" s="5">
        <v>0.17</v>
      </c>
      <c r="E3" s="4">
        <v>37</v>
      </c>
      <c r="F3" s="4">
        <v>22</v>
      </c>
      <c r="G3" s="4">
        <v>26</v>
      </c>
      <c r="H3" s="4">
        <v>364</v>
      </c>
      <c r="I3" s="4">
        <v>32</v>
      </c>
      <c r="J3" s="5">
        <v>0.95</v>
      </c>
    </row>
    <row r="4" spans="2:10" x14ac:dyDescent="0.3">
      <c r="B4" s="3">
        <v>43467</v>
      </c>
      <c r="C4" s="4">
        <v>388232</v>
      </c>
      <c r="D4" s="5">
        <v>0.19</v>
      </c>
      <c r="E4" s="4">
        <v>31</v>
      </c>
      <c r="F4" s="4">
        <v>17</v>
      </c>
      <c r="G4" s="4">
        <v>28</v>
      </c>
      <c r="H4" s="4">
        <v>360</v>
      </c>
      <c r="I4" s="4">
        <v>35</v>
      </c>
      <c r="J4" s="5">
        <v>0.95</v>
      </c>
    </row>
    <row r="5" spans="2:10" x14ac:dyDescent="0.3">
      <c r="B5" s="3">
        <v>43468</v>
      </c>
      <c r="C5" s="4">
        <v>399964</v>
      </c>
      <c r="D5" s="5">
        <v>0.18</v>
      </c>
      <c r="E5" s="4">
        <v>30</v>
      </c>
      <c r="F5" s="4">
        <v>22</v>
      </c>
      <c r="G5" s="4">
        <v>29</v>
      </c>
      <c r="H5" s="4">
        <v>370</v>
      </c>
      <c r="I5" s="4">
        <v>31</v>
      </c>
      <c r="J5" s="5">
        <v>0.94</v>
      </c>
    </row>
    <row r="6" spans="2:10" x14ac:dyDescent="0.3">
      <c r="B6" s="3">
        <v>43469</v>
      </c>
      <c r="C6" s="4">
        <v>408471</v>
      </c>
      <c r="D6" s="5">
        <v>0.17</v>
      </c>
      <c r="E6" s="4">
        <v>30</v>
      </c>
      <c r="F6" s="4">
        <v>19</v>
      </c>
      <c r="G6" s="4">
        <v>26</v>
      </c>
      <c r="H6" s="4">
        <v>386</v>
      </c>
      <c r="I6" s="4">
        <v>40</v>
      </c>
      <c r="J6" s="5">
        <v>0.94</v>
      </c>
    </row>
    <row r="7" spans="2:10" x14ac:dyDescent="0.3">
      <c r="B7" s="3">
        <v>43470</v>
      </c>
      <c r="C7" s="4">
        <v>384771</v>
      </c>
      <c r="D7" s="5">
        <v>0.19</v>
      </c>
      <c r="E7" s="4">
        <v>31</v>
      </c>
      <c r="F7" s="4">
        <v>22</v>
      </c>
      <c r="G7" s="4">
        <v>27</v>
      </c>
      <c r="H7" s="4">
        <v>390</v>
      </c>
      <c r="I7" s="4">
        <v>33</v>
      </c>
      <c r="J7" s="5">
        <v>0.92</v>
      </c>
    </row>
    <row r="8" spans="2:10" x14ac:dyDescent="0.3">
      <c r="B8" s="3">
        <v>43471</v>
      </c>
      <c r="C8" s="4">
        <v>390787</v>
      </c>
      <c r="D8" s="5">
        <v>0.19</v>
      </c>
      <c r="E8" s="4">
        <v>33</v>
      </c>
      <c r="F8" s="4">
        <v>18</v>
      </c>
      <c r="G8" s="4">
        <v>26</v>
      </c>
      <c r="H8" s="4">
        <v>360</v>
      </c>
      <c r="I8" s="4">
        <v>36</v>
      </c>
      <c r="J8" s="5">
        <v>0.93</v>
      </c>
    </row>
    <row r="9" spans="2:10" x14ac:dyDescent="0.3">
      <c r="B9" s="3">
        <v>43472</v>
      </c>
      <c r="C9" s="4">
        <v>388351</v>
      </c>
      <c r="D9" s="5">
        <v>0.18</v>
      </c>
      <c r="E9" s="4">
        <v>36</v>
      </c>
      <c r="F9" s="4">
        <v>19</v>
      </c>
      <c r="G9" s="4">
        <v>30</v>
      </c>
      <c r="H9" s="4">
        <v>381</v>
      </c>
      <c r="I9" s="4">
        <v>34</v>
      </c>
      <c r="J9" s="5">
        <v>0.93</v>
      </c>
    </row>
    <row r="10" spans="2:10" x14ac:dyDescent="0.3">
      <c r="B10" s="3">
        <v>43473</v>
      </c>
      <c r="C10" s="4">
        <v>387624</v>
      </c>
      <c r="D10" s="5">
        <v>0.17</v>
      </c>
      <c r="E10" s="4">
        <v>39</v>
      </c>
      <c r="F10" s="4">
        <v>22</v>
      </c>
      <c r="G10" s="4">
        <v>25</v>
      </c>
      <c r="H10" s="4">
        <v>359</v>
      </c>
      <c r="I10" s="4">
        <v>37</v>
      </c>
      <c r="J10" s="5">
        <v>0.95</v>
      </c>
    </row>
    <row r="11" spans="2:10" x14ac:dyDescent="0.3">
      <c r="B11" s="3">
        <v>43474</v>
      </c>
      <c r="C11" s="4">
        <v>399127</v>
      </c>
      <c r="D11" s="5">
        <v>0.18</v>
      </c>
      <c r="E11" s="4">
        <v>40</v>
      </c>
      <c r="F11" s="4">
        <v>22</v>
      </c>
      <c r="G11" s="4">
        <v>30</v>
      </c>
      <c r="H11" s="4">
        <v>359</v>
      </c>
      <c r="I11" s="4">
        <v>38</v>
      </c>
      <c r="J11" s="5">
        <v>0.93</v>
      </c>
    </row>
    <row r="12" spans="2:10" x14ac:dyDescent="0.3">
      <c r="B12" s="3">
        <v>43475</v>
      </c>
      <c r="C12" s="4">
        <v>400812</v>
      </c>
      <c r="D12" s="5">
        <v>0.19</v>
      </c>
      <c r="E12" s="4">
        <v>32</v>
      </c>
      <c r="F12" s="4">
        <v>22</v>
      </c>
      <c r="G12" s="4">
        <v>27</v>
      </c>
      <c r="H12" s="4">
        <v>399</v>
      </c>
      <c r="I12" s="4">
        <v>34</v>
      </c>
      <c r="J12" s="5">
        <v>0.92</v>
      </c>
    </row>
    <row r="13" spans="2:10" x14ac:dyDescent="0.3">
      <c r="B13" s="3">
        <v>43476</v>
      </c>
      <c r="C13" s="4">
        <v>382806</v>
      </c>
      <c r="D13" s="5">
        <v>0.19</v>
      </c>
      <c r="E13" s="4">
        <v>36</v>
      </c>
      <c r="F13" s="4">
        <v>17</v>
      </c>
      <c r="G13" s="4">
        <v>26</v>
      </c>
      <c r="H13" s="4">
        <v>392</v>
      </c>
      <c r="I13" s="4">
        <v>38</v>
      </c>
      <c r="J13" s="5">
        <v>0.91</v>
      </c>
    </row>
    <row r="14" spans="2:10" x14ac:dyDescent="0.3">
      <c r="B14" s="3">
        <v>43477</v>
      </c>
      <c r="C14" s="4">
        <v>406488</v>
      </c>
      <c r="D14" s="5">
        <v>0.18</v>
      </c>
      <c r="E14" s="4">
        <v>37</v>
      </c>
      <c r="F14" s="4">
        <v>21</v>
      </c>
      <c r="G14" s="4">
        <v>30</v>
      </c>
      <c r="H14" s="4">
        <v>363</v>
      </c>
      <c r="I14" s="4">
        <v>33</v>
      </c>
      <c r="J14" s="5">
        <v>0.95</v>
      </c>
    </row>
    <row r="15" spans="2:10" x14ac:dyDescent="0.3">
      <c r="B15" s="3">
        <v>43478</v>
      </c>
      <c r="C15" s="4">
        <v>402450</v>
      </c>
      <c r="D15" s="5">
        <v>0.17</v>
      </c>
      <c r="E15" s="4">
        <v>34</v>
      </c>
      <c r="F15" s="4">
        <v>20</v>
      </c>
      <c r="G15" s="4">
        <v>28</v>
      </c>
      <c r="H15" s="4">
        <v>390</v>
      </c>
      <c r="I15" s="4">
        <v>37</v>
      </c>
      <c r="J15" s="5">
        <v>0.92</v>
      </c>
    </row>
    <row r="16" spans="2:10" x14ac:dyDescent="0.3">
      <c r="B16" s="3">
        <v>43479</v>
      </c>
      <c r="C16" s="4">
        <v>392554</v>
      </c>
      <c r="D16" s="5">
        <v>0.19</v>
      </c>
      <c r="E16" s="4">
        <v>36</v>
      </c>
      <c r="F16" s="4">
        <v>21</v>
      </c>
      <c r="G16" s="4">
        <v>27</v>
      </c>
      <c r="H16" s="4">
        <v>395</v>
      </c>
      <c r="I16" s="4">
        <v>31</v>
      </c>
      <c r="J16" s="5">
        <v>0.94</v>
      </c>
    </row>
    <row r="17" spans="2:10" x14ac:dyDescent="0.3">
      <c r="B17" s="3">
        <v>43480</v>
      </c>
      <c r="C17" s="4">
        <v>407211</v>
      </c>
      <c r="D17" s="5">
        <v>0.17</v>
      </c>
      <c r="E17" s="4">
        <v>36</v>
      </c>
      <c r="F17" s="4">
        <v>19</v>
      </c>
      <c r="G17" s="4">
        <v>29</v>
      </c>
      <c r="H17" s="4">
        <v>362</v>
      </c>
      <c r="I17" s="4">
        <v>32</v>
      </c>
      <c r="J17" s="5">
        <v>0.91</v>
      </c>
    </row>
    <row r="18" spans="2:10" x14ac:dyDescent="0.3">
      <c r="B18" s="3">
        <v>43481</v>
      </c>
      <c r="C18" s="4">
        <v>404264</v>
      </c>
      <c r="D18" s="5">
        <v>0.18</v>
      </c>
      <c r="E18" s="4">
        <v>30</v>
      </c>
      <c r="F18" s="4">
        <v>18</v>
      </c>
      <c r="G18" s="4">
        <v>25</v>
      </c>
      <c r="H18" s="4">
        <v>382</v>
      </c>
      <c r="I18" s="4">
        <v>31</v>
      </c>
      <c r="J18" s="5">
        <v>0.91</v>
      </c>
    </row>
    <row r="19" spans="2:10" x14ac:dyDescent="0.3">
      <c r="B19" s="3">
        <v>43482</v>
      </c>
      <c r="C19" s="4">
        <v>404417</v>
      </c>
      <c r="D19" s="5">
        <v>0.17</v>
      </c>
      <c r="E19" s="4">
        <v>36</v>
      </c>
      <c r="F19" s="4">
        <v>19</v>
      </c>
      <c r="G19" s="4">
        <v>26</v>
      </c>
      <c r="H19" s="4">
        <v>365</v>
      </c>
      <c r="I19" s="4">
        <v>31</v>
      </c>
      <c r="J19" s="5">
        <v>0.95</v>
      </c>
    </row>
    <row r="20" spans="2:10" x14ac:dyDescent="0.3">
      <c r="B20" s="3">
        <v>43483</v>
      </c>
      <c r="C20" s="4">
        <v>404715</v>
      </c>
      <c r="D20" s="5">
        <v>0.18</v>
      </c>
      <c r="E20" s="4">
        <v>31</v>
      </c>
      <c r="F20" s="4">
        <v>20</v>
      </c>
      <c r="G20" s="4">
        <v>25</v>
      </c>
      <c r="H20" s="4">
        <v>374</v>
      </c>
      <c r="I20" s="4">
        <v>33</v>
      </c>
      <c r="J20" s="5">
        <v>0.91</v>
      </c>
    </row>
    <row r="21" spans="2:10" x14ac:dyDescent="0.3">
      <c r="B21" s="3">
        <v>43484</v>
      </c>
      <c r="C21" s="4">
        <v>409719</v>
      </c>
      <c r="D21" s="5">
        <v>0.17</v>
      </c>
      <c r="E21" s="4">
        <v>37</v>
      </c>
      <c r="F21" s="4">
        <v>19</v>
      </c>
      <c r="G21" s="4">
        <v>27</v>
      </c>
      <c r="H21" s="4">
        <v>384</v>
      </c>
      <c r="I21" s="4">
        <v>39</v>
      </c>
      <c r="J21" s="5">
        <v>0.95</v>
      </c>
    </row>
    <row r="22" spans="2:10" x14ac:dyDescent="0.3">
      <c r="B22" s="3">
        <v>43485</v>
      </c>
      <c r="C22" s="4">
        <v>389363</v>
      </c>
      <c r="D22" s="5">
        <v>0.17</v>
      </c>
      <c r="E22" s="4">
        <v>40</v>
      </c>
      <c r="F22" s="4">
        <v>22</v>
      </c>
      <c r="G22" s="4">
        <v>29</v>
      </c>
      <c r="H22" s="4">
        <v>364</v>
      </c>
      <c r="I22" s="4">
        <v>32</v>
      </c>
      <c r="J22" s="5">
        <v>0.91</v>
      </c>
    </row>
    <row r="23" spans="2:10" x14ac:dyDescent="0.3">
      <c r="B23" s="3">
        <v>43486</v>
      </c>
      <c r="C23" s="4">
        <v>388430</v>
      </c>
      <c r="D23" s="5">
        <v>0.19</v>
      </c>
      <c r="E23" s="4">
        <v>39</v>
      </c>
      <c r="F23" s="4">
        <v>21</v>
      </c>
      <c r="G23" s="4">
        <v>30</v>
      </c>
      <c r="H23" s="4">
        <v>389</v>
      </c>
      <c r="I23" s="4">
        <v>37</v>
      </c>
      <c r="J23" s="5">
        <v>0.92</v>
      </c>
    </row>
    <row r="24" spans="2:10" x14ac:dyDescent="0.3">
      <c r="B24" s="3">
        <v>43487</v>
      </c>
      <c r="C24" s="4">
        <v>383015</v>
      </c>
      <c r="D24" s="5">
        <v>0.18</v>
      </c>
      <c r="E24" s="4">
        <v>35</v>
      </c>
      <c r="F24" s="4">
        <v>17</v>
      </c>
      <c r="G24" s="4">
        <v>28</v>
      </c>
      <c r="H24" s="4">
        <v>379</v>
      </c>
      <c r="I24" s="4">
        <v>33</v>
      </c>
      <c r="J24" s="5">
        <v>0.94</v>
      </c>
    </row>
    <row r="25" spans="2:10" x14ac:dyDescent="0.3">
      <c r="B25" s="3">
        <v>43488</v>
      </c>
      <c r="C25" s="4">
        <v>394426</v>
      </c>
      <c r="D25" s="5">
        <v>0.18</v>
      </c>
      <c r="E25" s="4">
        <v>36</v>
      </c>
      <c r="F25" s="4">
        <v>20</v>
      </c>
      <c r="G25" s="4">
        <v>25</v>
      </c>
      <c r="H25" s="4">
        <v>395</v>
      </c>
      <c r="I25" s="4">
        <v>32</v>
      </c>
      <c r="J25" s="5">
        <v>0.95</v>
      </c>
    </row>
    <row r="26" spans="2:10" x14ac:dyDescent="0.3">
      <c r="B26" s="3">
        <v>43489</v>
      </c>
      <c r="C26" s="4">
        <v>404477</v>
      </c>
      <c r="D26" s="5">
        <v>0.17</v>
      </c>
      <c r="E26" s="4">
        <v>33</v>
      </c>
      <c r="F26" s="4">
        <v>19</v>
      </c>
      <c r="G26" s="4">
        <v>30</v>
      </c>
      <c r="H26" s="4">
        <v>383</v>
      </c>
      <c r="I26" s="4">
        <v>37</v>
      </c>
      <c r="J26" s="5">
        <v>0.94</v>
      </c>
    </row>
    <row r="27" spans="2:10" x14ac:dyDescent="0.3">
      <c r="B27" s="3">
        <v>43490</v>
      </c>
      <c r="C27" s="4">
        <v>395903</v>
      </c>
      <c r="D27" s="5">
        <v>0.17</v>
      </c>
      <c r="E27" s="4">
        <v>32</v>
      </c>
      <c r="F27" s="4">
        <v>19</v>
      </c>
      <c r="G27" s="4">
        <v>28</v>
      </c>
      <c r="H27" s="4">
        <v>365</v>
      </c>
      <c r="I27" s="4">
        <v>30</v>
      </c>
      <c r="J27" s="5">
        <v>0.94</v>
      </c>
    </row>
    <row r="28" spans="2:10" x14ac:dyDescent="0.3">
      <c r="B28" s="3">
        <v>43491</v>
      </c>
      <c r="C28" s="4">
        <v>392190</v>
      </c>
      <c r="D28" s="5">
        <v>0.17</v>
      </c>
      <c r="E28" s="4">
        <v>37</v>
      </c>
      <c r="F28" s="4">
        <v>19</v>
      </c>
      <c r="G28" s="4">
        <v>30</v>
      </c>
      <c r="H28" s="4">
        <v>352</v>
      </c>
      <c r="I28" s="4">
        <v>34</v>
      </c>
      <c r="J28" s="5">
        <v>0.92</v>
      </c>
    </row>
    <row r="29" spans="2:10" x14ac:dyDescent="0.3">
      <c r="B29" s="3">
        <v>43492</v>
      </c>
      <c r="C29" s="4">
        <v>393831</v>
      </c>
      <c r="D29" s="5">
        <v>0.19</v>
      </c>
      <c r="E29" s="4">
        <v>30</v>
      </c>
      <c r="F29" s="4">
        <v>21</v>
      </c>
      <c r="G29" s="4">
        <v>30</v>
      </c>
      <c r="H29" s="4">
        <v>390</v>
      </c>
      <c r="I29" s="4">
        <v>35</v>
      </c>
      <c r="J29" s="5">
        <v>0.91</v>
      </c>
    </row>
    <row r="30" spans="2:10" x14ac:dyDescent="0.3">
      <c r="B30" s="3">
        <v>43493</v>
      </c>
      <c r="C30" s="4">
        <v>399983</v>
      </c>
      <c r="D30" s="5">
        <v>0.19</v>
      </c>
      <c r="E30" s="4">
        <v>40</v>
      </c>
      <c r="F30" s="4">
        <v>19</v>
      </c>
      <c r="G30" s="4">
        <v>26</v>
      </c>
      <c r="H30" s="4">
        <v>370</v>
      </c>
      <c r="I30" s="4">
        <v>34</v>
      </c>
      <c r="J30" s="5">
        <v>0.91</v>
      </c>
    </row>
    <row r="31" spans="2:10" x14ac:dyDescent="0.3">
      <c r="B31" s="3">
        <v>43494</v>
      </c>
      <c r="C31" s="4">
        <v>274777</v>
      </c>
      <c r="D31" s="5">
        <v>0.17</v>
      </c>
      <c r="E31" s="4">
        <v>31</v>
      </c>
      <c r="F31" s="4">
        <v>22</v>
      </c>
      <c r="G31" s="4">
        <v>25</v>
      </c>
      <c r="H31" s="4">
        <v>376</v>
      </c>
      <c r="I31" s="4">
        <v>37</v>
      </c>
      <c r="J31" s="5">
        <v>0.94</v>
      </c>
    </row>
    <row r="32" spans="2:10" x14ac:dyDescent="0.3">
      <c r="B32" s="3">
        <v>43495</v>
      </c>
      <c r="C32" s="4">
        <v>390375</v>
      </c>
      <c r="D32" s="5">
        <v>0.18</v>
      </c>
      <c r="E32" s="4">
        <v>37</v>
      </c>
      <c r="F32" s="4">
        <v>18</v>
      </c>
      <c r="G32" s="4">
        <v>26</v>
      </c>
      <c r="H32" s="4">
        <v>366</v>
      </c>
      <c r="I32" s="4">
        <v>37</v>
      </c>
      <c r="J32" s="5">
        <v>0.93</v>
      </c>
    </row>
    <row r="33" spans="2:10" x14ac:dyDescent="0.3">
      <c r="B33" s="3">
        <v>43496</v>
      </c>
      <c r="C33" s="4">
        <v>393482</v>
      </c>
      <c r="D33" s="5">
        <v>0.18</v>
      </c>
      <c r="E33" s="4">
        <v>38</v>
      </c>
      <c r="F33" s="4">
        <v>18</v>
      </c>
      <c r="G33" s="4">
        <v>25</v>
      </c>
      <c r="H33" s="4">
        <v>354</v>
      </c>
      <c r="I33" s="4">
        <v>33</v>
      </c>
      <c r="J33" s="5">
        <v>0.94</v>
      </c>
    </row>
    <row r="34" spans="2:10" x14ac:dyDescent="0.3">
      <c r="B34" s="3">
        <v>43497</v>
      </c>
      <c r="C34" s="4">
        <v>393763</v>
      </c>
      <c r="D34" s="5">
        <v>0.18</v>
      </c>
      <c r="E34" s="4">
        <v>34</v>
      </c>
      <c r="F34" s="4">
        <v>17</v>
      </c>
      <c r="G34" s="4">
        <v>28</v>
      </c>
      <c r="H34" s="4">
        <v>394</v>
      </c>
      <c r="I34" s="4">
        <v>38</v>
      </c>
      <c r="J34" s="5">
        <v>0.94</v>
      </c>
    </row>
    <row r="35" spans="2:10" x14ac:dyDescent="0.3">
      <c r="B35" s="3">
        <v>43498</v>
      </c>
      <c r="C35" s="4">
        <v>391275</v>
      </c>
      <c r="D35" s="5">
        <v>0.18</v>
      </c>
      <c r="E35" s="4">
        <v>33</v>
      </c>
      <c r="F35" s="4">
        <v>20</v>
      </c>
      <c r="G35" s="4">
        <v>27</v>
      </c>
      <c r="H35" s="4">
        <v>350</v>
      </c>
      <c r="I35" s="4">
        <v>34</v>
      </c>
      <c r="J35" s="5">
        <v>0.95</v>
      </c>
    </row>
    <row r="36" spans="2:10" x14ac:dyDescent="0.3">
      <c r="B36" s="3">
        <v>43499</v>
      </c>
      <c r="C36" s="4">
        <v>402690</v>
      </c>
      <c r="D36" s="5">
        <v>0.18</v>
      </c>
      <c r="E36" s="4">
        <v>30</v>
      </c>
      <c r="F36" s="4">
        <v>20</v>
      </c>
      <c r="G36" s="4">
        <v>30</v>
      </c>
      <c r="H36" s="4">
        <v>357</v>
      </c>
      <c r="I36" s="4">
        <v>38</v>
      </c>
      <c r="J36" s="5">
        <v>0.91</v>
      </c>
    </row>
    <row r="37" spans="2:10" x14ac:dyDescent="0.3">
      <c r="B37" s="3">
        <v>43500</v>
      </c>
      <c r="C37" s="4">
        <v>407158</v>
      </c>
      <c r="D37" s="5">
        <v>0.17</v>
      </c>
      <c r="E37" s="4">
        <v>39</v>
      </c>
      <c r="F37" s="4">
        <v>17</v>
      </c>
      <c r="G37" s="4">
        <v>26</v>
      </c>
      <c r="H37" s="4">
        <v>370</v>
      </c>
      <c r="I37" s="4">
        <v>37</v>
      </c>
      <c r="J37" s="5">
        <v>0.93</v>
      </c>
    </row>
    <row r="38" spans="2:10" x14ac:dyDescent="0.3">
      <c r="B38" s="3">
        <v>43501</v>
      </c>
      <c r="C38" s="4">
        <v>408982</v>
      </c>
      <c r="D38" s="5">
        <v>0.18</v>
      </c>
      <c r="E38" s="4">
        <v>30</v>
      </c>
      <c r="F38" s="4">
        <v>21</v>
      </c>
      <c r="G38" s="4">
        <v>28</v>
      </c>
      <c r="H38" s="4">
        <v>371</v>
      </c>
      <c r="I38" s="4">
        <v>39</v>
      </c>
      <c r="J38" s="5">
        <v>0.91</v>
      </c>
    </row>
    <row r="39" spans="2:10" x14ac:dyDescent="0.3">
      <c r="B39" s="3">
        <v>43502</v>
      </c>
      <c r="C39" s="4">
        <v>404349</v>
      </c>
      <c r="D39" s="5">
        <v>0.18</v>
      </c>
      <c r="E39" s="4">
        <v>40</v>
      </c>
      <c r="F39" s="4">
        <v>21</v>
      </c>
      <c r="G39" s="4">
        <v>28</v>
      </c>
      <c r="H39" s="4">
        <v>350</v>
      </c>
      <c r="I39" s="4">
        <v>34</v>
      </c>
      <c r="J39" s="5">
        <v>0.93</v>
      </c>
    </row>
    <row r="40" spans="2:10" x14ac:dyDescent="0.3">
      <c r="B40" s="3">
        <v>43503</v>
      </c>
      <c r="C40" s="4">
        <v>406748</v>
      </c>
      <c r="D40" s="5">
        <v>0.17</v>
      </c>
      <c r="E40" s="4">
        <v>30</v>
      </c>
      <c r="F40" s="4">
        <v>20</v>
      </c>
      <c r="G40" s="4">
        <v>29</v>
      </c>
      <c r="H40" s="4">
        <v>359</v>
      </c>
      <c r="I40" s="4">
        <v>34</v>
      </c>
      <c r="J40" s="5">
        <v>0.94</v>
      </c>
    </row>
    <row r="41" spans="2:10" x14ac:dyDescent="0.3">
      <c r="B41" s="3">
        <v>43504</v>
      </c>
      <c r="C41" s="4">
        <v>398421</v>
      </c>
      <c r="D41" s="5">
        <v>0.19</v>
      </c>
      <c r="E41" s="4">
        <v>37</v>
      </c>
      <c r="F41" s="4">
        <v>22</v>
      </c>
      <c r="G41" s="4">
        <v>26</v>
      </c>
      <c r="H41" s="4">
        <v>378</v>
      </c>
      <c r="I41" s="4">
        <v>37</v>
      </c>
      <c r="J41" s="5">
        <v>0.92</v>
      </c>
    </row>
    <row r="42" spans="2:10" x14ac:dyDescent="0.3">
      <c r="B42" s="3">
        <v>43505</v>
      </c>
      <c r="C42" s="4">
        <v>382738</v>
      </c>
      <c r="D42" s="5">
        <v>0.18</v>
      </c>
      <c r="E42" s="4">
        <v>34</v>
      </c>
      <c r="F42" s="4">
        <v>22</v>
      </c>
      <c r="G42" s="4">
        <v>26</v>
      </c>
      <c r="H42" s="4">
        <v>353</v>
      </c>
      <c r="I42" s="4">
        <v>31</v>
      </c>
      <c r="J42" s="5">
        <v>0.95</v>
      </c>
    </row>
    <row r="43" spans="2:10" x14ac:dyDescent="0.3">
      <c r="B43" s="3">
        <v>43506</v>
      </c>
      <c r="C43" s="4">
        <v>391506</v>
      </c>
      <c r="D43" s="5">
        <v>0.18</v>
      </c>
      <c r="E43" s="4">
        <v>38</v>
      </c>
      <c r="F43" s="4">
        <v>19</v>
      </c>
      <c r="G43" s="4">
        <v>26</v>
      </c>
      <c r="H43" s="4">
        <v>387</v>
      </c>
      <c r="I43" s="4">
        <v>15</v>
      </c>
      <c r="J43" s="5">
        <v>0.95</v>
      </c>
    </row>
    <row r="44" spans="2:10" x14ac:dyDescent="0.3">
      <c r="B44" s="3">
        <v>43507</v>
      </c>
      <c r="C44" s="4">
        <v>393294</v>
      </c>
      <c r="D44" s="5">
        <v>0.17</v>
      </c>
      <c r="E44" s="4">
        <v>33</v>
      </c>
      <c r="F44" s="4">
        <v>20</v>
      </c>
      <c r="G44" s="4">
        <v>25</v>
      </c>
      <c r="H44" s="4">
        <v>375</v>
      </c>
      <c r="I44" s="4">
        <v>34</v>
      </c>
      <c r="J44" s="5">
        <v>0.94</v>
      </c>
    </row>
    <row r="45" spans="2:10" x14ac:dyDescent="0.3">
      <c r="B45" s="3">
        <v>43508</v>
      </c>
      <c r="C45" s="4">
        <v>389714</v>
      </c>
      <c r="D45" s="5">
        <v>0.17</v>
      </c>
      <c r="E45" s="4">
        <v>39</v>
      </c>
      <c r="F45" s="4">
        <v>17</v>
      </c>
      <c r="G45" s="4">
        <v>25</v>
      </c>
      <c r="H45" s="4">
        <v>354</v>
      </c>
      <c r="I45" s="4">
        <v>30</v>
      </c>
      <c r="J45" s="5">
        <v>0.92</v>
      </c>
    </row>
    <row r="46" spans="2:10" x14ac:dyDescent="0.3">
      <c r="B46" s="3">
        <v>43509</v>
      </c>
      <c r="C46" s="4">
        <v>401381</v>
      </c>
      <c r="D46" s="5">
        <v>0.17</v>
      </c>
      <c r="E46" s="4">
        <v>32</v>
      </c>
      <c r="F46" s="4">
        <v>17</v>
      </c>
      <c r="G46" s="4">
        <v>30</v>
      </c>
      <c r="H46" s="4">
        <v>357</v>
      </c>
      <c r="I46" s="4">
        <v>35</v>
      </c>
      <c r="J46" s="5">
        <v>0.94</v>
      </c>
    </row>
    <row r="47" spans="2:10" x14ac:dyDescent="0.3">
      <c r="B47" s="3">
        <v>43510</v>
      </c>
      <c r="C47" s="4">
        <v>406712</v>
      </c>
      <c r="D47" s="5">
        <v>0.18</v>
      </c>
      <c r="E47" s="4">
        <v>40</v>
      </c>
      <c r="F47" s="4">
        <v>22</v>
      </c>
      <c r="G47" s="4">
        <v>29</v>
      </c>
      <c r="H47" s="4">
        <v>359</v>
      </c>
      <c r="I47" s="4">
        <v>30</v>
      </c>
      <c r="J47" s="5">
        <v>0.91</v>
      </c>
    </row>
    <row r="48" spans="2:10" x14ac:dyDescent="0.3">
      <c r="B48" s="3">
        <v>43511</v>
      </c>
      <c r="C48" s="4">
        <v>397282</v>
      </c>
      <c r="D48" s="5">
        <v>0.18</v>
      </c>
      <c r="E48" s="4">
        <v>34</v>
      </c>
      <c r="F48" s="4">
        <v>19</v>
      </c>
      <c r="G48" s="4">
        <v>25</v>
      </c>
      <c r="H48" s="4">
        <v>370</v>
      </c>
      <c r="I48" s="4">
        <v>39</v>
      </c>
      <c r="J48" s="5">
        <v>0.93</v>
      </c>
    </row>
    <row r="49" spans="2:10" x14ac:dyDescent="0.3">
      <c r="B49" s="3">
        <v>43512</v>
      </c>
      <c r="C49" s="4">
        <v>382778</v>
      </c>
      <c r="D49" s="5">
        <v>0.19</v>
      </c>
      <c r="E49" s="4">
        <v>33</v>
      </c>
      <c r="F49" s="4">
        <v>18</v>
      </c>
      <c r="G49" s="4">
        <v>26</v>
      </c>
      <c r="H49" s="4">
        <v>361</v>
      </c>
      <c r="I49" s="4">
        <v>30</v>
      </c>
      <c r="J49" s="5">
        <v>0.91</v>
      </c>
    </row>
    <row r="50" spans="2:10" x14ac:dyDescent="0.3">
      <c r="B50" s="3">
        <v>43513</v>
      </c>
      <c r="C50" s="4">
        <v>393504</v>
      </c>
      <c r="D50" s="5">
        <v>0.19</v>
      </c>
      <c r="E50" s="4">
        <v>31</v>
      </c>
      <c r="F50" s="4">
        <v>18</v>
      </c>
      <c r="G50" s="4">
        <v>30</v>
      </c>
      <c r="H50" s="4">
        <v>374</v>
      </c>
      <c r="I50" s="4">
        <v>39</v>
      </c>
      <c r="J50" s="5">
        <v>0.94</v>
      </c>
    </row>
    <row r="51" spans="2:10" x14ac:dyDescent="0.3">
      <c r="B51" s="3">
        <v>43514</v>
      </c>
      <c r="C51" s="4">
        <v>401252</v>
      </c>
      <c r="D51" s="5">
        <v>0.17</v>
      </c>
      <c r="E51" s="4">
        <v>36</v>
      </c>
      <c r="F51" s="4">
        <v>18</v>
      </c>
      <c r="G51" s="4">
        <v>27</v>
      </c>
      <c r="H51" s="4">
        <v>395</v>
      </c>
      <c r="I51" s="4">
        <v>37</v>
      </c>
      <c r="J51" s="5">
        <v>0.95</v>
      </c>
    </row>
    <row r="52" spans="2:10" x14ac:dyDescent="0.3">
      <c r="B52" s="3">
        <v>43515</v>
      </c>
      <c r="C52" s="4">
        <v>400903</v>
      </c>
      <c r="D52" s="5">
        <v>0.18</v>
      </c>
      <c r="E52" s="4">
        <v>35</v>
      </c>
      <c r="F52" s="4">
        <v>19</v>
      </c>
      <c r="G52" s="4">
        <v>29</v>
      </c>
      <c r="H52" s="4">
        <v>350</v>
      </c>
      <c r="I52" s="4">
        <v>35</v>
      </c>
      <c r="J52" s="5">
        <v>0.92</v>
      </c>
    </row>
    <row r="53" spans="2:10" x14ac:dyDescent="0.3">
      <c r="B53" s="3">
        <v>43516</v>
      </c>
      <c r="C53" s="4">
        <v>392628</v>
      </c>
      <c r="D53" s="5">
        <v>0.18</v>
      </c>
      <c r="E53" s="4">
        <v>32</v>
      </c>
      <c r="F53" s="4">
        <v>18</v>
      </c>
      <c r="G53" s="4">
        <v>25</v>
      </c>
      <c r="H53" s="4">
        <v>378</v>
      </c>
      <c r="I53" s="4">
        <v>40</v>
      </c>
      <c r="J53" s="5">
        <v>0.91</v>
      </c>
    </row>
    <row r="54" spans="2:10" x14ac:dyDescent="0.3">
      <c r="B54" s="3">
        <v>43517</v>
      </c>
      <c r="C54" s="4">
        <v>390285</v>
      </c>
      <c r="D54" s="5">
        <v>0.18</v>
      </c>
      <c r="E54" s="4">
        <v>36</v>
      </c>
      <c r="F54" s="4">
        <v>22</v>
      </c>
      <c r="G54" s="4">
        <v>26</v>
      </c>
      <c r="H54" s="4">
        <v>373</v>
      </c>
      <c r="I54" s="4">
        <v>36</v>
      </c>
      <c r="J54" s="5">
        <v>0.94</v>
      </c>
    </row>
    <row r="55" spans="2:10" x14ac:dyDescent="0.3">
      <c r="B55" s="3">
        <v>43518</v>
      </c>
      <c r="C55" s="4">
        <v>407017</v>
      </c>
      <c r="D55" s="5">
        <v>0.17</v>
      </c>
      <c r="E55" s="4">
        <v>30</v>
      </c>
      <c r="F55" s="4">
        <v>19</v>
      </c>
      <c r="G55" s="4">
        <v>28</v>
      </c>
      <c r="H55" s="4">
        <v>395</v>
      </c>
      <c r="I55" s="4">
        <v>40</v>
      </c>
      <c r="J55" s="5">
        <v>0.94</v>
      </c>
    </row>
    <row r="56" spans="2:10" x14ac:dyDescent="0.3">
      <c r="B56" s="3">
        <v>43519</v>
      </c>
      <c r="C56" s="4">
        <v>391896</v>
      </c>
      <c r="D56" s="5">
        <v>0.18</v>
      </c>
      <c r="E56" s="4">
        <v>35</v>
      </c>
      <c r="F56" s="4">
        <v>20</v>
      </c>
      <c r="G56" s="4">
        <v>28</v>
      </c>
      <c r="H56" s="4">
        <v>360</v>
      </c>
      <c r="I56" s="4">
        <v>39</v>
      </c>
      <c r="J56" s="5">
        <v>0.91</v>
      </c>
    </row>
    <row r="57" spans="2:10" x14ac:dyDescent="0.3">
      <c r="B57" s="3">
        <v>43520</v>
      </c>
      <c r="C57" s="4">
        <v>401786</v>
      </c>
      <c r="D57" s="5">
        <v>0.17</v>
      </c>
      <c r="E57" s="4">
        <v>38</v>
      </c>
      <c r="F57" s="4">
        <v>19</v>
      </c>
      <c r="G57" s="4">
        <v>29</v>
      </c>
      <c r="H57" s="4">
        <v>389</v>
      </c>
      <c r="I57" s="4">
        <v>40</v>
      </c>
      <c r="J57" s="5">
        <v>0.91</v>
      </c>
    </row>
    <row r="58" spans="2:10" x14ac:dyDescent="0.3">
      <c r="B58" s="3">
        <v>43521</v>
      </c>
      <c r="C58" s="4">
        <v>404294</v>
      </c>
      <c r="D58" s="5">
        <v>0.19</v>
      </c>
      <c r="E58" s="4">
        <v>34</v>
      </c>
      <c r="F58" s="4">
        <v>22</v>
      </c>
      <c r="G58" s="4">
        <v>26</v>
      </c>
      <c r="H58" s="4">
        <v>397</v>
      </c>
      <c r="I58" s="4">
        <v>30</v>
      </c>
      <c r="J58" s="5">
        <v>0.93</v>
      </c>
    </row>
    <row r="59" spans="2:10" x14ac:dyDescent="0.3">
      <c r="B59" s="3">
        <v>43522</v>
      </c>
      <c r="C59" s="4">
        <v>400671</v>
      </c>
      <c r="D59" s="5">
        <v>0.18</v>
      </c>
      <c r="E59" s="4">
        <v>33</v>
      </c>
      <c r="F59" s="4">
        <v>17</v>
      </c>
      <c r="G59" s="4">
        <v>28</v>
      </c>
      <c r="H59" s="4">
        <v>369</v>
      </c>
      <c r="I59" s="4">
        <v>40</v>
      </c>
      <c r="J59" s="5">
        <v>0.95</v>
      </c>
    </row>
    <row r="60" spans="2:10" x14ac:dyDescent="0.3">
      <c r="B60" s="3">
        <v>43523</v>
      </c>
      <c r="C60" s="4">
        <v>402996</v>
      </c>
      <c r="D60" s="5">
        <v>0.17</v>
      </c>
      <c r="E60" s="4">
        <v>38</v>
      </c>
      <c r="F60" s="4">
        <v>18</v>
      </c>
      <c r="G60" s="4">
        <v>30</v>
      </c>
      <c r="H60" s="4">
        <v>375</v>
      </c>
      <c r="I60" s="4">
        <v>32</v>
      </c>
      <c r="J60" s="5">
        <v>0.95</v>
      </c>
    </row>
    <row r="61" spans="2:10" x14ac:dyDescent="0.3">
      <c r="B61" s="3">
        <v>43524</v>
      </c>
      <c r="C61" s="4">
        <v>399552</v>
      </c>
      <c r="D61" s="5">
        <v>0.19</v>
      </c>
      <c r="E61" s="4">
        <v>30</v>
      </c>
      <c r="F61" s="4">
        <v>22</v>
      </c>
      <c r="G61" s="4">
        <v>25</v>
      </c>
      <c r="H61" s="4">
        <v>377</v>
      </c>
      <c r="I61" s="4">
        <v>38</v>
      </c>
      <c r="J61" s="5">
        <v>0.93</v>
      </c>
    </row>
    <row r="62" spans="2:10" x14ac:dyDescent="0.3">
      <c r="B62" s="3">
        <v>43525</v>
      </c>
      <c r="C62" s="4">
        <v>406631</v>
      </c>
      <c r="D62" s="5">
        <v>0.19</v>
      </c>
      <c r="E62" s="4">
        <v>34</v>
      </c>
      <c r="F62" s="4">
        <v>22</v>
      </c>
      <c r="G62" s="4">
        <v>28</v>
      </c>
      <c r="H62" s="4">
        <v>382</v>
      </c>
      <c r="I62" s="4">
        <v>31</v>
      </c>
      <c r="J62" s="5">
        <v>0.94</v>
      </c>
    </row>
    <row r="63" spans="2:10" x14ac:dyDescent="0.3">
      <c r="B63" s="3">
        <v>43526</v>
      </c>
      <c r="C63" s="4">
        <v>386616</v>
      </c>
      <c r="D63" s="5">
        <v>0.18</v>
      </c>
      <c r="E63" s="4">
        <v>40</v>
      </c>
      <c r="F63" s="4">
        <v>18</v>
      </c>
      <c r="G63" s="4">
        <v>56</v>
      </c>
      <c r="H63" s="4">
        <v>399</v>
      </c>
      <c r="I63" s="4">
        <v>40</v>
      </c>
      <c r="J63" s="5">
        <v>0.95</v>
      </c>
    </row>
    <row r="64" spans="2:10" x14ac:dyDescent="0.3">
      <c r="B64" s="3">
        <v>43527</v>
      </c>
      <c r="C64" s="4">
        <v>395246</v>
      </c>
      <c r="D64" s="5">
        <v>0.18</v>
      </c>
      <c r="E64" s="4">
        <v>32</v>
      </c>
      <c r="F64" s="4">
        <v>21</v>
      </c>
      <c r="G64" s="4">
        <v>29</v>
      </c>
      <c r="H64" s="4">
        <v>355</v>
      </c>
      <c r="I64" s="4">
        <v>35</v>
      </c>
      <c r="J64" s="5">
        <v>0.93</v>
      </c>
    </row>
    <row r="65" spans="2:10" x14ac:dyDescent="0.3">
      <c r="B65" s="3">
        <v>43528</v>
      </c>
      <c r="C65" s="4">
        <v>409961</v>
      </c>
      <c r="D65" s="5">
        <v>0.17</v>
      </c>
      <c r="E65" s="4">
        <v>31</v>
      </c>
      <c r="F65" s="4">
        <v>19</v>
      </c>
      <c r="G65" s="4">
        <v>29</v>
      </c>
      <c r="H65" s="4">
        <v>372</v>
      </c>
      <c r="I65" s="4">
        <v>33</v>
      </c>
      <c r="J65" s="5">
        <v>0.95</v>
      </c>
    </row>
    <row r="66" spans="2:10" x14ac:dyDescent="0.3">
      <c r="B66" s="3">
        <v>43529</v>
      </c>
      <c r="C66" s="4">
        <v>396249</v>
      </c>
      <c r="D66" s="5">
        <v>0.18</v>
      </c>
      <c r="E66" s="4">
        <v>35</v>
      </c>
      <c r="F66" s="4">
        <v>20</v>
      </c>
      <c r="G66" s="4">
        <v>27</v>
      </c>
      <c r="H66" s="4">
        <v>367</v>
      </c>
      <c r="I66" s="4">
        <v>38</v>
      </c>
      <c r="J66" s="5">
        <v>0.95</v>
      </c>
    </row>
    <row r="67" spans="2:10" x14ac:dyDescent="0.3">
      <c r="B67" s="3">
        <v>43530</v>
      </c>
      <c r="C67" s="4">
        <v>398589</v>
      </c>
      <c r="D67" s="5">
        <v>0.19</v>
      </c>
      <c r="E67" s="4">
        <v>39</v>
      </c>
      <c r="F67" s="4">
        <v>22</v>
      </c>
      <c r="G67" s="4">
        <v>27</v>
      </c>
      <c r="H67" s="4">
        <v>354</v>
      </c>
      <c r="I67" s="4">
        <v>39</v>
      </c>
      <c r="J67" s="5">
        <v>0.95</v>
      </c>
    </row>
    <row r="68" spans="2:10" x14ac:dyDescent="0.3">
      <c r="B68" s="3">
        <v>43531</v>
      </c>
      <c r="C68" s="4">
        <v>398003</v>
      </c>
      <c r="D68" s="5">
        <v>0.19</v>
      </c>
      <c r="E68" s="4">
        <v>31</v>
      </c>
      <c r="F68" s="4">
        <v>18</v>
      </c>
      <c r="G68" s="4">
        <v>29</v>
      </c>
      <c r="H68" s="4">
        <v>350</v>
      </c>
      <c r="I68" s="4">
        <v>37</v>
      </c>
      <c r="J68" s="5">
        <v>0.94</v>
      </c>
    </row>
    <row r="69" spans="2:10" x14ac:dyDescent="0.3">
      <c r="B69" s="3">
        <v>43532</v>
      </c>
      <c r="C69" s="4">
        <v>396560</v>
      </c>
      <c r="D69" s="5">
        <v>0.18</v>
      </c>
      <c r="E69" s="4">
        <v>30</v>
      </c>
      <c r="F69" s="4">
        <v>19</v>
      </c>
      <c r="G69" s="4">
        <v>26</v>
      </c>
      <c r="H69" s="4">
        <v>381</v>
      </c>
      <c r="I69" s="4">
        <v>30</v>
      </c>
      <c r="J69" s="5">
        <v>0.95</v>
      </c>
    </row>
    <row r="70" spans="2:10" x14ac:dyDescent="0.3">
      <c r="B70" s="3">
        <v>43533</v>
      </c>
      <c r="C70" s="4">
        <v>404097</v>
      </c>
      <c r="D70" s="5">
        <v>0.17</v>
      </c>
      <c r="E70" s="4">
        <v>33</v>
      </c>
      <c r="F70" s="4">
        <v>21</v>
      </c>
      <c r="G70" s="4">
        <v>28</v>
      </c>
      <c r="H70" s="4">
        <v>386</v>
      </c>
      <c r="I70" s="4">
        <v>31</v>
      </c>
      <c r="J70" s="5">
        <v>0.95</v>
      </c>
    </row>
    <row r="71" spans="2:10" x14ac:dyDescent="0.3">
      <c r="B71" s="3">
        <v>43534</v>
      </c>
      <c r="C71" s="4">
        <v>406619</v>
      </c>
      <c r="D71" s="5">
        <v>0.17</v>
      </c>
      <c r="E71" s="4">
        <v>33</v>
      </c>
      <c r="F71" s="4">
        <v>19</v>
      </c>
      <c r="G71" s="4">
        <v>25</v>
      </c>
      <c r="H71" s="4">
        <v>354</v>
      </c>
      <c r="I71" s="4">
        <v>37</v>
      </c>
      <c r="J71" s="5">
        <v>0.92</v>
      </c>
    </row>
    <row r="72" spans="2:10" x14ac:dyDescent="0.3">
      <c r="B72" s="3">
        <v>43535</v>
      </c>
      <c r="C72" s="4">
        <v>390758</v>
      </c>
      <c r="D72" s="5">
        <v>0.19</v>
      </c>
      <c r="E72" s="4">
        <v>35</v>
      </c>
      <c r="F72" s="4">
        <v>21</v>
      </c>
      <c r="G72" s="4">
        <v>25</v>
      </c>
      <c r="H72" s="4">
        <v>378</v>
      </c>
      <c r="I72" s="4">
        <v>36</v>
      </c>
      <c r="J72" s="5">
        <v>0.93</v>
      </c>
    </row>
    <row r="73" spans="2:10" x14ac:dyDescent="0.3">
      <c r="B73" s="3">
        <v>43536</v>
      </c>
      <c r="C73" s="4">
        <v>385418</v>
      </c>
      <c r="D73" s="5">
        <v>0.19</v>
      </c>
      <c r="E73" s="4">
        <v>30</v>
      </c>
      <c r="F73" s="4">
        <v>19</v>
      </c>
      <c r="G73" s="4">
        <v>25</v>
      </c>
      <c r="H73" s="4">
        <v>357</v>
      </c>
      <c r="I73" s="4">
        <v>39</v>
      </c>
      <c r="J73" s="5">
        <v>0.91</v>
      </c>
    </row>
    <row r="74" spans="2:10" x14ac:dyDescent="0.3">
      <c r="B74" s="3">
        <v>43537</v>
      </c>
      <c r="C74" s="4">
        <v>395501</v>
      </c>
      <c r="D74" s="5">
        <v>0.18</v>
      </c>
      <c r="E74" s="4">
        <v>31</v>
      </c>
      <c r="F74" s="4">
        <v>21</v>
      </c>
      <c r="G74" s="4">
        <v>29</v>
      </c>
      <c r="H74" s="4">
        <v>378</v>
      </c>
      <c r="I74" s="4">
        <v>35</v>
      </c>
      <c r="J74" s="5">
        <v>0.91</v>
      </c>
    </row>
    <row r="75" spans="2:10" x14ac:dyDescent="0.3">
      <c r="B75" s="3">
        <v>43538</v>
      </c>
      <c r="C75" s="4">
        <v>396795</v>
      </c>
      <c r="D75" s="5">
        <v>0.17</v>
      </c>
      <c r="E75" s="4">
        <v>34</v>
      </c>
      <c r="F75" s="4">
        <v>18</v>
      </c>
      <c r="G75" s="4">
        <v>28</v>
      </c>
      <c r="H75" s="4">
        <v>372</v>
      </c>
      <c r="I75" s="4">
        <v>31</v>
      </c>
      <c r="J75" s="5">
        <v>0.94</v>
      </c>
    </row>
    <row r="76" spans="2:10" x14ac:dyDescent="0.3">
      <c r="B76" s="3">
        <v>43539</v>
      </c>
      <c r="C76" s="4">
        <v>381360</v>
      </c>
      <c r="D76" s="5">
        <v>0.17</v>
      </c>
      <c r="E76" s="4">
        <v>34</v>
      </c>
      <c r="F76" s="4">
        <v>19</v>
      </c>
      <c r="G76" s="4">
        <v>27</v>
      </c>
      <c r="H76" s="4">
        <v>395</v>
      </c>
      <c r="I76" s="4">
        <v>39</v>
      </c>
      <c r="J76" s="5">
        <v>0.95</v>
      </c>
    </row>
    <row r="77" spans="2:10" x14ac:dyDescent="0.3">
      <c r="B77" s="3">
        <v>43540</v>
      </c>
      <c r="C77" s="4">
        <v>409886</v>
      </c>
      <c r="D77" s="5">
        <v>0.17</v>
      </c>
      <c r="E77" s="4">
        <v>40</v>
      </c>
      <c r="F77" s="4">
        <v>19</v>
      </c>
      <c r="G77" s="4">
        <v>30</v>
      </c>
      <c r="H77" s="4">
        <v>356</v>
      </c>
      <c r="I77" s="4">
        <v>31</v>
      </c>
      <c r="J77" s="5">
        <v>0.93</v>
      </c>
    </row>
    <row r="78" spans="2:10" x14ac:dyDescent="0.3">
      <c r="B78" s="3">
        <v>43541</v>
      </c>
      <c r="C78" s="4">
        <v>395416</v>
      </c>
      <c r="D78" s="5">
        <v>0.18</v>
      </c>
      <c r="E78" s="4">
        <v>36</v>
      </c>
      <c r="F78" s="4">
        <v>22</v>
      </c>
      <c r="G78" s="4">
        <v>29</v>
      </c>
      <c r="H78" s="4">
        <v>382</v>
      </c>
      <c r="I78" s="4">
        <v>34</v>
      </c>
      <c r="J78" s="5">
        <v>0.93</v>
      </c>
    </row>
    <row r="79" spans="2:10" x14ac:dyDescent="0.3">
      <c r="B79" s="3">
        <v>43542</v>
      </c>
      <c r="C79" s="4">
        <v>395027</v>
      </c>
      <c r="D79" s="5">
        <v>0.19</v>
      </c>
      <c r="E79" s="4">
        <v>30</v>
      </c>
      <c r="F79" s="4">
        <v>21</v>
      </c>
      <c r="G79" s="4">
        <v>29</v>
      </c>
      <c r="H79" s="4">
        <v>375</v>
      </c>
      <c r="I79" s="4">
        <v>37</v>
      </c>
      <c r="J79" s="5">
        <v>0.95</v>
      </c>
    </row>
    <row r="80" spans="2:10" x14ac:dyDescent="0.3">
      <c r="B80" s="3">
        <v>43543</v>
      </c>
      <c r="C80" s="4">
        <v>380462</v>
      </c>
      <c r="D80" s="5">
        <v>0.19</v>
      </c>
      <c r="E80" s="4">
        <v>37</v>
      </c>
      <c r="F80" s="4">
        <v>20</v>
      </c>
      <c r="G80" s="4">
        <v>25</v>
      </c>
      <c r="H80" s="4">
        <v>400</v>
      </c>
      <c r="I80" s="4">
        <v>33</v>
      </c>
      <c r="J80" s="5">
        <v>0.65</v>
      </c>
    </row>
    <row r="81" spans="2:10" x14ac:dyDescent="0.3">
      <c r="B81" s="3">
        <v>43544</v>
      </c>
      <c r="C81" s="4">
        <v>391681</v>
      </c>
      <c r="D81" s="5">
        <v>0.18</v>
      </c>
      <c r="E81" s="4">
        <v>38</v>
      </c>
      <c r="F81" s="4">
        <v>21</v>
      </c>
      <c r="G81" s="4">
        <v>29</v>
      </c>
      <c r="H81" s="4">
        <v>383</v>
      </c>
      <c r="I81" s="4">
        <v>36</v>
      </c>
      <c r="J81" s="5">
        <v>0.93</v>
      </c>
    </row>
    <row r="82" spans="2:10" x14ac:dyDescent="0.3">
      <c r="B82" s="3">
        <v>43545</v>
      </c>
      <c r="C82" s="4">
        <v>382856</v>
      </c>
      <c r="D82" s="5">
        <v>0.19</v>
      </c>
      <c r="E82" s="4">
        <v>36</v>
      </c>
      <c r="F82" s="4">
        <v>18</v>
      </c>
      <c r="G82" s="4">
        <v>28</v>
      </c>
      <c r="H82" s="4">
        <v>379</v>
      </c>
      <c r="I82" s="4">
        <v>39</v>
      </c>
      <c r="J82" s="5">
        <v>0.95</v>
      </c>
    </row>
    <row r="83" spans="2:10" x14ac:dyDescent="0.3">
      <c r="B83" s="3">
        <v>43546</v>
      </c>
      <c r="C83" s="4">
        <v>395181</v>
      </c>
      <c r="D83" s="5">
        <v>0.17</v>
      </c>
      <c r="E83" s="4">
        <v>40</v>
      </c>
      <c r="F83" s="4">
        <v>17</v>
      </c>
      <c r="G83" s="4">
        <v>27</v>
      </c>
      <c r="H83" s="4">
        <v>379</v>
      </c>
      <c r="I83" s="4">
        <v>32</v>
      </c>
      <c r="J83" s="5">
        <v>0.95</v>
      </c>
    </row>
    <row r="84" spans="2:10" x14ac:dyDescent="0.3">
      <c r="B84" s="3">
        <v>43547</v>
      </c>
      <c r="C84" s="4">
        <v>397192</v>
      </c>
      <c r="D84" s="5">
        <v>0.17</v>
      </c>
      <c r="E84" s="4">
        <v>38</v>
      </c>
      <c r="F84" s="4">
        <v>20</v>
      </c>
      <c r="G84" s="4">
        <v>30</v>
      </c>
      <c r="H84" s="4">
        <v>386</v>
      </c>
      <c r="I84" s="4">
        <v>34</v>
      </c>
      <c r="J84" s="5">
        <v>0.92</v>
      </c>
    </row>
    <row r="85" spans="2:10" x14ac:dyDescent="0.3">
      <c r="B85" s="3">
        <v>43548</v>
      </c>
      <c r="C85" s="4">
        <v>401966</v>
      </c>
      <c r="D85" s="5">
        <v>0.17</v>
      </c>
      <c r="E85" s="4">
        <v>38</v>
      </c>
      <c r="F85" s="4">
        <v>20</v>
      </c>
      <c r="G85" s="4">
        <v>26</v>
      </c>
      <c r="H85" s="4">
        <v>350</v>
      </c>
      <c r="I85" s="4">
        <v>40</v>
      </c>
      <c r="J85" s="5">
        <v>0.91</v>
      </c>
    </row>
    <row r="86" spans="2:10" x14ac:dyDescent="0.3">
      <c r="B86" s="3">
        <v>43549</v>
      </c>
      <c r="C86" s="4">
        <v>382312</v>
      </c>
      <c r="D86" s="5">
        <v>0.19</v>
      </c>
      <c r="E86" s="4">
        <v>31</v>
      </c>
      <c r="F86" s="4">
        <v>22</v>
      </c>
      <c r="G86" s="4">
        <v>27</v>
      </c>
      <c r="H86" s="4">
        <v>390</v>
      </c>
      <c r="I86" s="4">
        <v>32</v>
      </c>
      <c r="J86" s="5">
        <v>0.92</v>
      </c>
    </row>
    <row r="87" spans="2:10" x14ac:dyDescent="0.3">
      <c r="B87" s="3">
        <v>43550</v>
      </c>
      <c r="C87" s="4">
        <v>395869</v>
      </c>
      <c r="D87" s="5">
        <v>0.17</v>
      </c>
      <c r="E87" s="4">
        <v>39</v>
      </c>
      <c r="F87" s="4">
        <v>18</v>
      </c>
      <c r="G87" s="4">
        <v>25</v>
      </c>
      <c r="H87" s="4">
        <v>366</v>
      </c>
      <c r="I87" s="4">
        <v>36</v>
      </c>
      <c r="J87" s="5">
        <v>0.94</v>
      </c>
    </row>
    <row r="88" spans="2:10" x14ac:dyDescent="0.3">
      <c r="B88" s="3">
        <v>43551</v>
      </c>
      <c r="C88" s="4">
        <v>408200</v>
      </c>
      <c r="D88" s="5">
        <v>0.19</v>
      </c>
      <c r="E88" s="4">
        <v>35</v>
      </c>
      <c r="F88" s="4">
        <v>17</v>
      </c>
      <c r="G88" s="4">
        <v>28</v>
      </c>
      <c r="H88" s="4">
        <v>384</v>
      </c>
      <c r="I88" s="4">
        <v>35</v>
      </c>
      <c r="J88" s="5">
        <v>0.93</v>
      </c>
    </row>
    <row r="89" spans="2:10" x14ac:dyDescent="0.3">
      <c r="B89" s="3">
        <v>43552</v>
      </c>
      <c r="C89" s="4">
        <v>404886</v>
      </c>
      <c r="D89" s="5">
        <v>0.17</v>
      </c>
      <c r="E89" s="4">
        <v>35</v>
      </c>
      <c r="F89" s="4">
        <v>18</v>
      </c>
      <c r="G89" s="4">
        <v>30</v>
      </c>
      <c r="H89" s="4">
        <v>395</v>
      </c>
      <c r="I89" s="4">
        <v>34</v>
      </c>
      <c r="J89" s="5">
        <v>0.93</v>
      </c>
    </row>
    <row r="90" spans="2:10" x14ac:dyDescent="0.3">
      <c r="B90" s="3">
        <v>43553</v>
      </c>
      <c r="C90" s="4">
        <v>389891</v>
      </c>
      <c r="D90" s="5">
        <v>0.19</v>
      </c>
      <c r="E90" s="4">
        <v>38</v>
      </c>
      <c r="F90" s="4">
        <v>17</v>
      </c>
      <c r="G90" s="4">
        <v>25</v>
      </c>
      <c r="H90" s="4">
        <v>388</v>
      </c>
      <c r="I90" s="4">
        <v>36</v>
      </c>
      <c r="J90" s="5">
        <v>0.95</v>
      </c>
    </row>
    <row r="91" spans="2:10" x14ac:dyDescent="0.3">
      <c r="B91" s="3">
        <v>43554</v>
      </c>
      <c r="C91" s="4">
        <v>380769</v>
      </c>
      <c r="D91" s="5">
        <v>0.18</v>
      </c>
      <c r="E91" s="4">
        <v>39</v>
      </c>
      <c r="F91" s="4">
        <v>18</v>
      </c>
      <c r="G91" s="4">
        <v>28</v>
      </c>
      <c r="H91" s="4">
        <v>354</v>
      </c>
      <c r="I91" s="4">
        <v>30</v>
      </c>
      <c r="J91" s="5">
        <v>0.92</v>
      </c>
    </row>
    <row r="92" spans="2:10" x14ac:dyDescent="0.3">
      <c r="B92" s="3">
        <v>43555</v>
      </c>
      <c r="C92" s="4">
        <v>398067</v>
      </c>
      <c r="D92" s="5">
        <v>0.19</v>
      </c>
      <c r="E92" s="4">
        <v>36</v>
      </c>
      <c r="F92" s="4">
        <v>17</v>
      </c>
      <c r="G92" s="4">
        <v>29</v>
      </c>
      <c r="H92" s="4">
        <v>363</v>
      </c>
      <c r="I92" s="4">
        <v>37</v>
      </c>
      <c r="J92" s="5">
        <v>0.95</v>
      </c>
    </row>
    <row r="93" spans="2:10" x14ac:dyDescent="0.3">
      <c r="B93" s="3">
        <v>43556</v>
      </c>
      <c r="C93" s="4">
        <v>409072</v>
      </c>
      <c r="D93" s="5">
        <v>0.17</v>
      </c>
      <c r="E93" s="4">
        <v>36</v>
      </c>
      <c r="F93" s="4">
        <v>21</v>
      </c>
      <c r="G93" s="4">
        <v>29</v>
      </c>
      <c r="H93" s="4">
        <v>354</v>
      </c>
      <c r="I93" s="4">
        <v>35</v>
      </c>
      <c r="J93" s="5">
        <v>0.91</v>
      </c>
    </row>
    <row r="94" spans="2:10" x14ac:dyDescent="0.3">
      <c r="B94" s="3">
        <v>43557</v>
      </c>
      <c r="C94" s="4">
        <v>385907</v>
      </c>
      <c r="D94" s="5">
        <v>0.19</v>
      </c>
      <c r="E94" s="4">
        <v>35</v>
      </c>
      <c r="F94" s="4">
        <v>22</v>
      </c>
      <c r="G94" s="4">
        <v>25</v>
      </c>
      <c r="H94" s="4">
        <v>383</v>
      </c>
      <c r="I94" s="4">
        <v>33</v>
      </c>
      <c r="J94" s="5">
        <v>0.95</v>
      </c>
    </row>
    <row r="95" spans="2:10" x14ac:dyDescent="0.3">
      <c r="B95" s="3">
        <v>43558</v>
      </c>
      <c r="C95" s="4">
        <v>410264</v>
      </c>
      <c r="D95" s="5">
        <v>0.17</v>
      </c>
      <c r="E95" s="4">
        <v>37</v>
      </c>
      <c r="F95" s="4">
        <v>21</v>
      </c>
      <c r="G95" s="4">
        <v>28</v>
      </c>
      <c r="H95" s="4">
        <v>361</v>
      </c>
      <c r="I95" s="4">
        <v>33</v>
      </c>
      <c r="J95" s="5">
        <v>0.91</v>
      </c>
    </row>
    <row r="96" spans="2:10" x14ac:dyDescent="0.3">
      <c r="B96" s="3">
        <v>43559</v>
      </c>
      <c r="C96" s="4">
        <v>406272</v>
      </c>
      <c r="D96" s="5">
        <v>0.1</v>
      </c>
      <c r="E96" s="4">
        <v>35</v>
      </c>
      <c r="F96" s="4">
        <v>21</v>
      </c>
      <c r="G96" s="4">
        <v>29</v>
      </c>
      <c r="H96" s="4">
        <v>388</v>
      </c>
      <c r="I96" s="4">
        <v>40</v>
      </c>
      <c r="J96" s="5">
        <v>0.92</v>
      </c>
    </row>
    <row r="97" spans="2:10" x14ac:dyDescent="0.3">
      <c r="B97" s="3">
        <v>43560</v>
      </c>
      <c r="C97" s="4">
        <v>388271</v>
      </c>
      <c r="D97" s="5">
        <v>0.18</v>
      </c>
      <c r="E97" s="4">
        <v>34</v>
      </c>
      <c r="F97" s="4">
        <v>17</v>
      </c>
      <c r="G97" s="4">
        <v>28</v>
      </c>
      <c r="H97" s="4">
        <v>361</v>
      </c>
      <c r="I97" s="4">
        <v>36</v>
      </c>
      <c r="J97" s="5">
        <v>0.95</v>
      </c>
    </row>
    <row r="98" spans="2:10" x14ac:dyDescent="0.3">
      <c r="B98" s="3">
        <v>43561</v>
      </c>
      <c r="C98" s="4">
        <v>403590</v>
      </c>
      <c r="D98" s="5">
        <v>0.17</v>
      </c>
      <c r="E98" s="4">
        <v>30</v>
      </c>
      <c r="F98" s="4">
        <v>18</v>
      </c>
      <c r="G98" s="4">
        <v>25</v>
      </c>
      <c r="H98" s="4">
        <v>363</v>
      </c>
      <c r="I98" s="4">
        <v>30</v>
      </c>
      <c r="J98" s="5">
        <v>0.91</v>
      </c>
    </row>
    <row r="99" spans="2:10" x14ac:dyDescent="0.3">
      <c r="B99" s="3">
        <v>43562</v>
      </c>
      <c r="C99" s="4">
        <v>403770</v>
      </c>
      <c r="D99" s="5">
        <v>0.18</v>
      </c>
      <c r="E99" s="4">
        <v>37</v>
      </c>
      <c r="F99" s="4">
        <v>22</v>
      </c>
      <c r="G99" s="4">
        <v>27</v>
      </c>
      <c r="H99" s="4">
        <v>391</v>
      </c>
      <c r="I99" s="4">
        <v>31</v>
      </c>
      <c r="J99" s="5">
        <v>0.95</v>
      </c>
    </row>
    <row r="100" spans="2:10" x14ac:dyDescent="0.3">
      <c r="B100" s="3">
        <v>43563</v>
      </c>
      <c r="C100" s="4">
        <v>390761</v>
      </c>
      <c r="D100" s="5">
        <v>0.19</v>
      </c>
      <c r="E100" s="4">
        <v>32</v>
      </c>
      <c r="F100" s="4">
        <v>21</v>
      </c>
      <c r="G100" s="4">
        <v>27</v>
      </c>
      <c r="H100" s="4">
        <v>387</v>
      </c>
      <c r="I100" s="4">
        <v>34</v>
      </c>
      <c r="J100" s="5">
        <v>0.92</v>
      </c>
    </row>
    <row r="101" spans="2:10" x14ac:dyDescent="0.3">
      <c r="B101" s="3">
        <v>43564</v>
      </c>
      <c r="C101" s="4">
        <v>395003</v>
      </c>
      <c r="D101" s="5">
        <v>0.19</v>
      </c>
      <c r="E101" s="4">
        <v>34</v>
      </c>
      <c r="F101" s="4">
        <v>22</v>
      </c>
      <c r="G101" s="4">
        <v>25</v>
      </c>
      <c r="H101" s="4">
        <v>400</v>
      </c>
      <c r="I101" s="4">
        <v>34</v>
      </c>
      <c r="J101" s="5">
        <v>0.95</v>
      </c>
    </row>
    <row r="102" spans="2:10" x14ac:dyDescent="0.3">
      <c r="B102" s="3">
        <v>43565</v>
      </c>
      <c r="C102" s="4">
        <v>395190</v>
      </c>
      <c r="D102" s="5">
        <v>0.19</v>
      </c>
      <c r="E102" s="4">
        <v>32</v>
      </c>
      <c r="F102" s="4">
        <v>20</v>
      </c>
      <c r="G102" s="4">
        <v>25</v>
      </c>
      <c r="H102" s="4">
        <v>384</v>
      </c>
      <c r="I102" s="4">
        <v>30</v>
      </c>
      <c r="J102" s="5">
        <v>0.95</v>
      </c>
    </row>
    <row r="103" spans="2:10" x14ac:dyDescent="0.3">
      <c r="B103" s="3">
        <v>43566</v>
      </c>
      <c r="C103" s="4">
        <v>394581</v>
      </c>
      <c r="D103" s="5">
        <v>0.18</v>
      </c>
      <c r="E103" s="4">
        <v>35</v>
      </c>
      <c r="F103" s="4">
        <v>19</v>
      </c>
      <c r="G103" s="4">
        <v>25</v>
      </c>
      <c r="H103" s="4">
        <v>387</v>
      </c>
      <c r="I103" s="4">
        <v>36</v>
      </c>
      <c r="J103" s="5">
        <v>0.91</v>
      </c>
    </row>
    <row r="104" spans="2:10" x14ac:dyDescent="0.3">
      <c r="B104" s="3">
        <v>43567</v>
      </c>
      <c r="C104" s="4">
        <v>406144</v>
      </c>
      <c r="D104" s="5">
        <v>0.17</v>
      </c>
      <c r="E104" s="4">
        <v>32</v>
      </c>
      <c r="F104" s="4">
        <v>17</v>
      </c>
      <c r="G104" s="4">
        <v>28</v>
      </c>
      <c r="H104" s="4">
        <v>360</v>
      </c>
      <c r="I104" s="4">
        <v>32</v>
      </c>
      <c r="J104" s="5">
        <v>0.95</v>
      </c>
    </row>
    <row r="105" spans="2:10" x14ac:dyDescent="0.3">
      <c r="B105" s="3">
        <v>43568</v>
      </c>
      <c r="C105" s="4">
        <v>381621</v>
      </c>
      <c r="D105" s="5">
        <v>0.17</v>
      </c>
      <c r="E105" s="4">
        <v>31</v>
      </c>
      <c r="F105" s="4">
        <v>21</v>
      </c>
      <c r="G105" s="4">
        <v>25</v>
      </c>
      <c r="H105" s="4">
        <v>366</v>
      </c>
      <c r="I105" s="4">
        <v>32</v>
      </c>
      <c r="J105" s="5">
        <v>0.91</v>
      </c>
    </row>
    <row r="106" spans="2:10" x14ac:dyDescent="0.3">
      <c r="B106" s="3">
        <v>43569</v>
      </c>
      <c r="C106" s="4">
        <v>396665</v>
      </c>
      <c r="D106" s="5">
        <v>0.17</v>
      </c>
      <c r="E106" s="4">
        <v>38</v>
      </c>
      <c r="F106" s="4">
        <v>22</v>
      </c>
      <c r="G106" s="4">
        <v>29</v>
      </c>
      <c r="H106" s="4">
        <v>395</v>
      </c>
      <c r="I106" s="4">
        <v>35</v>
      </c>
      <c r="J106" s="5">
        <v>0.95</v>
      </c>
    </row>
    <row r="107" spans="2:10" x14ac:dyDescent="0.3">
      <c r="B107" s="3">
        <v>43570</v>
      </c>
      <c r="C107" s="4">
        <v>406139</v>
      </c>
      <c r="D107" s="5">
        <v>0.17</v>
      </c>
      <c r="E107" s="4">
        <v>31</v>
      </c>
      <c r="F107" s="4">
        <v>17</v>
      </c>
      <c r="G107" s="4">
        <v>26</v>
      </c>
      <c r="H107" s="4">
        <v>360</v>
      </c>
      <c r="I107" s="4">
        <v>35</v>
      </c>
      <c r="J107" s="5">
        <v>0.94</v>
      </c>
    </row>
    <row r="108" spans="2:10" x14ac:dyDescent="0.3">
      <c r="B108" s="3">
        <v>43571</v>
      </c>
      <c r="C108" s="4">
        <v>400491</v>
      </c>
      <c r="D108" s="5">
        <v>0.18</v>
      </c>
      <c r="E108" s="4">
        <v>33</v>
      </c>
      <c r="F108" s="4">
        <v>22</v>
      </c>
      <c r="G108" s="4">
        <v>25</v>
      </c>
      <c r="H108" s="4">
        <v>394</v>
      </c>
      <c r="I108" s="4">
        <v>30</v>
      </c>
      <c r="J108" s="5">
        <v>0.92</v>
      </c>
    </row>
    <row r="109" spans="2:10" x14ac:dyDescent="0.3">
      <c r="B109" s="3">
        <v>43572</v>
      </c>
      <c r="C109" s="4">
        <v>400313</v>
      </c>
      <c r="D109" s="5">
        <v>0.18</v>
      </c>
      <c r="E109" s="4">
        <v>31</v>
      </c>
      <c r="F109" s="4">
        <v>17</v>
      </c>
      <c r="G109" s="4">
        <v>30</v>
      </c>
      <c r="H109" s="4">
        <v>387</v>
      </c>
      <c r="I109" s="4">
        <v>35</v>
      </c>
      <c r="J109" s="5">
        <v>0.92</v>
      </c>
    </row>
    <row r="110" spans="2:10" x14ac:dyDescent="0.3">
      <c r="B110" s="3">
        <v>43573</v>
      </c>
      <c r="C110" s="4">
        <v>389107</v>
      </c>
      <c r="D110" s="5">
        <v>0.28999999999999998</v>
      </c>
      <c r="E110" s="4">
        <v>32</v>
      </c>
      <c r="F110" s="4">
        <v>18</v>
      </c>
      <c r="G110" s="4">
        <v>28</v>
      </c>
      <c r="H110" s="4">
        <v>364</v>
      </c>
      <c r="I110" s="4">
        <v>40</v>
      </c>
      <c r="J110" s="5">
        <v>0.91</v>
      </c>
    </row>
    <row r="111" spans="2:10" x14ac:dyDescent="0.3">
      <c r="B111" s="3">
        <v>43574</v>
      </c>
      <c r="C111" s="4">
        <v>384879</v>
      </c>
      <c r="D111" s="5">
        <v>0.18</v>
      </c>
      <c r="E111" s="4">
        <v>39</v>
      </c>
      <c r="F111" s="4">
        <v>17</v>
      </c>
      <c r="G111" s="4">
        <v>27</v>
      </c>
      <c r="H111" s="4">
        <v>351</v>
      </c>
      <c r="I111" s="4">
        <v>36</v>
      </c>
      <c r="J111" s="5">
        <v>0.95</v>
      </c>
    </row>
    <row r="112" spans="2:10" x14ac:dyDescent="0.3">
      <c r="B112" s="3">
        <v>43575</v>
      </c>
      <c r="C112" s="4">
        <v>384256</v>
      </c>
      <c r="D112" s="5">
        <v>0.18</v>
      </c>
      <c r="E112" s="4">
        <v>35</v>
      </c>
      <c r="F112" s="4">
        <v>17</v>
      </c>
      <c r="G112" s="4">
        <v>29</v>
      </c>
      <c r="H112" s="4">
        <v>395</v>
      </c>
      <c r="I112" s="4">
        <v>34</v>
      </c>
      <c r="J112" s="5">
        <v>0.94</v>
      </c>
    </row>
    <row r="113" spans="2:10" x14ac:dyDescent="0.3">
      <c r="B113" s="3">
        <v>43576</v>
      </c>
      <c r="C113" s="4">
        <v>405625</v>
      </c>
      <c r="D113" s="5">
        <v>0.17</v>
      </c>
      <c r="E113" s="4">
        <v>34</v>
      </c>
      <c r="F113" s="4">
        <v>18</v>
      </c>
      <c r="G113" s="4">
        <v>25</v>
      </c>
      <c r="H113" s="4">
        <v>380</v>
      </c>
      <c r="I113" s="4">
        <v>34</v>
      </c>
      <c r="J113" s="5">
        <v>0.94</v>
      </c>
    </row>
    <row r="114" spans="2:10" x14ac:dyDescent="0.3">
      <c r="B114" s="3">
        <v>43577</v>
      </c>
      <c r="C114" s="4">
        <v>385119</v>
      </c>
      <c r="D114" s="5">
        <v>0.19</v>
      </c>
      <c r="E114" s="4">
        <v>31</v>
      </c>
      <c r="F114" s="4">
        <v>17</v>
      </c>
      <c r="G114" s="4">
        <v>26</v>
      </c>
      <c r="H114" s="4">
        <v>383</v>
      </c>
      <c r="I114" s="4">
        <v>33</v>
      </c>
      <c r="J114" s="5">
        <v>0.95</v>
      </c>
    </row>
    <row r="115" spans="2:10" x14ac:dyDescent="0.3">
      <c r="B115" s="3">
        <v>43578</v>
      </c>
      <c r="C115" s="4">
        <v>392946</v>
      </c>
      <c r="D115" s="5">
        <v>0.18</v>
      </c>
      <c r="E115" s="4">
        <v>38</v>
      </c>
      <c r="F115" s="4">
        <v>21</v>
      </c>
      <c r="G115" s="4">
        <v>27</v>
      </c>
      <c r="H115" s="4">
        <v>390</v>
      </c>
      <c r="I115" s="4">
        <v>37</v>
      </c>
      <c r="J115" s="5">
        <v>0.93</v>
      </c>
    </row>
    <row r="116" spans="2:10" x14ac:dyDescent="0.3">
      <c r="B116" s="3">
        <v>43579</v>
      </c>
      <c r="C116" s="4">
        <v>394455</v>
      </c>
      <c r="D116" s="5">
        <v>0.17</v>
      </c>
      <c r="E116" s="4">
        <v>37</v>
      </c>
      <c r="F116" s="4">
        <v>18</v>
      </c>
      <c r="G116" s="4">
        <v>25</v>
      </c>
      <c r="H116" s="4">
        <v>383</v>
      </c>
      <c r="I116" s="4">
        <v>39</v>
      </c>
      <c r="J116" s="5">
        <v>0.94</v>
      </c>
    </row>
    <row r="117" spans="2:10" x14ac:dyDescent="0.3">
      <c r="B117" s="3">
        <v>43580</v>
      </c>
      <c r="C117" s="4">
        <v>393483</v>
      </c>
      <c r="D117" s="5">
        <v>0.17</v>
      </c>
      <c r="E117" s="4">
        <v>30</v>
      </c>
      <c r="F117" s="4">
        <v>17</v>
      </c>
      <c r="G117" s="4">
        <v>28</v>
      </c>
      <c r="H117" s="4">
        <v>383</v>
      </c>
      <c r="I117" s="4">
        <v>38</v>
      </c>
      <c r="J117" s="5">
        <v>0.91</v>
      </c>
    </row>
    <row r="118" spans="2:10" x14ac:dyDescent="0.3">
      <c r="B118" s="3">
        <v>43581</v>
      </c>
      <c r="C118" s="4">
        <v>387973</v>
      </c>
      <c r="D118" s="5">
        <v>0.17</v>
      </c>
      <c r="E118" s="4">
        <v>38</v>
      </c>
      <c r="F118" s="4">
        <v>19</v>
      </c>
      <c r="G118" s="4">
        <v>30</v>
      </c>
      <c r="H118" s="4">
        <v>367</v>
      </c>
      <c r="I118" s="4">
        <v>30</v>
      </c>
      <c r="J118" s="5">
        <v>0.94</v>
      </c>
    </row>
    <row r="119" spans="2:10" x14ac:dyDescent="0.3">
      <c r="B119" s="3">
        <v>43582</v>
      </c>
      <c r="C119" s="4">
        <v>388059</v>
      </c>
      <c r="D119" s="5">
        <v>0.19</v>
      </c>
      <c r="E119" s="4">
        <v>31</v>
      </c>
      <c r="F119" s="4">
        <v>20</v>
      </c>
      <c r="G119" s="4">
        <v>29</v>
      </c>
      <c r="H119" s="4">
        <v>366</v>
      </c>
      <c r="I119" s="4">
        <v>36</v>
      </c>
      <c r="J119" s="5">
        <v>0.94</v>
      </c>
    </row>
    <row r="120" spans="2:10" x14ac:dyDescent="0.3">
      <c r="B120" s="3">
        <v>43583</v>
      </c>
      <c r="C120" s="4">
        <v>394554</v>
      </c>
      <c r="D120" s="5">
        <v>0.18</v>
      </c>
      <c r="E120" s="4">
        <v>30</v>
      </c>
      <c r="F120" s="4">
        <v>20</v>
      </c>
      <c r="G120" s="4">
        <v>29</v>
      </c>
      <c r="H120" s="4">
        <v>389</v>
      </c>
      <c r="I120" s="4">
        <v>31</v>
      </c>
      <c r="J120" s="5">
        <v>0.93</v>
      </c>
    </row>
    <row r="121" spans="2:10" x14ac:dyDescent="0.3">
      <c r="B121" s="3">
        <v>43584</v>
      </c>
      <c r="C121" s="4">
        <v>395744</v>
      </c>
      <c r="D121" s="5">
        <v>0.18</v>
      </c>
      <c r="E121" s="4">
        <v>38</v>
      </c>
      <c r="F121" s="4">
        <v>20</v>
      </c>
      <c r="G121" s="4">
        <v>27</v>
      </c>
      <c r="H121" s="4">
        <v>366</v>
      </c>
      <c r="I121" s="4">
        <v>31</v>
      </c>
      <c r="J121" s="5">
        <v>0.91</v>
      </c>
    </row>
    <row r="122" spans="2:10" x14ac:dyDescent="0.3">
      <c r="B122" s="3">
        <v>43585</v>
      </c>
      <c r="C122" s="4">
        <v>405172</v>
      </c>
      <c r="D122" s="5">
        <v>0.17</v>
      </c>
      <c r="E122" s="4">
        <v>33</v>
      </c>
      <c r="F122" s="4">
        <v>19</v>
      </c>
      <c r="G122" s="4">
        <v>27</v>
      </c>
      <c r="H122" s="4">
        <v>380</v>
      </c>
      <c r="I122" s="4">
        <v>34</v>
      </c>
      <c r="J122" s="5">
        <v>0.94</v>
      </c>
    </row>
    <row r="123" spans="2:10" x14ac:dyDescent="0.3">
      <c r="B123" s="3">
        <v>43586</v>
      </c>
      <c r="C123" s="4">
        <v>410255</v>
      </c>
      <c r="D123" s="5">
        <v>0.18</v>
      </c>
      <c r="E123" s="4">
        <v>40</v>
      </c>
      <c r="F123" s="4">
        <v>18</v>
      </c>
      <c r="G123" s="4">
        <v>27</v>
      </c>
      <c r="H123" s="4">
        <v>378</v>
      </c>
      <c r="I123" s="4">
        <v>35</v>
      </c>
      <c r="J123" s="5">
        <v>0.94</v>
      </c>
    </row>
    <row r="124" spans="2:10" x14ac:dyDescent="0.3">
      <c r="B124" s="3">
        <v>43587</v>
      </c>
      <c r="C124" s="4">
        <v>390331</v>
      </c>
      <c r="D124" s="5">
        <v>0.19</v>
      </c>
      <c r="E124" s="4">
        <v>31</v>
      </c>
      <c r="F124" s="4">
        <v>18</v>
      </c>
      <c r="G124" s="4">
        <v>30</v>
      </c>
      <c r="H124" s="4">
        <v>378</v>
      </c>
      <c r="I124" s="4">
        <v>36</v>
      </c>
      <c r="J124" s="5">
        <v>0.95</v>
      </c>
    </row>
    <row r="125" spans="2:10" x14ac:dyDescent="0.3">
      <c r="B125" s="3">
        <v>43588</v>
      </c>
      <c r="C125" s="4">
        <v>400375</v>
      </c>
      <c r="D125" s="5">
        <v>0.18</v>
      </c>
      <c r="E125" s="4">
        <v>37</v>
      </c>
      <c r="F125" s="4">
        <v>18</v>
      </c>
      <c r="G125" s="4">
        <v>27</v>
      </c>
      <c r="H125" s="4">
        <v>365</v>
      </c>
      <c r="I125" s="4">
        <v>37</v>
      </c>
      <c r="J125" s="5">
        <v>0.93</v>
      </c>
    </row>
    <row r="126" spans="2:10" x14ac:dyDescent="0.3">
      <c r="B126" s="3">
        <v>43589</v>
      </c>
      <c r="C126" s="4">
        <v>400472</v>
      </c>
      <c r="D126" s="5">
        <v>0.19</v>
      </c>
      <c r="E126" s="4">
        <v>39</v>
      </c>
      <c r="F126" s="4">
        <v>19</v>
      </c>
      <c r="G126" s="4">
        <v>30</v>
      </c>
      <c r="H126" s="4">
        <v>370</v>
      </c>
      <c r="I126" s="4">
        <v>40</v>
      </c>
      <c r="J126" s="5">
        <v>0.94</v>
      </c>
    </row>
    <row r="127" spans="2:10" x14ac:dyDescent="0.3">
      <c r="B127" s="3">
        <v>43590</v>
      </c>
      <c r="C127" s="4">
        <v>387617</v>
      </c>
      <c r="D127" s="5">
        <v>0.18</v>
      </c>
      <c r="E127" s="4">
        <v>34</v>
      </c>
      <c r="F127" s="4">
        <v>21</v>
      </c>
      <c r="G127" s="4">
        <v>28</v>
      </c>
      <c r="H127" s="4">
        <v>397</v>
      </c>
      <c r="I127" s="4">
        <v>36</v>
      </c>
      <c r="J127" s="5">
        <v>0.93</v>
      </c>
    </row>
    <row r="128" spans="2:10" x14ac:dyDescent="0.3">
      <c r="B128" s="3">
        <v>43591</v>
      </c>
      <c r="C128" s="4">
        <v>388170</v>
      </c>
      <c r="D128" s="5">
        <v>0.18</v>
      </c>
      <c r="E128" s="4">
        <v>32</v>
      </c>
      <c r="F128" s="4">
        <v>18</v>
      </c>
      <c r="G128" s="4">
        <v>29</v>
      </c>
      <c r="H128" s="4">
        <v>359</v>
      </c>
      <c r="I128" s="4">
        <v>35</v>
      </c>
      <c r="J128" s="5">
        <v>0.93</v>
      </c>
    </row>
    <row r="129" spans="2:10" x14ac:dyDescent="0.3">
      <c r="B129" s="3">
        <v>43592</v>
      </c>
      <c r="C129" s="4">
        <v>404780</v>
      </c>
      <c r="D129" s="5">
        <v>0.18</v>
      </c>
      <c r="E129" s="4">
        <v>37</v>
      </c>
      <c r="F129" s="4">
        <v>22</v>
      </c>
      <c r="G129" s="4">
        <v>29</v>
      </c>
      <c r="H129" s="4">
        <v>360</v>
      </c>
      <c r="I129" s="4">
        <v>31</v>
      </c>
      <c r="J129" s="5">
        <v>0.95</v>
      </c>
    </row>
    <row r="130" spans="2:10" x14ac:dyDescent="0.3">
      <c r="B130" s="3">
        <v>43593</v>
      </c>
      <c r="C130" s="4">
        <v>384639</v>
      </c>
      <c r="D130" s="5">
        <v>0.17</v>
      </c>
      <c r="E130" s="4">
        <v>35</v>
      </c>
      <c r="F130" s="4">
        <v>20</v>
      </c>
      <c r="G130" s="4">
        <v>29</v>
      </c>
      <c r="H130" s="4">
        <v>390</v>
      </c>
      <c r="I130" s="4">
        <v>38</v>
      </c>
      <c r="J130" s="5">
        <v>0.91</v>
      </c>
    </row>
    <row r="131" spans="2:10" x14ac:dyDescent="0.3">
      <c r="B131" s="3">
        <v>43594</v>
      </c>
      <c r="C131" s="4">
        <v>403290</v>
      </c>
      <c r="D131" s="5">
        <v>0.18</v>
      </c>
      <c r="E131" s="4">
        <v>32</v>
      </c>
      <c r="F131" s="4">
        <v>19</v>
      </c>
      <c r="G131" s="4">
        <v>26</v>
      </c>
      <c r="H131" s="4">
        <v>385</v>
      </c>
      <c r="I131" s="4">
        <v>40</v>
      </c>
      <c r="J131" s="5">
        <v>0.95</v>
      </c>
    </row>
    <row r="132" spans="2:10" x14ac:dyDescent="0.3">
      <c r="B132" s="3">
        <v>43595</v>
      </c>
      <c r="C132" s="4">
        <v>406517</v>
      </c>
      <c r="D132" s="5">
        <v>0.19</v>
      </c>
      <c r="E132" s="4">
        <v>40</v>
      </c>
      <c r="F132" s="4">
        <v>21</v>
      </c>
      <c r="G132" s="4">
        <v>25</v>
      </c>
      <c r="H132" s="4">
        <v>377</v>
      </c>
      <c r="I132" s="4">
        <v>39</v>
      </c>
      <c r="J132" s="5">
        <v>0.92</v>
      </c>
    </row>
    <row r="133" spans="2:10" x14ac:dyDescent="0.3">
      <c r="B133" s="3">
        <v>43596</v>
      </c>
      <c r="C133" s="4">
        <v>398563</v>
      </c>
      <c r="D133" s="5">
        <v>0.17</v>
      </c>
      <c r="E133" s="4">
        <v>39</v>
      </c>
      <c r="F133" s="4">
        <v>17</v>
      </c>
      <c r="G133" s="4">
        <v>28</v>
      </c>
      <c r="H133" s="4">
        <v>367</v>
      </c>
      <c r="I133" s="4">
        <v>33</v>
      </c>
      <c r="J133" s="5">
        <v>0.91</v>
      </c>
    </row>
    <row r="134" spans="2:10" x14ac:dyDescent="0.3">
      <c r="B134" s="3">
        <v>43597</v>
      </c>
      <c r="C134" s="4">
        <v>398790</v>
      </c>
      <c r="D134" s="5">
        <v>0.17</v>
      </c>
      <c r="E134" s="4">
        <v>34</v>
      </c>
      <c r="F134" s="4">
        <v>22</v>
      </c>
      <c r="G134" s="4">
        <v>27</v>
      </c>
      <c r="H134" s="4">
        <v>350</v>
      </c>
      <c r="I134" s="4">
        <v>30</v>
      </c>
      <c r="J134" s="5">
        <v>0.94</v>
      </c>
    </row>
    <row r="135" spans="2:10" x14ac:dyDescent="0.3">
      <c r="B135" s="3">
        <v>43598</v>
      </c>
      <c r="C135" s="4">
        <v>385035</v>
      </c>
      <c r="D135" s="5">
        <v>0.17</v>
      </c>
      <c r="E135" s="4">
        <v>37</v>
      </c>
      <c r="F135" s="4">
        <v>19</v>
      </c>
      <c r="G135" s="4">
        <v>25</v>
      </c>
      <c r="H135" s="4">
        <v>395</v>
      </c>
      <c r="I135" s="4">
        <v>33</v>
      </c>
      <c r="J135" s="5">
        <v>0.93</v>
      </c>
    </row>
    <row r="136" spans="2:10" x14ac:dyDescent="0.3">
      <c r="B136" s="3">
        <v>43599</v>
      </c>
      <c r="C136" s="4">
        <v>387454</v>
      </c>
      <c r="D136" s="5">
        <v>0.17</v>
      </c>
      <c r="E136" s="4">
        <v>35</v>
      </c>
      <c r="F136" s="4">
        <v>20</v>
      </c>
      <c r="G136" s="4">
        <v>27</v>
      </c>
      <c r="H136" s="4">
        <v>389</v>
      </c>
      <c r="I136" s="4">
        <v>35</v>
      </c>
      <c r="J136" s="5">
        <v>0.91</v>
      </c>
    </row>
    <row r="137" spans="2:10" x14ac:dyDescent="0.3">
      <c r="B137" s="3">
        <v>43600</v>
      </c>
      <c r="C137" s="4">
        <v>381343</v>
      </c>
      <c r="D137" s="5">
        <v>0.17</v>
      </c>
      <c r="E137" s="4">
        <v>37</v>
      </c>
      <c r="F137" s="4">
        <v>20</v>
      </c>
      <c r="G137" s="4">
        <v>29</v>
      </c>
      <c r="H137" s="4">
        <v>399</v>
      </c>
      <c r="I137" s="4">
        <v>36</v>
      </c>
      <c r="J137" s="5">
        <v>0.95</v>
      </c>
    </row>
    <row r="138" spans="2:10" x14ac:dyDescent="0.3">
      <c r="B138" s="3">
        <v>43601</v>
      </c>
      <c r="C138" s="4">
        <v>382648</v>
      </c>
      <c r="D138" s="5">
        <v>0.17</v>
      </c>
      <c r="E138" s="4">
        <v>37</v>
      </c>
      <c r="F138" s="4">
        <v>22</v>
      </c>
      <c r="G138" s="4">
        <v>26</v>
      </c>
      <c r="H138" s="4">
        <v>390</v>
      </c>
      <c r="I138" s="4">
        <v>39</v>
      </c>
      <c r="J138" s="5">
        <v>0.93</v>
      </c>
    </row>
    <row r="139" spans="2:10" x14ac:dyDescent="0.3">
      <c r="B139" s="3">
        <v>43602</v>
      </c>
      <c r="C139" s="4">
        <v>391140</v>
      </c>
      <c r="D139" s="5">
        <v>0.18</v>
      </c>
      <c r="E139" s="4">
        <v>32</v>
      </c>
      <c r="F139" s="4">
        <v>17</v>
      </c>
      <c r="G139" s="4">
        <v>25</v>
      </c>
      <c r="H139" s="4">
        <v>378</v>
      </c>
      <c r="I139" s="4">
        <v>35</v>
      </c>
      <c r="J139" s="5">
        <v>0.91</v>
      </c>
    </row>
    <row r="140" spans="2:10" x14ac:dyDescent="0.3">
      <c r="B140" s="3">
        <v>43603</v>
      </c>
      <c r="C140" s="4">
        <v>389840</v>
      </c>
      <c r="D140" s="5">
        <v>0.17</v>
      </c>
      <c r="E140" s="4">
        <v>35</v>
      </c>
      <c r="F140" s="4">
        <v>22</v>
      </c>
      <c r="G140" s="4">
        <v>26</v>
      </c>
      <c r="H140" s="4">
        <v>377</v>
      </c>
      <c r="I140" s="4">
        <v>35</v>
      </c>
      <c r="J140" s="5">
        <v>0.93</v>
      </c>
    </row>
    <row r="141" spans="2:10" x14ac:dyDescent="0.3">
      <c r="B141" s="3">
        <v>43604</v>
      </c>
      <c r="C141" s="4">
        <v>397741</v>
      </c>
      <c r="D141" s="5">
        <v>0.19</v>
      </c>
      <c r="E141" s="4">
        <v>31</v>
      </c>
      <c r="F141" s="4">
        <v>20</v>
      </c>
      <c r="G141" s="4">
        <v>25</v>
      </c>
      <c r="H141" s="4">
        <v>398</v>
      </c>
      <c r="I141" s="4">
        <v>34</v>
      </c>
      <c r="J141" s="5">
        <v>0.92</v>
      </c>
    </row>
    <row r="142" spans="2:10" x14ac:dyDescent="0.3">
      <c r="B142" s="3">
        <v>43605</v>
      </c>
      <c r="C142" s="4">
        <v>409012</v>
      </c>
      <c r="D142" s="5">
        <v>0.19</v>
      </c>
      <c r="E142" s="4">
        <v>32</v>
      </c>
      <c r="F142" s="4">
        <v>22</v>
      </c>
      <c r="G142" s="4">
        <v>25</v>
      </c>
      <c r="H142" s="4">
        <v>379</v>
      </c>
      <c r="I142" s="4">
        <v>35</v>
      </c>
      <c r="J142" s="5">
        <v>0.93</v>
      </c>
    </row>
    <row r="143" spans="2:10" x14ac:dyDescent="0.3">
      <c r="B143" s="3">
        <v>43606</v>
      </c>
      <c r="C143" s="4">
        <v>397624</v>
      </c>
      <c r="D143" s="5">
        <v>0.18</v>
      </c>
      <c r="E143" s="4">
        <v>35</v>
      </c>
      <c r="F143" s="4">
        <v>21</v>
      </c>
      <c r="G143" s="4">
        <v>25</v>
      </c>
      <c r="H143" s="4">
        <v>380</v>
      </c>
      <c r="I143" s="4">
        <v>37</v>
      </c>
      <c r="J143" s="5">
        <v>0.94</v>
      </c>
    </row>
    <row r="144" spans="2:10" x14ac:dyDescent="0.3">
      <c r="B144" s="3">
        <v>43607</v>
      </c>
      <c r="C144" s="4">
        <v>387088</v>
      </c>
      <c r="D144" s="5">
        <v>0.18</v>
      </c>
      <c r="E144" s="4">
        <v>35</v>
      </c>
      <c r="F144" s="4">
        <v>17</v>
      </c>
      <c r="G144" s="4">
        <v>25</v>
      </c>
      <c r="H144" s="4">
        <v>398</v>
      </c>
      <c r="I144" s="4">
        <v>37</v>
      </c>
      <c r="J144" s="5">
        <v>0.94</v>
      </c>
    </row>
    <row r="145" spans="2:10" x14ac:dyDescent="0.3">
      <c r="B145" s="3">
        <v>43608</v>
      </c>
      <c r="C145" s="4">
        <v>388159</v>
      </c>
      <c r="D145" s="5">
        <v>0.17</v>
      </c>
      <c r="E145" s="4">
        <v>38</v>
      </c>
      <c r="F145" s="4">
        <v>22</v>
      </c>
      <c r="G145" s="4">
        <v>26</v>
      </c>
      <c r="H145" s="4">
        <v>391</v>
      </c>
      <c r="I145" s="4">
        <v>33</v>
      </c>
      <c r="J145" s="5">
        <v>0.93</v>
      </c>
    </row>
    <row r="146" spans="2:10" x14ac:dyDescent="0.3">
      <c r="B146" s="3">
        <v>43609</v>
      </c>
      <c r="C146" s="4">
        <v>403534</v>
      </c>
      <c r="D146" s="5">
        <v>0.17</v>
      </c>
      <c r="E146" s="4">
        <v>34</v>
      </c>
      <c r="F146" s="4">
        <v>22</v>
      </c>
      <c r="G146" s="4">
        <v>26</v>
      </c>
      <c r="H146" s="4">
        <v>386</v>
      </c>
      <c r="I146" s="4">
        <v>35</v>
      </c>
      <c r="J146" s="5">
        <v>0.92</v>
      </c>
    </row>
    <row r="147" spans="2:10" x14ac:dyDescent="0.3">
      <c r="B147" s="3">
        <v>43610</v>
      </c>
      <c r="C147" s="4">
        <v>398544</v>
      </c>
      <c r="D147" s="5">
        <v>0.19</v>
      </c>
      <c r="E147" s="4">
        <v>31</v>
      </c>
      <c r="F147" s="4">
        <v>19</v>
      </c>
      <c r="G147" s="4">
        <v>30</v>
      </c>
      <c r="H147" s="4">
        <v>396</v>
      </c>
      <c r="I147" s="4">
        <v>37</v>
      </c>
      <c r="J147" s="5">
        <v>0.95</v>
      </c>
    </row>
    <row r="148" spans="2:10" x14ac:dyDescent="0.3">
      <c r="B148" s="3">
        <v>43611</v>
      </c>
      <c r="C148" s="4">
        <v>401029</v>
      </c>
      <c r="D148" s="5">
        <v>0.18</v>
      </c>
      <c r="E148" s="4">
        <v>35</v>
      </c>
      <c r="F148" s="4">
        <v>18</v>
      </c>
      <c r="G148" s="4">
        <v>30</v>
      </c>
      <c r="H148" s="4">
        <v>354</v>
      </c>
      <c r="I148" s="4">
        <v>33</v>
      </c>
      <c r="J148" s="5">
        <v>0.91</v>
      </c>
    </row>
    <row r="149" spans="2:10" x14ac:dyDescent="0.3">
      <c r="B149" s="3">
        <v>43612</v>
      </c>
      <c r="C149" s="4">
        <v>384455</v>
      </c>
      <c r="D149" s="5">
        <v>0.17</v>
      </c>
      <c r="E149" s="4">
        <v>40</v>
      </c>
      <c r="F149" s="4">
        <v>18</v>
      </c>
      <c r="G149" s="4">
        <v>29</v>
      </c>
      <c r="H149" s="4">
        <v>396</v>
      </c>
      <c r="I149" s="4">
        <v>31</v>
      </c>
      <c r="J149" s="5">
        <v>0.91</v>
      </c>
    </row>
    <row r="150" spans="2:10" x14ac:dyDescent="0.3">
      <c r="B150" s="3">
        <v>43613</v>
      </c>
      <c r="C150" s="4">
        <v>402546</v>
      </c>
      <c r="D150" s="5">
        <v>0.18</v>
      </c>
      <c r="E150" s="4">
        <v>39</v>
      </c>
      <c r="F150" s="4">
        <v>19</v>
      </c>
      <c r="G150" s="4">
        <v>25</v>
      </c>
      <c r="H150" s="4">
        <v>395</v>
      </c>
      <c r="I150" s="4">
        <v>35</v>
      </c>
      <c r="J150" s="5">
        <v>0.92</v>
      </c>
    </row>
    <row r="151" spans="2:10" x14ac:dyDescent="0.3">
      <c r="B151" s="3">
        <v>43614</v>
      </c>
      <c r="C151" s="4">
        <v>405545</v>
      </c>
      <c r="D151" s="5">
        <v>0.18</v>
      </c>
      <c r="E151" s="4">
        <v>39</v>
      </c>
      <c r="F151" s="4">
        <v>18</v>
      </c>
      <c r="G151" s="4">
        <v>28</v>
      </c>
      <c r="H151" s="4">
        <v>352</v>
      </c>
      <c r="I151" s="4">
        <v>32</v>
      </c>
      <c r="J151" s="5">
        <v>0.93</v>
      </c>
    </row>
    <row r="152" spans="2:10" x14ac:dyDescent="0.3">
      <c r="B152" s="3">
        <v>43615</v>
      </c>
      <c r="C152" s="4">
        <v>389665</v>
      </c>
      <c r="D152" s="5">
        <v>0.19</v>
      </c>
      <c r="E152" s="4">
        <v>30</v>
      </c>
      <c r="F152" s="4">
        <v>18</v>
      </c>
      <c r="G152" s="4">
        <v>27</v>
      </c>
      <c r="H152" s="4">
        <v>379</v>
      </c>
      <c r="I152" s="4">
        <v>38</v>
      </c>
      <c r="J152" s="5">
        <v>0.91</v>
      </c>
    </row>
    <row r="153" spans="2:10" x14ac:dyDescent="0.3">
      <c r="B153" s="3">
        <v>43616</v>
      </c>
      <c r="C153" s="4">
        <v>384789</v>
      </c>
      <c r="D153" s="5">
        <v>0.18</v>
      </c>
      <c r="E153" s="4">
        <v>34</v>
      </c>
      <c r="F153" s="4">
        <v>19</v>
      </c>
      <c r="G153" s="4">
        <v>30</v>
      </c>
      <c r="H153" s="4">
        <v>381</v>
      </c>
      <c r="I153" s="4">
        <v>31</v>
      </c>
      <c r="J153" s="5">
        <v>0.95</v>
      </c>
    </row>
    <row r="154" spans="2:10" x14ac:dyDescent="0.3">
      <c r="B154" s="3">
        <v>43617</v>
      </c>
      <c r="C154" s="4">
        <v>406453</v>
      </c>
      <c r="D154" s="5">
        <v>0.17</v>
      </c>
      <c r="E154" s="4">
        <v>34</v>
      </c>
      <c r="F154" s="4">
        <v>21</v>
      </c>
      <c r="G154" s="4">
        <v>26</v>
      </c>
      <c r="H154" s="4">
        <v>358</v>
      </c>
      <c r="I154" s="4">
        <v>36</v>
      </c>
      <c r="J154" s="5">
        <v>0.93</v>
      </c>
    </row>
    <row r="155" spans="2:10" x14ac:dyDescent="0.3">
      <c r="B155" s="3">
        <v>43618</v>
      </c>
      <c r="C155" s="4">
        <v>405943</v>
      </c>
      <c r="D155" s="5">
        <v>0.18</v>
      </c>
      <c r="E155" s="4">
        <v>31</v>
      </c>
      <c r="F155" s="4">
        <v>19</v>
      </c>
      <c r="G155" s="4">
        <v>29</v>
      </c>
      <c r="H155" s="4">
        <v>366</v>
      </c>
      <c r="I155" s="4">
        <v>37</v>
      </c>
      <c r="J155" s="5">
        <v>0.93</v>
      </c>
    </row>
    <row r="156" spans="2:10" x14ac:dyDescent="0.3">
      <c r="B156" s="3">
        <v>43619</v>
      </c>
      <c r="C156" s="4">
        <v>400538</v>
      </c>
      <c r="D156" s="5">
        <v>0.18</v>
      </c>
      <c r="E156" s="4">
        <v>30</v>
      </c>
      <c r="F156" s="4">
        <v>19</v>
      </c>
      <c r="G156" s="4">
        <v>29</v>
      </c>
      <c r="H156" s="4">
        <v>389</v>
      </c>
      <c r="I156" s="4">
        <v>36</v>
      </c>
      <c r="J156" s="5">
        <v>0.95</v>
      </c>
    </row>
    <row r="157" spans="2:10" x14ac:dyDescent="0.3">
      <c r="B157" s="3">
        <v>43620</v>
      </c>
      <c r="C157" s="4">
        <v>395075</v>
      </c>
      <c r="D157" s="5">
        <v>0.17</v>
      </c>
      <c r="E157" s="4">
        <v>30</v>
      </c>
      <c r="F157" s="4">
        <v>17</v>
      </c>
      <c r="G157" s="4">
        <v>25</v>
      </c>
      <c r="H157" s="4">
        <v>389</v>
      </c>
      <c r="I157" s="4">
        <v>33</v>
      </c>
      <c r="J157" s="5">
        <v>0.95</v>
      </c>
    </row>
    <row r="158" spans="2:10" x14ac:dyDescent="0.3">
      <c r="B158" s="3">
        <v>43621</v>
      </c>
      <c r="C158" s="4">
        <v>389074</v>
      </c>
      <c r="D158" s="5">
        <v>0.18</v>
      </c>
      <c r="E158" s="4">
        <v>30</v>
      </c>
      <c r="F158" s="4">
        <v>21</v>
      </c>
      <c r="G158" s="4">
        <v>30</v>
      </c>
      <c r="H158" s="4">
        <v>375</v>
      </c>
      <c r="I158" s="4">
        <v>36</v>
      </c>
      <c r="J158" s="5">
        <v>0.94</v>
      </c>
    </row>
    <row r="159" spans="2:10" x14ac:dyDescent="0.3">
      <c r="B159" s="3">
        <v>43622</v>
      </c>
      <c r="C159" s="4">
        <v>402050</v>
      </c>
      <c r="D159" s="5">
        <v>0.17</v>
      </c>
      <c r="E159" s="4">
        <v>40</v>
      </c>
      <c r="F159" s="4">
        <v>18</v>
      </c>
      <c r="G159" s="4">
        <v>30</v>
      </c>
      <c r="H159" s="4">
        <v>379</v>
      </c>
      <c r="I159" s="4">
        <v>38</v>
      </c>
      <c r="J159" s="5">
        <v>0.95</v>
      </c>
    </row>
    <row r="160" spans="2:10" x14ac:dyDescent="0.3">
      <c r="B160" s="3">
        <v>43623</v>
      </c>
      <c r="C160" s="4">
        <v>390178</v>
      </c>
      <c r="D160" s="5">
        <v>0.19</v>
      </c>
      <c r="E160" s="4">
        <v>35</v>
      </c>
      <c r="F160" s="4">
        <v>21</v>
      </c>
      <c r="G160" s="4">
        <v>25</v>
      </c>
      <c r="H160" s="4">
        <v>391</v>
      </c>
      <c r="I160" s="4">
        <v>35</v>
      </c>
      <c r="J160" s="5">
        <v>0.95</v>
      </c>
    </row>
    <row r="161" spans="2:10" x14ac:dyDescent="0.3">
      <c r="B161" s="3">
        <v>43624</v>
      </c>
      <c r="C161" s="4">
        <v>407570</v>
      </c>
      <c r="D161" s="5">
        <v>0.19</v>
      </c>
      <c r="E161" s="4">
        <v>35</v>
      </c>
      <c r="F161" s="4">
        <v>17</v>
      </c>
      <c r="G161" s="4">
        <v>29</v>
      </c>
      <c r="H161" s="4">
        <v>388</v>
      </c>
      <c r="I161" s="4">
        <v>30</v>
      </c>
      <c r="J161" s="5">
        <v>0.93</v>
      </c>
    </row>
    <row r="162" spans="2:10" x14ac:dyDescent="0.3">
      <c r="B162" s="3">
        <v>43625</v>
      </c>
      <c r="C162" s="4">
        <v>400094</v>
      </c>
      <c r="D162" s="5">
        <v>0.18</v>
      </c>
      <c r="E162" s="4">
        <v>35</v>
      </c>
      <c r="F162" s="4">
        <v>22</v>
      </c>
      <c r="G162" s="4">
        <v>26</v>
      </c>
      <c r="H162" s="4">
        <v>364</v>
      </c>
      <c r="I162" s="4">
        <v>34</v>
      </c>
      <c r="J162" s="5">
        <v>0.95</v>
      </c>
    </row>
    <row r="163" spans="2:10" x14ac:dyDescent="0.3">
      <c r="B163" s="3">
        <v>43626</v>
      </c>
      <c r="C163" s="4">
        <v>392606</v>
      </c>
      <c r="D163" s="5">
        <v>0.17</v>
      </c>
      <c r="E163" s="4">
        <v>37</v>
      </c>
      <c r="F163" s="4">
        <v>21</v>
      </c>
      <c r="G163" s="4">
        <v>30</v>
      </c>
      <c r="H163" s="4">
        <v>397</v>
      </c>
      <c r="I163" s="4">
        <v>35</v>
      </c>
      <c r="J163" s="5">
        <v>0.91</v>
      </c>
    </row>
    <row r="164" spans="2:10" x14ac:dyDescent="0.3">
      <c r="B164" s="3">
        <v>43627</v>
      </c>
      <c r="C164" s="4">
        <v>390751</v>
      </c>
      <c r="D164" s="5">
        <v>0.17</v>
      </c>
      <c r="E164" s="4">
        <v>31</v>
      </c>
      <c r="F164" s="4">
        <v>17</v>
      </c>
      <c r="G164" s="4">
        <v>26</v>
      </c>
      <c r="H164" s="4">
        <v>354</v>
      </c>
      <c r="I164" s="4">
        <v>31</v>
      </c>
      <c r="J164" s="5">
        <v>0.94</v>
      </c>
    </row>
    <row r="165" spans="2:10" x14ac:dyDescent="0.3">
      <c r="B165" s="3">
        <v>43628</v>
      </c>
      <c r="C165" s="4">
        <v>398995</v>
      </c>
      <c r="D165" s="5">
        <v>0.17</v>
      </c>
      <c r="E165" s="4">
        <v>36</v>
      </c>
      <c r="F165" s="4">
        <v>21</v>
      </c>
      <c r="G165" s="4">
        <v>30</v>
      </c>
      <c r="H165" s="4">
        <v>400</v>
      </c>
      <c r="I165" s="4">
        <v>32</v>
      </c>
      <c r="J165" s="5">
        <v>0.95</v>
      </c>
    </row>
    <row r="166" spans="2:10" x14ac:dyDescent="0.3">
      <c r="B166" s="3">
        <v>43629</v>
      </c>
      <c r="C166" s="4">
        <v>407670</v>
      </c>
      <c r="D166" s="5">
        <v>0.17</v>
      </c>
      <c r="E166" s="4">
        <v>36</v>
      </c>
      <c r="F166" s="4">
        <v>17</v>
      </c>
      <c r="G166" s="4">
        <v>30</v>
      </c>
      <c r="H166" s="4">
        <v>399</v>
      </c>
      <c r="I166" s="4">
        <v>31</v>
      </c>
      <c r="J166" s="5">
        <v>0.92</v>
      </c>
    </row>
    <row r="167" spans="2:10" x14ac:dyDescent="0.3">
      <c r="B167" s="3">
        <v>43630</v>
      </c>
      <c r="C167" s="4">
        <v>404518</v>
      </c>
      <c r="D167" s="5">
        <v>0.18</v>
      </c>
      <c r="E167" s="4">
        <v>36</v>
      </c>
      <c r="F167" s="4">
        <v>20</v>
      </c>
      <c r="G167" s="4">
        <v>30</v>
      </c>
      <c r="H167" s="4">
        <v>393</v>
      </c>
      <c r="I167" s="4">
        <v>35</v>
      </c>
      <c r="J167" s="5">
        <v>0.94</v>
      </c>
    </row>
    <row r="168" spans="2:10" x14ac:dyDescent="0.3">
      <c r="B168" s="3">
        <v>43631</v>
      </c>
      <c r="C168" s="4">
        <v>407641</v>
      </c>
      <c r="D168" s="5">
        <v>0.17</v>
      </c>
      <c r="E168" s="4">
        <v>38</v>
      </c>
      <c r="F168" s="4">
        <v>22</v>
      </c>
      <c r="G168" s="4">
        <v>27</v>
      </c>
      <c r="H168" s="4">
        <v>357</v>
      </c>
      <c r="I168" s="4">
        <v>30</v>
      </c>
      <c r="J168" s="5">
        <v>0.91</v>
      </c>
    </row>
    <row r="169" spans="2:10" x14ac:dyDescent="0.3">
      <c r="B169" s="3">
        <v>43632</v>
      </c>
      <c r="C169" s="4">
        <v>386588</v>
      </c>
      <c r="D169" s="5">
        <v>0.19</v>
      </c>
      <c r="E169" s="4">
        <v>31</v>
      </c>
      <c r="F169" s="4">
        <v>21</v>
      </c>
      <c r="G169" s="4">
        <v>27</v>
      </c>
      <c r="H169" s="4">
        <v>385</v>
      </c>
      <c r="I169" s="4">
        <v>34</v>
      </c>
      <c r="J169" s="5">
        <v>0.93</v>
      </c>
    </row>
    <row r="170" spans="2:10" x14ac:dyDescent="0.3">
      <c r="B170" s="3">
        <v>43633</v>
      </c>
      <c r="C170" s="4">
        <v>388917</v>
      </c>
      <c r="D170" s="5">
        <v>0.17</v>
      </c>
      <c r="E170" s="4">
        <v>30</v>
      </c>
      <c r="F170" s="4">
        <v>18</v>
      </c>
      <c r="G170" s="4">
        <v>26</v>
      </c>
      <c r="H170" s="4">
        <v>350</v>
      </c>
      <c r="I170" s="4">
        <v>32</v>
      </c>
      <c r="J170" s="5">
        <v>0.93</v>
      </c>
    </row>
    <row r="171" spans="2:10" x14ac:dyDescent="0.3">
      <c r="B171" s="3">
        <v>43634</v>
      </c>
      <c r="C171" s="4">
        <v>398356</v>
      </c>
      <c r="D171" s="5">
        <v>0.19</v>
      </c>
      <c r="E171" s="4">
        <v>40</v>
      </c>
      <c r="F171" s="4">
        <v>19</v>
      </c>
      <c r="G171" s="4">
        <v>25</v>
      </c>
      <c r="H171" s="4">
        <v>397</v>
      </c>
      <c r="I171" s="4">
        <v>40</v>
      </c>
      <c r="J171" s="5">
        <v>0.93</v>
      </c>
    </row>
    <row r="172" spans="2:10" x14ac:dyDescent="0.3">
      <c r="B172" s="3">
        <v>43635</v>
      </c>
      <c r="C172" s="4">
        <v>406848</v>
      </c>
      <c r="D172" s="5">
        <v>0.18</v>
      </c>
      <c r="E172" s="4">
        <v>32</v>
      </c>
      <c r="F172" s="4">
        <v>19</v>
      </c>
      <c r="G172" s="4">
        <v>27</v>
      </c>
      <c r="H172" s="4">
        <v>370</v>
      </c>
      <c r="I172" s="4">
        <v>39</v>
      </c>
      <c r="J172" s="5">
        <v>0.94</v>
      </c>
    </row>
    <row r="173" spans="2:10" x14ac:dyDescent="0.3">
      <c r="B173" s="3">
        <v>43636</v>
      </c>
      <c r="C173" s="4">
        <v>381025</v>
      </c>
      <c r="D173" s="5">
        <v>0.17</v>
      </c>
      <c r="E173" s="4">
        <v>34</v>
      </c>
      <c r="F173" s="4">
        <v>19</v>
      </c>
      <c r="G173" s="4">
        <v>25</v>
      </c>
      <c r="H173" s="4">
        <v>393</v>
      </c>
      <c r="I173" s="4">
        <v>38</v>
      </c>
      <c r="J173" s="5">
        <v>0.91</v>
      </c>
    </row>
    <row r="174" spans="2:10" x14ac:dyDescent="0.3">
      <c r="B174" s="3">
        <v>43637</v>
      </c>
      <c r="C174" s="4">
        <v>382419</v>
      </c>
      <c r="D174" s="5">
        <v>0.17</v>
      </c>
      <c r="E174" s="4">
        <v>36</v>
      </c>
      <c r="F174" s="4">
        <v>17</v>
      </c>
      <c r="G174" s="4">
        <v>30</v>
      </c>
      <c r="H174" s="4">
        <v>362</v>
      </c>
      <c r="I174" s="4">
        <v>36</v>
      </c>
      <c r="J174" s="5">
        <v>0.95</v>
      </c>
    </row>
    <row r="175" spans="2:10" x14ac:dyDescent="0.3">
      <c r="B175" s="3">
        <v>43638</v>
      </c>
      <c r="C175" s="4">
        <v>389769</v>
      </c>
      <c r="D175" s="5">
        <v>0.17</v>
      </c>
      <c r="E175" s="4">
        <v>36</v>
      </c>
      <c r="F175" s="4">
        <v>21</v>
      </c>
      <c r="G175" s="4">
        <v>26</v>
      </c>
      <c r="H175" s="4">
        <v>366</v>
      </c>
      <c r="I175" s="4">
        <v>36</v>
      </c>
      <c r="J175" s="5">
        <v>0.93</v>
      </c>
    </row>
    <row r="176" spans="2:10" x14ac:dyDescent="0.3">
      <c r="B176" s="3">
        <v>43639</v>
      </c>
      <c r="C176" s="4">
        <v>382119</v>
      </c>
      <c r="D176" s="5">
        <v>0.18</v>
      </c>
      <c r="E176" s="4">
        <v>33</v>
      </c>
      <c r="F176" s="4">
        <v>21</v>
      </c>
      <c r="G176" s="4">
        <v>27</v>
      </c>
      <c r="H176" s="4">
        <v>393</v>
      </c>
      <c r="I176" s="4">
        <v>40</v>
      </c>
      <c r="J176" s="5">
        <v>0.91</v>
      </c>
    </row>
    <row r="177" spans="2:10" x14ac:dyDescent="0.3">
      <c r="B177" s="3">
        <v>43640</v>
      </c>
      <c r="C177" s="4">
        <v>382070</v>
      </c>
      <c r="D177" s="5">
        <v>0.19</v>
      </c>
      <c r="E177" s="4">
        <v>32</v>
      </c>
      <c r="F177" s="4">
        <v>22</v>
      </c>
      <c r="G177" s="4">
        <v>30</v>
      </c>
      <c r="H177" s="4">
        <v>391</v>
      </c>
      <c r="I177" s="4">
        <v>31</v>
      </c>
      <c r="J177" s="5">
        <v>0.93</v>
      </c>
    </row>
    <row r="178" spans="2:10" x14ac:dyDescent="0.3">
      <c r="B178" s="3">
        <v>43641</v>
      </c>
      <c r="C178" s="4">
        <v>399302</v>
      </c>
      <c r="D178" s="5">
        <v>0.17</v>
      </c>
      <c r="E178" s="4">
        <v>33</v>
      </c>
      <c r="F178" s="4">
        <v>21</v>
      </c>
      <c r="G178" s="4">
        <v>28</v>
      </c>
      <c r="H178" s="4">
        <v>359</v>
      </c>
      <c r="I178" s="4">
        <v>34</v>
      </c>
      <c r="J178" s="5">
        <v>0.95</v>
      </c>
    </row>
    <row r="179" spans="2:10" x14ac:dyDescent="0.3">
      <c r="B179" s="3">
        <v>43642</v>
      </c>
      <c r="C179" s="4">
        <v>390068</v>
      </c>
      <c r="D179" s="5">
        <v>0.18</v>
      </c>
      <c r="E179" s="4">
        <v>38</v>
      </c>
      <c r="F179" s="4">
        <v>22</v>
      </c>
      <c r="G179" s="4">
        <v>30</v>
      </c>
      <c r="H179" s="4">
        <v>365</v>
      </c>
      <c r="I179" s="4">
        <v>31</v>
      </c>
      <c r="J179" s="5">
        <v>0.92</v>
      </c>
    </row>
    <row r="180" spans="2:10" x14ac:dyDescent="0.3">
      <c r="B180" s="3">
        <v>43643</v>
      </c>
      <c r="C180" s="4">
        <v>399922</v>
      </c>
      <c r="D180" s="5">
        <v>0.19</v>
      </c>
      <c r="E180" s="4">
        <v>31</v>
      </c>
      <c r="F180" s="4">
        <v>17</v>
      </c>
      <c r="G180" s="4">
        <v>30</v>
      </c>
      <c r="H180" s="4">
        <v>355</v>
      </c>
      <c r="I180" s="4">
        <v>35</v>
      </c>
      <c r="J180" s="5">
        <v>0.91</v>
      </c>
    </row>
    <row r="181" spans="2:10" x14ac:dyDescent="0.3">
      <c r="B181" s="3">
        <v>43644</v>
      </c>
      <c r="C181" s="4">
        <v>401728</v>
      </c>
      <c r="D181" s="5">
        <v>0.17</v>
      </c>
      <c r="E181" s="4">
        <v>31</v>
      </c>
      <c r="F181" s="4">
        <v>18</v>
      </c>
      <c r="G181" s="4">
        <v>25</v>
      </c>
      <c r="H181" s="4">
        <v>400</v>
      </c>
      <c r="I181" s="4">
        <v>37</v>
      </c>
      <c r="J181" s="5">
        <v>0.92</v>
      </c>
    </row>
    <row r="182" spans="2:10" x14ac:dyDescent="0.3">
      <c r="B182" s="3">
        <v>43645</v>
      </c>
      <c r="C182" s="4">
        <v>397499</v>
      </c>
      <c r="D182" s="5">
        <v>0.18</v>
      </c>
      <c r="E182" s="4">
        <v>38</v>
      </c>
      <c r="F182" s="4">
        <v>22</v>
      </c>
      <c r="G182" s="4">
        <v>29</v>
      </c>
      <c r="H182" s="4">
        <v>374</v>
      </c>
      <c r="I182" s="4">
        <v>35</v>
      </c>
      <c r="J182" s="5">
        <v>0.92</v>
      </c>
    </row>
    <row r="183" spans="2:10" x14ac:dyDescent="0.3">
      <c r="B183" s="3">
        <v>43646</v>
      </c>
      <c r="C183" s="4">
        <v>389825</v>
      </c>
      <c r="D183" s="5">
        <v>0.19</v>
      </c>
      <c r="E183" s="4">
        <v>36</v>
      </c>
      <c r="F183" s="4">
        <v>22</v>
      </c>
      <c r="G183" s="4">
        <v>29</v>
      </c>
      <c r="H183" s="4">
        <v>376</v>
      </c>
      <c r="I183" s="4">
        <v>38</v>
      </c>
      <c r="J183" s="5">
        <v>0.91</v>
      </c>
    </row>
    <row r="184" spans="2:10" x14ac:dyDescent="0.3">
      <c r="B184" s="3">
        <v>43647</v>
      </c>
      <c r="C184" s="4">
        <v>409263</v>
      </c>
      <c r="D184" s="5">
        <v>0.17</v>
      </c>
      <c r="E184" s="4">
        <v>31</v>
      </c>
      <c r="F184" s="4">
        <v>20</v>
      </c>
      <c r="G184" s="4">
        <v>26</v>
      </c>
      <c r="H184" s="4">
        <v>386</v>
      </c>
      <c r="I184" s="4">
        <v>36</v>
      </c>
      <c r="J184" s="5">
        <v>0.93</v>
      </c>
    </row>
    <row r="185" spans="2:10" x14ac:dyDescent="0.3">
      <c r="B185" s="3">
        <v>43648</v>
      </c>
      <c r="C185" s="4">
        <v>404436</v>
      </c>
      <c r="D185" s="5">
        <v>0.17</v>
      </c>
      <c r="E185" s="4">
        <v>34</v>
      </c>
      <c r="F185" s="4">
        <v>19</v>
      </c>
      <c r="G185" s="4">
        <v>25</v>
      </c>
      <c r="H185" s="4">
        <v>376</v>
      </c>
      <c r="I185" s="4">
        <v>38</v>
      </c>
      <c r="J185" s="5">
        <v>0.94</v>
      </c>
    </row>
    <row r="186" spans="2:10" x14ac:dyDescent="0.3">
      <c r="B186" s="3">
        <v>43649</v>
      </c>
      <c r="C186" s="4">
        <v>390781</v>
      </c>
      <c r="D186" s="5">
        <v>0.17</v>
      </c>
      <c r="E186" s="4">
        <v>39</v>
      </c>
      <c r="F186" s="4">
        <v>20</v>
      </c>
      <c r="G186" s="4">
        <v>30</v>
      </c>
      <c r="H186" s="4">
        <v>385</v>
      </c>
      <c r="I186" s="4">
        <v>35</v>
      </c>
      <c r="J186" s="5">
        <v>0.94</v>
      </c>
    </row>
    <row r="187" spans="2:10" x14ac:dyDescent="0.3">
      <c r="B187" s="3">
        <v>43650</v>
      </c>
      <c r="C187" s="4">
        <v>400441</v>
      </c>
      <c r="D187" s="5">
        <v>0.18</v>
      </c>
      <c r="E187" s="4">
        <v>36</v>
      </c>
      <c r="F187" s="4">
        <v>20</v>
      </c>
      <c r="G187" s="4">
        <v>26</v>
      </c>
      <c r="H187" s="4">
        <v>382</v>
      </c>
      <c r="I187" s="4">
        <v>37</v>
      </c>
      <c r="J187" s="5">
        <v>0.91</v>
      </c>
    </row>
    <row r="188" spans="2:10" x14ac:dyDescent="0.3">
      <c r="B188" s="3">
        <v>43651</v>
      </c>
      <c r="C188" s="4">
        <v>380485</v>
      </c>
      <c r="D188" s="5">
        <v>0.19</v>
      </c>
      <c r="E188" s="4">
        <v>40</v>
      </c>
      <c r="F188" s="4">
        <v>19</v>
      </c>
      <c r="G188" s="4">
        <v>27</v>
      </c>
      <c r="H188" s="4">
        <v>380</v>
      </c>
      <c r="I188" s="4">
        <v>34</v>
      </c>
      <c r="J188" s="5">
        <v>0.92</v>
      </c>
    </row>
    <row r="189" spans="2:10" x14ac:dyDescent="0.3">
      <c r="B189" s="3">
        <v>43652</v>
      </c>
      <c r="C189" s="4">
        <v>385998</v>
      </c>
      <c r="D189" s="5">
        <v>0.18</v>
      </c>
      <c r="E189" s="4">
        <v>35</v>
      </c>
      <c r="F189" s="4">
        <v>22</v>
      </c>
      <c r="G189" s="4">
        <v>26</v>
      </c>
      <c r="H189" s="4">
        <v>373</v>
      </c>
      <c r="I189" s="4">
        <v>39</v>
      </c>
      <c r="J189" s="5">
        <v>0.94</v>
      </c>
    </row>
    <row r="190" spans="2:10" x14ac:dyDescent="0.3">
      <c r="B190" s="3">
        <v>43653</v>
      </c>
      <c r="C190" s="4">
        <v>402638</v>
      </c>
      <c r="D190" s="5">
        <v>0.18</v>
      </c>
      <c r="E190" s="4">
        <v>32</v>
      </c>
      <c r="F190" s="4">
        <v>21</v>
      </c>
      <c r="G190" s="4">
        <v>28</v>
      </c>
      <c r="H190" s="4">
        <v>352</v>
      </c>
      <c r="I190" s="4">
        <v>32</v>
      </c>
      <c r="J190" s="5">
        <v>0.94</v>
      </c>
    </row>
    <row r="191" spans="2:10" x14ac:dyDescent="0.3">
      <c r="B191" s="3">
        <v>43654</v>
      </c>
      <c r="C191" s="4">
        <v>389876</v>
      </c>
      <c r="D191" s="5">
        <v>0.18</v>
      </c>
      <c r="E191" s="4">
        <v>40</v>
      </c>
      <c r="F191" s="4">
        <v>19</v>
      </c>
      <c r="G191" s="4">
        <v>28</v>
      </c>
      <c r="H191" s="4">
        <v>388</v>
      </c>
      <c r="I191" s="4">
        <v>34</v>
      </c>
      <c r="J191" s="5">
        <v>0.92</v>
      </c>
    </row>
    <row r="192" spans="2:10" x14ac:dyDescent="0.3">
      <c r="B192" s="3">
        <v>43655</v>
      </c>
      <c r="C192" s="4">
        <v>386858</v>
      </c>
      <c r="D192" s="5">
        <v>0.17</v>
      </c>
      <c r="E192" s="4">
        <v>39</v>
      </c>
      <c r="F192" s="4">
        <v>22</v>
      </c>
      <c r="G192" s="4">
        <v>27</v>
      </c>
      <c r="H192" s="4">
        <v>388</v>
      </c>
      <c r="I192" s="4">
        <v>32</v>
      </c>
      <c r="J192" s="5">
        <v>0.91</v>
      </c>
    </row>
    <row r="193" spans="2:10" x14ac:dyDescent="0.3">
      <c r="B193" s="3">
        <v>43656</v>
      </c>
      <c r="C193" s="4">
        <v>388864</v>
      </c>
      <c r="D193" s="5">
        <v>0.19</v>
      </c>
      <c r="E193" s="4">
        <v>40</v>
      </c>
      <c r="F193" s="4">
        <v>22</v>
      </c>
      <c r="G193" s="4">
        <v>29</v>
      </c>
      <c r="H193" s="4">
        <v>382</v>
      </c>
      <c r="I193" s="4">
        <v>35</v>
      </c>
      <c r="J193" s="5">
        <v>0.94</v>
      </c>
    </row>
    <row r="194" spans="2:10" x14ac:dyDescent="0.3">
      <c r="B194" s="3">
        <v>43657</v>
      </c>
      <c r="C194" s="4">
        <v>387491</v>
      </c>
      <c r="D194" s="5">
        <v>0.19</v>
      </c>
      <c r="E194" s="4">
        <v>32</v>
      </c>
      <c r="F194" s="4">
        <v>20</v>
      </c>
      <c r="G194" s="4">
        <v>27</v>
      </c>
      <c r="H194" s="4">
        <v>384</v>
      </c>
      <c r="I194" s="4">
        <v>38</v>
      </c>
      <c r="J194" s="5">
        <v>0.91</v>
      </c>
    </row>
    <row r="195" spans="2:10" x14ac:dyDescent="0.3">
      <c r="B195" s="3">
        <v>43658</v>
      </c>
      <c r="C195" s="4">
        <v>390416</v>
      </c>
      <c r="D195" s="5">
        <v>0.18</v>
      </c>
      <c r="E195" s="4">
        <v>37</v>
      </c>
      <c r="F195" s="4">
        <v>21</v>
      </c>
      <c r="G195" s="4">
        <v>27</v>
      </c>
      <c r="H195" s="4">
        <v>380</v>
      </c>
      <c r="I195" s="4">
        <v>33</v>
      </c>
      <c r="J195" s="5">
        <v>0.95</v>
      </c>
    </row>
    <row r="196" spans="2:10" x14ac:dyDescent="0.3">
      <c r="B196" s="3">
        <v>43659</v>
      </c>
      <c r="C196" s="4">
        <v>397033</v>
      </c>
      <c r="D196" s="5">
        <v>0.17</v>
      </c>
      <c r="E196" s="4">
        <v>34</v>
      </c>
      <c r="F196" s="4">
        <v>19</v>
      </c>
      <c r="G196" s="4">
        <v>27</v>
      </c>
      <c r="H196" s="4">
        <v>387</v>
      </c>
      <c r="I196" s="4">
        <v>34</v>
      </c>
      <c r="J196" s="5">
        <v>0.91</v>
      </c>
    </row>
    <row r="197" spans="2:10" x14ac:dyDescent="0.3">
      <c r="B197" s="3">
        <v>43660</v>
      </c>
      <c r="C197" s="4">
        <v>395422</v>
      </c>
      <c r="D197" s="5">
        <v>0.17</v>
      </c>
      <c r="E197" s="4">
        <v>38</v>
      </c>
      <c r="F197" s="4">
        <v>22</v>
      </c>
      <c r="G197" s="4">
        <v>26</v>
      </c>
      <c r="H197" s="4">
        <v>399</v>
      </c>
      <c r="I197" s="4">
        <v>35</v>
      </c>
      <c r="J197" s="5">
        <v>0.92</v>
      </c>
    </row>
    <row r="198" spans="2:10" x14ac:dyDescent="0.3">
      <c r="B198" s="3">
        <v>43661</v>
      </c>
      <c r="C198" s="4">
        <v>392725</v>
      </c>
      <c r="D198" s="5">
        <v>0.18</v>
      </c>
      <c r="E198" s="4">
        <v>39</v>
      </c>
      <c r="F198" s="4">
        <v>22</v>
      </c>
      <c r="G198" s="4">
        <v>27</v>
      </c>
      <c r="H198" s="4">
        <v>353</v>
      </c>
      <c r="I198" s="4">
        <v>32</v>
      </c>
      <c r="J198" s="5">
        <v>0.94</v>
      </c>
    </row>
    <row r="199" spans="2:10" x14ac:dyDescent="0.3">
      <c r="B199" s="3">
        <v>43662</v>
      </c>
      <c r="C199" s="4">
        <v>387617</v>
      </c>
      <c r="D199" s="5">
        <v>0.17</v>
      </c>
      <c r="E199" s="4">
        <v>38</v>
      </c>
      <c r="F199" s="4">
        <v>20</v>
      </c>
      <c r="G199" s="4">
        <v>30</v>
      </c>
      <c r="H199" s="4">
        <v>458</v>
      </c>
      <c r="I199" s="4">
        <v>40</v>
      </c>
      <c r="J199" s="5">
        <v>0.95</v>
      </c>
    </row>
    <row r="200" spans="2:10" x14ac:dyDescent="0.3">
      <c r="B200" s="3">
        <v>43663</v>
      </c>
      <c r="C200" s="4">
        <v>386795</v>
      </c>
      <c r="D200" s="5">
        <v>0.18</v>
      </c>
      <c r="E200" s="4">
        <v>30</v>
      </c>
      <c r="F200" s="4">
        <v>17</v>
      </c>
      <c r="G200" s="4">
        <v>29</v>
      </c>
      <c r="H200" s="4">
        <v>387</v>
      </c>
      <c r="I200" s="4">
        <v>36</v>
      </c>
      <c r="J200" s="5">
        <v>0.93</v>
      </c>
    </row>
    <row r="201" spans="2:10" x14ac:dyDescent="0.3">
      <c r="B201" s="3">
        <v>43664</v>
      </c>
      <c r="C201" s="4">
        <v>395874</v>
      </c>
      <c r="D201" s="5">
        <v>0.17</v>
      </c>
      <c r="E201" s="4">
        <v>36</v>
      </c>
      <c r="F201" s="4">
        <v>18</v>
      </c>
      <c r="G201" s="4">
        <v>29</v>
      </c>
      <c r="H201" s="4">
        <v>372</v>
      </c>
      <c r="I201" s="4">
        <v>37</v>
      </c>
      <c r="J201" s="5">
        <v>0.94</v>
      </c>
    </row>
    <row r="202" spans="2:10" x14ac:dyDescent="0.3">
      <c r="B202" s="3">
        <v>43665</v>
      </c>
      <c r="C202" s="4">
        <v>387761</v>
      </c>
      <c r="D202" s="5">
        <v>0.19</v>
      </c>
      <c r="E202" s="4">
        <v>32</v>
      </c>
      <c r="F202" s="4">
        <v>19</v>
      </c>
      <c r="G202" s="4">
        <v>30</v>
      </c>
      <c r="H202" s="4">
        <v>388</v>
      </c>
      <c r="I202" s="4">
        <v>40</v>
      </c>
      <c r="J202" s="5">
        <v>0.94</v>
      </c>
    </row>
    <row r="203" spans="2:10" x14ac:dyDescent="0.3">
      <c r="B203" s="3">
        <v>43666</v>
      </c>
      <c r="C203" s="4">
        <v>406137</v>
      </c>
      <c r="D203" s="5">
        <v>0.17</v>
      </c>
      <c r="E203" s="4">
        <v>34</v>
      </c>
      <c r="F203" s="4">
        <v>22</v>
      </c>
      <c r="G203" s="4">
        <v>30</v>
      </c>
      <c r="H203" s="4">
        <v>358</v>
      </c>
      <c r="I203" s="4">
        <v>37</v>
      </c>
      <c r="J203" s="5">
        <v>0.95</v>
      </c>
    </row>
    <row r="204" spans="2:10" x14ac:dyDescent="0.3">
      <c r="B204" s="3">
        <v>43667</v>
      </c>
      <c r="C204" s="4">
        <v>386278</v>
      </c>
      <c r="D204" s="5">
        <v>0.19</v>
      </c>
      <c r="E204" s="4">
        <v>35</v>
      </c>
      <c r="F204" s="4">
        <v>22</v>
      </c>
      <c r="G204" s="4">
        <v>28</v>
      </c>
      <c r="H204" s="4">
        <v>396</v>
      </c>
      <c r="I204" s="4">
        <v>34</v>
      </c>
      <c r="J204" s="5">
        <v>0.93</v>
      </c>
    </row>
    <row r="205" spans="2:10" x14ac:dyDescent="0.3">
      <c r="B205" s="3">
        <v>43668</v>
      </c>
      <c r="C205" s="4">
        <v>385427</v>
      </c>
      <c r="D205" s="5">
        <v>0.19</v>
      </c>
      <c r="E205" s="4">
        <v>33</v>
      </c>
      <c r="F205" s="4">
        <v>17</v>
      </c>
      <c r="G205" s="4">
        <v>28</v>
      </c>
      <c r="H205" s="4">
        <v>372</v>
      </c>
      <c r="I205" s="4">
        <v>32</v>
      </c>
      <c r="J205" s="5">
        <v>0.94</v>
      </c>
    </row>
    <row r="206" spans="2:10" x14ac:dyDescent="0.3">
      <c r="B206" s="3">
        <v>43669</v>
      </c>
      <c r="C206" s="4">
        <v>390237</v>
      </c>
      <c r="D206" s="5">
        <v>0.19</v>
      </c>
      <c r="E206" s="4">
        <v>32</v>
      </c>
      <c r="F206" s="4">
        <v>18</v>
      </c>
      <c r="G206" s="4">
        <v>25</v>
      </c>
      <c r="H206" s="4">
        <v>382</v>
      </c>
      <c r="I206" s="4">
        <v>35</v>
      </c>
      <c r="J206" s="5">
        <v>0.93</v>
      </c>
    </row>
    <row r="207" spans="2:10" x14ac:dyDescent="0.3">
      <c r="B207" s="3">
        <v>43670</v>
      </c>
      <c r="C207" s="4">
        <v>393045</v>
      </c>
      <c r="D207" s="5">
        <v>0.19</v>
      </c>
      <c r="E207" s="4">
        <v>39</v>
      </c>
      <c r="F207" s="4">
        <v>22</v>
      </c>
      <c r="G207" s="4">
        <v>29</v>
      </c>
      <c r="H207" s="4">
        <v>360</v>
      </c>
      <c r="I207" s="4">
        <v>31</v>
      </c>
      <c r="J207" s="5">
        <v>0.93</v>
      </c>
    </row>
    <row r="208" spans="2:10" x14ac:dyDescent="0.3">
      <c r="B208" s="3">
        <v>43671</v>
      </c>
      <c r="C208" s="4">
        <v>392465</v>
      </c>
      <c r="D208" s="5">
        <v>0.19</v>
      </c>
      <c r="E208" s="4">
        <v>31</v>
      </c>
      <c r="F208" s="4">
        <v>21</v>
      </c>
      <c r="G208" s="4">
        <v>27</v>
      </c>
      <c r="H208" s="4">
        <v>373</v>
      </c>
      <c r="I208" s="4">
        <v>37</v>
      </c>
      <c r="J208" s="5">
        <v>0.94</v>
      </c>
    </row>
    <row r="209" spans="2:10" x14ac:dyDescent="0.3">
      <c r="B209" s="3">
        <v>43672</v>
      </c>
      <c r="C209" s="4">
        <v>401514</v>
      </c>
      <c r="D209" s="5">
        <v>0.19</v>
      </c>
      <c r="E209" s="4">
        <v>32</v>
      </c>
      <c r="F209" s="4">
        <v>17</v>
      </c>
      <c r="G209" s="4">
        <v>25</v>
      </c>
      <c r="H209" s="4">
        <v>388</v>
      </c>
      <c r="I209" s="4">
        <v>39</v>
      </c>
      <c r="J209" s="5">
        <v>0.91</v>
      </c>
    </row>
    <row r="210" spans="2:10" x14ac:dyDescent="0.3">
      <c r="B210" s="3">
        <v>43673</v>
      </c>
      <c r="C210" s="4">
        <v>392433</v>
      </c>
      <c r="D210" s="5">
        <v>0.17</v>
      </c>
      <c r="E210" s="4">
        <v>38</v>
      </c>
      <c r="F210" s="4">
        <v>19</v>
      </c>
      <c r="G210" s="4">
        <v>29</v>
      </c>
      <c r="H210" s="4">
        <v>382</v>
      </c>
      <c r="I210" s="4">
        <v>32</v>
      </c>
      <c r="J210" s="5">
        <v>0.95</v>
      </c>
    </row>
    <row r="211" spans="2:10" x14ac:dyDescent="0.3">
      <c r="B211" s="3">
        <v>43674</v>
      </c>
      <c r="C211" s="4">
        <v>395692</v>
      </c>
      <c r="D211" s="5">
        <v>0.17</v>
      </c>
      <c r="E211" s="4">
        <v>40</v>
      </c>
      <c r="F211" s="4">
        <v>18</v>
      </c>
      <c r="G211" s="4">
        <v>26</v>
      </c>
      <c r="H211" s="4">
        <v>375</v>
      </c>
      <c r="I211" s="4">
        <v>31</v>
      </c>
      <c r="J211" s="5">
        <v>0.91</v>
      </c>
    </row>
    <row r="212" spans="2:10" x14ac:dyDescent="0.3">
      <c r="B212" s="3">
        <v>43675</v>
      </c>
      <c r="C212" s="4">
        <v>391474</v>
      </c>
      <c r="D212" s="5">
        <v>0.17</v>
      </c>
      <c r="E212" s="4">
        <v>35</v>
      </c>
      <c r="F212" s="4">
        <v>22</v>
      </c>
      <c r="G212" s="4">
        <v>25</v>
      </c>
      <c r="H212" s="4">
        <v>388</v>
      </c>
      <c r="I212" s="4">
        <v>38</v>
      </c>
      <c r="J212" s="5">
        <v>0.92</v>
      </c>
    </row>
    <row r="213" spans="2:10" x14ac:dyDescent="0.3">
      <c r="B213" s="3">
        <v>43676</v>
      </c>
      <c r="C213" s="4">
        <v>399345</v>
      </c>
      <c r="D213" s="5">
        <v>0.19</v>
      </c>
      <c r="E213" s="4">
        <v>34</v>
      </c>
      <c r="F213" s="4">
        <v>18</v>
      </c>
      <c r="G213" s="4">
        <v>29</v>
      </c>
      <c r="H213" s="4">
        <v>365</v>
      </c>
      <c r="I213" s="4">
        <v>39</v>
      </c>
      <c r="J213" s="5">
        <v>0.92</v>
      </c>
    </row>
    <row r="214" spans="2:10" x14ac:dyDescent="0.3">
      <c r="B214" s="3">
        <v>43677</v>
      </c>
      <c r="C214" s="4">
        <v>390149</v>
      </c>
      <c r="D214" s="5">
        <v>0.17</v>
      </c>
      <c r="E214" s="4">
        <v>33</v>
      </c>
      <c r="F214" s="4">
        <v>18</v>
      </c>
      <c r="G214" s="4">
        <v>29</v>
      </c>
      <c r="H214" s="4">
        <v>365</v>
      </c>
      <c r="I214" s="4">
        <v>39</v>
      </c>
      <c r="J214" s="5">
        <v>0.95</v>
      </c>
    </row>
    <row r="215" spans="2:10" x14ac:dyDescent="0.3">
      <c r="B215" s="3">
        <v>43678</v>
      </c>
      <c r="C215" s="4">
        <v>386768</v>
      </c>
      <c r="D215" s="5">
        <v>0.19</v>
      </c>
      <c r="E215" s="4">
        <v>32</v>
      </c>
      <c r="F215" s="4">
        <v>20</v>
      </c>
      <c r="G215" s="4">
        <v>25</v>
      </c>
      <c r="H215" s="4">
        <v>384</v>
      </c>
      <c r="I215" s="4">
        <v>37</v>
      </c>
      <c r="J215" s="5">
        <v>0.94</v>
      </c>
    </row>
    <row r="216" spans="2:10" x14ac:dyDescent="0.3">
      <c r="B216" s="3">
        <v>43679</v>
      </c>
      <c r="C216" s="4">
        <v>387112</v>
      </c>
      <c r="D216" s="5">
        <v>0.17</v>
      </c>
      <c r="E216" s="4">
        <v>37</v>
      </c>
      <c r="F216" s="4">
        <v>21</v>
      </c>
      <c r="G216" s="4">
        <v>26</v>
      </c>
      <c r="H216" s="4">
        <v>384</v>
      </c>
      <c r="I216" s="4">
        <v>37</v>
      </c>
      <c r="J216" s="5">
        <v>0.93</v>
      </c>
    </row>
    <row r="217" spans="2:10" x14ac:dyDescent="0.3">
      <c r="B217" s="3">
        <v>43680</v>
      </c>
      <c r="C217" s="4">
        <v>409781</v>
      </c>
      <c r="D217" s="5">
        <v>0.19</v>
      </c>
      <c r="E217" s="4">
        <v>30</v>
      </c>
      <c r="F217" s="4">
        <v>19</v>
      </c>
      <c r="G217" s="4">
        <v>27</v>
      </c>
      <c r="H217" s="4">
        <v>358</v>
      </c>
      <c r="I217" s="4">
        <v>31</v>
      </c>
      <c r="J217" s="5">
        <v>0.92</v>
      </c>
    </row>
    <row r="218" spans="2:10" x14ac:dyDescent="0.3">
      <c r="B218" s="3">
        <v>43681</v>
      </c>
      <c r="C218" s="4">
        <v>388262</v>
      </c>
      <c r="D218" s="5">
        <v>0.18</v>
      </c>
      <c r="E218" s="4">
        <v>35</v>
      </c>
      <c r="F218" s="4">
        <v>22</v>
      </c>
      <c r="G218" s="4">
        <v>30</v>
      </c>
      <c r="H218" s="4">
        <v>369</v>
      </c>
      <c r="I218" s="4">
        <v>39</v>
      </c>
      <c r="J218" s="5">
        <v>0.95</v>
      </c>
    </row>
    <row r="219" spans="2:10" x14ac:dyDescent="0.3">
      <c r="B219" s="3">
        <v>43682</v>
      </c>
      <c r="C219" s="4">
        <v>403716</v>
      </c>
      <c r="D219" s="5">
        <v>0.17</v>
      </c>
      <c r="E219" s="4">
        <v>39</v>
      </c>
      <c r="F219" s="4">
        <v>22</v>
      </c>
      <c r="G219" s="4">
        <v>25</v>
      </c>
      <c r="H219" s="4">
        <v>389</v>
      </c>
      <c r="I219" s="4">
        <v>36</v>
      </c>
      <c r="J219" s="5">
        <v>0.92</v>
      </c>
    </row>
    <row r="220" spans="2:10" x14ac:dyDescent="0.3">
      <c r="B220" s="3">
        <v>43683</v>
      </c>
      <c r="C220" s="4">
        <v>398247</v>
      </c>
      <c r="D220" s="5">
        <v>0.17</v>
      </c>
      <c r="E220" s="4">
        <v>31</v>
      </c>
      <c r="F220" s="4">
        <v>18</v>
      </c>
      <c r="G220" s="4">
        <v>29</v>
      </c>
      <c r="H220" s="4">
        <v>398</v>
      </c>
      <c r="I220" s="4">
        <v>32</v>
      </c>
      <c r="J220" s="5">
        <v>0.95</v>
      </c>
    </row>
    <row r="221" spans="2:10" x14ac:dyDescent="0.3">
      <c r="B221" s="3">
        <v>43684</v>
      </c>
      <c r="C221" s="4">
        <v>395396</v>
      </c>
      <c r="D221" s="5">
        <v>0.19</v>
      </c>
      <c r="E221" s="4">
        <v>34</v>
      </c>
      <c r="F221" s="4">
        <v>22</v>
      </c>
      <c r="G221" s="4">
        <v>29</v>
      </c>
      <c r="H221" s="4">
        <v>366</v>
      </c>
      <c r="I221" s="4">
        <v>37</v>
      </c>
      <c r="J221" s="5">
        <v>0.91</v>
      </c>
    </row>
    <row r="222" spans="2:10" x14ac:dyDescent="0.3">
      <c r="B222" s="3">
        <v>43685</v>
      </c>
      <c r="C222" s="4">
        <v>395163</v>
      </c>
      <c r="D222" s="5">
        <v>0.18</v>
      </c>
      <c r="E222" s="4">
        <v>32</v>
      </c>
      <c r="F222" s="4">
        <v>17</v>
      </c>
      <c r="G222" s="4">
        <v>29</v>
      </c>
      <c r="H222" s="4">
        <v>367</v>
      </c>
      <c r="I222" s="4">
        <v>37</v>
      </c>
      <c r="J222" s="5">
        <v>0.92</v>
      </c>
    </row>
    <row r="223" spans="2:10" x14ac:dyDescent="0.3">
      <c r="B223" s="3">
        <v>43686</v>
      </c>
      <c r="C223" s="4">
        <v>402090</v>
      </c>
      <c r="D223" s="5">
        <v>0.17</v>
      </c>
      <c r="E223" s="4">
        <v>32</v>
      </c>
      <c r="F223" s="4">
        <v>21</v>
      </c>
      <c r="G223" s="4">
        <v>30</v>
      </c>
      <c r="H223" s="4">
        <v>353</v>
      </c>
      <c r="I223" s="4">
        <v>34</v>
      </c>
      <c r="J223" s="5">
        <v>0.93</v>
      </c>
    </row>
    <row r="224" spans="2:10" x14ac:dyDescent="0.3">
      <c r="B224" s="3">
        <v>43687</v>
      </c>
      <c r="C224" s="4">
        <v>398762</v>
      </c>
      <c r="D224" s="5">
        <v>0.19</v>
      </c>
      <c r="E224" s="4">
        <v>30</v>
      </c>
      <c r="F224" s="4">
        <v>22</v>
      </c>
      <c r="G224" s="4">
        <v>27</v>
      </c>
      <c r="H224" s="4">
        <v>352</v>
      </c>
      <c r="I224" s="4">
        <v>30</v>
      </c>
      <c r="J224" s="5">
        <v>0.93</v>
      </c>
    </row>
    <row r="225" spans="2:10" x14ac:dyDescent="0.3">
      <c r="B225" s="3">
        <v>43688</v>
      </c>
      <c r="C225" s="4">
        <v>383675</v>
      </c>
      <c r="D225" s="5">
        <v>0.19</v>
      </c>
      <c r="E225" s="4">
        <v>34</v>
      </c>
      <c r="F225" s="4">
        <v>29</v>
      </c>
      <c r="G225" s="4">
        <v>27</v>
      </c>
      <c r="H225" s="4">
        <v>396</v>
      </c>
      <c r="I225" s="4">
        <v>31</v>
      </c>
      <c r="J225" s="5">
        <v>0.95</v>
      </c>
    </row>
    <row r="226" spans="2:10" x14ac:dyDescent="0.3">
      <c r="B226" s="3">
        <v>43689</v>
      </c>
      <c r="C226" s="4">
        <v>390603</v>
      </c>
      <c r="D226" s="5">
        <v>0.18</v>
      </c>
      <c r="E226" s="4">
        <v>36</v>
      </c>
      <c r="F226" s="4">
        <v>21</v>
      </c>
      <c r="G226" s="4">
        <v>30</v>
      </c>
      <c r="H226" s="4">
        <v>382</v>
      </c>
      <c r="I226" s="4">
        <v>37</v>
      </c>
      <c r="J226" s="5">
        <v>0.91</v>
      </c>
    </row>
    <row r="227" spans="2:10" x14ac:dyDescent="0.3">
      <c r="B227" s="3">
        <v>43690</v>
      </c>
      <c r="C227" s="4">
        <v>400629</v>
      </c>
      <c r="D227" s="5">
        <v>0.19</v>
      </c>
      <c r="E227" s="4">
        <v>30</v>
      </c>
      <c r="F227" s="4">
        <v>19</v>
      </c>
      <c r="G227" s="4">
        <v>25</v>
      </c>
      <c r="H227" s="4">
        <v>382</v>
      </c>
      <c r="I227" s="4">
        <v>32</v>
      </c>
      <c r="J227" s="5">
        <v>0.93</v>
      </c>
    </row>
    <row r="228" spans="2:10" x14ac:dyDescent="0.3">
      <c r="B228" s="3">
        <v>43691</v>
      </c>
      <c r="C228" s="4">
        <v>398528</v>
      </c>
      <c r="D228" s="5">
        <v>0.17</v>
      </c>
      <c r="E228" s="4">
        <v>32</v>
      </c>
      <c r="F228" s="4">
        <v>17</v>
      </c>
      <c r="G228" s="4">
        <v>25</v>
      </c>
      <c r="H228" s="4">
        <v>372</v>
      </c>
      <c r="I228" s="4">
        <v>40</v>
      </c>
      <c r="J228" s="5">
        <v>0.91</v>
      </c>
    </row>
    <row r="229" spans="2:10" x14ac:dyDescent="0.3">
      <c r="B229" s="3">
        <v>43692</v>
      </c>
      <c r="C229" s="4">
        <v>384154</v>
      </c>
      <c r="D229" s="5">
        <v>0.17</v>
      </c>
      <c r="E229" s="4">
        <v>36</v>
      </c>
      <c r="F229" s="4">
        <v>21</v>
      </c>
      <c r="G229" s="4">
        <v>28</v>
      </c>
      <c r="H229" s="4">
        <v>362</v>
      </c>
      <c r="I229" s="4">
        <v>30</v>
      </c>
      <c r="J229" s="5">
        <v>0.92</v>
      </c>
    </row>
    <row r="230" spans="2:10" x14ac:dyDescent="0.3">
      <c r="B230" s="3">
        <v>43693</v>
      </c>
      <c r="C230" s="4">
        <v>405920</v>
      </c>
      <c r="D230" s="5">
        <v>0.19</v>
      </c>
      <c r="E230" s="4">
        <v>35</v>
      </c>
      <c r="F230" s="4">
        <v>17</v>
      </c>
      <c r="G230" s="4">
        <v>29</v>
      </c>
      <c r="H230" s="4">
        <v>351</v>
      </c>
      <c r="I230" s="4">
        <v>40</v>
      </c>
      <c r="J230" s="5">
        <v>0.95</v>
      </c>
    </row>
    <row r="231" spans="2:10" x14ac:dyDescent="0.3">
      <c r="B231" s="3">
        <v>43694</v>
      </c>
      <c r="C231" s="4">
        <v>408856</v>
      </c>
      <c r="D231" s="5">
        <v>0.17</v>
      </c>
      <c r="E231" s="4">
        <v>35</v>
      </c>
      <c r="F231" s="4">
        <v>17</v>
      </c>
      <c r="G231" s="4">
        <v>29</v>
      </c>
      <c r="H231" s="4">
        <v>371</v>
      </c>
      <c r="I231" s="4">
        <v>39</v>
      </c>
      <c r="J231" s="5">
        <v>0.94</v>
      </c>
    </row>
    <row r="232" spans="2:10" x14ac:dyDescent="0.3">
      <c r="B232" s="3">
        <v>43695</v>
      </c>
      <c r="C232" s="4">
        <v>390612</v>
      </c>
      <c r="D232" s="5">
        <v>0.17</v>
      </c>
      <c r="E232" s="4">
        <v>38</v>
      </c>
      <c r="F232" s="4">
        <v>20</v>
      </c>
      <c r="G232" s="4">
        <v>30</v>
      </c>
      <c r="H232" s="4">
        <v>380</v>
      </c>
      <c r="I232" s="4">
        <v>40</v>
      </c>
      <c r="J232" s="5">
        <v>0.94</v>
      </c>
    </row>
    <row r="233" spans="2:10" x14ac:dyDescent="0.3">
      <c r="B233" s="3">
        <v>43696</v>
      </c>
      <c r="C233" s="4">
        <v>408028</v>
      </c>
      <c r="D233" s="5">
        <v>0.18</v>
      </c>
      <c r="E233" s="4">
        <v>35</v>
      </c>
      <c r="F233" s="4">
        <v>20</v>
      </c>
      <c r="G233" s="4">
        <v>30</v>
      </c>
      <c r="H233" s="4">
        <v>388</v>
      </c>
      <c r="I233" s="4">
        <v>32</v>
      </c>
      <c r="J233" s="5">
        <v>0.93</v>
      </c>
    </row>
    <row r="234" spans="2:10" x14ac:dyDescent="0.3">
      <c r="B234" s="3">
        <v>43697</v>
      </c>
      <c r="C234" s="4">
        <v>383876</v>
      </c>
      <c r="D234" s="5">
        <v>0.18</v>
      </c>
      <c r="E234" s="4">
        <v>35</v>
      </c>
      <c r="F234" s="4">
        <v>22</v>
      </c>
      <c r="G234" s="4">
        <v>30</v>
      </c>
      <c r="H234" s="4">
        <v>351</v>
      </c>
      <c r="I234" s="4">
        <v>38</v>
      </c>
      <c r="J234" s="5">
        <v>0.92</v>
      </c>
    </row>
    <row r="235" spans="2:10" x14ac:dyDescent="0.3">
      <c r="B235" s="3">
        <v>43698</v>
      </c>
      <c r="C235" s="4">
        <v>390911</v>
      </c>
      <c r="D235" s="5">
        <v>0.19</v>
      </c>
      <c r="E235" s="4">
        <v>36</v>
      </c>
      <c r="F235" s="4">
        <v>18</v>
      </c>
      <c r="G235" s="4">
        <v>28</v>
      </c>
      <c r="H235" s="4">
        <v>382</v>
      </c>
      <c r="I235" s="4">
        <v>32</v>
      </c>
      <c r="J235" s="5">
        <v>0.93</v>
      </c>
    </row>
    <row r="236" spans="2:10" x14ac:dyDescent="0.3">
      <c r="B236" s="3">
        <v>43699</v>
      </c>
      <c r="C236" s="4">
        <v>382072</v>
      </c>
      <c r="D236" s="5">
        <v>0.19</v>
      </c>
      <c r="E236" s="4">
        <v>36</v>
      </c>
      <c r="F236" s="4">
        <v>18</v>
      </c>
      <c r="G236" s="4">
        <v>29</v>
      </c>
      <c r="H236" s="4">
        <v>395</v>
      </c>
      <c r="I236" s="4">
        <v>37</v>
      </c>
      <c r="J236" s="5">
        <v>0.95</v>
      </c>
    </row>
    <row r="237" spans="2:10" x14ac:dyDescent="0.3">
      <c r="B237" s="3">
        <v>43700</v>
      </c>
      <c r="C237" s="4">
        <v>403634</v>
      </c>
      <c r="D237" s="5">
        <v>0.19</v>
      </c>
      <c r="E237" s="4">
        <v>39</v>
      </c>
      <c r="F237" s="4">
        <v>21</v>
      </c>
      <c r="G237" s="4">
        <v>27</v>
      </c>
      <c r="H237" s="4">
        <v>352</v>
      </c>
      <c r="I237" s="4">
        <v>34</v>
      </c>
      <c r="J237" s="5">
        <v>0.93</v>
      </c>
    </row>
    <row r="238" spans="2:10" x14ac:dyDescent="0.3">
      <c r="B238" s="3">
        <v>43701</v>
      </c>
      <c r="C238" s="4">
        <v>380313</v>
      </c>
      <c r="D238" s="5">
        <v>0.19</v>
      </c>
      <c r="E238" s="4">
        <v>36</v>
      </c>
      <c r="F238" s="4">
        <v>18</v>
      </c>
      <c r="G238" s="4">
        <v>29</v>
      </c>
      <c r="H238" s="4">
        <v>377</v>
      </c>
      <c r="I238" s="4">
        <v>31</v>
      </c>
      <c r="J238" s="5">
        <v>0.94</v>
      </c>
    </row>
    <row r="239" spans="2:10" x14ac:dyDescent="0.3">
      <c r="B239" s="3">
        <v>43702</v>
      </c>
      <c r="C239" s="4">
        <v>388418</v>
      </c>
      <c r="D239" s="5">
        <v>0.19</v>
      </c>
      <c r="E239" s="4">
        <v>31</v>
      </c>
      <c r="F239" s="4">
        <v>18</v>
      </c>
      <c r="G239" s="4">
        <v>27</v>
      </c>
      <c r="H239" s="4">
        <v>367</v>
      </c>
      <c r="I239" s="4">
        <v>33</v>
      </c>
      <c r="J239" s="5">
        <v>0.95</v>
      </c>
    </row>
    <row r="240" spans="2:10" x14ac:dyDescent="0.3">
      <c r="B240" s="3">
        <v>43703</v>
      </c>
      <c r="C240" s="4">
        <v>392670</v>
      </c>
      <c r="D240" s="5">
        <v>0.17</v>
      </c>
      <c r="E240" s="4">
        <v>32</v>
      </c>
      <c r="F240" s="4">
        <v>20</v>
      </c>
      <c r="G240" s="4">
        <v>30</v>
      </c>
      <c r="H240" s="4">
        <v>369</v>
      </c>
      <c r="I240" s="4">
        <v>30</v>
      </c>
      <c r="J240" s="5">
        <v>0.94</v>
      </c>
    </row>
    <row r="241" spans="2:10" x14ac:dyDescent="0.3">
      <c r="B241" s="3">
        <v>43704</v>
      </c>
      <c r="C241" s="4">
        <v>405258</v>
      </c>
      <c r="D241" s="5">
        <v>0.19</v>
      </c>
      <c r="E241" s="4">
        <v>39</v>
      </c>
      <c r="F241" s="4">
        <v>22</v>
      </c>
      <c r="G241" s="4">
        <v>29</v>
      </c>
      <c r="H241" s="4">
        <v>361</v>
      </c>
      <c r="I241" s="4">
        <v>37</v>
      </c>
      <c r="J241" s="5">
        <v>0.94</v>
      </c>
    </row>
    <row r="242" spans="2:10" x14ac:dyDescent="0.3">
      <c r="B242" s="3">
        <v>43705</v>
      </c>
      <c r="C242" s="4">
        <v>400562</v>
      </c>
      <c r="D242" s="5">
        <v>0.19</v>
      </c>
      <c r="E242" s="4">
        <v>31</v>
      </c>
      <c r="F242" s="4">
        <v>19</v>
      </c>
      <c r="G242" s="4">
        <v>28</v>
      </c>
      <c r="H242" s="4">
        <v>382</v>
      </c>
      <c r="I242" s="4">
        <v>40</v>
      </c>
      <c r="J242" s="5">
        <v>0.95</v>
      </c>
    </row>
    <row r="243" spans="2:10" x14ac:dyDescent="0.3">
      <c r="B243" s="3">
        <v>43706</v>
      </c>
      <c r="C243" s="4">
        <v>386473</v>
      </c>
      <c r="D243" s="5">
        <v>0.17</v>
      </c>
      <c r="E243" s="4">
        <v>35</v>
      </c>
      <c r="F243" s="4">
        <v>22</v>
      </c>
      <c r="G243" s="4">
        <v>29</v>
      </c>
      <c r="H243" s="4">
        <v>362</v>
      </c>
      <c r="I243" s="4">
        <v>31</v>
      </c>
      <c r="J243" s="5">
        <v>0.92</v>
      </c>
    </row>
    <row r="244" spans="2:10" x14ac:dyDescent="0.3">
      <c r="B244" s="3">
        <v>43707</v>
      </c>
      <c r="C244" s="4">
        <v>382326</v>
      </c>
      <c r="D244" s="5">
        <v>0.19</v>
      </c>
      <c r="E244" s="4">
        <v>30</v>
      </c>
      <c r="F244" s="4">
        <v>20</v>
      </c>
      <c r="G244" s="4">
        <v>27</v>
      </c>
      <c r="H244" s="4">
        <v>389</v>
      </c>
      <c r="I244" s="4">
        <v>33</v>
      </c>
      <c r="J244" s="5">
        <v>0.91</v>
      </c>
    </row>
    <row r="245" spans="2:10" x14ac:dyDescent="0.3">
      <c r="B245" s="3">
        <v>43708</v>
      </c>
      <c r="C245" s="4">
        <v>391845</v>
      </c>
      <c r="D245" s="5">
        <v>0.19</v>
      </c>
      <c r="E245" s="4">
        <v>38</v>
      </c>
      <c r="F245" s="4">
        <v>19</v>
      </c>
      <c r="G245" s="4">
        <v>26</v>
      </c>
      <c r="H245" s="4">
        <v>372</v>
      </c>
      <c r="I245" s="4">
        <v>31</v>
      </c>
      <c r="J245" s="5">
        <v>0.95</v>
      </c>
    </row>
    <row r="246" spans="2:10" x14ac:dyDescent="0.3">
      <c r="B246" s="3">
        <v>43709</v>
      </c>
      <c r="C246" s="4">
        <v>407821</v>
      </c>
      <c r="D246" s="5">
        <v>0.18</v>
      </c>
      <c r="E246" s="4">
        <v>35</v>
      </c>
      <c r="F246" s="4">
        <v>22</v>
      </c>
      <c r="G246" s="4">
        <v>29</v>
      </c>
      <c r="H246" s="4">
        <v>385</v>
      </c>
      <c r="I246" s="4">
        <v>31</v>
      </c>
      <c r="J246" s="5">
        <v>0.94</v>
      </c>
    </row>
    <row r="247" spans="2:10" x14ac:dyDescent="0.3">
      <c r="B247" s="3">
        <v>43710</v>
      </c>
      <c r="C247" s="4">
        <v>389944</v>
      </c>
      <c r="D247" s="5">
        <v>0.17</v>
      </c>
      <c r="E247" s="4">
        <v>31</v>
      </c>
      <c r="F247" s="4">
        <v>22</v>
      </c>
      <c r="G247" s="4">
        <v>28</v>
      </c>
      <c r="H247" s="4">
        <v>364</v>
      </c>
      <c r="I247" s="4">
        <v>32</v>
      </c>
      <c r="J247" s="5">
        <v>0.92</v>
      </c>
    </row>
    <row r="248" spans="2:10" x14ac:dyDescent="0.3">
      <c r="B248" s="3">
        <v>43711</v>
      </c>
      <c r="C248" s="4">
        <v>402082</v>
      </c>
      <c r="D248" s="5">
        <v>0.18</v>
      </c>
      <c r="E248" s="4">
        <v>38</v>
      </c>
      <c r="F248" s="4">
        <v>17</v>
      </c>
      <c r="G248" s="4">
        <v>30</v>
      </c>
      <c r="H248" s="4">
        <v>351</v>
      </c>
      <c r="I248" s="4">
        <v>32</v>
      </c>
      <c r="J248" s="5">
        <v>0.95</v>
      </c>
    </row>
    <row r="249" spans="2:10" x14ac:dyDescent="0.3">
      <c r="B249" s="3">
        <v>43712</v>
      </c>
      <c r="C249" s="4">
        <v>384229</v>
      </c>
      <c r="D249" s="5">
        <v>0.19</v>
      </c>
      <c r="E249" s="4">
        <v>39</v>
      </c>
      <c r="F249" s="4">
        <v>20</v>
      </c>
      <c r="G249" s="4">
        <v>26</v>
      </c>
      <c r="H249" s="4">
        <v>361</v>
      </c>
      <c r="I249" s="4">
        <v>34</v>
      </c>
      <c r="J249" s="5">
        <v>0.93</v>
      </c>
    </row>
    <row r="250" spans="2:10" x14ac:dyDescent="0.3">
      <c r="B250" s="3">
        <v>43713</v>
      </c>
      <c r="C250" s="4">
        <v>386978</v>
      </c>
      <c r="D250" s="5">
        <v>0.17</v>
      </c>
      <c r="E250" s="4">
        <v>32</v>
      </c>
      <c r="F250" s="4">
        <v>22</v>
      </c>
      <c r="G250" s="4">
        <v>26</v>
      </c>
      <c r="H250" s="4">
        <v>368</v>
      </c>
      <c r="I250" s="4">
        <v>31</v>
      </c>
      <c r="J250" s="5">
        <v>0.93</v>
      </c>
    </row>
    <row r="251" spans="2:10" x14ac:dyDescent="0.3">
      <c r="B251" s="3">
        <v>43714</v>
      </c>
      <c r="C251" s="4">
        <v>396745</v>
      </c>
      <c r="D251" s="5">
        <v>0.18</v>
      </c>
      <c r="E251" s="4">
        <v>33</v>
      </c>
      <c r="F251" s="4">
        <v>17</v>
      </c>
      <c r="G251" s="4">
        <v>30</v>
      </c>
      <c r="H251" s="4">
        <v>377</v>
      </c>
      <c r="I251" s="4">
        <v>34</v>
      </c>
      <c r="J251" s="5">
        <v>0.92</v>
      </c>
    </row>
    <row r="252" spans="2:10" x14ac:dyDescent="0.3">
      <c r="B252" s="3">
        <v>43715</v>
      </c>
      <c r="C252" s="4">
        <v>407003</v>
      </c>
      <c r="D252" s="5">
        <v>0.17</v>
      </c>
      <c r="E252" s="4">
        <v>34</v>
      </c>
      <c r="F252" s="4">
        <v>18</v>
      </c>
      <c r="G252" s="4">
        <v>26</v>
      </c>
      <c r="H252" s="4">
        <v>385</v>
      </c>
      <c r="I252" s="4">
        <v>37</v>
      </c>
      <c r="J252" s="5">
        <v>0.95</v>
      </c>
    </row>
    <row r="253" spans="2:10" x14ac:dyDescent="0.3">
      <c r="B253" s="3">
        <v>43716</v>
      </c>
      <c r="C253" s="4">
        <v>385901</v>
      </c>
      <c r="D253" s="5">
        <v>0.18</v>
      </c>
      <c r="E253" s="4">
        <v>35</v>
      </c>
      <c r="F253" s="4">
        <v>18</v>
      </c>
      <c r="G253" s="4">
        <v>30</v>
      </c>
      <c r="H253" s="4">
        <v>382</v>
      </c>
      <c r="I253" s="4">
        <v>34</v>
      </c>
      <c r="J253" s="5">
        <v>0.91</v>
      </c>
    </row>
    <row r="254" spans="2:10" x14ac:dyDescent="0.3">
      <c r="B254" s="3">
        <v>43717</v>
      </c>
      <c r="C254" s="4">
        <v>407716</v>
      </c>
      <c r="D254" s="5">
        <v>0.18</v>
      </c>
      <c r="E254" s="4">
        <v>35</v>
      </c>
      <c r="F254" s="4">
        <v>21</v>
      </c>
      <c r="G254" s="4">
        <v>26</v>
      </c>
      <c r="H254" s="4">
        <v>370</v>
      </c>
      <c r="I254" s="4">
        <v>38</v>
      </c>
      <c r="J254" s="5">
        <v>0.94</v>
      </c>
    </row>
    <row r="255" spans="2:10" x14ac:dyDescent="0.3">
      <c r="B255" s="3">
        <v>43718</v>
      </c>
      <c r="C255" s="4">
        <v>397777</v>
      </c>
      <c r="D255" s="5">
        <v>0.18</v>
      </c>
      <c r="E255" s="4">
        <v>35</v>
      </c>
      <c r="F255" s="4">
        <v>18</v>
      </c>
      <c r="G255" s="4">
        <v>27</v>
      </c>
      <c r="H255" s="4">
        <v>399</v>
      </c>
      <c r="I255" s="4">
        <v>37</v>
      </c>
      <c r="J255" s="5">
        <v>0.91</v>
      </c>
    </row>
    <row r="256" spans="2:10" x14ac:dyDescent="0.3">
      <c r="B256" s="3">
        <v>43719</v>
      </c>
      <c r="C256" s="4">
        <v>393437</v>
      </c>
      <c r="D256" s="5">
        <v>0.18</v>
      </c>
      <c r="E256" s="4">
        <v>40</v>
      </c>
      <c r="F256" s="4">
        <v>17</v>
      </c>
      <c r="G256" s="4">
        <v>26</v>
      </c>
      <c r="H256" s="4">
        <v>387</v>
      </c>
      <c r="I256" s="4">
        <v>31</v>
      </c>
      <c r="J256" s="5">
        <v>0.94</v>
      </c>
    </row>
    <row r="257" spans="2:10" x14ac:dyDescent="0.3">
      <c r="B257" s="3">
        <v>43720</v>
      </c>
      <c r="C257" s="4">
        <v>406634</v>
      </c>
      <c r="D257" s="5">
        <v>0.18</v>
      </c>
      <c r="E257" s="4">
        <v>34</v>
      </c>
      <c r="F257" s="4">
        <v>20</v>
      </c>
      <c r="G257" s="4">
        <v>25</v>
      </c>
      <c r="H257" s="4">
        <v>368</v>
      </c>
      <c r="I257" s="4">
        <v>36</v>
      </c>
      <c r="J257" s="5">
        <v>0.91</v>
      </c>
    </row>
    <row r="258" spans="2:10" x14ac:dyDescent="0.3">
      <c r="B258" s="3">
        <v>43721</v>
      </c>
      <c r="C258" s="4">
        <v>392550</v>
      </c>
      <c r="D258" s="5">
        <v>0.19</v>
      </c>
      <c r="E258" s="4">
        <v>30</v>
      </c>
      <c r="F258" s="4">
        <v>19</v>
      </c>
      <c r="G258" s="4">
        <v>29</v>
      </c>
      <c r="H258" s="4">
        <v>384</v>
      </c>
      <c r="I258" s="4">
        <v>32</v>
      </c>
      <c r="J258" s="5">
        <v>0.92</v>
      </c>
    </row>
    <row r="259" spans="2:10" x14ac:dyDescent="0.3">
      <c r="B259" s="3">
        <v>43722</v>
      </c>
      <c r="C259" s="4">
        <v>406604</v>
      </c>
      <c r="D259" s="5">
        <v>0.17</v>
      </c>
      <c r="E259" s="4">
        <v>64</v>
      </c>
      <c r="F259" s="4">
        <v>22</v>
      </c>
      <c r="G259" s="4">
        <v>30</v>
      </c>
      <c r="H259" s="4">
        <v>378</v>
      </c>
      <c r="I259" s="4">
        <v>35</v>
      </c>
      <c r="J259" s="5">
        <v>0.93</v>
      </c>
    </row>
    <row r="260" spans="2:10" x14ac:dyDescent="0.3">
      <c r="B260" s="3">
        <v>43723</v>
      </c>
      <c r="C260" s="4">
        <v>393532</v>
      </c>
      <c r="D260" s="5">
        <v>0.19</v>
      </c>
      <c r="E260" s="4">
        <v>31</v>
      </c>
      <c r="F260" s="4">
        <v>18</v>
      </c>
      <c r="G260" s="4">
        <v>29</v>
      </c>
      <c r="H260" s="4">
        <v>385</v>
      </c>
      <c r="I260" s="4">
        <v>38</v>
      </c>
      <c r="J260" s="5">
        <v>0.94</v>
      </c>
    </row>
    <row r="261" spans="2:10" x14ac:dyDescent="0.3">
      <c r="B261" s="3">
        <v>43724</v>
      </c>
      <c r="C261" s="4">
        <v>398745</v>
      </c>
      <c r="D261" s="5">
        <v>0.19</v>
      </c>
      <c r="E261" s="4">
        <v>33</v>
      </c>
      <c r="F261" s="4">
        <v>21</v>
      </c>
      <c r="G261" s="4">
        <v>25</v>
      </c>
      <c r="H261" s="4">
        <v>367</v>
      </c>
      <c r="I261" s="4">
        <v>32</v>
      </c>
      <c r="J261" s="5">
        <v>0.95</v>
      </c>
    </row>
    <row r="262" spans="2:10" x14ac:dyDescent="0.3">
      <c r="B262" s="3">
        <v>43725</v>
      </c>
      <c r="C262" s="4">
        <v>388146</v>
      </c>
      <c r="D262" s="5">
        <v>0.17</v>
      </c>
      <c r="E262" s="4">
        <v>32</v>
      </c>
      <c r="F262" s="4">
        <v>18</v>
      </c>
      <c r="G262" s="4">
        <v>29</v>
      </c>
      <c r="H262" s="4">
        <v>382</v>
      </c>
      <c r="I262" s="4">
        <v>30</v>
      </c>
      <c r="J262" s="5">
        <v>0.94</v>
      </c>
    </row>
    <row r="263" spans="2:10" x14ac:dyDescent="0.3">
      <c r="B263" s="3">
        <v>43726</v>
      </c>
      <c r="C263" s="4">
        <v>406545</v>
      </c>
      <c r="D263" s="5">
        <v>0.18</v>
      </c>
      <c r="E263" s="4">
        <v>32</v>
      </c>
      <c r="F263" s="4">
        <v>20</v>
      </c>
      <c r="G263" s="4">
        <v>28</v>
      </c>
      <c r="H263" s="4">
        <v>377</v>
      </c>
      <c r="I263" s="4">
        <v>35</v>
      </c>
      <c r="J263" s="5">
        <v>0.93</v>
      </c>
    </row>
    <row r="264" spans="2:10" x14ac:dyDescent="0.3">
      <c r="B264" s="3">
        <v>43727</v>
      </c>
      <c r="C264" s="4">
        <v>406600</v>
      </c>
      <c r="D264" s="5">
        <v>0.19</v>
      </c>
      <c r="E264" s="4">
        <v>33</v>
      </c>
      <c r="F264" s="4">
        <v>21</v>
      </c>
      <c r="G264" s="4">
        <v>30</v>
      </c>
      <c r="H264" s="4">
        <v>351</v>
      </c>
      <c r="I264" s="4">
        <v>34</v>
      </c>
      <c r="J264" s="5">
        <v>0.95</v>
      </c>
    </row>
    <row r="265" spans="2:10" x14ac:dyDescent="0.3">
      <c r="B265" s="3">
        <v>43728</v>
      </c>
      <c r="C265" s="4">
        <v>407858</v>
      </c>
      <c r="D265" s="5">
        <v>0.19</v>
      </c>
      <c r="E265" s="4">
        <v>39</v>
      </c>
      <c r="F265" s="4">
        <v>21</v>
      </c>
      <c r="G265" s="4">
        <v>27</v>
      </c>
      <c r="H265" s="4">
        <v>383</v>
      </c>
      <c r="I265" s="4">
        <v>35</v>
      </c>
      <c r="J265" s="5">
        <v>0.93</v>
      </c>
    </row>
    <row r="266" spans="2:10" x14ac:dyDescent="0.3">
      <c r="B266" s="3">
        <v>43729</v>
      </c>
      <c r="C266" s="4">
        <v>388449</v>
      </c>
      <c r="D266" s="5">
        <v>0.17</v>
      </c>
      <c r="E266" s="4">
        <v>37</v>
      </c>
      <c r="F266" s="4">
        <v>20</v>
      </c>
      <c r="G266" s="4">
        <v>25</v>
      </c>
      <c r="H266" s="4">
        <v>372</v>
      </c>
      <c r="I266" s="4">
        <v>31</v>
      </c>
      <c r="J266" s="5">
        <v>0.91</v>
      </c>
    </row>
    <row r="267" spans="2:10" x14ac:dyDescent="0.3">
      <c r="B267" s="3">
        <v>43730</v>
      </c>
      <c r="C267" s="4">
        <v>401959</v>
      </c>
      <c r="D267" s="5">
        <v>0.19</v>
      </c>
      <c r="E267" s="4">
        <v>31</v>
      </c>
      <c r="F267" s="4">
        <v>20</v>
      </c>
      <c r="G267" s="4">
        <v>25</v>
      </c>
      <c r="H267" s="4">
        <v>366</v>
      </c>
      <c r="I267" s="4">
        <v>31</v>
      </c>
      <c r="J267" s="5">
        <v>0.95</v>
      </c>
    </row>
    <row r="268" spans="2:10" x14ac:dyDescent="0.3">
      <c r="B268" s="3">
        <v>43731</v>
      </c>
      <c r="C268" s="4">
        <v>405567</v>
      </c>
      <c r="D268" s="5">
        <v>0.19</v>
      </c>
      <c r="E268" s="4">
        <v>35</v>
      </c>
      <c r="F268" s="4">
        <v>22</v>
      </c>
      <c r="G268" s="4">
        <v>27</v>
      </c>
      <c r="H268" s="4">
        <v>359</v>
      </c>
      <c r="I268" s="4">
        <v>31</v>
      </c>
      <c r="J268" s="5">
        <v>0.91</v>
      </c>
    </row>
    <row r="269" spans="2:10" x14ac:dyDescent="0.3">
      <c r="B269" s="3">
        <v>43732</v>
      </c>
      <c r="C269" s="4">
        <v>388298</v>
      </c>
      <c r="D269" s="5">
        <v>0.19</v>
      </c>
      <c r="E269" s="4">
        <v>38</v>
      </c>
      <c r="F269" s="4">
        <v>17</v>
      </c>
      <c r="G269" s="4">
        <v>30</v>
      </c>
      <c r="H269" s="4">
        <v>398</v>
      </c>
      <c r="I269" s="4">
        <v>35</v>
      </c>
      <c r="J269" s="5">
        <v>0.95</v>
      </c>
    </row>
    <row r="270" spans="2:10" x14ac:dyDescent="0.3">
      <c r="B270" s="3">
        <v>43733</v>
      </c>
      <c r="C270" s="4">
        <v>391681</v>
      </c>
      <c r="D270" s="5">
        <v>0.17</v>
      </c>
      <c r="E270" s="4">
        <v>32</v>
      </c>
      <c r="F270" s="4">
        <v>21</v>
      </c>
      <c r="G270" s="4">
        <v>28</v>
      </c>
      <c r="H270" s="4">
        <v>388</v>
      </c>
      <c r="I270" s="4">
        <v>37</v>
      </c>
      <c r="J270" s="5">
        <v>0.91</v>
      </c>
    </row>
    <row r="271" spans="2:10" x14ac:dyDescent="0.3">
      <c r="B271" s="3">
        <v>43734</v>
      </c>
      <c r="C271" s="4">
        <v>400929</v>
      </c>
      <c r="D271" s="5">
        <v>0.19</v>
      </c>
      <c r="E271" s="4">
        <v>30</v>
      </c>
      <c r="F271" s="4">
        <v>18</v>
      </c>
      <c r="G271" s="4">
        <v>28</v>
      </c>
      <c r="H271" s="4">
        <v>394</v>
      </c>
      <c r="I271" s="4">
        <v>35</v>
      </c>
      <c r="J271" s="5">
        <v>0.91</v>
      </c>
    </row>
    <row r="272" spans="2:10" x14ac:dyDescent="0.3">
      <c r="B272" s="3">
        <v>43735</v>
      </c>
      <c r="C272" s="4">
        <v>400010</v>
      </c>
      <c r="D272" s="5">
        <v>0.19</v>
      </c>
      <c r="E272" s="4">
        <v>37</v>
      </c>
      <c r="F272" s="4">
        <v>21</v>
      </c>
      <c r="G272" s="4">
        <v>29</v>
      </c>
      <c r="H272" s="4">
        <v>393</v>
      </c>
      <c r="I272" s="4">
        <v>38</v>
      </c>
      <c r="J272" s="5">
        <v>0.92</v>
      </c>
    </row>
    <row r="273" spans="2:10" x14ac:dyDescent="0.3">
      <c r="B273" s="3">
        <v>43736</v>
      </c>
      <c r="C273" s="4">
        <v>406277</v>
      </c>
      <c r="D273" s="5">
        <v>0.19</v>
      </c>
      <c r="E273" s="4">
        <v>38</v>
      </c>
      <c r="F273" s="4">
        <v>17</v>
      </c>
      <c r="G273" s="4">
        <v>30</v>
      </c>
      <c r="H273" s="4">
        <v>397</v>
      </c>
      <c r="I273" s="4">
        <v>36</v>
      </c>
      <c r="J273" s="5">
        <v>0.94</v>
      </c>
    </row>
    <row r="274" spans="2:10" x14ac:dyDescent="0.3">
      <c r="B274" s="3">
        <v>43737</v>
      </c>
      <c r="C274" s="4">
        <v>400829</v>
      </c>
      <c r="D274" s="5">
        <v>0.18</v>
      </c>
      <c r="E274" s="4">
        <v>30</v>
      </c>
      <c r="F274" s="4">
        <v>22</v>
      </c>
      <c r="G274" s="4">
        <v>28</v>
      </c>
      <c r="H274" s="4">
        <v>360</v>
      </c>
      <c r="I274" s="4">
        <v>39</v>
      </c>
      <c r="J274" s="5">
        <v>0.91</v>
      </c>
    </row>
    <row r="275" spans="2:10" x14ac:dyDescent="0.3">
      <c r="B275" s="3">
        <v>43738</v>
      </c>
      <c r="C275" s="4">
        <v>392169</v>
      </c>
      <c r="D275" s="5">
        <v>0.18</v>
      </c>
      <c r="E275" s="4">
        <v>32</v>
      </c>
      <c r="F275" s="4">
        <v>18</v>
      </c>
      <c r="G275" s="4">
        <v>28</v>
      </c>
      <c r="H275" s="4">
        <v>359</v>
      </c>
      <c r="I275" s="4">
        <v>34</v>
      </c>
      <c r="J275" s="5">
        <v>0.91</v>
      </c>
    </row>
    <row r="276" spans="2:10" x14ac:dyDescent="0.3">
      <c r="B276" s="3">
        <v>43739</v>
      </c>
      <c r="C276" s="4">
        <v>383376</v>
      </c>
      <c r="D276" s="5">
        <v>0.17</v>
      </c>
      <c r="E276" s="4">
        <v>30</v>
      </c>
      <c r="F276" s="4">
        <v>21</v>
      </c>
      <c r="G276" s="4">
        <v>25</v>
      </c>
      <c r="H276" s="4">
        <v>394</v>
      </c>
      <c r="I276" s="4">
        <v>35</v>
      </c>
      <c r="J276" s="5">
        <v>0.92</v>
      </c>
    </row>
    <row r="277" spans="2:10" x14ac:dyDescent="0.3">
      <c r="B277" s="3">
        <v>43740</v>
      </c>
      <c r="C277" s="4">
        <v>384903</v>
      </c>
      <c r="D277" s="5">
        <v>0.19</v>
      </c>
      <c r="E277" s="4">
        <v>34</v>
      </c>
      <c r="F277" s="4">
        <v>19</v>
      </c>
      <c r="G277" s="4">
        <v>26</v>
      </c>
      <c r="H277" s="4">
        <v>380</v>
      </c>
      <c r="I277" s="4">
        <v>30</v>
      </c>
      <c r="J277" s="5">
        <v>0.94</v>
      </c>
    </row>
    <row r="278" spans="2:10" x14ac:dyDescent="0.3">
      <c r="B278" s="3">
        <v>43741</v>
      </c>
      <c r="C278" s="4">
        <v>381179</v>
      </c>
      <c r="D278" s="5">
        <v>0.17</v>
      </c>
      <c r="E278" s="4">
        <v>37</v>
      </c>
      <c r="F278" s="4">
        <v>18</v>
      </c>
      <c r="G278" s="4">
        <v>28</v>
      </c>
      <c r="H278" s="4">
        <v>387</v>
      </c>
      <c r="I278" s="4">
        <v>33</v>
      </c>
      <c r="J278" s="5">
        <v>0.93</v>
      </c>
    </row>
    <row r="279" spans="2:10" x14ac:dyDescent="0.3">
      <c r="B279" s="3">
        <v>43742</v>
      </c>
      <c r="C279" s="4">
        <v>389368</v>
      </c>
      <c r="D279" s="5">
        <v>0.19</v>
      </c>
      <c r="E279" s="4">
        <v>34</v>
      </c>
      <c r="F279" s="4">
        <v>22</v>
      </c>
      <c r="G279" s="4">
        <v>29</v>
      </c>
      <c r="H279" s="4">
        <v>357</v>
      </c>
      <c r="I279" s="4">
        <v>40</v>
      </c>
      <c r="J279" s="5">
        <v>0.94</v>
      </c>
    </row>
    <row r="280" spans="2:10" x14ac:dyDescent="0.3">
      <c r="B280" s="3">
        <v>43743</v>
      </c>
      <c r="C280" s="4">
        <v>409180</v>
      </c>
      <c r="D280" s="5">
        <v>0.19</v>
      </c>
      <c r="E280" s="4">
        <v>32</v>
      </c>
      <c r="F280" s="4">
        <v>21</v>
      </c>
      <c r="G280" s="4">
        <v>29</v>
      </c>
      <c r="H280" s="4">
        <v>382</v>
      </c>
      <c r="I280" s="4">
        <v>39</v>
      </c>
      <c r="J280" s="5">
        <v>0.95</v>
      </c>
    </row>
    <row r="281" spans="2:10" x14ac:dyDescent="0.3">
      <c r="B281" s="3">
        <v>43744</v>
      </c>
      <c r="C281" s="4">
        <v>382705</v>
      </c>
      <c r="D281" s="5">
        <v>0.17</v>
      </c>
      <c r="E281" s="4">
        <v>31</v>
      </c>
      <c r="F281" s="4">
        <v>19</v>
      </c>
      <c r="G281" s="4">
        <v>30</v>
      </c>
      <c r="H281" s="4">
        <v>372</v>
      </c>
      <c r="I281" s="4">
        <v>31</v>
      </c>
      <c r="J281" s="5">
        <v>0.94</v>
      </c>
    </row>
    <row r="282" spans="2:10" x14ac:dyDescent="0.3">
      <c r="B282" s="3">
        <v>43745</v>
      </c>
      <c r="C282" s="4">
        <v>402657</v>
      </c>
      <c r="D282" s="5">
        <v>0.18</v>
      </c>
      <c r="E282" s="4">
        <v>30</v>
      </c>
      <c r="F282" s="4">
        <v>19</v>
      </c>
      <c r="G282" s="4">
        <v>26</v>
      </c>
      <c r="H282" s="4">
        <v>388</v>
      </c>
      <c r="I282" s="4">
        <v>32</v>
      </c>
      <c r="J282" s="5">
        <v>0.91</v>
      </c>
    </row>
    <row r="283" spans="2:10" x14ac:dyDescent="0.3">
      <c r="B283" s="3">
        <v>43746</v>
      </c>
      <c r="C283" s="4">
        <v>386505</v>
      </c>
      <c r="D283" s="5">
        <v>0.19</v>
      </c>
      <c r="E283" s="4">
        <v>38</v>
      </c>
      <c r="F283" s="4">
        <v>18</v>
      </c>
      <c r="G283" s="4">
        <v>29</v>
      </c>
      <c r="H283" s="4">
        <v>387</v>
      </c>
      <c r="I283" s="4">
        <v>39</v>
      </c>
      <c r="J283" s="5">
        <v>0.95</v>
      </c>
    </row>
    <row r="284" spans="2:10" x14ac:dyDescent="0.3">
      <c r="B284" s="3">
        <v>43747</v>
      </c>
      <c r="C284" s="4">
        <v>382253</v>
      </c>
      <c r="D284" s="5">
        <v>0.19</v>
      </c>
      <c r="E284" s="4">
        <v>34</v>
      </c>
      <c r="F284" s="4">
        <v>19</v>
      </c>
      <c r="G284" s="4">
        <v>29</v>
      </c>
      <c r="H284" s="4">
        <v>366</v>
      </c>
      <c r="I284" s="4">
        <v>34</v>
      </c>
      <c r="J284" s="5">
        <v>0.91</v>
      </c>
    </row>
    <row r="285" spans="2:10" x14ac:dyDescent="0.3">
      <c r="B285" s="3">
        <v>43748</v>
      </c>
      <c r="C285" s="4">
        <v>408424</v>
      </c>
      <c r="D285" s="5">
        <v>0.17</v>
      </c>
      <c r="E285" s="4">
        <v>33</v>
      </c>
      <c r="F285" s="4">
        <v>22</v>
      </c>
      <c r="G285" s="4">
        <v>29</v>
      </c>
      <c r="H285" s="4">
        <v>368</v>
      </c>
      <c r="I285" s="4">
        <v>30</v>
      </c>
      <c r="J285" s="5">
        <v>0.93</v>
      </c>
    </row>
    <row r="286" spans="2:10" x14ac:dyDescent="0.3">
      <c r="B286" s="3">
        <v>43749</v>
      </c>
      <c r="C286" s="4">
        <v>388464</v>
      </c>
      <c r="D286" s="5">
        <v>0.18</v>
      </c>
      <c r="E286" s="4">
        <v>31</v>
      </c>
      <c r="F286" s="4">
        <v>19</v>
      </c>
      <c r="G286" s="4">
        <v>25</v>
      </c>
      <c r="H286" s="4">
        <v>384</v>
      </c>
      <c r="I286" s="4">
        <v>30</v>
      </c>
      <c r="J286" s="5">
        <v>0.95</v>
      </c>
    </row>
    <row r="287" spans="2:10" x14ac:dyDescent="0.3">
      <c r="B287" s="3">
        <v>43750</v>
      </c>
      <c r="C287" s="4">
        <v>387248</v>
      </c>
      <c r="D287" s="5">
        <v>0.17</v>
      </c>
      <c r="E287" s="4">
        <v>33</v>
      </c>
      <c r="F287" s="4">
        <v>17</v>
      </c>
      <c r="G287" s="4">
        <v>27</v>
      </c>
      <c r="H287" s="4">
        <v>360</v>
      </c>
      <c r="I287" s="4">
        <v>39</v>
      </c>
      <c r="J287" s="5">
        <v>0.95</v>
      </c>
    </row>
    <row r="288" spans="2:10" x14ac:dyDescent="0.3">
      <c r="B288" s="3">
        <v>43751</v>
      </c>
      <c r="C288" s="4">
        <v>404505</v>
      </c>
      <c r="D288" s="5">
        <v>0.19</v>
      </c>
      <c r="E288" s="4">
        <v>32</v>
      </c>
      <c r="F288" s="4">
        <v>21</v>
      </c>
      <c r="G288" s="4">
        <v>27</v>
      </c>
      <c r="H288" s="4">
        <v>387</v>
      </c>
      <c r="I288" s="4">
        <v>36</v>
      </c>
      <c r="J288" s="5">
        <v>0.95</v>
      </c>
    </row>
    <row r="289" spans="2:10" x14ac:dyDescent="0.3">
      <c r="B289" s="3">
        <v>43752</v>
      </c>
      <c r="C289" s="4">
        <v>401477</v>
      </c>
      <c r="D289" s="5">
        <v>0.18</v>
      </c>
      <c r="E289" s="4">
        <v>31</v>
      </c>
      <c r="F289" s="4">
        <v>21</v>
      </c>
      <c r="G289" s="4">
        <v>25</v>
      </c>
      <c r="H289" s="4">
        <v>362</v>
      </c>
      <c r="I289" s="4">
        <v>36</v>
      </c>
      <c r="J289" s="5">
        <v>0.93</v>
      </c>
    </row>
    <row r="290" spans="2:10" x14ac:dyDescent="0.3">
      <c r="B290" s="3">
        <v>43753</v>
      </c>
      <c r="C290" s="4">
        <v>402669</v>
      </c>
      <c r="D290" s="5">
        <v>0.19</v>
      </c>
      <c r="E290" s="4">
        <v>35</v>
      </c>
      <c r="F290" s="4">
        <v>17</v>
      </c>
      <c r="G290" s="4">
        <v>25</v>
      </c>
      <c r="H290" s="4">
        <v>394</v>
      </c>
      <c r="I290" s="4">
        <v>32</v>
      </c>
      <c r="J290" s="5">
        <v>0.91</v>
      </c>
    </row>
    <row r="291" spans="2:10" x14ac:dyDescent="0.3">
      <c r="B291" s="3">
        <v>43754</v>
      </c>
      <c r="C291" s="4">
        <v>401441</v>
      </c>
      <c r="D291" s="5">
        <v>0.19</v>
      </c>
      <c r="E291" s="4">
        <v>38</v>
      </c>
      <c r="F291" s="4">
        <v>22</v>
      </c>
      <c r="G291" s="4">
        <v>26</v>
      </c>
      <c r="H291" s="4">
        <v>371</v>
      </c>
      <c r="I291" s="4">
        <v>31</v>
      </c>
      <c r="J291" s="5">
        <v>0.95</v>
      </c>
    </row>
    <row r="292" spans="2:10" x14ac:dyDescent="0.3">
      <c r="B292" s="3">
        <v>43755</v>
      </c>
      <c r="C292" s="4">
        <v>404247</v>
      </c>
      <c r="D292" s="5">
        <v>0.17</v>
      </c>
      <c r="E292" s="4">
        <v>37</v>
      </c>
      <c r="F292" s="4">
        <v>18</v>
      </c>
      <c r="G292" s="4">
        <v>27</v>
      </c>
      <c r="H292" s="4">
        <v>365</v>
      </c>
      <c r="I292" s="4">
        <v>34</v>
      </c>
      <c r="J292" s="5">
        <v>0.92</v>
      </c>
    </row>
    <row r="293" spans="2:10" x14ac:dyDescent="0.3">
      <c r="B293" s="3">
        <v>43756</v>
      </c>
      <c r="C293" s="4">
        <v>384464</v>
      </c>
      <c r="D293" s="5">
        <v>0.18</v>
      </c>
      <c r="E293" s="4">
        <v>35</v>
      </c>
      <c r="F293" s="4">
        <v>20</v>
      </c>
      <c r="G293" s="4">
        <v>30</v>
      </c>
      <c r="H293" s="4">
        <v>383</v>
      </c>
      <c r="I293" s="4">
        <v>39</v>
      </c>
      <c r="J293" s="5">
        <v>0.94</v>
      </c>
    </row>
    <row r="294" spans="2:10" x14ac:dyDescent="0.3">
      <c r="B294" s="3">
        <v>43757</v>
      </c>
      <c r="C294" s="4">
        <v>383538</v>
      </c>
      <c r="D294" s="5">
        <v>0.19</v>
      </c>
      <c r="E294" s="4">
        <v>34</v>
      </c>
      <c r="F294" s="4">
        <v>19</v>
      </c>
      <c r="G294" s="4">
        <v>27</v>
      </c>
      <c r="H294" s="4">
        <v>386</v>
      </c>
      <c r="I294" s="4">
        <v>35</v>
      </c>
      <c r="J294" s="5">
        <v>0.92</v>
      </c>
    </row>
    <row r="295" spans="2:10" x14ac:dyDescent="0.3">
      <c r="B295" s="3">
        <v>43758</v>
      </c>
      <c r="C295" s="4">
        <v>392178</v>
      </c>
      <c r="D295" s="5">
        <v>0.19</v>
      </c>
      <c r="E295" s="4">
        <v>38</v>
      </c>
      <c r="F295" s="4">
        <v>22</v>
      </c>
      <c r="G295" s="4">
        <v>25</v>
      </c>
      <c r="H295" s="4">
        <v>361</v>
      </c>
      <c r="I295" s="4">
        <v>33</v>
      </c>
      <c r="J295" s="5">
        <v>0.94</v>
      </c>
    </row>
    <row r="296" spans="2:10" x14ac:dyDescent="0.3">
      <c r="B296" s="3">
        <v>43759</v>
      </c>
      <c r="C296" s="4">
        <v>383369</v>
      </c>
      <c r="D296" s="5">
        <v>0.19</v>
      </c>
      <c r="E296" s="4">
        <v>31</v>
      </c>
      <c r="F296" s="4">
        <v>22</v>
      </c>
      <c r="G296" s="4">
        <v>30</v>
      </c>
      <c r="H296" s="4">
        <v>368</v>
      </c>
      <c r="I296" s="4">
        <v>36</v>
      </c>
      <c r="J296" s="5">
        <v>0.92</v>
      </c>
    </row>
    <row r="297" spans="2:10" x14ac:dyDescent="0.3">
      <c r="B297" s="3">
        <v>43760</v>
      </c>
      <c r="C297" s="4">
        <v>399709</v>
      </c>
      <c r="D297" s="5">
        <v>0.18</v>
      </c>
      <c r="E297" s="4">
        <v>37</v>
      </c>
      <c r="F297" s="4">
        <v>19</v>
      </c>
      <c r="G297" s="4">
        <v>29</v>
      </c>
      <c r="H297" s="4">
        <v>376</v>
      </c>
      <c r="I297" s="4">
        <v>32</v>
      </c>
      <c r="J297" s="5">
        <v>0.94</v>
      </c>
    </row>
    <row r="298" spans="2:10" x14ac:dyDescent="0.3">
      <c r="B298" s="3">
        <v>43761</v>
      </c>
      <c r="C298" s="4">
        <v>394443</v>
      </c>
      <c r="D298" s="5">
        <v>0.18</v>
      </c>
      <c r="E298" s="4">
        <v>37</v>
      </c>
      <c r="F298" s="4">
        <v>18</v>
      </c>
      <c r="G298" s="4">
        <v>30</v>
      </c>
      <c r="H298" s="4">
        <v>369</v>
      </c>
      <c r="I298" s="4">
        <v>33</v>
      </c>
      <c r="J298" s="5">
        <v>0.95</v>
      </c>
    </row>
    <row r="299" spans="2:10" x14ac:dyDescent="0.3">
      <c r="B299" s="3">
        <v>43762</v>
      </c>
      <c r="C299" s="4">
        <v>389066</v>
      </c>
      <c r="D299" s="5">
        <v>0.18</v>
      </c>
      <c r="E299" s="4">
        <v>38</v>
      </c>
      <c r="F299" s="4">
        <v>21</v>
      </c>
      <c r="G299" s="4">
        <v>27</v>
      </c>
      <c r="H299" s="4">
        <v>398</v>
      </c>
      <c r="I299" s="4">
        <v>31</v>
      </c>
      <c r="J299" s="5">
        <v>0.91</v>
      </c>
    </row>
    <row r="300" spans="2:10" x14ac:dyDescent="0.3">
      <c r="B300" s="3">
        <v>43763</v>
      </c>
      <c r="C300" s="4">
        <v>393573</v>
      </c>
      <c r="D300" s="5">
        <v>0.19</v>
      </c>
      <c r="E300" s="4">
        <v>37</v>
      </c>
      <c r="F300" s="4">
        <v>20</v>
      </c>
      <c r="G300" s="4">
        <v>28</v>
      </c>
      <c r="H300" s="4">
        <v>375</v>
      </c>
      <c r="I300" s="4">
        <v>39</v>
      </c>
      <c r="J300" s="5">
        <v>0.93</v>
      </c>
    </row>
    <row r="301" spans="2:10" x14ac:dyDescent="0.3">
      <c r="B301" s="3">
        <v>43764</v>
      </c>
      <c r="C301" s="4">
        <v>382825</v>
      </c>
      <c r="D301" s="5">
        <v>0.17</v>
      </c>
      <c r="E301" s="4">
        <v>36</v>
      </c>
      <c r="F301" s="4">
        <v>20</v>
      </c>
      <c r="G301" s="4">
        <v>28</v>
      </c>
      <c r="H301" s="4">
        <v>359</v>
      </c>
      <c r="I301" s="4">
        <v>40</v>
      </c>
      <c r="J301" s="5">
        <v>0.92</v>
      </c>
    </row>
    <row r="302" spans="2:10" x14ac:dyDescent="0.3">
      <c r="B302" s="3">
        <v>43765</v>
      </c>
      <c r="C302" s="4">
        <v>382944</v>
      </c>
      <c r="D302" s="5">
        <v>0.18</v>
      </c>
      <c r="E302" s="4">
        <v>33</v>
      </c>
      <c r="F302" s="4">
        <v>17</v>
      </c>
      <c r="G302" s="4">
        <v>27</v>
      </c>
      <c r="H302" s="4">
        <v>366</v>
      </c>
      <c r="I302" s="4">
        <v>35</v>
      </c>
      <c r="J302" s="5">
        <v>0.95</v>
      </c>
    </row>
    <row r="303" spans="2:10" x14ac:dyDescent="0.3">
      <c r="B303" s="3">
        <v>43766</v>
      </c>
      <c r="C303" s="4">
        <v>403354</v>
      </c>
      <c r="D303" s="5">
        <v>0.19</v>
      </c>
      <c r="E303" s="4">
        <v>31</v>
      </c>
      <c r="F303" s="4">
        <v>20</v>
      </c>
      <c r="G303" s="4">
        <v>28</v>
      </c>
      <c r="H303" s="4">
        <v>395</v>
      </c>
      <c r="I303" s="4">
        <v>31</v>
      </c>
      <c r="J303" s="5">
        <v>0.94</v>
      </c>
    </row>
    <row r="304" spans="2:10" x14ac:dyDescent="0.3">
      <c r="B304" s="3">
        <v>43767</v>
      </c>
      <c r="C304" s="4">
        <v>396314</v>
      </c>
      <c r="D304" s="5">
        <v>0.18</v>
      </c>
      <c r="E304" s="4">
        <v>32</v>
      </c>
      <c r="F304" s="4">
        <v>22</v>
      </c>
      <c r="G304" s="4">
        <v>26</v>
      </c>
      <c r="H304" s="4">
        <v>382</v>
      </c>
      <c r="I304" s="4">
        <v>30</v>
      </c>
      <c r="J304" s="5">
        <v>0.93</v>
      </c>
    </row>
    <row r="305" spans="2:10" x14ac:dyDescent="0.3">
      <c r="B305" s="3">
        <v>43768</v>
      </c>
      <c r="C305" s="4">
        <v>396097</v>
      </c>
      <c r="D305" s="5">
        <v>0.17</v>
      </c>
      <c r="E305" s="4">
        <v>34</v>
      </c>
      <c r="F305" s="4">
        <v>21</v>
      </c>
      <c r="G305" s="4">
        <v>30</v>
      </c>
      <c r="H305" s="4">
        <v>394</v>
      </c>
      <c r="I305" s="4">
        <v>37</v>
      </c>
      <c r="J305" s="5">
        <v>0.91</v>
      </c>
    </row>
    <row r="306" spans="2:10" x14ac:dyDescent="0.3">
      <c r="B306" s="3">
        <v>43769</v>
      </c>
      <c r="C306" s="4">
        <v>392878</v>
      </c>
      <c r="D306" s="5">
        <v>0.17</v>
      </c>
      <c r="E306" s="4">
        <v>40</v>
      </c>
      <c r="F306" s="4">
        <v>22</v>
      </c>
      <c r="G306" s="4">
        <v>29</v>
      </c>
      <c r="H306" s="4">
        <v>363</v>
      </c>
      <c r="I306" s="4">
        <v>34</v>
      </c>
      <c r="J306" s="5">
        <v>0.95</v>
      </c>
    </row>
    <row r="307" spans="2:10" x14ac:dyDescent="0.3">
      <c r="B307" s="3">
        <v>43770</v>
      </c>
      <c r="C307" s="4">
        <v>404865</v>
      </c>
      <c r="D307" s="5">
        <v>0.19</v>
      </c>
      <c r="E307" s="4">
        <v>33</v>
      </c>
      <c r="F307" s="4">
        <v>20</v>
      </c>
      <c r="G307" s="4">
        <v>26</v>
      </c>
      <c r="H307" s="4">
        <v>355</v>
      </c>
      <c r="I307" s="4">
        <v>31</v>
      </c>
      <c r="J307" s="5">
        <v>0.91</v>
      </c>
    </row>
    <row r="308" spans="2:10" x14ac:dyDescent="0.3">
      <c r="B308" s="3">
        <v>43771</v>
      </c>
      <c r="C308" s="4">
        <v>404425</v>
      </c>
      <c r="D308" s="5">
        <v>0.18</v>
      </c>
      <c r="E308" s="4">
        <v>33</v>
      </c>
      <c r="F308" s="4">
        <v>19</v>
      </c>
      <c r="G308" s="4">
        <v>30</v>
      </c>
      <c r="H308" s="4">
        <v>399</v>
      </c>
      <c r="I308" s="4">
        <v>36</v>
      </c>
      <c r="J308" s="5">
        <v>0.91</v>
      </c>
    </row>
    <row r="309" spans="2:10" x14ac:dyDescent="0.3">
      <c r="B309" s="3">
        <v>43772</v>
      </c>
      <c r="C309" s="4">
        <v>404029</v>
      </c>
      <c r="D309" s="5">
        <v>0.19</v>
      </c>
      <c r="E309" s="4">
        <v>32</v>
      </c>
      <c r="F309" s="4">
        <v>19</v>
      </c>
      <c r="G309" s="4">
        <v>26</v>
      </c>
      <c r="H309" s="4">
        <v>390</v>
      </c>
      <c r="I309" s="4">
        <v>37</v>
      </c>
      <c r="J309" s="5">
        <v>0.94</v>
      </c>
    </row>
    <row r="310" spans="2:10" x14ac:dyDescent="0.3">
      <c r="B310" s="3">
        <v>43773</v>
      </c>
      <c r="C310" s="4">
        <v>382779</v>
      </c>
      <c r="D310" s="5">
        <v>0.19</v>
      </c>
      <c r="E310" s="4">
        <v>34</v>
      </c>
      <c r="F310" s="4">
        <v>22</v>
      </c>
      <c r="G310" s="4">
        <v>27</v>
      </c>
      <c r="H310" s="4">
        <v>396</v>
      </c>
      <c r="I310" s="4">
        <v>34</v>
      </c>
      <c r="J310" s="5">
        <v>0.92</v>
      </c>
    </row>
    <row r="311" spans="2:10" x14ac:dyDescent="0.3">
      <c r="B311" s="3">
        <v>43774</v>
      </c>
      <c r="C311" s="4">
        <v>394015</v>
      </c>
      <c r="D311" s="5">
        <v>0.17</v>
      </c>
      <c r="E311" s="4">
        <v>31</v>
      </c>
      <c r="F311" s="4">
        <v>22</v>
      </c>
      <c r="G311" s="4">
        <v>25</v>
      </c>
      <c r="H311" s="4">
        <v>398</v>
      </c>
      <c r="I311" s="4">
        <v>39</v>
      </c>
      <c r="J311" s="5">
        <v>0.91</v>
      </c>
    </row>
    <row r="312" spans="2:10" x14ac:dyDescent="0.3">
      <c r="B312" s="3">
        <v>43775</v>
      </c>
      <c r="C312" s="4">
        <v>384987</v>
      </c>
      <c r="D312" s="5">
        <v>0.18</v>
      </c>
      <c r="E312" s="4">
        <v>34</v>
      </c>
      <c r="F312" s="4">
        <v>19</v>
      </c>
      <c r="G312" s="4">
        <v>25</v>
      </c>
      <c r="H312" s="4">
        <v>394</v>
      </c>
      <c r="I312" s="4">
        <v>33</v>
      </c>
      <c r="J312" s="5">
        <v>0.94</v>
      </c>
    </row>
    <row r="313" spans="2:10" x14ac:dyDescent="0.3">
      <c r="B313" s="3">
        <v>43776</v>
      </c>
      <c r="C313" s="4">
        <v>405410</v>
      </c>
      <c r="D313" s="5">
        <v>0.18</v>
      </c>
      <c r="E313" s="4">
        <v>36</v>
      </c>
      <c r="F313" s="4">
        <v>21</v>
      </c>
      <c r="G313" s="4">
        <v>30</v>
      </c>
      <c r="H313" s="4">
        <v>361</v>
      </c>
      <c r="I313" s="4">
        <v>37</v>
      </c>
      <c r="J313" s="5">
        <v>0.93</v>
      </c>
    </row>
    <row r="314" spans="2:10" x14ac:dyDescent="0.3">
      <c r="B314" s="3">
        <v>43777</v>
      </c>
      <c r="C314" s="4">
        <v>403572</v>
      </c>
      <c r="D314" s="5">
        <v>0.19</v>
      </c>
      <c r="E314" s="4">
        <v>31</v>
      </c>
      <c r="F314" s="4">
        <v>17</v>
      </c>
      <c r="G314" s="4">
        <v>26</v>
      </c>
      <c r="H314" s="4">
        <v>352</v>
      </c>
      <c r="I314" s="4">
        <v>34</v>
      </c>
      <c r="J314" s="5">
        <v>0.94</v>
      </c>
    </row>
    <row r="315" spans="2:10" x14ac:dyDescent="0.3">
      <c r="B315" s="3">
        <v>43778</v>
      </c>
      <c r="C315" s="4">
        <v>380487</v>
      </c>
      <c r="D315" s="5">
        <v>0.19</v>
      </c>
      <c r="E315" s="4">
        <v>40</v>
      </c>
      <c r="F315" s="4">
        <v>21</v>
      </c>
      <c r="G315" s="4">
        <v>27</v>
      </c>
      <c r="H315" s="4">
        <v>368</v>
      </c>
      <c r="I315" s="4">
        <v>32</v>
      </c>
      <c r="J315" s="5">
        <v>0.93</v>
      </c>
    </row>
    <row r="316" spans="2:10" x14ac:dyDescent="0.3">
      <c r="B316" s="3">
        <v>43779</v>
      </c>
      <c r="C316" s="4">
        <v>397106</v>
      </c>
      <c r="D316" s="5">
        <v>0.19</v>
      </c>
      <c r="E316" s="4">
        <v>34</v>
      </c>
      <c r="F316" s="4">
        <v>20</v>
      </c>
      <c r="G316" s="4">
        <v>30</v>
      </c>
      <c r="H316" s="4">
        <v>358</v>
      </c>
      <c r="I316" s="4">
        <v>37</v>
      </c>
      <c r="J316" s="5">
        <v>0.92</v>
      </c>
    </row>
    <row r="317" spans="2:10" x14ac:dyDescent="0.3">
      <c r="B317" s="3">
        <v>43780</v>
      </c>
      <c r="C317" s="4">
        <v>387858</v>
      </c>
      <c r="D317" s="5">
        <v>0.17</v>
      </c>
      <c r="E317" s="4">
        <v>38</v>
      </c>
      <c r="F317" s="4">
        <v>17</v>
      </c>
      <c r="G317" s="4">
        <v>25</v>
      </c>
      <c r="H317" s="4">
        <v>381</v>
      </c>
      <c r="I317" s="4">
        <v>31</v>
      </c>
      <c r="J317" s="5">
        <v>0.94</v>
      </c>
    </row>
    <row r="318" spans="2:10" x14ac:dyDescent="0.3">
      <c r="B318" s="3">
        <v>43781</v>
      </c>
      <c r="C318" s="4">
        <v>403207</v>
      </c>
      <c r="D318" s="5">
        <v>0.18</v>
      </c>
      <c r="E318" s="4">
        <v>32</v>
      </c>
      <c r="F318" s="4">
        <v>19</v>
      </c>
      <c r="G318" s="4">
        <v>30</v>
      </c>
      <c r="H318" s="4">
        <v>387</v>
      </c>
      <c r="I318" s="4">
        <v>39</v>
      </c>
      <c r="J318" s="5">
        <v>0.93</v>
      </c>
    </row>
    <row r="319" spans="2:10" x14ac:dyDescent="0.3">
      <c r="B319" s="3">
        <v>43782</v>
      </c>
      <c r="C319" s="4">
        <v>380788</v>
      </c>
      <c r="D319" s="5">
        <v>0.19</v>
      </c>
      <c r="E319" s="4">
        <v>36</v>
      </c>
      <c r="F319" s="4">
        <v>21</v>
      </c>
      <c r="G319" s="4">
        <v>25</v>
      </c>
      <c r="H319" s="4">
        <v>394</v>
      </c>
      <c r="I319" s="4">
        <v>34</v>
      </c>
      <c r="J319" s="5">
        <v>0.95</v>
      </c>
    </row>
    <row r="320" spans="2:10" x14ac:dyDescent="0.3">
      <c r="B320" s="3">
        <v>43783</v>
      </c>
      <c r="C320" s="4">
        <v>383044</v>
      </c>
      <c r="D320" s="5">
        <v>0.19</v>
      </c>
      <c r="E320" s="4">
        <v>34</v>
      </c>
      <c r="F320" s="4">
        <v>20</v>
      </c>
      <c r="G320" s="4">
        <v>25</v>
      </c>
      <c r="H320" s="4">
        <v>378</v>
      </c>
      <c r="I320" s="4">
        <v>33</v>
      </c>
      <c r="J320" s="5">
        <v>0.92</v>
      </c>
    </row>
    <row r="321" spans="2:10" x14ac:dyDescent="0.3">
      <c r="B321" s="3">
        <v>43784</v>
      </c>
      <c r="C321" s="4">
        <v>396628</v>
      </c>
      <c r="D321" s="5">
        <v>0.19</v>
      </c>
      <c r="E321" s="4">
        <v>30</v>
      </c>
      <c r="F321" s="4">
        <v>18</v>
      </c>
      <c r="G321" s="4">
        <v>27</v>
      </c>
      <c r="H321" s="4">
        <v>365</v>
      </c>
      <c r="I321" s="4">
        <v>40</v>
      </c>
      <c r="J321" s="5">
        <v>0.91</v>
      </c>
    </row>
    <row r="322" spans="2:10" x14ac:dyDescent="0.3">
      <c r="B322" s="3">
        <v>43785</v>
      </c>
      <c r="C322" s="4">
        <v>404564</v>
      </c>
      <c r="D322" s="5">
        <v>0.18</v>
      </c>
      <c r="E322" s="4">
        <v>40</v>
      </c>
      <c r="F322" s="4">
        <v>21</v>
      </c>
      <c r="G322" s="4">
        <v>30</v>
      </c>
      <c r="H322" s="4">
        <v>392</v>
      </c>
      <c r="I322" s="4">
        <v>39</v>
      </c>
      <c r="J322" s="5">
        <v>0.92</v>
      </c>
    </row>
    <row r="323" spans="2:10" x14ac:dyDescent="0.3">
      <c r="B323" s="3">
        <v>43786</v>
      </c>
      <c r="C323" s="4">
        <v>380987</v>
      </c>
      <c r="D323" s="5">
        <v>0.19</v>
      </c>
      <c r="E323" s="4">
        <v>112</v>
      </c>
      <c r="F323" s="4">
        <v>22</v>
      </c>
      <c r="G323" s="4">
        <v>27</v>
      </c>
      <c r="H323" s="4">
        <v>353</v>
      </c>
      <c r="I323" s="4">
        <v>38</v>
      </c>
      <c r="J323" s="5">
        <v>0.95</v>
      </c>
    </row>
    <row r="324" spans="2:10" x14ac:dyDescent="0.3">
      <c r="B324" s="3">
        <v>43787</v>
      </c>
      <c r="C324" s="4">
        <v>398199</v>
      </c>
      <c r="D324" s="5">
        <v>0.18</v>
      </c>
      <c r="E324" s="4">
        <v>37</v>
      </c>
      <c r="F324" s="4">
        <v>22</v>
      </c>
      <c r="G324" s="4">
        <v>26</v>
      </c>
      <c r="H324" s="4">
        <v>385</v>
      </c>
      <c r="I324" s="4">
        <v>34</v>
      </c>
      <c r="J324" s="5">
        <v>0.94</v>
      </c>
    </row>
    <row r="325" spans="2:10" x14ac:dyDescent="0.3">
      <c r="B325" s="3">
        <v>43788</v>
      </c>
      <c r="C325" s="4">
        <v>384779</v>
      </c>
      <c r="D325" s="5">
        <v>0.19</v>
      </c>
      <c r="E325" s="4">
        <v>33</v>
      </c>
      <c r="F325" s="4">
        <v>22</v>
      </c>
      <c r="G325" s="4">
        <v>27</v>
      </c>
      <c r="H325" s="4">
        <v>369</v>
      </c>
      <c r="I325" s="4">
        <v>33</v>
      </c>
      <c r="J325" s="5">
        <v>0.92</v>
      </c>
    </row>
    <row r="326" spans="2:10" x14ac:dyDescent="0.3">
      <c r="B326" s="3">
        <v>43789</v>
      </c>
      <c r="C326" s="4">
        <v>410182</v>
      </c>
      <c r="D326" s="5">
        <v>0.19</v>
      </c>
      <c r="E326" s="4">
        <v>40</v>
      </c>
      <c r="F326" s="4">
        <v>19</v>
      </c>
      <c r="G326" s="4">
        <v>29</v>
      </c>
      <c r="H326" s="4">
        <v>389</v>
      </c>
      <c r="I326" s="4">
        <v>32</v>
      </c>
      <c r="J326" s="5">
        <v>0.92</v>
      </c>
    </row>
    <row r="327" spans="2:10" x14ac:dyDescent="0.3">
      <c r="B327" s="3">
        <v>43790</v>
      </c>
      <c r="C327" s="4">
        <v>393181</v>
      </c>
      <c r="D327" s="5">
        <v>0.18</v>
      </c>
      <c r="E327" s="4">
        <v>38</v>
      </c>
      <c r="F327" s="4">
        <v>21</v>
      </c>
      <c r="G327" s="4">
        <v>27</v>
      </c>
      <c r="H327" s="4">
        <v>395</v>
      </c>
      <c r="I327" s="4">
        <v>35</v>
      </c>
      <c r="J327" s="5">
        <v>0.92</v>
      </c>
    </row>
    <row r="328" spans="2:10" x14ac:dyDescent="0.3">
      <c r="B328" s="3">
        <v>43791</v>
      </c>
      <c r="C328" s="4">
        <v>409499</v>
      </c>
      <c r="D328" s="5">
        <v>0.18</v>
      </c>
      <c r="E328" s="4">
        <v>35</v>
      </c>
      <c r="F328" s="4">
        <v>19</v>
      </c>
      <c r="G328" s="4">
        <v>25</v>
      </c>
      <c r="H328" s="4">
        <v>360</v>
      </c>
      <c r="I328" s="4">
        <v>37</v>
      </c>
      <c r="J328" s="5">
        <v>0.95</v>
      </c>
    </row>
    <row r="329" spans="2:10" x14ac:dyDescent="0.3">
      <c r="B329" s="3">
        <v>43792</v>
      </c>
      <c r="C329" s="4">
        <v>401426</v>
      </c>
      <c r="D329" s="5">
        <v>0.18</v>
      </c>
      <c r="E329" s="4">
        <v>37</v>
      </c>
      <c r="F329" s="4">
        <v>18</v>
      </c>
      <c r="G329" s="4">
        <v>28</v>
      </c>
      <c r="H329" s="4">
        <v>393</v>
      </c>
      <c r="I329" s="4">
        <v>39</v>
      </c>
      <c r="J329" s="5">
        <v>0.95</v>
      </c>
    </row>
    <row r="330" spans="2:10" x14ac:dyDescent="0.3">
      <c r="B330" s="3">
        <v>43793</v>
      </c>
      <c r="C330" s="4">
        <v>388049</v>
      </c>
      <c r="D330" s="5">
        <v>0.19</v>
      </c>
      <c r="E330" s="4">
        <v>34</v>
      </c>
      <c r="F330" s="4">
        <v>22</v>
      </c>
      <c r="G330" s="4">
        <v>27</v>
      </c>
      <c r="H330" s="4">
        <v>354</v>
      </c>
      <c r="I330" s="4">
        <v>37</v>
      </c>
      <c r="J330" s="5">
        <v>0.95</v>
      </c>
    </row>
    <row r="331" spans="2:10" x14ac:dyDescent="0.3">
      <c r="B331" s="3">
        <v>43794</v>
      </c>
      <c r="C331" s="4">
        <v>408801</v>
      </c>
      <c r="D331" s="5">
        <v>0.19</v>
      </c>
      <c r="E331" s="4">
        <v>34</v>
      </c>
      <c r="F331" s="4">
        <v>22</v>
      </c>
      <c r="G331" s="4">
        <v>26</v>
      </c>
      <c r="H331" s="4">
        <v>392</v>
      </c>
      <c r="I331" s="4">
        <v>39</v>
      </c>
      <c r="J331" s="5">
        <v>0.94</v>
      </c>
    </row>
    <row r="332" spans="2:10" x14ac:dyDescent="0.3">
      <c r="B332" s="3">
        <v>43795</v>
      </c>
      <c r="C332" s="4">
        <v>396857</v>
      </c>
      <c r="D332" s="5">
        <v>0.17</v>
      </c>
      <c r="E332" s="4">
        <v>35</v>
      </c>
      <c r="F332" s="4">
        <v>17</v>
      </c>
      <c r="G332" s="4">
        <v>25</v>
      </c>
      <c r="H332" s="4">
        <v>368</v>
      </c>
      <c r="I332" s="4">
        <v>39</v>
      </c>
      <c r="J332" s="5">
        <v>0.95</v>
      </c>
    </row>
    <row r="333" spans="2:10" x14ac:dyDescent="0.3">
      <c r="B333" s="3">
        <v>43796</v>
      </c>
      <c r="C333" s="4">
        <v>396457</v>
      </c>
      <c r="D333" s="5">
        <v>0.19</v>
      </c>
      <c r="E333" s="4">
        <v>35</v>
      </c>
      <c r="F333" s="4">
        <v>22</v>
      </c>
      <c r="G333" s="4">
        <v>28</v>
      </c>
      <c r="H333" s="4">
        <v>369</v>
      </c>
      <c r="I333" s="4">
        <v>34</v>
      </c>
      <c r="J333" s="5">
        <v>0.91</v>
      </c>
    </row>
    <row r="334" spans="2:10" x14ac:dyDescent="0.3">
      <c r="B334" s="3">
        <v>43797</v>
      </c>
      <c r="C334" s="4">
        <v>403521</v>
      </c>
      <c r="D334" s="5">
        <v>0.18</v>
      </c>
      <c r="E334" s="4">
        <v>33</v>
      </c>
      <c r="F334" s="4">
        <v>21</v>
      </c>
      <c r="G334" s="4">
        <v>28</v>
      </c>
      <c r="H334" s="4">
        <v>380</v>
      </c>
      <c r="I334" s="4">
        <v>32</v>
      </c>
      <c r="J334" s="5">
        <v>0.94</v>
      </c>
    </row>
    <row r="335" spans="2:10" x14ac:dyDescent="0.3">
      <c r="B335" s="3">
        <v>43798</v>
      </c>
      <c r="C335" s="4">
        <v>403130</v>
      </c>
      <c r="D335" s="5">
        <v>0.17</v>
      </c>
      <c r="E335" s="4">
        <v>39</v>
      </c>
      <c r="F335" s="4">
        <v>17</v>
      </c>
      <c r="G335" s="4">
        <v>28</v>
      </c>
      <c r="H335" s="4">
        <v>352</v>
      </c>
      <c r="I335" s="4">
        <v>32</v>
      </c>
      <c r="J335" s="5">
        <v>0.94</v>
      </c>
    </row>
    <row r="336" spans="2:10" x14ac:dyDescent="0.3">
      <c r="B336" s="3">
        <v>43799</v>
      </c>
      <c r="C336" s="4">
        <v>381333</v>
      </c>
      <c r="D336" s="5">
        <v>0.19</v>
      </c>
      <c r="E336" s="4">
        <v>40</v>
      </c>
      <c r="F336" s="4">
        <v>18</v>
      </c>
      <c r="G336" s="4">
        <v>29</v>
      </c>
      <c r="H336" s="4">
        <v>369</v>
      </c>
      <c r="I336" s="4">
        <v>36</v>
      </c>
      <c r="J336" s="5">
        <v>0.93</v>
      </c>
    </row>
    <row r="337" spans="2:10" x14ac:dyDescent="0.3">
      <c r="B337" s="3">
        <v>43800</v>
      </c>
      <c r="C337" s="4">
        <v>397690</v>
      </c>
      <c r="D337" s="5">
        <v>0.18</v>
      </c>
      <c r="E337" s="4">
        <v>40</v>
      </c>
      <c r="F337" s="4">
        <v>18</v>
      </c>
      <c r="G337" s="4">
        <v>27</v>
      </c>
      <c r="H337" s="4">
        <v>388</v>
      </c>
      <c r="I337" s="4">
        <v>39</v>
      </c>
      <c r="J337" s="5">
        <v>0.92</v>
      </c>
    </row>
    <row r="338" spans="2:10" x14ac:dyDescent="0.3">
      <c r="B338" s="3">
        <v>43801</v>
      </c>
      <c r="C338" s="4">
        <v>400613</v>
      </c>
      <c r="D338" s="5">
        <v>0.17</v>
      </c>
      <c r="E338" s="4">
        <v>37</v>
      </c>
      <c r="F338" s="4">
        <v>22</v>
      </c>
      <c r="G338" s="4">
        <v>26</v>
      </c>
      <c r="H338" s="4">
        <v>394</v>
      </c>
      <c r="I338" s="4">
        <v>37</v>
      </c>
      <c r="J338" s="5">
        <v>0.91</v>
      </c>
    </row>
    <row r="339" spans="2:10" x14ac:dyDescent="0.3">
      <c r="B339" s="3">
        <v>43802</v>
      </c>
      <c r="C339" s="4">
        <v>393251</v>
      </c>
      <c r="D339" s="5">
        <v>0.19</v>
      </c>
      <c r="E339" s="4">
        <v>36</v>
      </c>
      <c r="F339" s="4">
        <v>20</v>
      </c>
      <c r="G339" s="4">
        <v>30</v>
      </c>
      <c r="H339" s="4">
        <v>360</v>
      </c>
      <c r="I339" s="4">
        <v>39</v>
      </c>
      <c r="J339" s="5">
        <v>0.94</v>
      </c>
    </row>
    <row r="340" spans="2:10" x14ac:dyDescent="0.3">
      <c r="B340" s="3">
        <v>43803</v>
      </c>
      <c r="C340" s="4">
        <v>385988</v>
      </c>
      <c r="D340" s="5">
        <v>0.19</v>
      </c>
      <c r="E340" s="4">
        <v>37</v>
      </c>
      <c r="F340" s="4">
        <v>18</v>
      </c>
      <c r="G340" s="4">
        <v>28</v>
      </c>
      <c r="H340" s="4">
        <v>397</v>
      </c>
      <c r="I340" s="4">
        <v>38</v>
      </c>
      <c r="J340" s="5">
        <v>0.92</v>
      </c>
    </row>
    <row r="341" spans="2:10" x14ac:dyDescent="0.3">
      <c r="B341" s="3">
        <v>43804</v>
      </c>
      <c r="C341" s="4">
        <v>404457</v>
      </c>
      <c r="D341" s="5">
        <v>0.18</v>
      </c>
      <c r="E341" s="4">
        <v>30</v>
      </c>
      <c r="F341" s="4">
        <v>22</v>
      </c>
      <c r="G341" s="4">
        <v>30</v>
      </c>
      <c r="H341" s="4">
        <v>370</v>
      </c>
      <c r="I341" s="4">
        <v>39</v>
      </c>
      <c r="J341" s="5">
        <v>0.91</v>
      </c>
    </row>
    <row r="342" spans="2:10" x14ac:dyDescent="0.3">
      <c r="B342" s="3">
        <v>43805</v>
      </c>
      <c r="C342" s="4">
        <v>386475</v>
      </c>
      <c r="D342" s="5">
        <v>0.19</v>
      </c>
      <c r="E342" s="4">
        <v>34</v>
      </c>
      <c r="F342" s="4">
        <v>21</v>
      </c>
      <c r="G342" s="4">
        <v>26</v>
      </c>
      <c r="H342" s="4">
        <v>356</v>
      </c>
      <c r="I342" s="4">
        <v>32</v>
      </c>
      <c r="J342" s="5">
        <v>0.91</v>
      </c>
    </row>
    <row r="343" spans="2:10" x14ac:dyDescent="0.3">
      <c r="B343" s="3">
        <v>43806</v>
      </c>
      <c r="C343" s="4">
        <v>401987</v>
      </c>
      <c r="D343" s="5">
        <v>0.17</v>
      </c>
      <c r="E343" s="4">
        <v>38</v>
      </c>
      <c r="F343" s="4">
        <v>20</v>
      </c>
      <c r="G343" s="4">
        <v>30</v>
      </c>
      <c r="H343" s="4">
        <v>370</v>
      </c>
      <c r="I343" s="4">
        <v>36</v>
      </c>
      <c r="J343" s="5">
        <v>0.95</v>
      </c>
    </row>
    <row r="344" spans="2:10" x14ac:dyDescent="0.3">
      <c r="B344" s="3">
        <v>43807</v>
      </c>
      <c r="C344" s="4">
        <v>392420</v>
      </c>
      <c r="D344" s="5">
        <v>0.19</v>
      </c>
      <c r="E344" s="4">
        <v>30</v>
      </c>
      <c r="F344" s="4">
        <v>18</v>
      </c>
      <c r="G344" s="4">
        <v>25</v>
      </c>
      <c r="H344" s="4">
        <v>394</v>
      </c>
      <c r="I344" s="4">
        <v>36</v>
      </c>
      <c r="J344" s="5">
        <v>0.93</v>
      </c>
    </row>
    <row r="345" spans="2:10" x14ac:dyDescent="0.3">
      <c r="B345" s="3">
        <v>43808</v>
      </c>
      <c r="C345" s="4">
        <v>397135</v>
      </c>
      <c r="D345" s="5">
        <v>0.17</v>
      </c>
      <c r="E345" s="4">
        <v>36</v>
      </c>
      <c r="F345" s="4">
        <v>22</v>
      </c>
      <c r="G345" s="4">
        <v>25</v>
      </c>
      <c r="H345" s="4">
        <v>363</v>
      </c>
      <c r="I345" s="4">
        <v>38</v>
      </c>
      <c r="J345" s="5">
        <v>0.92</v>
      </c>
    </row>
    <row r="346" spans="2:10" x14ac:dyDescent="0.3">
      <c r="B346" s="3">
        <v>43809</v>
      </c>
      <c r="C346" s="4">
        <v>408697</v>
      </c>
      <c r="D346" s="5">
        <v>0.18</v>
      </c>
      <c r="E346" s="4">
        <v>31</v>
      </c>
      <c r="F346" s="4">
        <v>19</v>
      </c>
      <c r="G346" s="4">
        <v>29</v>
      </c>
      <c r="H346" s="4">
        <v>370</v>
      </c>
      <c r="I346" s="4">
        <v>35</v>
      </c>
      <c r="J346" s="5">
        <v>0.94</v>
      </c>
    </row>
    <row r="347" spans="2:10" x14ac:dyDescent="0.3">
      <c r="B347" s="3">
        <v>43810</v>
      </c>
      <c r="C347" s="4">
        <v>384623</v>
      </c>
      <c r="D347" s="5">
        <v>0.18</v>
      </c>
      <c r="E347" s="4">
        <v>36</v>
      </c>
      <c r="F347" s="4">
        <v>20</v>
      </c>
      <c r="G347" s="4">
        <v>27</v>
      </c>
      <c r="H347" s="4">
        <v>397</v>
      </c>
      <c r="I347" s="4">
        <v>37</v>
      </c>
      <c r="J347" s="5">
        <v>0.94</v>
      </c>
    </row>
    <row r="348" spans="2:10" x14ac:dyDescent="0.3">
      <c r="B348" s="3">
        <v>43811</v>
      </c>
      <c r="C348" s="4">
        <v>385929</v>
      </c>
      <c r="D348" s="5">
        <v>0.18</v>
      </c>
      <c r="E348" s="4">
        <v>36</v>
      </c>
      <c r="F348" s="4">
        <v>21</v>
      </c>
      <c r="G348" s="4">
        <v>27</v>
      </c>
      <c r="H348" s="4">
        <v>386</v>
      </c>
      <c r="I348" s="4">
        <v>33</v>
      </c>
      <c r="J348" s="5">
        <v>0.92</v>
      </c>
    </row>
    <row r="349" spans="2:10" x14ac:dyDescent="0.3">
      <c r="B349" s="3">
        <v>43812</v>
      </c>
      <c r="C349" s="4">
        <v>410246</v>
      </c>
      <c r="D349" s="5">
        <v>0.17</v>
      </c>
      <c r="E349" s="4">
        <v>32</v>
      </c>
      <c r="F349" s="4">
        <v>20</v>
      </c>
      <c r="G349" s="4">
        <v>25</v>
      </c>
      <c r="H349" s="4">
        <v>371</v>
      </c>
      <c r="I349" s="4">
        <v>33</v>
      </c>
      <c r="J349" s="5">
        <v>0.92</v>
      </c>
    </row>
    <row r="350" spans="2:10" x14ac:dyDescent="0.3">
      <c r="B350" s="3">
        <v>43813</v>
      </c>
      <c r="C350" s="4">
        <v>386399</v>
      </c>
      <c r="D350" s="5">
        <v>0.17</v>
      </c>
      <c r="E350" s="4">
        <v>38</v>
      </c>
      <c r="F350" s="4">
        <v>19</v>
      </c>
      <c r="G350" s="4">
        <v>26</v>
      </c>
      <c r="H350" s="4">
        <v>391</v>
      </c>
      <c r="I350" s="4">
        <v>40</v>
      </c>
      <c r="J350" s="5">
        <v>0.92</v>
      </c>
    </row>
    <row r="351" spans="2:10" x14ac:dyDescent="0.3">
      <c r="B351" s="3">
        <v>43814</v>
      </c>
      <c r="C351" s="4">
        <v>410008</v>
      </c>
      <c r="D351" s="5">
        <v>0.18</v>
      </c>
      <c r="E351" s="4">
        <v>30</v>
      </c>
      <c r="F351" s="4">
        <v>21</v>
      </c>
      <c r="G351" s="4">
        <v>27</v>
      </c>
      <c r="H351" s="4">
        <v>355</v>
      </c>
      <c r="I351" s="4">
        <v>32</v>
      </c>
      <c r="J351" s="5">
        <v>0.91</v>
      </c>
    </row>
    <row r="352" spans="2:10" x14ac:dyDescent="0.3">
      <c r="B352" s="3">
        <v>43815</v>
      </c>
      <c r="C352" s="4">
        <v>390197</v>
      </c>
      <c r="D352" s="5">
        <v>0.19</v>
      </c>
      <c r="E352" s="4">
        <v>40</v>
      </c>
      <c r="F352" s="4">
        <v>19</v>
      </c>
      <c r="G352" s="4">
        <v>27</v>
      </c>
      <c r="H352" s="4">
        <v>386</v>
      </c>
      <c r="I352" s="4">
        <v>31</v>
      </c>
      <c r="J352" s="5">
        <v>0.95</v>
      </c>
    </row>
    <row r="353" spans="2:10" x14ac:dyDescent="0.3">
      <c r="B353" s="3">
        <v>43816</v>
      </c>
      <c r="C353" s="4">
        <v>393364</v>
      </c>
      <c r="D353" s="5">
        <v>0.17</v>
      </c>
      <c r="E353" s="4">
        <v>40</v>
      </c>
      <c r="F353" s="4">
        <v>20</v>
      </c>
      <c r="G353" s="4">
        <v>27</v>
      </c>
      <c r="H353" s="4">
        <v>356</v>
      </c>
      <c r="I353" s="4">
        <v>33</v>
      </c>
      <c r="J353" s="5">
        <v>0.92</v>
      </c>
    </row>
    <row r="354" spans="2:10" x14ac:dyDescent="0.3">
      <c r="B354" s="3">
        <v>43817</v>
      </c>
      <c r="C354" s="4">
        <v>396256</v>
      </c>
      <c r="D354" s="5">
        <v>0.19</v>
      </c>
      <c r="E354" s="4">
        <v>40</v>
      </c>
      <c r="F354" s="4">
        <v>22</v>
      </c>
      <c r="G354" s="4">
        <v>27</v>
      </c>
      <c r="H354" s="4">
        <v>362</v>
      </c>
      <c r="I354" s="4">
        <v>38</v>
      </c>
      <c r="J354" s="5">
        <v>0.93</v>
      </c>
    </row>
    <row r="355" spans="2:10" x14ac:dyDescent="0.3">
      <c r="B355" s="3">
        <v>43818</v>
      </c>
      <c r="C355" s="4">
        <v>395679</v>
      </c>
      <c r="D355" s="5">
        <v>0.17</v>
      </c>
      <c r="E355" s="4">
        <v>34</v>
      </c>
      <c r="F355" s="4">
        <v>19</v>
      </c>
      <c r="G355" s="4">
        <v>30</v>
      </c>
      <c r="H355" s="4">
        <v>354</v>
      </c>
      <c r="I355" s="4">
        <v>32</v>
      </c>
      <c r="J355" s="5">
        <v>0.92</v>
      </c>
    </row>
    <row r="356" spans="2:10" x14ac:dyDescent="0.3">
      <c r="B356" s="3">
        <v>43819</v>
      </c>
      <c r="C356" s="4">
        <v>388480</v>
      </c>
      <c r="D356" s="5">
        <v>0.18</v>
      </c>
      <c r="E356" s="4">
        <v>34</v>
      </c>
      <c r="F356" s="4">
        <v>20</v>
      </c>
      <c r="G356" s="4">
        <v>27</v>
      </c>
      <c r="H356" s="4">
        <v>362</v>
      </c>
      <c r="I356" s="4">
        <v>39</v>
      </c>
      <c r="J356" s="5">
        <v>0.95</v>
      </c>
    </row>
    <row r="357" spans="2:10" x14ac:dyDescent="0.3">
      <c r="B357" s="3">
        <v>43820</v>
      </c>
      <c r="C357" s="4">
        <v>399659</v>
      </c>
      <c r="D357" s="5">
        <v>0.17</v>
      </c>
      <c r="E357" s="4">
        <v>39</v>
      </c>
      <c r="F357" s="4">
        <v>17</v>
      </c>
      <c r="G357" s="4">
        <v>29</v>
      </c>
      <c r="H357" s="4">
        <v>350</v>
      </c>
      <c r="I357" s="4">
        <v>31</v>
      </c>
      <c r="J357" s="5">
        <v>0.91</v>
      </c>
    </row>
    <row r="358" spans="2:10" x14ac:dyDescent="0.3">
      <c r="B358" s="3">
        <v>43821</v>
      </c>
      <c r="C358" s="4">
        <v>391668</v>
      </c>
      <c r="D358" s="5">
        <v>0.18</v>
      </c>
      <c r="E358" s="4">
        <v>30</v>
      </c>
      <c r="F358" s="4">
        <v>18</v>
      </c>
      <c r="G358" s="4">
        <v>25</v>
      </c>
      <c r="H358" s="4">
        <v>397</v>
      </c>
      <c r="I358" s="4">
        <v>39</v>
      </c>
      <c r="J358" s="5">
        <v>0.92</v>
      </c>
    </row>
    <row r="359" spans="2:10" x14ac:dyDescent="0.3">
      <c r="B359" s="3">
        <v>43822</v>
      </c>
      <c r="C359" s="4">
        <v>387294</v>
      </c>
      <c r="D359" s="5">
        <v>0.17</v>
      </c>
      <c r="E359" s="4">
        <v>34</v>
      </c>
      <c r="F359" s="4">
        <v>18</v>
      </c>
      <c r="G359" s="4">
        <v>29</v>
      </c>
      <c r="H359" s="4">
        <v>357</v>
      </c>
      <c r="I359" s="4">
        <v>30</v>
      </c>
      <c r="J359" s="5">
        <v>0.92</v>
      </c>
    </row>
    <row r="360" spans="2:10" x14ac:dyDescent="0.3">
      <c r="B360" s="3">
        <v>43823</v>
      </c>
      <c r="C360" s="4">
        <v>385346</v>
      </c>
      <c r="D360" s="5">
        <v>0.17</v>
      </c>
      <c r="E360" s="4">
        <v>40</v>
      </c>
      <c r="F360" s="4">
        <v>17</v>
      </c>
      <c r="G360" s="4">
        <v>26</v>
      </c>
      <c r="H360" s="4">
        <v>394</v>
      </c>
      <c r="I360" s="4">
        <v>40</v>
      </c>
      <c r="J360" s="5">
        <v>0.93</v>
      </c>
    </row>
    <row r="361" spans="2:10" x14ac:dyDescent="0.3">
      <c r="B361" s="3">
        <v>43824</v>
      </c>
      <c r="C361" s="4">
        <v>403674</v>
      </c>
      <c r="D361" s="5">
        <v>0.19</v>
      </c>
      <c r="E361" s="4">
        <v>38</v>
      </c>
      <c r="F361" s="4">
        <v>20</v>
      </c>
      <c r="G361" s="4">
        <v>27</v>
      </c>
      <c r="H361" s="4">
        <v>366</v>
      </c>
      <c r="I361" s="4">
        <v>35</v>
      </c>
      <c r="J361" s="5">
        <v>0.93</v>
      </c>
    </row>
    <row r="362" spans="2:10" x14ac:dyDescent="0.3">
      <c r="B362" s="3">
        <v>43825</v>
      </c>
      <c r="C362" s="4">
        <v>381035</v>
      </c>
      <c r="D362" s="5">
        <v>0.18</v>
      </c>
      <c r="E362" s="4">
        <v>39</v>
      </c>
      <c r="F362" s="4">
        <v>21</v>
      </c>
      <c r="G362" s="4">
        <v>29</v>
      </c>
      <c r="H362" s="4">
        <v>380</v>
      </c>
      <c r="I362" s="4">
        <v>36</v>
      </c>
      <c r="J362" s="5">
        <v>0.95</v>
      </c>
    </row>
    <row r="363" spans="2:10" x14ac:dyDescent="0.3">
      <c r="B363" s="3">
        <v>43826</v>
      </c>
      <c r="C363" s="4">
        <v>409390</v>
      </c>
      <c r="D363" s="5">
        <v>0.19</v>
      </c>
      <c r="E363" s="4">
        <v>30</v>
      </c>
      <c r="F363" s="4">
        <v>18</v>
      </c>
      <c r="G363" s="4">
        <v>27</v>
      </c>
      <c r="H363" s="4">
        <v>387</v>
      </c>
      <c r="I363" s="4">
        <v>33</v>
      </c>
      <c r="J363" s="5">
        <v>0.91</v>
      </c>
    </row>
    <row r="364" spans="2:10" x14ac:dyDescent="0.3">
      <c r="B364" s="3">
        <v>43827</v>
      </c>
      <c r="C364" s="4">
        <v>383323</v>
      </c>
      <c r="D364" s="5">
        <v>0.19</v>
      </c>
      <c r="E364" s="4">
        <v>30</v>
      </c>
      <c r="F364" s="4">
        <v>18</v>
      </c>
      <c r="G364" s="4">
        <v>27</v>
      </c>
      <c r="H364" s="4">
        <v>388</v>
      </c>
      <c r="I364" s="4">
        <v>37</v>
      </c>
      <c r="J364" s="5">
        <v>0.91</v>
      </c>
    </row>
    <row r="365" spans="2:10" x14ac:dyDescent="0.3">
      <c r="B365" s="3">
        <v>43828</v>
      </c>
      <c r="C365" s="4">
        <v>385433</v>
      </c>
      <c r="D365" s="5">
        <v>0.17</v>
      </c>
      <c r="E365" s="4">
        <v>38</v>
      </c>
      <c r="F365" s="4">
        <v>17</v>
      </c>
      <c r="G365" s="4">
        <v>25</v>
      </c>
      <c r="H365" s="4">
        <v>350</v>
      </c>
      <c r="I365" s="4">
        <v>31</v>
      </c>
      <c r="J365" s="5">
        <v>0.94</v>
      </c>
    </row>
    <row r="366" spans="2:10" x14ac:dyDescent="0.3">
      <c r="B366" s="3">
        <v>43829</v>
      </c>
      <c r="C366" s="4">
        <v>382858</v>
      </c>
      <c r="D366" s="5">
        <v>0.18</v>
      </c>
      <c r="E366" s="4">
        <v>38</v>
      </c>
      <c r="F366" s="4">
        <v>17</v>
      </c>
      <c r="G366" s="4">
        <v>26</v>
      </c>
      <c r="H366" s="4">
        <v>385</v>
      </c>
      <c r="I366" s="4">
        <v>30</v>
      </c>
      <c r="J366" s="5">
        <v>0.95</v>
      </c>
    </row>
    <row r="367" spans="2:10" x14ac:dyDescent="0.3">
      <c r="B367" s="3">
        <v>43830</v>
      </c>
      <c r="C367" s="4">
        <v>384453</v>
      </c>
      <c r="D367" s="5">
        <v>0.19</v>
      </c>
      <c r="E367" s="4">
        <v>33</v>
      </c>
      <c r="F367" s="4">
        <v>18</v>
      </c>
      <c r="G367" s="4">
        <v>26</v>
      </c>
      <c r="H367" s="4">
        <v>357</v>
      </c>
      <c r="I367" s="4">
        <v>36</v>
      </c>
      <c r="J367" s="5">
        <v>0.91</v>
      </c>
    </row>
    <row r="368" spans="2:10" x14ac:dyDescent="0.3">
      <c r="B368" s="3">
        <v>43831</v>
      </c>
      <c r="C368" s="4">
        <v>385535</v>
      </c>
      <c r="D368" s="5">
        <v>0.17</v>
      </c>
      <c r="E368" s="4">
        <v>31</v>
      </c>
      <c r="F368" s="4">
        <v>20</v>
      </c>
      <c r="G368" s="4">
        <v>28</v>
      </c>
      <c r="H368" s="4">
        <v>397</v>
      </c>
      <c r="I368" s="4">
        <v>33</v>
      </c>
      <c r="J368" s="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Sheet2</vt:lpstr>
      <vt:lpstr>Session Details</vt:lpstr>
      <vt:lpstr>Channel wise traffic</vt:lpstr>
      <vt:lpstr>Supporting Data</vt:lpstr>
      <vt:lpstr>Carts</vt:lpstr>
      <vt:lpstr>Date</vt:lpstr>
      <vt:lpstr>Listing</vt:lpstr>
      <vt:lpstr>Menu</vt:lpstr>
      <vt:lpstr>Orders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Nehal Bakde</cp:lastModifiedBy>
  <dcterms:created xsi:type="dcterms:W3CDTF">2022-09-19T07:36:05Z</dcterms:created>
  <dcterms:modified xsi:type="dcterms:W3CDTF">2023-11-05T12:10:49Z</dcterms:modified>
</cp:coreProperties>
</file>