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tulu\Desktop\"/>
    </mc:Choice>
  </mc:AlternateContent>
  <xr:revisionPtr revIDLastSave="0" documentId="13_ncr:1_{57B7321B-86B3-4042-A568-4DDA6213C0AD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4" i="5" l="1"/>
  <c r="B10" i="5"/>
  <c r="H3" i="5"/>
  <c r="E4" i="5"/>
  <c r="H4" i="5"/>
  <c r="G3" i="5"/>
  <c r="G4" i="5"/>
  <c r="F3" i="5"/>
  <c r="F4" i="5"/>
  <c r="E3" i="5"/>
  <c r="D3" i="5"/>
  <c r="B3" i="5"/>
  <c r="C3" i="5"/>
  <c r="C13" i="5"/>
  <c r="D13" i="5"/>
  <c r="B13" i="5"/>
  <c r="D2" i="5"/>
  <c r="C2" i="5"/>
  <c r="B4" i="5"/>
  <c r="B2" i="5"/>
  <c r="E13" i="5"/>
  <c r="F13" i="5"/>
  <c r="D12" i="5"/>
  <c r="D11" i="5"/>
  <c r="D10" i="5"/>
  <c r="D9" i="5"/>
  <c r="D8" i="5"/>
  <c r="D7" i="5"/>
  <c r="D6" i="5"/>
  <c r="D5" i="5"/>
  <c r="D4" i="5"/>
  <c r="C12" i="5"/>
  <c r="C11" i="5"/>
  <c r="C10" i="5"/>
  <c r="C9" i="5"/>
  <c r="C8" i="5"/>
  <c r="C7" i="5"/>
  <c r="C6" i="5"/>
  <c r="C5" i="5"/>
  <c r="B12" i="5"/>
  <c r="B11" i="5"/>
  <c r="E11" i="5"/>
  <c r="E10" i="5"/>
  <c r="B9" i="5"/>
  <c r="B8" i="5"/>
  <c r="B7" i="5"/>
  <c r="B6" i="5"/>
  <c r="B5" i="5"/>
  <c r="G10" i="5"/>
  <c r="G11" i="5"/>
  <c r="H10" i="5"/>
  <c r="H11" i="5"/>
  <c r="E9" i="5"/>
  <c r="F9" i="5"/>
  <c r="F10" i="5"/>
  <c r="E8" i="5"/>
  <c r="F8" i="5"/>
  <c r="E7" i="5"/>
  <c r="G7" i="5"/>
  <c r="F11" i="5"/>
  <c r="E6" i="5"/>
  <c r="G6" i="5"/>
  <c r="E5" i="5"/>
  <c r="G5" i="5"/>
  <c r="E12" i="5"/>
  <c r="G13" i="5"/>
  <c r="H13" i="5"/>
  <c r="E2" i="5"/>
  <c r="F6" i="5"/>
  <c r="H6" i="5"/>
  <c r="F5" i="5"/>
  <c r="H9" i="5"/>
  <c r="G9" i="5"/>
  <c r="H12" i="5"/>
  <c r="G12" i="5"/>
  <c r="H5" i="5"/>
  <c r="H7" i="5"/>
  <c r="H8" i="5"/>
  <c r="F7" i="5"/>
  <c r="F12" i="5"/>
  <c r="G8" i="5"/>
  <c r="H2" i="5"/>
  <c r="F2" i="5"/>
  <c r="G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<sst xmlns="http://schemas.openxmlformats.org/spreadsheetml/2006/main" count="33048" uniqueCount="8399">
  <si>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</si>
  <si>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</si>
  <si>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</si>
  <si>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</si>
  <si>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</si>
  <si>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</si>
  <si>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</si>
  <si>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</si>
  <si>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</si>
  <si>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</si>
  <si>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</si>
  <si>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</si>
  <si>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</si>
  <si>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</si>
  <si>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</si>
  <si>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</si>
  <si>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</si>
  <si>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</si>
  <si>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</si>
  <si>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</si>
  <si>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</si>
  <si>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</si>
  <si>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</si>
  <si>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</si>
  <si>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</si>
  <si>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</si>
  <si>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</si>
  <si>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</si>
  <si>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</si>
  <si>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</si>
  <si>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</si>
  <si>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</si>
  <si>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</si>
  <si>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</si>
  <si>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</si>
  <si>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</si>
  <si>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</si>
  <si>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</si>
  <si>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</si>
  <si>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</si>
  <si>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</si>
  <si>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</si>
  <si>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</si>
  <si>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</si>
  <si>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</si>
  <si>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</si>
  <si>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</si>
  <si>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</si>
  <si>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</si>
  <si>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</si>
  <si>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</si>
  <si>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</si>
  <si>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</si>
  <si>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</si>
  <si>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</si>
  <si>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</si>
  <si>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</si>
  <si>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</si>
  <si>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</si>
  <si>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</si>
  <si>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</si>
  <si>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</si>
  <si>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</si>
  <si>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</si>
  <si>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</si>
  <si>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</si>
  <si>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</si>
  <si>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</si>
  <si>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</si>
  <si>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</si>
  <si>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</si>
  <si>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</si>
  <si>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</si>
  <si>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</si>
  <si>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</si>
  <si>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</si>
  <si>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</si>
  <si>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</si>
  <si>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</si>
  <si>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</si>
  <si>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</si>
  <si>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</si>
  <si>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</si>
  <si>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</si>
  <si>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</si>
  <si>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</si>
  <si>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</si>
  <si>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</si>
  <si>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</si>
  <si>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</si>
  <si>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</si>
  <si>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</si>
  <si>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</si>
  <si>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</si>
  <si>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</si>
  <si>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</si>
  <si>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</si>
  <si>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</si>
  <si>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</si>
  <si>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</si>
  <si>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</si>
  <si>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</si>
  <si>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</si>
  <si>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</si>
  <si>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</si>
  <si>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</si>
  <si>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</si>
  <si>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</si>
  <si>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</si>
  <si>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</si>
  <si>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</si>
  <si>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</si>
  <si>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</si>
  <si>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</si>
  <si>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</si>
  <si>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</si>
  <si>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</si>
  <si>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</si>
  <si>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</si>
  <si>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</si>
  <si>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</si>
  <si>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</si>
  <si>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</si>
  <si>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</si>
  <si>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</si>
  <si>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</si>
  <si>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</si>
  <si>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</si>
  <si>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</si>
  <si>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</si>
  <si>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</si>
  <si>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</si>
  <si>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</si>
  <si>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</si>
  <si>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</si>
  <si>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</si>
  <si>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</si>
  <si>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</si>
  <si>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</si>
  <si>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</si>
  <si>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</si>
  <si>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</si>
  <si>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</si>
  <si>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</si>
  <si>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</si>
  <si>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</si>
  <si>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</si>
  <si>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</si>
  <si>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</si>
  <si>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</si>
  <si>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</si>
  <si>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</si>
  <si>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</si>
  <si>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</si>
  <si>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</si>
  <si>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</si>
  <si>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</si>
  <si>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</si>
  <si>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</si>
  <si>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</si>
  <si>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</si>
  <si>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</si>
  <si>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</si>
  <si>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</si>
  <si>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</si>
  <si>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</si>
  <si>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</si>
  <si>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</si>
  <si>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</si>
  <si>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</si>
  <si>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</si>
  <si>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</si>
  <si>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</si>
  <si>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</si>
  <si>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</si>
  <si>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</si>
  <si>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</si>
  <si>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</si>
  <si>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</si>
  <si>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</si>
  <si>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</si>
  <si>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</si>
  <si>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</si>
  <si>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</si>
  <si>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</si>
  <si>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</si>
  <si>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</si>
  <si>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</si>
  <si>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</si>
  <si>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</si>
  <si>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</si>
  <si>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</si>
  <si>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</si>
  <si>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</si>
  <si>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</si>
  <si>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</si>
  <si>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</si>
  <si>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</si>
  <si>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</si>
  <si>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</si>
  <si>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</si>
  <si>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</si>
  <si>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</si>
  <si>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</si>
  <si>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</si>
  <si>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</si>
  <si>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</si>
  <si>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</si>
  <si>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</si>
  <si>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</si>
  <si>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</si>
  <si>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</si>
  <si>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</si>
  <si>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</si>
  <si>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</si>
  <si>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</si>
  <si>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</si>
  <si>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</si>
  <si>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</si>
  <si>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</si>
  <si>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</si>
  <si>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</si>
  <si>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</si>
  <si>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</si>
  <si>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</si>
  <si>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</si>
  <si>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</si>
  <si>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</si>
  <si>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</si>
  <si>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</si>
  <si>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</si>
  <si>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</si>
  <si>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</si>
  <si>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</si>
  <si>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</si>
  <si>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</si>
  <si>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</si>
  <si>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</si>
  <si>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</si>
  <si>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</si>
  <si>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</si>
  <si>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</si>
  <si>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</si>
  <si>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</si>
  <si>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</si>
  <si>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</si>
  <si>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</si>
  <si>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</si>
  <si>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</si>
  <si>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</si>
  <si>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</si>
  <si>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</si>
  <si>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</si>
  <si>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</si>
  <si>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</si>
  <si>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</si>
  <si>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</si>
  <si>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</si>
  <si>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</si>
  <si>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</si>
  <si>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</si>
  <si>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</si>
  <si>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</si>
  <si>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</si>
  <si>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</si>
  <si>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</si>
  <si>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</si>
  <si>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</si>
  <si>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</si>
  <si>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</si>
  <si>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</si>
  <si>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</si>
  <si>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</si>
  <si>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</si>
  <si>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</si>
  <si>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</si>
  <si>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</si>
  <si>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</si>
  <si>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</si>
  <si>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</si>
  <si>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</si>
  <si>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</si>
  <si>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</si>
  <si>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</si>
  <si>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</si>
  <si>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</si>
  <si>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</si>
  <si>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</si>
  <si>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</si>
  <si>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</si>
  <si>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</si>
  <si>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</si>
  <si>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</si>
  <si>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</si>
  <si>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</si>
  <si>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</si>
  <si>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</si>
  <si>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</si>
  <si>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</si>
  <si>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</si>
  <si>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</si>
  <si>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</si>
  <si>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</si>
  <si>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</si>
  <si>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</si>
  <si>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</si>
  <si>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</si>
  <si>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</si>
  <si>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</si>
  <si>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</si>
  <si>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</si>
  <si>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</si>
  <si>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</si>
  <si>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</si>
  <si>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</si>
  <si>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</si>
  <si>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</si>
  <si>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</si>
  <si>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</si>
  <si>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</si>
  <si>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</si>
  <si>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</si>
  <si>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</si>
  <si>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</si>
  <si>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</si>
  <si>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</si>
  <si>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</si>
  <si>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</si>
  <si>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</si>
  <si>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</si>
  <si>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</si>
  <si>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</si>
  <si>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</si>
  <si>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</si>
  <si>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</si>
  <si>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</si>
  <si>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</si>
  <si>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</si>
  <si>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</si>
  <si>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</si>
  <si>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</si>
  <si>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</si>
  <si>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</si>
  <si>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</si>
  <si>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</si>
  <si>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</si>
  <si>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</si>
  <si>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</si>
  <si>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</si>
  <si>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</si>
  <si>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</si>
  <si>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</si>
  <si>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</si>
  <si>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</si>
  <si>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</si>
  <si>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</si>
  <si>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</si>
  <si>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</si>
  <si>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</si>
  <si>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</si>
  <si>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</si>
  <si>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</si>
  <si>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</si>
  <si>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</si>
  <si>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</si>
  <si>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</si>
  <si>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</si>
  <si>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</si>
  <si>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</si>
  <si>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</si>
  <si>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</si>
  <si>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</si>
  <si>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</si>
  <si>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</si>
  <si>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</si>
  <si>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</si>
  <si>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</si>
  <si>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</si>
  <si>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</si>
  <si>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</si>
  <si>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</si>
  <si>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</si>
  <si>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</si>
  <si>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</si>
  <si>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</si>
  <si>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</si>
  <si>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</si>
  <si>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</si>
  <si>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</si>
  <si>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</si>
  <si>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</si>
  <si>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</si>
  <si>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</si>
  <si>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</si>
  <si>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</si>
  <si>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</si>
  <si>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</si>
  <si>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</si>
  <si>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</si>
  <si>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</si>
  <si>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</si>
  <si>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</si>
  <si>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</si>
  <si>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</si>
  <si>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</si>
  <si>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</si>
  <si>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</si>
  <si>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</si>
  <si>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</si>
  <si>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</si>
  <si>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</si>
  <si>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</si>
  <si>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</si>
  <si>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</si>
  <si>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</si>
  <si>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</si>
  <si>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</si>
  <si>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</si>
  <si>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</si>
  <si>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</si>
  <si>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</si>
  <si>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</si>
  <si>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</si>
  <si>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</si>
  <si>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</si>
  <si>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</si>
  <si>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</si>
  <si>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</si>
  <si>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</si>
  <si>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</si>
  <si>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</si>
  <si>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</si>
  <si>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</si>
  <si>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</si>
  <si>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</si>
  <si>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</si>
  <si>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</si>
  <si>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</si>
  <si>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</si>
  <si>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</si>
  <si>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</si>
  <si>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</si>
  <si>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</si>
  <si>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</si>
  <si>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</si>
  <si>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</si>
  <si>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</si>
  <si>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</si>
  <si>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</si>
  <si>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</si>
  <si>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</si>
  <si>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</si>
  <si>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</si>
  <si>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</si>
  <si>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</si>
  <si>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</si>
  <si>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</si>
  <si>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</si>
  <si>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</si>
  <si>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</si>
  <si>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</si>
  <si>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</si>
  <si>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</si>
  <si>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</si>
  <si>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</si>
  <si>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</si>
  <si>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</si>
  <si>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</si>
  <si>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</si>
  <si>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</si>
  <si>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</si>
  <si>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</si>
  <si>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</si>
  <si>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</si>
  <si>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</si>
  <si>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</si>
  <si>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</si>
  <si>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</si>
  <si>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</si>
  <si>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</si>
  <si>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</si>
  <si>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</si>
  <si>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</si>
  <si>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</si>
  <si>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</si>
  <si>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</si>
  <si>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</si>
  <si>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</si>
  <si>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</si>
  <si>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</si>
  <si>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</si>
  <si>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</si>
  <si>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</si>
  <si>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</si>
  <si>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</si>
  <si>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</si>
  <si>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</si>
  <si>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</si>
  <si>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</si>
  <si>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</si>
  <si>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</si>
  <si>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</si>
  <si>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</si>
  <si>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</si>
  <si>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</si>
  <si>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</si>
  <si>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</si>
  <si>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</si>
  <si>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</si>
  <si>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</si>
  <si>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</si>
  <si>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</si>
  <si>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</si>
  <si>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</si>
  <si>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</si>
  <si>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</si>
  <si>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</si>
  <si>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</si>
  <si>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</si>
  <si>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</si>
  <si>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</si>
  <si>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</si>
  <si>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</si>
  <si>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</si>
  <si>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</si>
  <si>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</si>
  <si>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</si>
  <si>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</si>
  <si>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</si>
  <si>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</si>
  <si>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</si>
  <si>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</si>
  <si>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</si>
  <si>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</si>
  <si>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</si>
  <si>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</si>
  <si>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</si>
  <si>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</si>
  <si>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</si>
  <si>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</si>
  <si>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</si>
  <si>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</si>
  <si>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</si>
  <si>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</si>
  <si>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</si>
  <si>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</si>
  <si>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</si>
  <si>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</si>
  <si>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</si>
  <si>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</si>
  <si>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</si>
  <si>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</si>
  <si>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</si>
  <si>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</si>
  <si>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</si>
  <si>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</si>
  <si>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</si>
  <si>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</si>
  <si>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</si>
  <si>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</si>
  <si>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</si>
  <si>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</si>
  <si>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</si>
  <si>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</si>
  <si>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</si>
  <si>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</si>
  <si>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</si>
  <si>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</si>
  <si>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</si>
  <si>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</si>
  <si>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</si>
  <si>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</si>
  <si>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</si>
  <si>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</si>
  <si>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</si>
  <si>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</si>
  <si>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</si>
  <si>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</si>
  <si>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</si>
  <si>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</si>
  <si>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</si>
  <si>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</si>
  <si>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</si>
  <si>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</si>
  <si>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</si>
  <si>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</si>
  <si>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</si>
  <si>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</si>
  <si>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</si>
  <si>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</si>
  <si>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</si>
  <si>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</si>
  <si>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</si>
  <si>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</si>
  <si>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</si>
  <si>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</si>
  <si>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</si>
  <si>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</si>
  <si>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</si>
  <si>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</si>
  <si>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</si>
  <si>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</si>
  <si>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</si>
  <si>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</si>
  <si>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</si>
  <si>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</si>
  <si>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</si>
  <si>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</si>
  <si>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</si>
  <si>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</si>
  <si>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</si>
  <si>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</si>
  <si>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</si>
  <si>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</si>
  <si>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</si>
  <si>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</si>
  <si>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</si>
  <si>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</si>
  <si>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</si>
  <si>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</si>
  <si>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</si>
  <si>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</si>
  <si>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</si>
  <si>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</si>
  <si>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</si>
  <si>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</si>
  <si>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</si>
  <si>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</si>
  <si>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</si>
  <si>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</si>
  <si>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</si>
  <si>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</si>
  <si>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</si>
  <si>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</si>
  <si>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</si>
  <si>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</si>
  <si>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</si>
  <si>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</si>
  <si>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</si>
  <si>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</si>
  <si>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</si>
  <si>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</si>
  <si>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</si>
  <si>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</si>
  <si>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</si>
  <si>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</si>
  <si>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</si>
  <si>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</si>
  <si>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</si>
  <si>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</si>
  <si>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</si>
  <si>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</si>
  <si>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</si>
  <si>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</si>
  <si>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</si>
  <si>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</si>
  <si>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</si>
  <si>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</si>
  <si>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</si>
  <si>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</si>
  <si>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</si>
  <si>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</si>
  <si>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</si>
  <si>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</si>
  <si>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</si>
  <si>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</si>
  <si>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</si>
  <si>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</si>
  <si>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</si>
  <si>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</si>
  <si>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</si>
  <si>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</si>
  <si>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</si>
  <si>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</si>
  <si>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</si>
  <si>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</si>
  <si>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</si>
  <si>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</si>
  <si>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</si>
  <si>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</si>
  <si>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</si>
  <si>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</si>
  <si>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</si>
  <si>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</si>
  <si>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</si>
  <si>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</si>
  <si>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</si>
  <si>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</si>
  <si>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</si>
  <si>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</si>
  <si>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</si>
  <si>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</si>
  <si>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</si>
  <si>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</si>
  <si>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</si>
  <si>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</si>
  <si>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</si>
  <si>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</si>
  <si>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</si>
  <si>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</si>
  <si>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</si>
  <si>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</si>
  <si>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</si>
  <si>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</si>
  <si>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</si>
  <si>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</si>
  <si>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</si>
  <si>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</si>
  <si>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</si>
  <si>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</si>
  <si>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</si>
  <si>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</si>
  <si>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</si>
  <si>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</si>
  <si>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</si>
  <si>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</si>
  <si>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</si>
  <si>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</si>
  <si>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</si>
  <si>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</si>
  <si>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</si>
  <si>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</si>
  <si>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</si>
  <si>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</si>
  <si>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</si>
  <si>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</si>
  <si>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</si>
  <si>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</si>
  <si>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</si>
  <si>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</si>
  <si>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</si>
  <si>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</si>
  <si>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</si>
  <si>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</si>
  <si>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</si>
  <si>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</si>
  <si>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</si>
  <si>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</si>
  <si>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</si>
  <si>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</si>
  <si>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</si>
  <si>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</si>
  <si>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</si>
  <si>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</si>
  <si>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</si>
  <si>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</si>
  <si>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</si>
  <si>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</si>
  <si>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</si>
  <si>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</si>
  <si>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</si>
  <si>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</si>
  <si>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</si>
  <si>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</si>
  <si>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</si>
  <si>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</si>
  <si>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</si>
  <si>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</si>
  <si>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</si>
  <si>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</si>
  <si>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</si>
  <si>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</si>
  <si>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</si>
  <si>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</si>
  <si>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</si>
  <si>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</si>
  <si>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</si>
  <si>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</si>
  <si>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</si>
  <si>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</si>
  <si>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</si>
  <si>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</si>
  <si>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</si>
  <si>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</si>
  <si>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</si>
  <si>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</si>
  <si>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</si>
  <si>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</si>
  <si>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</si>
  <si>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</si>
  <si>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</si>
  <si>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</si>
  <si>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</si>
  <si>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</si>
  <si>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</si>
  <si>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</si>
  <si>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</si>
  <si>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</si>
  <si>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</si>
  <si>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</si>
  <si>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</si>
  <si>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</si>
  <si>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</si>
  <si>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</si>
  <si>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</si>
  <si>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</si>
  <si>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</si>
  <si>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</si>
  <si>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</si>
  <si>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</si>
  <si>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</si>
  <si>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</si>
  <si>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</si>
  <si>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</si>
  <si>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</si>
  <si>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</si>
  <si>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</si>
  <si>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</si>
  <si>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</si>
  <si>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</si>
  <si>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</si>
  <si>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</si>
  <si>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</si>
  <si>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</si>
  <si>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</si>
  <si>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</si>
  <si>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</si>
  <si>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</si>
  <si>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</si>
  <si>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</si>
  <si>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</si>
  <si>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</si>
  <si>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</si>
  <si>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</si>
  <si>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</si>
  <si>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</si>
  <si>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</si>
  <si>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</si>
  <si>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</si>
  <si>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</si>
  <si>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</si>
  <si>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</si>
  <si>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</si>
  <si>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</si>
  <si>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</si>
  <si>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</si>
  <si>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</si>
  <si>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</si>
  <si>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</si>
  <si>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</si>
  <si>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</si>
  <si>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</si>
  <si>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</si>
  <si>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</si>
  <si>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</si>
  <si>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</si>
  <si>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</si>
  <si>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</si>
  <si>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</si>
  <si>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</si>
  <si>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</si>
  <si>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</si>
  <si>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</si>
  <si>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</si>
  <si>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</si>
  <si>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</si>
  <si>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</si>
  <si>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</si>
  <si>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</si>
  <si>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</si>
  <si>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</si>
  <si>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</si>
  <si>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</si>
  <si>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</si>
  <si>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</si>
  <si>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</si>
  <si>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</si>
  <si>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</si>
  <si>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</si>
  <si>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</si>
  <si>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</si>
  <si>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</si>
  <si>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</si>
  <si>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</si>
  <si>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</si>
  <si>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</si>
  <si>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</si>
  <si>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</si>
  <si>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</si>
  <si>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</si>
  <si>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</si>
  <si>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</si>
  <si>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</si>
  <si>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</si>
  <si>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</si>
  <si>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</si>
  <si>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</si>
  <si>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</si>
  <si>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</si>
  <si>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</si>
  <si>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</si>
  <si>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</si>
  <si>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</si>
  <si>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</si>
  <si>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</si>
  <si>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</si>
  <si>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</si>
  <si>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</si>
  <si>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</si>
  <si>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</si>
  <si>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</si>
  <si>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</si>
  <si>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</si>
  <si>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</si>
  <si>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</si>
  <si>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</si>
  <si>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</si>
  <si>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</si>
  <si>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</si>
  <si>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</si>
  <si>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</si>
  <si>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</si>
  <si>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</si>
  <si>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</si>
  <si>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</si>
  <si>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</si>
  <si>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</si>
  <si>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</si>
  <si>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</si>
  <si>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</si>
  <si>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</si>
  <si>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</si>
  <si>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</si>
  <si>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</si>
  <si>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</si>
  <si>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</si>
  <si>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</si>
  <si>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</si>
  <si>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</si>
  <si>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</si>
  <si>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</si>
  <si>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</si>
  <si>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</si>
  <si>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</si>
  <si>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</si>
  <si>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</si>
  <si>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</si>
  <si>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</si>
  <si>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</si>
  <si>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</si>
  <si>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</si>
  <si>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</si>
  <si>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</si>
  <si>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</si>
  <si>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</si>
  <si>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</si>
  <si>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</si>
  <si>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</si>
  <si>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</si>
  <si>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</si>
  <si>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</si>
  <si>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</si>
  <si>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</si>
  <si>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</si>
  <si>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</si>
  <si>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</si>
  <si>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</si>
  <si>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</si>
  <si>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</si>
  <si>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</si>
  <si>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</si>
  <si>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</si>
  <si>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</si>
  <si>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</si>
  <si>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</si>
  <si>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</si>
  <si>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</si>
  <si>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</si>
  <si>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</si>
  <si>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</si>
  <si>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</si>
  <si>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</si>
  <si>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</si>
  <si>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</si>
  <si>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</si>
  <si>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</si>
  <si>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</si>
  <si>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</si>
  <si>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</si>
  <si>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</si>
  <si>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</si>
  <si>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</si>
  <si>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</si>
  <si>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</si>
  <si>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</si>
  <si>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</si>
  <si>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</si>
  <si>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</si>
  <si>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</si>
  <si>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</si>
  <si>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</si>
  <si>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</si>
  <si>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</si>
  <si>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</si>
  <si>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</si>
  <si>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</si>
  <si>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</si>
  <si>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</si>
  <si>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</si>
  <si>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</si>
  <si>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</si>
  <si>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</si>
  <si>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</si>
  <si>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</si>
  <si>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</si>
  <si>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</si>
  <si>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</si>
  <si>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</si>
  <si>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</si>
  <si>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</si>
  <si>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</si>
  <si>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</si>
  <si>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</si>
  <si>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</si>
  <si>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</si>
  <si>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</si>
  <si>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</si>
  <si>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</si>
  <si>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</si>
  <si>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</si>
  <si>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</si>
  <si>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</si>
  <si>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</si>
  <si>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</si>
  <si>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</si>
  <si>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</si>
  <si>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</si>
  <si>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</si>
  <si>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</si>
  <si>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</si>
  <si>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</si>
  <si>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</si>
  <si>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</si>
  <si>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</si>
  <si>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</si>
  <si>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</si>
  <si>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</si>
  <si>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</si>
  <si>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</si>
  <si>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</si>
  <si>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</si>
  <si>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</si>
  <si>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</si>
  <si>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</si>
  <si>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</si>
  <si>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</si>
  <si>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</si>
  <si>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</si>
  <si>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</si>
  <si>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</si>
  <si>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</si>
  <si>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</si>
  <si>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</si>
  <si>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</si>
  <si>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</si>
  <si>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</si>
  <si>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</si>
  <si>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</si>
  <si>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</si>
  <si>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</si>
  <si>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</si>
  <si>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</si>
  <si>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</si>
  <si>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</si>
  <si>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</si>
  <si>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</si>
  <si>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</si>
  <si>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</si>
  <si>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</si>
  <si>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</si>
  <si>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</si>
  <si>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</si>
  <si>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</si>
  <si>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</si>
  <si>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</si>
  <si>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</si>
  <si>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</si>
  <si>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</si>
  <si>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</si>
  <si>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</si>
  <si>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</si>
  <si>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</si>
  <si>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</si>
  <si>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</si>
  <si>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</si>
  <si>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</si>
  <si>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</si>
  <si>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</si>
  <si>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</si>
  <si>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</si>
  <si>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</si>
  <si>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</si>
  <si>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</si>
  <si>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</si>
  <si>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</si>
  <si>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</si>
  <si>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</si>
  <si>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</si>
  <si>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</si>
  <si>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</si>
  <si>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</si>
  <si>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</si>
  <si>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</si>
  <si>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</si>
  <si>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</si>
  <si>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</si>
  <si>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</si>
  <si>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</si>
  <si>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</si>
  <si>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</si>
  <si>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</si>
  <si>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</si>
  <si>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</si>
  <si>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</si>
  <si>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</si>
  <si>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</si>
  <si>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</si>
  <si>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</si>
  <si>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</si>
  <si>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</si>
  <si>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</si>
  <si>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</si>
  <si>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</si>
  <si>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</si>
  <si>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</si>
  <si>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</si>
  <si>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</si>
  <si>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</si>
  <si>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</si>
  <si>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</si>
  <si>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</si>
  <si>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</si>
  <si>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</si>
  <si>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</si>
  <si>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</si>
  <si>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</si>
  <si>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</si>
  <si>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</si>
  <si>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</si>
  <si>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</si>
  <si>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</si>
  <si>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</si>
  <si>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</si>
  <si>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</si>
  <si>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</si>
  <si>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</si>
  <si>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</si>
  <si>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</si>
  <si>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</si>
  <si>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</si>
  <si>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</si>
  <si>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</si>
  <si>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</si>
  <si>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</si>
  <si>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</si>
  <si>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</si>
  <si>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</si>
  <si>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</si>
  <si>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</si>
  <si>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</si>
  <si>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</si>
  <si>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</si>
  <si>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</si>
  <si>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</si>
  <si>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</si>
  <si>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</si>
  <si>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</si>
  <si>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</si>
  <si>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</si>
  <si>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</si>
  <si>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</si>
  <si>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</si>
  <si>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</si>
  <si>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</si>
  <si>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</si>
  <si>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</si>
  <si>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</si>
  <si>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</si>
  <si>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</si>
  <si>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</si>
  <si>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</si>
  <si>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</si>
  <si>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</si>
  <si>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</si>
  <si>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</si>
  <si>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</si>
  <si>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</si>
  <si>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</si>
  <si>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</si>
  <si>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</si>
  <si>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</si>
  <si>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</si>
  <si>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</si>
  <si>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</si>
  <si>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</si>
  <si>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</si>
  <si>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</si>
  <si>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</si>
  <si>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</si>
  <si>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</si>
  <si>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</si>
  <si>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</si>
  <si>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</si>
  <si>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</si>
  <si>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</si>
  <si>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</si>
  <si>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</si>
  <si>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</si>
  <si>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</si>
  <si>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</si>
  <si>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</si>
  <si>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</si>
  <si>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</si>
  <si>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</si>
  <si>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</si>
  <si>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</si>
  <si>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</si>
  <si>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</si>
  <si>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</si>
  <si>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</si>
  <si>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</si>
  <si>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</si>
  <si>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</si>
  <si>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</si>
  <si>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</si>
  <si>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</si>
  <si>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</si>
  <si>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</si>
  <si>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</si>
  <si>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</si>
  <si>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</si>
  <si>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</si>
  <si>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</si>
  <si>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</si>
  <si>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</si>
  <si>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</si>
  <si>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</si>
  <si>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</si>
  <si>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</si>
  <si>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</si>
  <si>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</si>
  <si>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</si>
  <si>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</si>
  <si>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</si>
  <si>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</si>
  <si>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</si>
  <si>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</si>
  <si>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</si>
  <si>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</si>
  <si>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</si>
  <si>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</si>
  <si>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</si>
  <si>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</si>
  <si>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</si>
  <si>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</si>
  <si>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</si>
  <si>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</si>
  <si>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</si>
  <si>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</si>
  <si>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</si>
  <si>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</si>
  <si>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</si>
  <si>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</si>
  <si>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</si>
  <si>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</si>
  <si>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</si>
  <si>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</si>
  <si>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</si>
  <si>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</si>
  <si>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</si>
  <si>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</si>
  <si>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</si>
  <si>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</si>
  <si>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</si>
  <si>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</si>
  <si>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</si>
  <si>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</si>
  <si>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</si>
  <si>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</si>
  <si>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</si>
  <si>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</si>
  <si>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</si>
  <si>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</si>
  <si>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</si>
  <si>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</si>
  <si>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</si>
  <si>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</si>
  <si>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</si>
  <si>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</si>
  <si>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</si>
  <si>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</si>
  <si>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</si>
  <si>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</si>
  <si>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</si>
  <si>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</si>
  <si>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</si>
  <si>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</si>
  <si>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</si>
  <si>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</si>
  <si>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</si>
  <si>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</si>
  <si>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</si>
  <si>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</si>
  <si>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</si>
  <si>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</si>
  <si>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</si>
  <si>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</si>
  <si>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</si>
  <si>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</si>
  <si>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</si>
  <si>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</si>
  <si>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</si>
  <si>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</si>
  <si>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</si>
  <si>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</si>
  <si>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</si>
  <si>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</si>
  <si>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</si>
  <si>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</si>
  <si>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</si>
  <si>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</si>
  <si>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</si>
  <si>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</si>
  <si>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</si>
  <si>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</si>
  <si>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</si>
  <si>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</si>
  <si>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</si>
  <si>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</si>
  <si>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</si>
  <si>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</si>
  <si>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</si>
  <si>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</si>
  <si>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</si>
  <si>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</si>
  <si>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</si>
  <si>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</si>
  <si>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</si>
  <si>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</si>
  <si>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</si>
  <si>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</si>
  <si>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</si>
  <si>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</si>
  <si>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</si>
  <si>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</si>
  <si>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</si>
  <si>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</si>
  <si>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</si>
  <si>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</si>
  <si>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</si>
  <si>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</si>
  <si>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</si>
  <si>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</si>
  <si>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</si>
  <si>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</si>
  <si>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</si>
  <si>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</si>
  <si>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</si>
  <si>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</si>
  <si>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</si>
  <si>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</si>
  <si>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</si>
  <si>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</si>
  <si>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</si>
  <si>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</si>
  <si>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</si>
  <si>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</si>
  <si>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</si>
  <si>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</si>
  <si>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</si>
  <si>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</si>
  <si>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</si>
  <si>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</si>
  <si>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</si>
  <si>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</si>
  <si>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</si>
  <si>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</si>
  <si>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</si>
  <si>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</si>
  <si>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</si>
  <si>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</si>
  <si>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</si>
  <si>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</si>
  <si>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</si>
  <si>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</si>
  <si>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</si>
  <si>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</si>
  <si>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</si>
  <si>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</si>
  <si>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</si>
  <si>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</si>
  <si>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</si>
  <si>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</si>
  <si>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</si>
  <si>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</si>
  <si>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</si>
  <si>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</si>
  <si>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</si>
  <si>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</si>
  <si>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</si>
  <si>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</si>
  <si>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</si>
  <si>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</si>
  <si>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</si>
  <si>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</si>
  <si>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</si>
  <si>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</si>
  <si>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</si>
  <si>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</si>
  <si>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</si>
  <si>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</si>
  <si>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</si>
  <si>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</si>
  <si>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</si>
  <si>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</si>
  <si>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</si>
  <si>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</si>
  <si>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</si>
  <si>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</si>
  <si>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</si>
  <si>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</si>
  <si>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</si>
  <si>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</si>
  <si>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</si>
  <si>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</si>
  <si>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</si>
  <si>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</si>
  <si>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</si>
  <si>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</si>
  <si>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</si>
  <si>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</si>
  <si>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</si>
  <si>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</si>
  <si>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</si>
  <si>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</si>
  <si>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</si>
  <si>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</si>
  <si>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</si>
  <si>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</si>
  <si>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</si>
  <si>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</si>
  <si>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</si>
  <si>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</si>
  <si>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</si>
  <si>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</si>
  <si>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</si>
  <si>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</si>
  <si>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</si>
  <si>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</si>
  <si>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</si>
  <si>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</si>
  <si>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</si>
  <si>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</si>
  <si>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</si>
  <si>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</si>
  <si>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</si>
  <si>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</si>
  <si>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</si>
  <si>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</si>
  <si>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</si>
  <si>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</si>
  <si>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</si>
  <si>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</si>
  <si>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</si>
  <si>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</si>
  <si>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</si>
  <si>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</si>
  <si>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</si>
  <si>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</si>
  <si>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</si>
  <si>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</si>
  <si>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</si>
  <si>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</si>
  <si>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</si>
  <si>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</si>
  <si>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</si>
  <si>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</si>
  <si>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</si>
  <si>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</si>
  <si>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</si>
  <si>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</si>
  <si>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</si>
  <si>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</si>
  <si>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</si>
  <si>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</si>
  <si>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</si>
  <si>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</si>
  <si>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</si>
  <si>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</si>
  <si>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</si>
  <si>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</si>
  <si>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</si>
  <si>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</si>
  <si>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</si>
  <si>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</si>
  <si>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</si>
  <si>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</si>
  <si>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</si>
  <si>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</si>
  <si>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</si>
  <si>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</si>
  <si>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</si>
  <si>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</si>
  <si>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</si>
  <si>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</si>
  <si>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</si>
  <si>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</si>
  <si>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</si>
  <si>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</si>
  <si>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</si>
  <si>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</si>
  <si>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</si>
  <si>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</si>
  <si>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</si>
  <si>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</si>
  <si>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</si>
  <si>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</si>
  <si>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</si>
  <si>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</si>
  <si>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</si>
  <si>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</si>
  <si>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</si>
  <si>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</si>
  <si>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</si>
  <si>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</si>
  <si>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</si>
  <si>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</si>
  <si>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</si>
  <si>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</si>
  <si>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</si>
  <si>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</si>
  <si>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</si>
  <si>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</si>
  <si>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</si>
  <si>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</si>
  <si>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</si>
  <si>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</si>
  <si>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</si>
  <si>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</si>
  <si>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</si>
  <si>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</si>
  <si>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</si>
  <si>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</si>
  <si>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</si>
  <si>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</si>
  <si>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</si>
  <si>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</si>
  <si>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</si>
  <si>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</si>
  <si>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</si>
  <si>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</si>
  <si>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</si>
  <si>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</si>
  <si>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</si>
  <si>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</si>
  <si>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</si>
  <si>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</si>
  <si>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</si>
  <si>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</si>
  <si>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</si>
  <si>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</si>
  <si>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</si>
  <si>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</si>
  <si>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</si>
  <si>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</si>
  <si>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</si>
  <si>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</si>
  <si>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</si>
  <si>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</si>
  <si>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</si>
  <si>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</si>
  <si>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</si>
  <si>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</si>
  <si>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</si>
  <si>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</si>
  <si>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</si>
  <si>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</si>
  <si>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</si>
  <si>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</si>
  <si>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</si>
  <si>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</si>
  <si>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</si>
  <si>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</si>
  <si>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</si>
  <si>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</si>
  <si>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</si>
  <si>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</si>
  <si>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</si>
  <si>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</si>
  <si>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</si>
  <si>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</si>
  <si>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</si>
  <si>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</si>
  <si>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</si>
  <si>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</si>
  <si>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</si>
  <si>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</si>
  <si>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</si>
  <si>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</si>
  <si>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</si>
  <si>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</si>
  <si>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</si>
  <si>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</si>
  <si>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</si>
  <si>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</si>
  <si>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</si>
  <si>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</si>
  <si>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</si>
  <si>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</si>
  <si>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</si>
  <si>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</si>
  <si>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</si>
  <si>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</si>
  <si>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</si>
  <si>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</si>
  <si>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</si>
  <si>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</si>
  <si>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</si>
  <si>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</si>
  <si>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</si>
  <si>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</si>
  <si>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</si>
  <si>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</si>
  <si>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</si>
  <si>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</si>
  <si>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</si>
  <si>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</si>
  <si>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</si>
  <si>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</si>
  <si>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</si>
  <si>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</si>
  <si>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</si>
  <si>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</si>
  <si>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</si>
  <si>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</si>
  <si>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</si>
  <si>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</si>
  <si>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</si>
  <si>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</si>
  <si>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</si>
  <si>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</si>
  <si>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</si>
  <si>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</si>
  <si>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</si>
  <si>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</si>
  <si>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</si>
  <si>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</si>
  <si>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</si>
  <si>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</si>
  <si>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</si>
  <si>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</si>
  <si>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</si>
  <si>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</si>
  <si>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</si>
  <si>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</si>
  <si>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</si>
  <si>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</si>
  <si>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</si>
  <si>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</si>
  <si>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</si>
  <si>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</si>
  <si>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</si>
  <si>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</si>
  <si>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</si>
  <si>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</si>
  <si>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</si>
  <si>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</si>
  <si>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</si>
  <si>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</si>
  <si>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</si>
  <si>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</si>
  <si>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</si>
  <si>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</si>
  <si>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</si>
  <si>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</si>
  <si>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</si>
  <si>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</si>
  <si>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</si>
  <si>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</si>
  <si>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</si>
  <si>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</si>
  <si>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</si>
  <si>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</si>
  <si>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</si>
  <si>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</si>
  <si>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</si>
  <si>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</si>
  <si>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</si>
  <si>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</si>
  <si>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</si>
  <si>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</si>
  <si>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</si>
  <si>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</si>
  <si>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</si>
  <si>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</si>
  <si>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</si>
  <si>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</si>
  <si>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</si>
  <si>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</si>
  <si>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</si>
  <si>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</si>
  <si>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</si>
  <si>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</si>
  <si>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</si>
  <si>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</si>
  <si>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</si>
  <si>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</si>
  <si>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</si>
  <si>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</si>
  <si>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</si>
  <si>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</si>
  <si>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</si>
  <si>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</si>
  <si>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</si>
  <si>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</si>
  <si>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</si>
  <si>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</si>
  <si>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</si>
  <si>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</si>
  <si>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</si>
  <si>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</si>
  <si>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</si>
  <si>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</si>
  <si>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</si>
  <si>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</si>
  <si>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</si>
  <si>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</si>
  <si>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</si>
  <si>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</si>
  <si>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</si>
  <si>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</si>
  <si>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</si>
  <si>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</si>
  <si>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</si>
  <si>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</si>
  <si>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</si>
  <si>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</si>
  <si>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</si>
  <si>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</si>
  <si>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</si>
  <si>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</si>
  <si>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</si>
  <si>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</si>
  <si>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</si>
  <si>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</si>
  <si>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</si>
  <si>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</si>
  <si>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</si>
  <si>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</si>
  <si>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</si>
  <si>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</si>
  <si>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</si>
  <si>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</si>
  <si>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</si>
  <si>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</si>
  <si>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</si>
  <si>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</si>
  <si>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</si>
  <si>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</si>
  <si>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</si>
  <si>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</si>
  <si>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</si>
  <si>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</si>
  <si>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</si>
  <si>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</si>
  <si>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</si>
  <si>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</si>
  <si>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</si>
  <si>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</si>
  <si>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</si>
  <si>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</si>
  <si>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</si>
  <si>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</si>
  <si>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</si>
  <si>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</si>
  <si>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</si>
  <si>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</si>
  <si>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</si>
  <si>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</si>
  <si>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</si>
  <si>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</si>
  <si>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</si>
  <si>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</si>
  <si>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</si>
  <si>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</si>
  <si>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</si>
  <si>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</si>
  <si>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</si>
  <si>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</si>
  <si>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</si>
  <si>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</si>
  <si>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</si>
  <si>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</si>
  <si>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</si>
  <si>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</si>
  <si>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</si>
  <si>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</si>
  <si>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</si>
  <si>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</si>
  <si>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</si>
  <si>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</si>
  <si>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</si>
  <si>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</si>
  <si>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</si>
  <si>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</si>
  <si>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</si>
  <si>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</si>
  <si>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</si>
  <si>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</si>
  <si>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</si>
  <si>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</si>
  <si>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</si>
  <si>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</si>
  <si>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</si>
  <si>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</si>
  <si>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</si>
  <si>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</si>
  <si>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</si>
  <si>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</si>
  <si>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</si>
  <si>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</si>
  <si>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</si>
  <si>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</si>
  <si>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</si>
  <si>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</si>
  <si>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</si>
  <si>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</si>
  <si>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</si>
  <si>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</si>
  <si>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</si>
  <si>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</si>
  <si>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</si>
  <si>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</si>
  <si>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</si>
  <si>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</si>
  <si>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</si>
  <si>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</si>
  <si>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</si>
  <si>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</si>
  <si>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</si>
  <si>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</si>
  <si>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</si>
  <si>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</si>
  <si>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</si>
  <si>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</si>
  <si>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</si>
  <si>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</si>
  <si>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</si>
  <si>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</si>
  <si>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</si>
  <si>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</si>
  <si>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</si>
  <si>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</si>
  <si>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</si>
  <si>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</si>
  <si>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</si>
  <si>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</si>
  <si>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</si>
  <si>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</si>
  <si>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</si>
  <si>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</si>
  <si>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</si>
  <si>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</si>
  <si>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</si>
  <si>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</si>
  <si>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</si>
  <si>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</si>
  <si>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</si>
  <si>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</si>
  <si>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</si>
  <si>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</si>
  <si>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</si>
  <si>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</si>
  <si>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</si>
  <si>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</si>
  <si>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</si>
  <si>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</si>
  <si>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</si>
  <si>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</si>
  <si>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</si>
  <si>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</si>
  <si>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</si>
  <si>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</si>
  <si>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</si>
  <si>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</si>
  <si>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</si>
  <si>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</si>
  <si>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</si>
  <si>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</si>
  <si>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</si>
  <si>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</si>
  <si>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</si>
  <si>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</si>
  <si>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</si>
  <si>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</si>
  <si>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</si>
  <si>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</si>
  <si>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</si>
  <si>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</si>
  <si>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</si>
  <si>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</si>
  <si>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</si>
  <si>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</si>
  <si>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</si>
  <si>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</si>
  <si>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</si>
  <si>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</si>
  <si>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</si>
  <si>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</si>
  <si>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</si>
  <si>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</si>
  <si>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</si>
  <si>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</si>
  <si>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</si>
  <si>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</si>
  <si>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</si>
  <si>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</si>
  <si>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</si>
  <si>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</si>
  <si>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</si>
  <si>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</si>
  <si>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</si>
  <si>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</si>
  <si>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</si>
  <si>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</si>
  <si>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</si>
  <si>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</si>
  <si>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</si>
  <si>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</si>
  <si>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</si>
  <si>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</si>
  <si>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</si>
  <si>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</si>
  <si>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</si>
  <si>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</si>
  <si>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</si>
  <si>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</si>
  <si>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</si>
  <si>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</si>
  <si>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</si>
  <si>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</si>
  <si>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</si>
  <si>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</si>
  <si>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</si>
  <si>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</si>
  <si>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</si>
  <si>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</si>
  <si>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</si>
  <si>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</si>
  <si>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</si>
  <si>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</si>
  <si>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</si>
  <si>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</si>
  <si>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</si>
  <si>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</si>
  <si>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</si>
  <si>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</si>
  <si>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</si>
  <si>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</si>
  <si>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</si>
  <si>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</si>
  <si>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</si>
  <si>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</si>
  <si>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</si>
  <si>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</si>
  <si>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</si>
  <si>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</si>
  <si>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</si>
  <si>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</si>
  <si>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</si>
  <si>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</si>
  <si>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</si>
  <si>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</si>
  <si>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</si>
  <si>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</si>
  <si>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</si>
  <si>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</si>
  <si>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</si>
  <si>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</si>
  <si>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</si>
  <si>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</si>
  <si>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</si>
  <si>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</si>
  <si>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</si>
  <si>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</si>
  <si>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</si>
  <si>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</si>
  <si>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</si>
  <si>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</si>
  <si>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</si>
  <si>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</si>
  <si>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</si>
  <si>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</si>
  <si>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</si>
  <si>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</si>
  <si>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</si>
  <si>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</si>
  <si>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</si>
  <si>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</si>
  <si>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</si>
  <si>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</si>
  <si>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</si>
  <si>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</si>
  <si>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</si>
  <si>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</si>
  <si>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</si>
  <si>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</si>
  <si>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</si>
  <si>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</si>
  <si>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</si>
  <si>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</si>
  <si>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</si>
  <si>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</si>
  <si>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</si>
  <si>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</si>
  <si>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</si>
  <si>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</si>
  <si>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</si>
  <si>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</si>
  <si>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</si>
  <si>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</si>
  <si>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</si>
  <si>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</si>
  <si>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</si>
  <si>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</si>
  <si>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</si>
  <si>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</si>
  <si>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</si>
  <si>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</si>
  <si>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</si>
  <si>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</si>
  <si>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</si>
  <si>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</si>
  <si>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</si>
  <si>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</si>
  <si>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</si>
  <si>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</si>
  <si>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</si>
  <si>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</si>
  <si>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</si>
  <si>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</si>
  <si>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</si>
  <si>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</si>
  <si>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</si>
  <si>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</si>
  <si>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</si>
  <si>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</si>
  <si>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</si>
  <si>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</si>
  <si>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</si>
  <si>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</si>
  <si>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</si>
  <si>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</si>
  <si>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</si>
  <si>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</si>
  <si>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</si>
  <si>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</si>
  <si>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</si>
  <si>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</si>
  <si>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</si>
  <si>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</si>
  <si>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</si>
  <si>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</si>
  <si>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</si>
  <si>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</si>
  <si>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</si>
  <si>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</si>
  <si>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</si>
  <si>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</si>
  <si>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</si>
  <si>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</si>
  <si>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</si>
  <si>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</si>
  <si>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</si>
  <si>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</si>
  <si>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</si>
  <si>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</si>
  <si>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</si>
  <si>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</si>
  <si>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</si>
  <si>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</si>
  <si>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</si>
  <si>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</si>
  <si>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</si>
  <si>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</si>
  <si>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</si>
  <si>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</si>
  <si>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</si>
  <si>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</si>
  <si>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</si>
  <si>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</si>
  <si>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</si>
  <si>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</si>
  <si>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</si>
  <si>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</si>
  <si>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</si>
  <si>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</si>
  <si>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</si>
  <si>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</si>
  <si>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</si>
  <si>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</si>
  <si>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</si>
  <si>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</si>
  <si>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</si>
  <si>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</si>
  <si>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</si>
  <si>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</si>
  <si>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</si>
  <si>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</si>
  <si>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</si>
  <si>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</si>
  <si>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</si>
  <si>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</si>
  <si>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</si>
  <si>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</si>
  <si>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</si>
  <si>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</si>
  <si>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</si>
  <si>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</si>
  <si>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</si>
  <si>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</si>
  <si>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</si>
  <si>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</si>
  <si>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</si>
  <si>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</si>
  <si>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</si>
  <si>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</si>
  <si>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</si>
  <si>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</si>
  <si>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</si>
  <si>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</si>
  <si>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</si>
  <si>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</si>
  <si>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</si>
  <si>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</si>
  <si>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</si>
  <si>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</si>
  <si>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</si>
  <si>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</si>
  <si>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</si>
  <si>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</si>
  <si>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</si>
  <si>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</si>
  <si>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</si>
  <si>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</si>
  <si>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</si>
  <si>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</si>
  <si>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</si>
  <si>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</si>
  <si>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</si>
  <si>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</si>
  <si>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</si>
  <si>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</si>
  <si>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</si>
  <si>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</si>
  <si>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</si>
  <si>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</si>
  <si>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</si>
  <si>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</si>
  <si>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</si>
  <si>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</si>
  <si>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</si>
  <si>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</si>
  <si>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</si>
  <si>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</si>
  <si>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</si>
  <si>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</si>
  <si>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</si>
  <si>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</si>
  <si>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</si>
  <si>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</si>
  <si>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</si>
  <si>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</si>
  <si>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</si>
  <si>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</si>
  <si>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</si>
  <si>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</si>
  <si>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</si>
  <si>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</si>
  <si>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</si>
  <si>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</si>
  <si>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</si>
  <si>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</si>
  <si>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</si>
  <si>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</si>
  <si>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</si>
  <si>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</si>
  <si>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</si>
  <si>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</si>
  <si>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</si>
  <si>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</si>
  <si>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</si>
  <si>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</si>
  <si>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</si>
  <si>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</si>
  <si>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</si>
  <si>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</si>
  <si>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</si>
  <si>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</si>
  <si>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</si>
  <si>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</si>
  <si>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</si>
  <si>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</si>
  <si>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</si>
  <si>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</si>
  <si>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</si>
  <si>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</si>
  <si>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</si>
  <si>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</si>
  <si>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</si>
  <si>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</si>
  <si>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</si>
  <si>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</si>
  <si>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</si>
  <si>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</si>
  <si>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</si>
  <si>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</si>
  <si>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</si>
  <si>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</si>
  <si>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</si>
  <si>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</si>
  <si>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</si>
  <si>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</si>
  <si>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</si>
  <si>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</si>
  <si>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</si>
  <si>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</si>
  <si>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</si>
  <si>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</si>
  <si>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</si>
  <si>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</si>
  <si>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</si>
  <si>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</si>
  <si>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</si>
  <si>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</si>
  <si>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</si>
  <si>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</si>
  <si>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</si>
  <si>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</si>
  <si>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</si>
  <si>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</si>
  <si>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</si>
  <si>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</si>
  <si>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</si>
  <si>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</si>
  <si>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</si>
  <si>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</si>
  <si>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</si>
  <si>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</si>
  <si>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</si>
  <si>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</si>
  <si>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</si>
  <si>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</si>
  <si>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</si>
  <si>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</si>
  <si>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</si>
  <si>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</si>
  <si>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</si>
  <si>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</si>
  <si>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</si>
  <si>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</si>
  <si>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</si>
  <si>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</si>
  <si>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</si>
  <si>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</si>
  <si>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</si>
  <si>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</si>
  <si>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</si>
  <si>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</si>
  <si>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</si>
  <si>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</si>
  <si>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</si>
  <si>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</si>
  <si>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</si>
  <si>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</si>
  <si>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</si>
  <si>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</si>
  <si>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</si>
  <si>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</si>
  <si>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</si>
  <si>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</si>
  <si>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</si>
  <si>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</si>
  <si>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</si>
  <si>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</si>
  <si>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</si>
  <si>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</si>
  <si>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</si>
  <si>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</si>
  <si>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</si>
  <si>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</si>
  <si>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</si>
  <si>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</si>
  <si>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</si>
  <si>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</si>
  <si>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</si>
  <si>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</si>
  <si>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</si>
  <si>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</si>
  <si>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</si>
  <si>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</si>
  <si>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</si>
  <si>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</si>
  <si>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</si>
  <si>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</si>
  <si>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</si>
  <si>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</si>
  <si>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</si>
  <si>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</si>
  <si>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</si>
  <si>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</si>
  <si>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</si>
  <si>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</si>
  <si>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</si>
  <si>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</si>
  <si>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</si>
  <si>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</si>
  <si>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</si>
  <si>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</si>
  <si>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</si>
  <si>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</si>
  <si>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</si>
  <si>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</si>
  <si>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</si>
  <si>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</si>
  <si>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</si>
  <si>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</si>
  <si>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</si>
  <si>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</si>
  <si>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</si>
  <si>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</si>
  <si>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</si>
  <si>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</si>
  <si>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</si>
  <si>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</si>
  <si>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</si>
  <si>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</si>
  <si>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</si>
  <si>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</si>
  <si>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</si>
  <si>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</si>
  <si>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</si>
  <si>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</si>
  <si>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</si>
  <si>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</si>
  <si>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</si>
  <si>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</si>
  <si>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</si>
  <si>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</si>
  <si>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</si>
  <si>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</si>
  <si>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</si>
  <si>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</si>
  <si>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</si>
  <si>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</si>
  <si>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</si>
  <si>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</si>
  <si>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</si>
  <si>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</si>
  <si>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</si>
  <si>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</si>
  <si>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</si>
  <si>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</si>
  <si>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</si>
  <si>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</si>
  <si>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</si>
  <si>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</si>
  <si>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</si>
  <si>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</si>
  <si>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</si>
  <si>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</si>
  <si>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</si>
  <si>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</si>
  <si>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</si>
  <si>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</si>
  <si>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</si>
  <si>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</si>
  <si>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</si>
  <si>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</si>
  <si>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</si>
  <si>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</si>
  <si>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</si>
  <si>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</si>
  <si>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</si>
  <si>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</si>
  <si>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</si>
  <si>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</si>
  <si>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</si>
  <si>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</si>
  <si>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</si>
  <si>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</si>
  <si>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</si>
  <si>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</si>
  <si>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</si>
  <si>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</si>
  <si>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</si>
  <si>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</si>
  <si>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</si>
  <si>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</si>
  <si>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</si>
  <si>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</si>
  <si>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</si>
  <si>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</si>
  <si>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</si>
  <si>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</si>
  <si>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</si>
  <si>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</si>
  <si>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</si>
  <si>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</si>
  <si>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</si>
  <si>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</si>
  <si>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</si>
  <si>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</si>
  <si>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</si>
  <si>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</si>
  <si>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</si>
  <si>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</si>
  <si>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</si>
  <si>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</si>
  <si>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</si>
  <si>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</si>
  <si>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</si>
  <si>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</si>
  <si>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</si>
  <si>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</si>
  <si>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</si>
  <si>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</si>
  <si>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</si>
  <si>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</si>
  <si>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</si>
  <si>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</si>
  <si>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</si>
  <si>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</si>
  <si>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</si>
  <si>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</si>
  <si>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</si>
  <si>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</si>
  <si>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</si>
  <si>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</si>
  <si>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</si>
  <si>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</si>
  <si>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</si>
  <si>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</si>
  <si>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</si>
  <si>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</si>
  <si>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</si>
  <si>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</si>
  <si>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</si>
  <si>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</si>
  <si>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</si>
  <si>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</si>
  <si>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</si>
  <si>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</si>
  <si>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</si>
  <si>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</si>
  <si>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</si>
  <si>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</si>
  <si>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</si>
  <si>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</si>
  <si>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</si>
  <si>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</si>
  <si>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</si>
  <si>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</si>
  <si>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</si>
  <si>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</si>
  <si>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</si>
  <si>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</si>
  <si>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</si>
  <si>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</si>
  <si>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</si>
  <si>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</si>
  <si>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</si>
  <si>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</si>
  <si>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</si>
  <si>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</si>
  <si>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</si>
  <si>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</si>
  <si>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</si>
  <si>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</si>
  <si>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</si>
  <si>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</si>
  <si>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</si>
  <si>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</si>
  <si>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</si>
  <si>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</si>
  <si>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</si>
  <si>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</si>
  <si>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</si>
  <si>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</si>
  <si>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</si>
  <si>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</si>
  <si>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</si>
  <si>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</si>
  <si>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</si>
  <si>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</si>
  <si>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</si>
  <si>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</si>
  <si>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</si>
  <si>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</si>
  <si>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</si>
  <si>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</si>
  <si>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</si>
  <si>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</si>
  <si>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</si>
  <si>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</si>
  <si>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</si>
  <si>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</si>
  <si>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</si>
  <si>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</si>
  <si>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</si>
  <si>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</si>
  <si>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</si>
  <si>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</si>
  <si>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</si>
  <si>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</si>
  <si>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</si>
  <si>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</si>
  <si>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</si>
  <si>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</si>
  <si>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</si>
  <si>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</si>
  <si>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</si>
  <si>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</si>
  <si>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</si>
  <si>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</si>
  <si>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</si>
  <si>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</si>
  <si>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</si>
  <si>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</si>
  <si>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</si>
  <si>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</si>
  <si>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</si>
  <si>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</si>
  <si>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</si>
  <si>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</si>
  <si>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</si>
  <si>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</si>
  <si>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</si>
  <si>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</si>
  <si>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</si>
  <si>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</si>
  <si>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</si>
  <si>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</si>
  <si>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</si>
  <si>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</si>
  <si>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</si>
  <si>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</si>
  <si>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</si>
  <si>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</si>
  <si>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</si>
  <si>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</si>
  <si>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</si>
  <si>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</si>
  <si>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</si>
  <si>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</si>
  <si>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</si>
  <si>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</si>
  <si>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</si>
  <si>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</si>
  <si>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</si>
  <si>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</si>
  <si>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</si>
  <si>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</si>
  <si>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</si>
  <si>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</si>
  <si>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</si>
  <si>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</si>
  <si>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</si>
  <si>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</si>
  <si>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</si>
  <si>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</si>
  <si>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</si>
  <si>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</si>
  <si>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</si>
  <si>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</si>
  <si>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</si>
  <si>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</si>
  <si>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</si>
  <si>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</si>
  <si>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</si>
  <si>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</si>
  <si>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</si>
  <si>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</si>
  <si>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</si>
  <si>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</si>
  <si>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</si>
  <si>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</si>
  <si>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</si>
  <si>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</si>
  <si>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</si>
  <si>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</si>
  <si>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</si>
  <si>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</si>
  <si>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</si>
  <si>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</si>
  <si>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</si>
  <si>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</si>
  <si>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</si>
  <si>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</si>
  <si>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</si>
  <si>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</si>
  <si>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</si>
  <si>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</si>
  <si>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</si>
  <si>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</si>
  <si>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</si>
  <si>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</si>
  <si>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</si>
  <si>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</si>
  <si>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</si>
  <si>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</si>
  <si>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</si>
  <si>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</si>
  <si>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</si>
  <si>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</si>
  <si>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</si>
  <si>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</si>
  <si>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</si>
  <si>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</si>
  <si>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</si>
  <si>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</si>
  <si>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</si>
  <si>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</si>
  <si>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</si>
  <si>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</si>
  <si>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</si>
  <si>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</si>
  <si>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</si>
  <si>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</si>
  <si>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</si>
  <si>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</si>
  <si>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</si>
  <si>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</si>
  <si>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</si>
  <si>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</si>
  <si>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</si>
  <si>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</si>
  <si>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</si>
  <si>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</si>
  <si>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</si>
  <si>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</si>
  <si>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</si>
  <si>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</si>
  <si>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</si>
  <si>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</si>
  <si>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</si>
  <si>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</si>
  <si>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</si>
  <si>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</si>
  <si>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</si>
  <si>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</si>
  <si>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</si>
  <si>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</si>
  <si>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</si>
  <si>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</si>
  <si>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</si>
  <si>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</si>
  <si>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</si>
  <si>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</si>
  <si>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</si>
  <si>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</si>
  <si>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</si>
  <si>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</si>
  <si>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</si>
  <si>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</si>
  <si>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</si>
  <si>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</si>
  <si>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</si>
  <si>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</si>
  <si>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</si>
  <si>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</si>
  <si>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</si>
  <si>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</si>
  <si>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</si>
  <si>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</si>
  <si>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</si>
  <si>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</si>
  <si>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</si>
  <si>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</si>
  <si>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</si>
  <si>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</si>
  <si>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</si>
  <si>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</si>
  <si>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</si>
  <si>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</si>
  <si>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</si>
  <si>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</si>
  <si>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</si>
  <si>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</si>
  <si>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</si>
  <si>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</si>
  <si>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</si>
  <si>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</si>
  <si>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</si>
  <si>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</si>
  <si>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</si>
  <si>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</si>
  <si>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</si>
  <si>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</si>
  <si>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</si>
  <si>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</si>
  <si>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</si>
  <si>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</si>
  <si>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</si>
  <si>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</si>
  <si>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</si>
  <si>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</si>
  <si>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</si>
  <si>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</si>
  <si>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</si>
  <si>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</si>
  <si>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</si>
  <si>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</si>
  <si>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</si>
  <si>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</si>
  <si>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</si>
  <si>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</si>
  <si>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</si>
  <si>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</si>
  <si>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</si>
  <si>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</si>
  <si>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</si>
  <si>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</si>
  <si>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</si>
  <si>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</si>
  <si>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</si>
  <si>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</si>
  <si>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</si>
  <si>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</si>
  <si>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</si>
  <si>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</si>
  <si>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</si>
  <si>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</si>
  <si>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</si>
  <si>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</si>
  <si>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</si>
  <si>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</si>
  <si>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</si>
  <si>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</si>
  <si>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</si>
  <si>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</si>
  <si>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</si>
  <si>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</si>
  <si>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</si>
  <si>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</si>
  <si>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</si>
  <si>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</si>
  <si>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</si>
  <si>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</si>
  <si>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</si>
  <si>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</si>
  <si>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</si>
  <si>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</si>
  <si>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</si>
  <si>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</si>
  <si>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</si>
  <si>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</si>
  <si>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</si>
  <si>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</si>
  <si>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</si>
  <si>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</si>
  <si>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</si>
  <si>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</si>
  <si>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</si>
  <si>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</si>
  <si>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</si>
  <si>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</si>
  <si>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</si>
  <si>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</si>
  <si>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</si>
  <si>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</si>
  <si>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</si>
  <si>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</si>
  <si>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</si>
  <si>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</si>
  <si>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</si>
  <si>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</si>
  <si>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</si>
  <si>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</si>
  <si>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</si>
  <si>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</si>
  <si>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</si>
  <si>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</si>
  <si>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</si>
  <si>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</si>
  <si>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</si>
  <si>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</si>
  <si>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</si>
  <si>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</si>
  <si>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</si>
  <si>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</si>
  <si>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</si>
  <si>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</si>
  <si>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</si>
  <si>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</si>
  <si>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</si>
  <si>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</si>
  <si>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</si>
  <si>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</si>
  <si>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</si>
  <si>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</si>
  <si>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</si>
  <si>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</si>
  <si>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</si>
  <si>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</si>
  <si>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</si>
  <si>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</si>
  <si>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</si>
  <si>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</si>
  <si>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</si>
  <si>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</si>
  <si>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</si>
  <si>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</si>
  <si>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</si>
  <si>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</si>
  <si>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</si>
  <si>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</si>
  <si>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</si>
  <si>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</si>
  <si>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</si>
  <si>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</si>
  <si>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</si>
  <si>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</si>
  <si>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</si>
  <si>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</si>
  <si>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</si>
  <si>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</si>
  <si>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</si>
  <si>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</si>
  <si>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</si>
  <si>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</si>
  <si>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</si>
  <si>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</si>
  <si>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</si>
  <si>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</si>
  <si>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</si>
  <si>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</si>
  <si>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</si>
  <si>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</si>
  <si>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</si>
  <si>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</si>
  <si>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</si>
  <si>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</si>
  <si>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</si>
  <si>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</si>
  <si>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</si>
  <si>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</si>
  <si>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</si>
  <si>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</si>
  <si>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</si>
  <si>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</si>
  <si>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</si>
  <si>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</si>
  <si>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</si>
  <si>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</si>
  <si>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</si>
  <si>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</si>
  <si>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</si>
  <si>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</si>
  <si>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</si>
  <si>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</si>
  <si>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</si>
  <si>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</si>
  <si>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</si>
  <si>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</si>
  <si>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</si>
  <si>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</si>
  <si>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</si>
  <si>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</si>
  <si>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</si>
  <si>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</si>
  <si>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</si>
  <si>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</si>
  <si>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</si>
  <si>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</si>
  <si>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</si>
  <si>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</si>
  <si>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</si>
  <si>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</si>
  <si>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</si>
  <si>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</si>
  <si>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</si>
  <si>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</si>
  <si>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</si>
  <si>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</si>
  <si>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</si>
  <si>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</si>
  <si>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</si>
  <si>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</si>
  <si>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</si>
  <si>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</si>
  <si>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</si>
  <si>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</si>
  <si>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</si>
  <si>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</si>
  <si>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</si>
  <si>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</si>
  <si>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</si>
  <si>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</si>
  <si>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</si>
  <si>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</si>
  <si>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</si>
  <si>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</si>
  <si>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</si>
  <si>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</si>
  <si>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</si>
  <si>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</si>
  <si>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</si>
  <si>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</si>
  <si>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</si>
  <si>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</si>
  <si>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</si>
  <si>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</si>
  <si>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</si>
  <si>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</si>
  <si>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</si>
  <si>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</si>
  <si>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</si>
  <si>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</si>
  <si>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</si>
  <si>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</si>
  <si>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</si>
  <si>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</si>
  <si>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</si>
  <si>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</si>
  <si>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</si>
  <si>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</si>
  <si>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</si>
  <si>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</si>
  <si>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</si>
  <si>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</si>
  <si>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</si>
  <si>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</si>
  <si>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</si>
  <si>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</si>
  <si>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</si>
  <si>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</si>
  <si>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</si>
  <si>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</si>
  <si>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</si>
  <si>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</si>
  <si>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</si>
  <si>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</si>
  <si>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</si>
  <si>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</si>
  <si>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</si>
  <si>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</si>
  <si>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</si>
  <si>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</si>
  <si>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</si>
  <si>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</si>
  <si>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</si>
  <si>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</si>
  <si>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</si>
  <si>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</si>
  <si>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</si>
  <si>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</si>
  <si>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</si>
  <si>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</si>
  <si>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</si>
  <si>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</si>
  <si>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</si>
  <si>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</si>
  <si>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</si>
  <si>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</si>
  <si>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</si>
  <si>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</si>
  <si>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</si>
  <si>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</si>
  <si>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</si>
  <si>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</si>
  <si>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</si>
  <si>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</si>
  <si>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</si>
  <si>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</si>
  <si>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</si>
  <si>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</si>
  <si>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</si>
  <si>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</si>
  <si>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</si>
  <si>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</si>
  <si>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</si>
  <si>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</si>
  <si>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</si>
  <si>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</si>
  <si>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</si>
  <si>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</si>
  <si>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</si>
  <si>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</si>
  <si>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</si>
  <si>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</si>
  <si>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</si>
  <si>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</si>
  <si>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</si>
  <si>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</si>
  <si>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</si>
  <si>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</si>
  <si>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</si>
  <si>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</si>
  <si>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</si>
  <si>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</si>
  <si>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</si>
  <si>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</si>
  <si>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</si>
  <si>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</si>
  <si>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</si>
  <si>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</si>
  <si>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</si>
  <si>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</si>
  <si>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</si>
  <si>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</si>
  <si>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</si>
  <si>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</si>
  <si>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</si>
  <si>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</si>
  <si>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</si>
  <si>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</si>
  <si>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</si>
  <si>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</si>
  <si>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</si>
  <si>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</si>
  <si>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</si>
  <si>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</si>
  <si>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</si>
  <si>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</si>
  <si>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</si>
  <si>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</si>
  <si>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</si>
  <si>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</si>
  <si>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</si>
  <si>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</si>
  <si>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</si>
  <si>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</si>
  <si>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</si>
  <si>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</si>
  <si>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</si>
  <si>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</si>
  <si>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</si>
  <si>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</si>
  <si>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</si>
  <si>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</si>
  <si>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</si>
  <si>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</si>
  <si>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</si>
  <si>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</si>
  <si>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</si>
  <si>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</si>
  <si>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</si>
  <si>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</si>
  <si>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</si>
  <si>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</si>
  <si>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</si>
  <si>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</si>
  <si>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</si>
  <si>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</si>
  <si>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</si>
  <si>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</si>
  <si>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</si>
  <si>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</si>
  <si>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</si>
  <si>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</si>
  <si>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</si>
  <si>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</si>
  <si>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</si>
  <si>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</si>
  <si>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</si>
  <si>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</si>
  <si>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</si>
  <si>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</si>
  <si>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</si>
  <si>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</si>
  <si>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</si>
  <si>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</si>
  <si>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</si>
  <si>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</si>
  <si>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</si>
  <si>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</si>
  <si>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</si>
  <si>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</si>
  <si>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</si>
  <si>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</si>
  <si>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</si>
  <si>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</si>
  <si>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</si>
  <si>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</si>
  <si>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</si>
  <si>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</si>
  <si>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</si>
  <si>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</si>
  <si>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</si>
  <si>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</si>
  <si>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</si>
  <si>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</si>
  <si>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</si>
  <si>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</si>
  <si>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</si>
  <si>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</si>
  <si>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</si>
  <si>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</si>
  <si>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</si>
  <si>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</si>
  <si>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</si>
  <si>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</si>
  <si>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</si>
  <si>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</si>
  <si>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</si>
  <si>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</si>
  <si>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</si>
  <si>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</si>
  <si>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</si>
  <si>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</si>
  <si>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</si>
  <si>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</si>
  <si>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</si>
  <si>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</si>
  <si>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</si>
  <si>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</si>
  <si>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</si>
  <si>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</si>
  <si>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</si>
  <si>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</si>
  <si>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</si>
  <si>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</si>
  <si>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</si>
  <si>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</si>
  <si>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</si>
  <si>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</si>
  <si>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</si>
  <si>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</si>
  <si>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</si>
  <si>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</si>
  <si>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</si>
  <si>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</si>
  <si>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</si>
  <si>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</si>
  <si>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</si>
  <si>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</si>
  <si>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</si>
  <si>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</si>
  <si>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</si>
  <si>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</si>
  <si>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</si>
  <si>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</si>
  <si>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</si>
  <si>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</si>
  <si>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</si>
  <si>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</si>
  <si>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</si>
  <si>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</si>
  <si>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</si>
  <si>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</si>
  <si>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</si>
  <si>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</si>
  <si>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</si>
  <si>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</si>
  <si>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</si>
  <si>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</si>
  <si>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</si>
  <si>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</si>
  <si>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</si>
  <si>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</si>
  <si>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</si>
  <si>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</si>
  <si>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</si>
  <si>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</si>
  <si>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</si>
  <si>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</si>
  <si>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</si>
  <si>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</si>
  <si>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</si>
  <si>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</si>
  <si>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</si>
  <si>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</si>
  <si>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</si>
  <si>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</si>
  <si>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</si>
  <si>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</si>
  <si>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</si>
  <si>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</si>
  <si>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</si>
  <si>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</si>
  <si>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</si>
  <si>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</si>
  <si>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</si>
  <si>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</si>
  <si>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</si>
  <si>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</si>
  <si>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</si>
  <si>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</si>
  <si>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</si>
  <si>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</si>
  <si>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</si>
  <si>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</si>
  <si>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</si>
  <si>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</si>
  <si>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</si>
  <si>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</si>
  <si>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</si>
  <si>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</si>
  <si>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</si>
  <si>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</si>
  <si>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</si>
  <si>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</si>
  <si>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</si>
  <si>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</si>
  <si>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</si>
  <si>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</si>
  <si>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</si>
  <si>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</si>
  <si>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</si>
  <si>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</si>
  <si>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</si>
  <si>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</si>
  <si>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</si>
  <si>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</si>
  <si>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</si>
  <si>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</si>
  <si>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</si>
  <si>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</si>
  <si>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</si>
  <si>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</si>
  <si>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</si>
  <si>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</si>
  <si>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</si>
  <si>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</si>
  <si>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</si>
  <si>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</si>
  <si>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</si>
  <si>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</si>
  <si>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</si>
  <si>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</si>
  <si>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</si>
  <si>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</si>
  <si>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</si>
  <si>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</si>
  <si>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</si>
  <si>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</si>
  <si>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</si>
  <si>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</si>
  <si>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</si>
  <si>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</si>
  <si>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</si>
  <si>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</si>
  <si>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</si>
  <si>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</si>
  <si>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</si>
  <si>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</si>
  <si>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</si>
  <si>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</si>
  <si>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</si>
  <si>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</si>
  <si>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</si>
  <si>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</si>
  <si>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</si>
  <si>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</si>
  <si>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</si>
  <si>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</si>
  <si>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</si>
  <si>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</si>
  <si>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</si>
  <si>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</si>
  <si>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</si>
  <si>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</si>
  <si>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</si>
  <si>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</si>
  <si>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</si>
  <si>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</si>
  <si>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</si>
  <si>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</si>
  <si>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</si>
  <si>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</si>
  <si>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</si>
  <si>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</si>
  <si>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</si>
  <si>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</si>
  <si>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</si>
  <si>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</si>
  <si>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</si>
  <si>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</si>
  <si>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</si>
  <si>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</si>
  <si>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</si>
  <si>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</si>
  <si>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</si>
  <si>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</si>
  <si>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</si>
  <si>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</si>
  <si>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</si>
  <si>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</si>
  <si>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</si>
  <si>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</si>
  <si>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</si>
  <si>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</si>
  <si>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</si>
  <si>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</si>
  <si>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</si>
  <si>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</si>
  <si>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</si>
  <si>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</si>
  <si>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</si>
  <si>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</si>
  <si>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</si>
  <si>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</si>
  <si>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</si>
  <si>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</si>
  <si>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</si>
  <si>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</si>
  <si>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</si>
  <si>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</si>
  <si>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</si>
  <si>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</si>
  <si>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</si>
  <si>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</si>
  <si>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</si>
  <si>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</si>
  <si>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</si>
  <si>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</si>
  <si>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</si>
  <si>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</si>
  <si>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</si>
  <si>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</si>
  <si>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</si>
  <si>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</si>
  <si>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</si>
  <si>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</si>
  <si>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</si>
  <si>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</si>
  <si>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</si>
  <si>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</si>
  <si>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</si>
  <si>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</si>
  <si>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</si>
  <si>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</si>
  <si>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</si>
  <si>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</si>
  <si>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</si>
  <si>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</si>
  <si>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</si>
  <si>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</si>
  <si>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</si>
  <si>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</si>
  <si>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</si>
  <si>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</si>
  <si>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</si>
  <si>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</si>
  <si>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</si>
  <si>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</si>
  <si>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</si>
  <si>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</si>
  <si>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</si>
  <si>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</si>
  <si>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</si>
  <si>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</si>
  <si>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</si>
  <si>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</si>
  <si>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</si>
  <si>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</si>
  <si>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</si>
  <si>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</si>
  <si>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</si>
  <si>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</si>
  <si>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</si>
  <si>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</si>
  <si>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</si>
  <si>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</si>
  <si>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</si>
  <si>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</si>
  <si>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</si>
  <si>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</si>
  <si>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</si>
  <si>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</si>
  <si>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</si>
  <si>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</si>
  <si>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</si>
  <si>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</si>
  <si>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</si>
  <si>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</si>
  <si>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</si>
  <si>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</si>
  <si>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</si>
  <si>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</si>
  <si>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</si>
  <si>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</si>
  <si>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</si>
  <si>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</si>
  <si>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</si>
  <si>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</si>
  <si>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</si>
  <si>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</si>
  <si>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</si>
  <si>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</si>
  <si>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</si>
  <si>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</si>
  <si>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</si>
  <si>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</si>
  <si>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</si>
  <si>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</si>
  <si>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</si>
  <si>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</si>
  <si>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</si>
  <si>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</si>
  <si>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</si>
  <si>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</si>
  <si>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</si>
  <si>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</si>
  <si>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</si>
  <si>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</si>
  <si>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</si>
  <si>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</si>
  <si>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</si>
  <si>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</si>
  <si>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</si>
  <si>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</si>
  <si>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</si>
  <si>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</si>
  <si>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</si>
  <si>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</si>
  <si>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</si>
  <si>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</si>
  <si>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</si>
  <si>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</si>
  <si>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</si>
  <si>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</si>
  <si>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</si>
  <si>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</si>
  <si>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</si>
  <si>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</si>
  <si>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</si>
  <si>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</si>
  <si>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</si>
  <si>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</si>
  <si>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</si>
  <si>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</si>
  <si>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</si>
  <si>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</si>
  <si>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</si>
  <si>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</si>
  <si>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</si>
  <si>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</si>
  <si>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</si>
  <si>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</si>
  <si>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</si>
  <si>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</si>
  <si>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</si>
  <si>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</si>
  <si>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</si>
  <si>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</si>
  <si>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</si>
  <si>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</si>
  <si>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</si>
  <si>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</si>
  <si>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</si>
  <si>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</si>
  <si>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</si>
  <si>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</si>
  <si>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</si>
  <si>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</si>
  <si>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</si>
  <si>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</si>
  <si>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</si>
  <si>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</si>
  <si>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</si>
  <si>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</si>
  <si>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</si>
  <si>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</si>
  <si>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</si>
  <si>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</si>
  <si>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</si>
  <si>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</si>
  <si>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</si>
  <si>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</si>
  <si>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</si>
  <si>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</si>
  <si>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</si>
  <si>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</si>
  <si>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</si>
  <si>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</si>
  <si>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</si>
  <si>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</si>
  <si>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</si>
  <si>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</si>
  <si>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</si>
  <si>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</si>
  <si>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</si>
  <si>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</si>
  <si>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</si>
  <si>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</si>
  <si>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</si>
  <si>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</si>
  <si>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</si>
  <si>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</si>
  <si>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</si>
  <si>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</si>
  <si>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</si>
  <si>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</si>
  <si>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</si>
  <si>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</si>
  <si>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</si>
  <si>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</si>
  <si>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</si>
  <si>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</si>
  <si>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</si>
  <si>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</si>
  <si>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</si>
  <si>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</si>
  <si>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</si>
  <si>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</si>
  <si>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</si>
  <si>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</si>
  <si>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</si>
  <si>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</si>
  <si>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</si>
  <si>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</si>
  <si>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</si>
  <si>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</si>
  <si>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</si>
  <si>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</si>
  <si>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</si>
  <si>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</si>
  <si>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</si>
  <si>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</si>
  <si>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</si>
  <si>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</si>
  <si>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</si>
  <si>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</si>
  <si>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</si>
  <si>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</si>
  <si>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</si>
  <si>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</si>
  <si>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</si>
  <si>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</si>
  <si>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</si>
  <si>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</si>
  <si>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</si>
  <si>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</si>
  <si>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</si>
  <si>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</si>
  <si>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</si>
  <si>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</si>
  <si>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</si>
  <si>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</si>
  <si>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</si>
  <si>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</si>
  <si>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</si>
  <si>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</si>
  <si>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</si>
  <si>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</si>
  <si>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</si>
  <si>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</si>
  <si>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</si>
  <si>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</si>
  <si>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</si>
  <si>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</si>
  <si>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</si>
  <si>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</si>
  <si>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</si>
  <si>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</si>
  <si>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</si>
  <si>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</si>
  <si>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</si>
  <si>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</si>
  <si>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</si>
  <si>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</si>
  <si>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</si>
  <si>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</si>
  <si>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</si>
  <si>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</si>
  <si>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</si>
  <si>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</si>
  <si>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</si>
  <si>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</si>
  <si>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</si>
  <si>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</si>
  <si>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</si>
  <si>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</si>
  <si>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</si>
  <si>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</si>
  <si>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</si>
  <si>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</si>
  <si>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</si>
  <si>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</si>
  <si>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</si>
  <si>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</si>
  <si>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</si>
  <si>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</si>
  <si>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</si>
  <si>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</si>
  <si>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</si>
  <si>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</si>
  <si>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</si>
  <si>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</si>
  <si>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</si>
  <si>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</si>
  <si>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</si>
  <si>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</si>
  <si>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</si>
  <si>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</si>
  <si>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</si>
  <si>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</si>
  <si>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</si>
  <si>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</si>
  <si>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</si>
  <si>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</si>
  <si>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</si>
  <si>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</si>
  <si>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</si>
  <si>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</si>
  <si>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</si>
  <si>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</si>
  <si>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</si>
  <si>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</si>
  <si>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</si>
  <si>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</si>
  <si>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</si>
  <si>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</si>
  <si>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</si>
  <si>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</si>
  <si>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</si>
  <si>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</si>
  <si>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</si>
  <si>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</si>
  <si>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</si>
  <si>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</si>
  <si>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</si>
  <si>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</si>
  <si>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</si>
  <si>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</si>
  <si>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</si>
  <si>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</si>
  <si>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</si>
  <si>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</si>
  <si>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</si>
  <si>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</si>
  <si>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</si>
  <si>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</si>
  <si>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</si>
  <si>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</si>
  <si>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</si>
  <si>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</si>
  <si>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</si>
  <si>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</si>
  <si>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</si>
  <si>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</si>
  <si>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</si>
  <si>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</si>
  <si>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</si>
  <si>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</si>
  <si>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</si>
  <si>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</si>
  <si>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</si>
  <si>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</si>
  <si>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</si>
  <si>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</si>
  <si>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</si>
  <si>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</si>
  <si>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</si>
  <si>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</si>
  <si>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</si>
  <si>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</si>
  <si>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</si>
  <si>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</si>
  <si>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</si>
  <si>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</si>
  <si>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</si>
  <si>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</si>
  <si>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</si>
  <si>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</si>
  <si>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</si>
  <si>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</si>
  <si>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</si>
  <si>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</si>
  <si>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</si>
  <si>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</si>
  <si>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</si>
  <si>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</si>
  <si>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</si>
  <si>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</si>
  <si>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</si>
  <si>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</si>
  <si>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</si>
  <si>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</si>
  <si>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</si>
  <si>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</si>
  <si>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</si>
  <si>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</si>
  <si>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</si>
  <si>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</si>
  <si>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</si>
  <si>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</si>
  <si>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</si>
  <si>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</si>
  <si>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</si>
  <si>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</si>
  <si>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</si>
  <si>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</si>
  <si>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</si>
  <si>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</si>
  <si>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</si>
  <si>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</si>
  <si>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</si>
  <si>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</si>
  <si>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</si>
  <si>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</si>
  <si>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</si>
  <si>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</si>
  <si>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</si>
  <si>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</si>
  <si>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</si>
  <si>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</si>
  <si>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</si>
  <si>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</si>
  <si>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</si>
  <si>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</si>
  <si>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</si>
  <si>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</si>
  <si>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</si>
  <si>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</si>
  <si>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</si>
  <si>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</si>
  <si>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</si>
  <si>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</si>
  <si>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</si>
  <si>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</si>
  <si>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</si>
  <si>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</si>
  <si>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</si>
  <si>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</si>
  <si>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</si>
  <si>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</si>
  <si>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</si>
  <si>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</si>
  <si>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</si>
  <si>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</si>
  <si>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</si>
  <si>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</si>
  <si>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</si>
  <si>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</si>
  <si>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</si>
  <si>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</si>
  <si>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</si>
  <si>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</si>
  <si>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</si>
  <si>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</si>
  <si>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</si>
  <si>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</si>
  <si>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</si>
  <si>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</si>
  <si>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</si>
  <si>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</si>
  <si>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</si>
  <si>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</si>
  <si>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</si>
  <si>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</si>
  <si>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</si>
  <si>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</si>
  <si>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</si>
  <si>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</si>
  <si>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</si>
  <si>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</si>
  <si>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</si>
  <si>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</si>
  <si>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</si>
  <si>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</si>
  <si>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</si>
  <si>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</si>
  <si>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</si>
  <si>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</si>
  <si>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</si>
  <si>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</si>
  <si>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</si>
  <si>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</si>
  <si>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</si>
  <si>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</si>
  <si>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</si>
  <si>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</si>
  <si>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</si>
  <si>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</si>
  <si>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</si>
  <si>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</si>
  <si>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</si>
  <si>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</si>
  <si>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</si>
  <si>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</si>
  <si>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</si>
  <si>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</si>
  <si>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</si>
  <si>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</si>
  <si>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</si>
  <si>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</si>
  <si>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</si>
  <si>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</si>
  <si>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</si>
  <si>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</si>
  <si>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</si>
  <si>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</si>
  <si>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</si>
  <si>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</si>
  <si>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</si>
  <si>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</si>
  <si>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</si>
  <si>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</si>
  <si>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</si>
  <si>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</si>
  <si>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</si>
  <si>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</si>
  <si>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</si>
  <si>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</si>
  <si>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</si>
  <si>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</si>
  <si>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</si>
  <si>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</si>
  <si>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</si>
  <si>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</si>
  <si>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</si>
  <si>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</si>
  <si>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</si>
  <si>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</si>
  <si>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</si>
  <si>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</si>
  <si>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</si>
  <si>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</si>
  <si>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</si>
  <si>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</si>
  <si>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</si>
  <si>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</si>
  <si>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</si>
  <si>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</si>
  <si>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</si>
  <si>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</si>
  <si>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</si>
  <si>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</si>
  <si>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</si>
  <si>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</si>
  <si>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</si>
  <si>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</si>
  <si>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</si>
  <si>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</si>
  <si>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</si>
  <si>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</si>
  <si>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</si>
  <si>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</si>
  <si>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</si>
  <si>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</si>
  <si>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</si>
  <si>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</si>
  <si>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</si>
  <si>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</si>
  <si>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</si>
  <si>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</si>
  <si>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</si>
  <si>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</si>
  <si>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</si>
  <si>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</si>
  <si>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</si>
  <si>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</si>
  <si>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</si>
  <si>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</si>
  <si>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</si>
  <si>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</si>
  <si>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</si>
  <si>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</si>
  <si>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</si>
  <si>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</si>
  <si>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</si>
  <si>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</si>
  <si>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</si>
  <si>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</si>
  <si>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</si>
  <si>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</si>
  <si>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</si>
  <si>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</si>
  <si>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</si>
  <si>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</si>
  <si>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</si>
  <si>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</si>
  <si>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</si>
  <si>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</si>
  <si>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</si>
  <si>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</si>
  <si>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</si>
  <si>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</si>
  <si>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</si>
  <si>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</si>
  <si>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</si>
  <si>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</si>
  <si>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</si>
  <si>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</si>
  <si>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</si>
  <si>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</si>
  <si>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</si>
  <si>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</si>
  <si>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</si>
  <si>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</si>
  <si>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</si>
  <si>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</si>
  <si>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</si>
  <si>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</si>
  <si>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</si>
  <si>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</si>
  <si>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</si>
  <si>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</si>
  <si>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</si>
  <si>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</si>
  <si>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</si>
  <si>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</si>
  <si>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</si>
  <si>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</si>
  <si>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</si>
  <si>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</si>
  <si>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</si>
  <si>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</si>
  <si>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</si>
  <si>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</si>
  <si>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</si>
  <si>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</si>
  <si>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</si>
  <si>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</si>
  <si>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</si>
  <si>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</si>
  <si>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</si>
  <si>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</si>
  <si>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</si>
  <si>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</si>
  <si>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</si>
  <si>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</si>
  <si>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</si>
  <si>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</si>
  <si>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</si>
  <si>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</si>
  <si>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</si>
  <si>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</si>
  <si>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</si>
  <si>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</si>
  <si>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</si>
  <si>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</si>
  <si>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</si>
  <si>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</si>
  <si>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</si>
  <si>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</si>
  <si>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</si>
  <si>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</si>
  <si>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</si>
  <si>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</si>
  <si>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</si>
  <si>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</si>
  <si>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</si>
  <si>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</si>
  <si>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</si>
  <si>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</si>
  <si>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</si>
  <si>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</si>
  <si>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</si>
  <si>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</si>
  <si>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</si>
  <si>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</si>
  <si>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</si>
  <si>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</si>
  <si>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</si>
  <si>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</si>
  <si>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</si>
  <si>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</si>
  <si>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</si>
  <si>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</si>
  <si>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</si>
  <si>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</si>
  <si>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</si>
  <si>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</si>
  <si>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</si>
  <si>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</si>
  <si>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</si>
  <si>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</si>
  <si>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</si>
  <si>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</si>
  <si>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</si>
  <si>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</si>
  <si>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</si>
  <si>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</si>
  <si>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</si>
  <si>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</si>
  <si>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</si>
  <si>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</si>
  <si>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</si>
  <si>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</si>
  <si>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</si>
  <si>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</si>
  <si>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</si>
  <si>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</si>
  <si>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</si>
  <si>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</si>
  <si>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</si>
  <si>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</si>
  <si>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</si>
  <si>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</si>
  <si>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</si>
  <si>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</si>
  <si>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</si>
  <si>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</si>
  <si>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</si>
  <si>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</si>
  <si>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</si>
  <si>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</si>
  <si>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</si>
  <si>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</si>
  <si>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</si>
  <si>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</si>
  <si>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</si>
  <si>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</si>
  <si>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</si>
  <si>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</si>
  <si>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</si>
  <si>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</si>
  <si>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</si>
  <si>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</si>
  <si>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</si>
  <si>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</si>
  <si>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</si>
  <si>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</si>
  <si>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</si>
  <si>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</si>
  <si>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</si>
  <si>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</si>
  <si>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</si>
  <si>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</si>
  <si>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</si>
  <si>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</si>
  <si>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</si>
  <si>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</si>
  <si>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</si>
  <si>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</si>
  <si>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</si>
  <si>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</si>
  <si>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</si>
  <si>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</si>
  <si>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</si>
  <si>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</si>
  <si>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</si>
  <si>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</si>
  <si>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</si>
  <si>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</si>
  <si>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</si>
  <si>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</si>
  <si>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</si>
  <si>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</si>
  <si>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</si>
  <si>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</si>
  <si>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</si>
  <si>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</si>
  <si>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</si>
  <si>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</si>
  <si>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</si>
  <si>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</si>
  <si>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</si>
  <si>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</si>
  <si>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</si>
  <si>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</si>
  <si>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</si>
  <si>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</si>
  <si>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</si>
  <si>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</si>
  <si>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</si>
  <si>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</si>
  <si>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</si>
  <si>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</si>
  <si>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</si>
  <si>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</si>
  <si>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</si>
  <si>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</si>
  <si>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</si>
  <si>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</si>
  <si>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</si>
  <si>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</si>
  <si>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</si>
  <si>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</si>
  <si>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</si>
  <si>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</si>
  <si>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</si>
  <si>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</si>
  <si>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</si>
  <si>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</si>
  <si>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</si>
  <si>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</si>
  <si>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</si>
  <si>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</si>
  <si>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</si>
  <si>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</si>
  <si>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</si>
  <si>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</si>
  <si>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</si>
  <si>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</si>
  <si>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</si>
  <si>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</si>
  <si>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</si>
  <si>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</si>
  <si>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</si>
  <si>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</si>
  <si>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</si>
  <si>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</si>
  <si>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</si>
  <si>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</si>
  <si>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</si>
  <si>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</si>
  <si>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</si>
  <si>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</si>
  <si>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</si>
  <si>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</si>
  <si>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</si>
  <si>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</si>
  <si>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</si>
  <si>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</si>
  <si>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</si>
  <si>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</si>
  <si>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</si>
  <si>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</si>
  <si>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</si>
  <si>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</si>
  <si>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</si>
  <si>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</si>
  <si>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</si>
  <si>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</si>
  <si>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</si>
  <si>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</si>
  <si>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</si>
  <si>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</si>
  <si>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</si>
  <si>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</si>
  <si>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</si>
  <si>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</si>
  <si>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</si>
  <si>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</si>
  <si>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</si>
  <si>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</si>
  <si>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</si>
  <si>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</si>
  <si>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</si>
  <si>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</si>
  <si>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</si>
  <si>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</si>
  <si>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</si>
  <si>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</si>
  <si>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</si>
  <si>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</si>
  <si>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</si>
  <si>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</si>
  <si>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</si>
  <si>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</si>
  <si>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</si>
  <si>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</si>
  <si>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</si>
  <si>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</si>
  <si>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</si>
  <si>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</si>
  <si>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</si>
  <si>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</si>
  <si>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</si>
  <si>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</si>
  <si>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</si>
  <si>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</si>
  <si>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</si>
  <si>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</si>
  <si>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</si>
  <si>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</si>
  <si>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</si>
  <si>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</si>
  <si>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</si>
  <si>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</si>
  <si>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</si>
  <si>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</si>
  <si>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</si>
  <si>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</si>
  <si>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</si>
  <si>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</si>
  <si>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</si>
  <si>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</si>
  <si>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</si>
  <si>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</si>
  <si>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</si>
  <si>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</si>
  <si>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</si>
  <si>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</si>
  <si>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</si>
  <si>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</si>
  <si>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</si>
  <si>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</si>
  <si>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</si>
  <si>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</si>
  <si>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</si>
  <si>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</si>
  <si>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</si>
  <si>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</si>
  <si>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</si>
  <si>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</si>
  <si>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</si>
  <si>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</si>
  <si>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</si>
  <si>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</si>
  <si>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</si>
  <si>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</si>
  <si>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</si>
  <si>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</si>
  <si>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</si>
  <si>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</si>
  <si>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</si>
  <si>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</si>
  <si>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</si>
  <si>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</si>
  <si>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</si>
  <si>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</si>
  <si>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</si>
  <si>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</si>
  <si>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</si>
  <si>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</si>
  <si>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</si>
  <si>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</si>
  <si>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</si>
  <si>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</si>
  <si>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</si>
  <si>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</si>
  <si>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</si>
  <si>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</si>
  <si>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</si>
  <si>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</si>
  <si>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</si>
  <si>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</si>
  <si>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</si>
  <si>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</si>
  <si>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</si>
  <si>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</si>
  <si>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</si>
  <si>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</si>
  <si>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</si>
  <si>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</si>
  <si>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</si>
  <si>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</si>
  <si>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</si>
  <si>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</si>
  <si>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</si>
  <si>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</si>
  <si>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</si>
  <si>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</si>
  <si>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</si>
  <si>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</si>
  <si>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</si>
  <si>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</si>
  <si>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</si>
  <si>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</si>
  <si>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</si>
  <si>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</si>
  <si>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</si>
  <si>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</si>
  <si>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</si>
  <si>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</si>
  <si>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</si>
  <si>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</si>
  <si>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</si>
  <si>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</si>
  <si>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</si>
  <si>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</si>
  <si>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</si>
  <si>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</si>
  <si>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</si>
  <si>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</si>
  <si>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</si>
  <si>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</si>
  <si>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</si>
  <si>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</si>
  <si>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</si>
  <si>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</si>
  <si>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</si>
  <si>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</si>
  <si>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</si>
  <si>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</si>
  <si>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</si>
  <si>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</si>
  <si>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</si>
  <si>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</si>
  <si>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</si>
  <si>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</si>
  <si>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</si>
  <si>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</si>
  <si>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</si>
  <si>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</si>
  <si>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</si>
  <si>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</si>
  <si>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</si>
  <si>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</si>
  <si>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</si>
  <si>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</si>
  <si>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</si>
  <si>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</si>
  <si>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</si>
  <si>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</si>
  <si>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</si>
  <si>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</si>
  <si>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</si>
  <si>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</si>
  <si>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</si>
  <si>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</si>
  <si>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</si>
  <si>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</si>
  <si>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</si>
  <si>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</si>
  <si>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</si>
  <si>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</si>
  <si>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</si>
  <si>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</si>
  <si>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</si>
  <si>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</si>
  <si>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</si>
  <si>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</si>
  <si>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</si>
  <si>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</si>
  <si>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</si>
  <si>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</si>
  <si>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</si>
  <si>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</si>
  <si>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</si>
  <si>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</si>
  <si>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</si>
  <si>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</si>
  <si>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</si>
  <si>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</si>
  <si>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</si>
  <si>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</si>
  <si>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</si>
  <si>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</si>
  <si>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</si>
  <si>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</si>
  <si>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</si>
  <si>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</si>
  <si>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</si>
  <si>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</si>
  <si>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</si>
  <si>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</si>
  <si>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</si>
  <si>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</si>
  <si>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</si>
  <si>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</si>
  <si>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</si>
  <si>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</si>
  <si>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</si>
  <si>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</si>
  <si>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</si>
  <si>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</si>
  <si>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</si>
  <si>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</si>
  <si>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</si>
  <si>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</si>
  <si>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</si>
  <si>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</si>
  <si>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</si>
  <si>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</si>
  <si>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</si>
  <si>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</si>
  <si>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</si>
  <si>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</si>
  <si>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</si>
  <si>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</si>
  <si>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</si>
  <si>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</si>
  <si>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</si>
  <si>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</si>
  <si>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</si>
  <si>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</si>
  <si>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</si>
  <si>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</si>
  <si>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</si>
  <si>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</si>
  <si>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</si>
  <si>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</si>
  <si>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</si>
  <si>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</si>
  <si>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</si>
  <si>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</si>
  <si>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</si>
  <si>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</si>
  <si>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</si>
  <si>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</si>
  <si>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</si>
  <si>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</si>
  <si>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</si>
  <si>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</si>
  <si>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</si>
  <si>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</si>
  <si>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</si>
  <si>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</si>
  <si>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</si>
  <si>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</si>
  <si>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</si>
  <si>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</si>
  <si>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</si>
  <si>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</si>
  <si>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</si>
  <si>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</si>
  <si>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</si>
  <si>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</si>
  <si>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</si>
  <si>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</si>
  <si>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</si>
  <si>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</si>
  <si>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</si>
  <si>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</si>
  <si>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</si>
  <si>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</si>
  <si>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</si>
  <si>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</si>
  <si>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</si>
  <si>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</si>
  <si>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</si>
  <si>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</si>
  <si>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</si>
  <si>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</si>
  <si>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</si>
  <si>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</si>
  <si>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</si>
  <si>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</si>
  <si>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</si>
  <si>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</si>
  <si>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</si>
  <si>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</si>
  <si>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</si>
  <si>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</si>
  <si>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</si>
  <si>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</si>
  <si>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</si>
  <si>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</si>
  <si>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</si>
  <si>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</si>
  <si>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</si>
  <si>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</si>
  <si>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</si>
  <si>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</si>
  <si>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</si>
  <si>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</si>
  <si>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</si>
  <si>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</si>
  <si>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</si>
  <si>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</si>
  <si>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</si>
  <si>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</si>
  <si>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</si>
  <si>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</si>
  <si>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</si>
  <si>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</si>
  <si>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</si>
  <si>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</si>
  <si>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</si>
  <si>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</si>
  <si>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</si>
  <si>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</si>
  <si>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</si>
  <si>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</si>
  <si>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</si>
  <si>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</si>
  <si>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</si>
  <si>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</si>
  <si>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</si>
  <si>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</si>
  <si>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</si>
  <si>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</si>
  <si>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</si>
  <si>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</si>
  <si>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</si>
  <si>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</si>
  <si>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</si>
  <si>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</si>
  <si>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</si>
  <si>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</si>
  <si>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</si>
  <si>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</si>
  <si>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</si>
  <si>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</si>
  <si>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</si>
  <si>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</si>
  <si>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</si>
  <si>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</si>
  <si>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</si>
  <si>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</si>
  <si>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</si>
  <si>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</si>
  <si>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</si>
  <si>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</si>
  <si>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</si>
  <si>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</si>
  <si>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</si>
  <si>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</si>
  <si>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</si>
  <si>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</si>
  <si>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</si>
  <si>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</si>
  <si>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</si>
  <si>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</si>
  <si>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</si>
  <si>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</si>
  <si>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</si>
  <si>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</si>
  <si>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</si>
  <si>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</si>
  <si>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</si>
  <si>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</si>
  <si>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</si>
  <si>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</si>
  <si>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</si>
  <si>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</si>
  <si>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</si>
  <si>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</si>
  <si>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</si>
  <si>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</si>
  <si>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</si>
  <si>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</si>
  <si>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</si>
  <si>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</si>
  <si>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</si>
  <si>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</si>
  <si>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</si>
  <si>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</si>
  <si>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</si>
  <si>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</si>
  <si>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</si>
  <si>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</si>
  <si>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</si>
  <si>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</si>
  <si>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</si>
  <si>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</si>
  <si>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</si>
  <si>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</si>
  <si>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</si>
  <si>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</si>
  <si>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</si>
  <si>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</si>
  <si>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</si>
  <si>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</si>
  <si>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</si>
  <si>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</si>
  <si>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</si>
  <si>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</si>
  <si>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</si>
  <si>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</si>
  <si>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</si>
  <si>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</si>
  <si>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</si>
  <si>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</si>
  <si>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</si>
  <si>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</si>
  <si>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</si>
  <si>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</si>
  <si>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</si>
  <si>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</si>
  <si>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</si>
  <si>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</si>
  <si>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</si>
  <si>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</si>
  <si>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</si>
  <si>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</si>
  <si>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</si>
  <si>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</si>
  <si>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</si>
  <si>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</si>
  <si>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</si>
  <si>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</si>
  <si>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</si>
  <si>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</si>
  <si>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</si>
  <si>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</si>
  <si>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</si>
  <si>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</si>
  <si>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</si>
  <si>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</si>
  <si>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</si>
  <si>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</si>
  <si>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</si>
  <si>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</si>
  <si>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</si>
  <si>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</si>
  <si>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</si>
  <si>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</si>
  <si>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</si>
  <si>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</si>
  <si>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</si>
  <si>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</si>
  <si>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</si>
  <si>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</si>
  <si>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</si>
  <si>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</si>
  <si>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</si>
  <si>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</si>
  <si>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</si>
  <si>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</si>
  <si>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</si>
  <si>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</si>
  <si>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</si>
  <si>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</si>
  <si>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</si>
  <si>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</si>
  <si>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</si>
  <si>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</si>
  <si>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</si>
  <si>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</si>
  <si>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</si>
  <si>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</si>
  <si>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</si>
  <si>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</si>
  <si>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</si>
  <si>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</si>
  <si>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</si>
  <si>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</si>
  <si>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</si>
  <si>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</si>
  <si>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</si>
  <si>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</si>
  <si>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</si>
  <si>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</si>
  <si>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</si>
  <si>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</si>
  <si>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</si>
  <si>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</si>
  <si>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</si>
  <si>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</si>
  <si>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</si>
  <si>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</si>
  <si>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</si>
  <si>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</si>
  <si>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</si>
  <si>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</si>
  <si>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</si>
  <si>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</si>
  <si>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</si>
  <si>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</si>
  <si>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</si>
  <si>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</si>
  <si>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</si>
  <si>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</si>
  <si>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</si>
  <si>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</si>
  <si>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</si>
  <si>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</si>
  <si>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</si>
  <si>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</si>
  <si>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</si>
  <si>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</si>
  <si>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</si>
  <si>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</si>
  <si>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</si>
  <si>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</si>
  <si>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</si>
  <si>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</si>
  <si>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</si>
  <si>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</si>
  <si>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</si>
  <si>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</si>
  <si>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</si>
  <si>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</si>
  <si>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</si>
  <si>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</si>
  <si>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</si>
  <si>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</si>
  <si>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</si>
  <si>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</si>
  <si>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</si>
  <si>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</si>
  <si>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</si>
  <si>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</si>
  <si>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</si>
  <si>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</si>
  <si>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</si>
  <si>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</si>
  <si>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</si>
  <si>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</si>
  <si>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</si>
  <si>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</si>
  <si>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</si>
  <si>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</si>
  <si>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</si>
  <si>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</si>
  <si>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</si>
  <si>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</si>
  <si>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</si>
  <si>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</si>
  <si>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</si>
  <si>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</si>
  <si>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</si>
  <si>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</si>
  <si>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</si>
  <si>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</si>
  <si>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</si>
  <si>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</si>
  <si>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</si>
  <si>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</si>
  <si>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</si>
  <si>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</si>
  <si>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</si>
  <si>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</si>
  <si>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</si>
  <si>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</si>
  <si>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</si>
  <si>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</si>
  <si>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</si>
  <si>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</si>
  <si>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</si>
  <si>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</si>
  <si>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</si>
  <si>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</si>
  <si>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</si>
  <si>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</si>
  <si>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</si>
  <si>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</si>
  <si>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</si>
  <si>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</si>
  <si>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</si>
  <si>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</si>
  <si>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</si>
  <si>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</si>
  <si>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</si>
  <si>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</si>
  <si>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</si>
  <si>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</si>
  <si>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</si>
  <si>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</si>
  <si>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</si>
  <si>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</si>
  <si>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</si>
  <si>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</si>
  <si>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</si>
  <si>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</si>
  <si>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</si>
  <si>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</si>
  <si>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</si>
  <si>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</si>
  <si>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</si>
  <si>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</si>
  <si>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</si>
  <si>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</si>
  <si>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</si>
  <si>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</si>
  <si>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</si>
  <si>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</si>
  <si>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</si>
  <si>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</si>
  <si>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</si>
  <si>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</si>
  <si>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</si>
  <si>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</si>
  <si>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</si>
  <si>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</si>
  <si>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</si>
  <si>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</si>
  <si>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</si>
  <si>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</si>
  <si>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</si>
  <si>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</si>
  <si>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</si>
  <si>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</si>
  <si>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</si>
  <si>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</si>
  <si>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</si>
  <si>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</si>
  <si>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</si>
  <si>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</si>
  <si>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</si>
  <si>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</si>
  <si>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</si>
  <si>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</si>
  <si>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</si>
  <si>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</si>
  <si>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</si>
  <si>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</si>
  <si>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</si>
  <si>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</si>
  <si>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</si>
  <si>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</si>
  <si>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</si>
  <si>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</si>
  <si>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</si>
  <si>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</si>
  <si>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</si>
  <si>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</si>
  <si>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</si>
  <si>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</si>
  <si>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</si>
  <si>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</si>
  <si>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</si>
  <si>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</si>
  <si>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</si>
  <si>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</si>
  <si>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</si>
  <si>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</si>
  <si>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</si>
  <si>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</si>
  <si>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</si>
  <si>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</si>
  <si>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</si>
  <si>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</si>
  <si>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</si>
  <si>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</si>
  <si>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</si>
  <si>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</si>
  <si>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</si>
  <si>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</si>
  <si>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</si>
  <si>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</si>
  <si>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</si>
  <si>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</si>
  <si>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</si>
  <si>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</si>
  <si>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</si>
  <si>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</si>
  <si>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</si>
  <si>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</si>
  <si>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</si>
  <si>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</si>
  <si>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</si>
  <si>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</si>
  <si>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</si>
  <si>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</si>
  <si>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</si>
  <si>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</si>
  <si>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</si>
  <si>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</si>
  <si>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</si>
  <si>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</si>
  <si>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</si>
  <si>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</si>
  <si>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</si>
  <si>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</si>
  <si>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</si>
  <si>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</si>
  <si>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</si>
  <si>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</si>
  <si>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</si>
  <si>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</si>
  <si>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</si>
  <si>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</si>
  <si>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</si>
  <si>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</si>
  <si>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</si>
  <si>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</si>
  <si>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</si>
  <si>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</si>
  <si>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</si>
  <si>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</si>
  <si>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</si>
  <si>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</si>
  <si>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</si>
  <si>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</si>
  <si>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</si>
  <si>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</si>
  <si>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</si>
  <si>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</si>
  <si>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</si>
  <si>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</si>
  <si>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</si>
  <si>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</si>
  <si>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</si>
  <si>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</si>
  <si>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</si>
  <si>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</si>
  <si>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</si>
  <si>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</si>
  <si>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</si>
  <si>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</si>
  <si>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</si>
  <si>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</si>
  <si>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</si>
  <si>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</si>
  <si>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</si>
  <si>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</si>
  <si>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</si>
  <si>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</si>
  <si>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</si>
  <si>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</si>
  <si>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</si>
  <si>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</si>
  <si>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</si>
  <si>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</si>
  <si>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</si>
  <si>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</si>
  <si>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</si>
  <si>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</si>
  <si>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</si>
  <si>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</si>
  <si>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</si>
  <si>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</si>
  <si>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</si>
  <si>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</si>
  <si>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</si>
  <si>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</si>
  <si>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</si>
  <si>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</si>
  <si>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</si>
  <si>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</si>
  <si>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</si>
  <si>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</si>
  <si>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</si>
  <si>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</si>
  <si>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</si>
  <si>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</si>
  <si>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</si>
  <si>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</si>
  <si>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</si>
  <si>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</si>
  <si>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</si>
  <si>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</si>
  <si>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</si>
  <si>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</si>
  <si>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</si>
  <si>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</si>
  <si>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</si>
  <si>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</si>
  <si>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</si>
  <si>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</si>
  <si>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</si>
  <si>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</si>
  <si>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</si>
  <si>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</si>
  <si>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</si>
  <si>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</si>
  <si>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</si>
  <si>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</si>
  <si>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</si>
  <si>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</si>
  <si>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</si>
  <si>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</si>
  <si>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</si>
  <si>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</si>
  <si>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</si>
  <si>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</si>
  <si>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</si>
  <si>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</si>
  <si>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</si>
  <si>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</si>
  <si>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</si>
  <si>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</si>
  <si>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</si>
  <si>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</si>
  <si>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</si>
  <si>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</si>
  <si>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</si>
  <si>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</si>
  <si>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</si>
  <si>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</si>
  <si>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</si>
  <si>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</si>
  <si>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</si>
  <si>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</si>
  <si>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</si>
  <si>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</si>
  <si>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</si>
  <si>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</si>
  <si>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</si>
  <si>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</si>
  <si>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</si>
  <si>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</si>
  <si>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</si>
  <si>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</si>
  <si>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</si>
  <si>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</si>
  <si>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</si>
  <si>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</si>
  <si>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</si>
  <si>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</si>
  <si>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</si>
  <si>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</si>
  <si>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</si>
  <si>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</si>
  <si>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</si>
  <si>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</si>
  <si>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</si>
  <si>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</si>
  <si>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</si>
  <si>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</si>
  <si>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</si>
  <si>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</si>
  <si>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</si>
  <si>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</si>
  <si>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</si>
  <si>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</si>
  <si>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</si>
  <si>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</si>
  <si>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</si>
  <si>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</si>
  <si>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</si>
  <si>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</si>
  <si>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</si>
  <si>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</si>
  <si>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</si>
  <si>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</si>
  <si>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</si>
  <si>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</si>
  <si>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</si>
  <si>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</si>
  <si>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</si>
  <si>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</si>
  <si>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</si>
  <si>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</si>
  <si>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</si>
  <si>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</si>
  <si>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</si>
  <si>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</si>
  <si>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</si>
  <si>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</si>
  <si>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</si>
  <si>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</si>
  <si>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</si>
  <si>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</si>
  <si>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</si>
  <si>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</si>
  <si>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</si>
  <si>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</si>
  <si>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</si>
  <si>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</si>
  <si>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</si>
  <si>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</si>
  <si>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</si>
  <si>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</si>
  <si>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</si>
  <si>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</si>
  <si>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</si>
  <si>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</si>
  <si>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</si>
  <si>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</si>
  <si>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</si>
  <si>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</si>
  <si>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</si>
  <si>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</si>
  <si>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</si>
  <si>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</si>
  <si>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</si>
  <si>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</si>
  <si>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</si>
  <si>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</si>
  <si>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</si>
  <si>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</si>
  <si>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</si>
  <si>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</si>
  <si>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</si>
  <si>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</si>
  <si>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</si>
  <si>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</si>
  <si>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</si>
  <si>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</si>
  <si>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</si>
  <si>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</si>
  <si>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</si>
  <si>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</si>
  <si>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</si>
  <si>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</si>
  <si>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</si>
  <si>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</si>
  <si>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</si>
  <si>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</si>
  <si>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</si>
  <si>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</si>
  <si>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</si>
  <si>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</si>
  <si>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</si>
  <si>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</si>
  <si>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</si>
  <si>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</si>
  <si>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</si>
  <si>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</si>
  <si>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</si>
  <si>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</si>
  <si>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</si>
  <si>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</si>
  <si>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</si>
  <si>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</si>
  <si>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</si>
  <si>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</si>
  <si>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</si>
  <si>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</si>
  <si>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</si>
  <si>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</si>
  <si>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</si>
  <si>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</si>
  <si>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</si>
  <si>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</si>
  <si>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</si>
  <si>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</si>
  <si>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</si>
  <si>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</si>
  <si>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</si>
  <si>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</si>
  <si>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</si>
  <si>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</si>
  <si>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</si>
  <si>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</si>
  <si>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</si>
  <si>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</si>
  <si>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</si>
  <si>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</si>
  <si>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</si>
  <si>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</si>
  <si>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</si>
  <si>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</si>
  <si>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</si>
  <si>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</si>
  <si>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</si>
  <si>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</si>
  <si>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</si>
  <si>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</si>
  <si>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</si>
  <si>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</si>
  <si>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</si>
  <si>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</si>
  <si>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</si>
  <si>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</si>
  <si>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</si>
  <si>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</si>
  <si>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</si>
  <si>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</si>
  <si>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</si>
  <si>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</si>
  <si>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</si>
  <si>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</si>
  <si>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</si>
  <si>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</si>
  <si>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</si>
  <si>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</si>
  <si>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</si>
  <si>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</si>
  <si>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</si>
  <si>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</si>
  <si>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</si>
  <si>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</si>
  <si>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</si>
  <si>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</si>
  <si>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</si>
  <si>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</si>
  <si>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</si>
  <si>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</si>
  <si>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</si>
  <si>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</si>
  <si>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</si>
  <si>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</si>
  <si>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</si>
  <si>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</si>
  <si>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</si>
  <si>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</si>
  <si>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</si>
  <si>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</si>
  <si>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</si>
  <si>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</si>
  <si>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</si>
  <si>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</si>
  <si>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</si>
  <si>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</si>
  <si>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</si>
  <si>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</si>
  <si>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</si>
  <si>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</si>
  <si>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</si>
  <si>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</si>
  <si>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</si>
  <si>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</si>
  <si>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</si>
  <si>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</si>
  <si>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</si>
  <si>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</si>
  <si>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</si>
  <si>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</si>
  <si>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</si>
  <si>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</si>
  <si>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</si>
  <si>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</si>
  <si>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</si>
  <si>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</si>
  <si>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</si>
  <si>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</si>
  <si>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</si>
  <si>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</si>
  <si>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</si>
  <si>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</si>
  <si>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</si>
  <si>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</si>
  <si>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</si>
  <si>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</si>
  <si>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</si>
  <si>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</si>
  <si>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</si>
  <si>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</si>
  <si>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</si>
  <si>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</si>
  <si>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</si>
  <si>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</si>
  <si>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</si>
  <si>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</si>
  <si>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</si>
  <si>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</si>
  <si>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</si>
  <si>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</si>
  <si>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</si>
  <si>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</si>
  <si>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</si>
  <si>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</si>
  <si>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</si>
  <si>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</si>
  <si>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</si>
  <si>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</si>
  <si>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</si>
  <si>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</si>
  <si>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</si>
  <si>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</si>
  <si>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</si>
  <si>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</si>
  <si>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</si>
  <si>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</si>
  <si>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</si>
  <si>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</si>
  <si>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</si>
  <si>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</si>
  <si>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</si>
  <si>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</si>
  <si>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</si>
  <si>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</si>
  <si>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</si>
  <si>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</si>
  <si>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</si>
  <si>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</si>
  <si>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</si>
  <si>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</si>
  <si>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</si>
  <si>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</si>
  <si>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</si>
  <si>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</si>
  <si>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</si>
  <si>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</si>
  <si>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</si>
  <si>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</si>
  <si>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</si>
  <si>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</si>
  <si>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</si>
  <si>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</si>
  <si>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</si>
  <si>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</si>
  <si>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</si>
  <si>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</si>
  <si>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</si>
  <si>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</si>
  <si>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</si>
  <si>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</si>
  <si>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</si>
  <si>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</si>
  <si>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</si>
  <si>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</si>
  <si>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</si>
  <si>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</si>
  <si>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</si>
  <si>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</si>
  <si>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</si>
  <si>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</si>
  <si>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</si>
  <si>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</si>
  <si>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</si>
  <si>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</si>
  <si>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</si>
  <si>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</si>
  <si>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</si>
  <si>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</si>
  <si>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</si>
  <si>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</si>
  <si>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</si>
  <si>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</si>
  <si>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</si>
  <si>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</si>
  <si>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</si>
  <si>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</si>
  <si>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</si>
  <si>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</si>
  <si>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</si>
  <si>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</si>
  <si>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</si>
  <si>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</si>
  <si>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</si>
  <si>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</si>
  <si>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</si>
  <si>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</si>
  <si>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</si>
  <si>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</si>
  <si>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</si>
  <si>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</si>
  <si>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</si>
  <si>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</si>
  <si>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</si>
  <si>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</si>
  <si>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</si>
  <si>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</si>
  <si>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</si>
  <si>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</si>
  <si>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</si>
  <si>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</si>
  <si>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</si>
  <si>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</si>
  <si>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</si>
  <si>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</si>
  <si>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</si>
  <si>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</si>
  <si>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</si>
  <si>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</si>
  <si>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</si>
  <si>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</si>
  <si>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</si>
  <si>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</si>
  <si>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</si>
  <si>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</si>
  <si>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</si>
  <si>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</si>
  <si>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</si>
  <si>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</si>
  <si>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</si>
  <si>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</si>
  <si>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</si>
  <si>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</si>
  <si>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</si>
  <si>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</si>
  <si>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</si>
  <si>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</si>
  <si>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</si>
  <si>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</si>
  <si>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</si>
  <si>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</si>
  <si>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</si>
  <si>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</si>
  <si>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</si>
  <si>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</si>
  <si>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</si>
  <si>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</si>
  <si>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</si>
  <si>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</si>
  <si>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</si>
  <si>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</si>
  <si>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</si>
  <si>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</si>
  <si>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</si>
  <si>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</si>
  <si>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</si>
  <si>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</si>
  <si>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</si>
  <si>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</si>
  <si>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</si>
  <si>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</si>
  <si>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</si>
  <si>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</si>
  <si>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</si>
  <si>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</si>
  <si>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</si>
  <si>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</si>
  <si>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</si>
  <si>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</si>
  <si>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</si>
  <si>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</si>
  <si>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</si>
  <si>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</si>
  <si>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</si>
  <si>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</si>
  <si>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</si>
  <si>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</si>
  <si>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</si>
  <si>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</si>
  <si>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</si>
  <si>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</si>
  <si>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</si>
  <si>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</si>
  <si>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</si>
  <si>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</si>
  <si>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</si>
  <si>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</si>
  <si>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</si>
  <si>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</si>
  <si>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</si>
  <si>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</si>
  <si>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</si>
  <si>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</si>
  <si>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</si>
  <si>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</si>
  <si>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</si>
  <si>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</si>
  <si>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</si>
  <si>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</si>
  <si>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</si>
  <si>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</si>
  <si>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</si>
  <si>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</si>
  <si>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</si>
  <si>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</si>
  <si>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</si>
  <si>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</si>
  <si>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</si>
  <si>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</si>
  <si>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</si>
  <si>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</si>
  <si>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</si>
  <si>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</si>
  <si>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</si>
  <si>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</si>
  <si>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</si>
  <si>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</si>
  <si>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</si>
  <si>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</si>
  <si>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</si>
  <si>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</si>
  <si>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</si>
  <si>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</si>
  <si>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</si>
  <si>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</si>
  <si>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</si>
  <si>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</si>
  <si>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</si>
  <si>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</si>
  <si>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</si>
  <si>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</si>
  <si>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</si>
  <si>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</si>
  <si>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</si>
  <si>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</si>
  <si>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</si>
  <si>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</si>
  <si>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</si>
  <si>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</si>
  <si>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</si>
  <si>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</si>
  <si>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</si>
  <si>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</si>
  <si>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</si>
  <si>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</si>
  <si>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</si>
  <si>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</si>
  <si>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</si>
  <si>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</si>
  <si>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</si>
  <si>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</si>
  <si>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</si>
  <si>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</si>
  <si>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</si>
  <si>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</si>
  <si>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</si>
  <si>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</si>
  <si>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</si>
  <si>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</si>
  <si>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</si>
  <si>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</si>
  <si>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</si>
  <si>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</si>
  <si>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</si>
  <si>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</si>
  <si>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</si>
  <si>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</si>
  <si>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</si>
  <si>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</si>
  <si>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</si>
  <si>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</si>
  <si>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</si>
  <si>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</si>
  <si>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</si>
  <si>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</si>
  <si>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</si>
  <si>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</si>
  <si>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</si>
  <si>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</si>
  <si>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</si>
  <si>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</si>
  <si>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</si>
  <si>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</si>
  <si>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</si>
  <si>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</si>
  <si>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</si>
  <si>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</si>
  <si>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</si>
  <si>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</si>
  <si>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</si>
  <si>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</si>
  <si>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</si>
  <si>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</si>
  <si>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</si>
  <si>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</si>
  <si>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</si>
  <si>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</si>
  <si>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</si>
  <si>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</si>
  <si>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</si>
  <si>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</si>
  <si>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</si>
  <si>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</si>
  <si>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</si>
  <si>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</si>
  <si>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</si>
  <si>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</si>
  <si>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</si>
  <si>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</si>
  <si>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</si>
  <si>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</si>
  <si>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</si>
  <si>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</si>
  <si>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</si>
  <si>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</si>
  <si>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</si>
  <si>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</si>
  <si>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</si>
  <si>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</si>
  <si>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</si>
  <si>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</si>
  <si>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</si>
  <si>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</si>
  <si>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</si>
  <si>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</si>
  <si>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</si>
  <si>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</si>
  <si>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</si>
  <si>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</si>
  <si>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</si>
  <si>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</si>
  <si>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</si>
  <si>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</si>
  <si>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</si>
  <si>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</si>
  <si>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</si>
  <si>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</si>
  <si>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</si>
  <si>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</si>
  <si>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</si>
  <si>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</si>
  <si>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</si>
  <si>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</si>
  <si>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</si>
  <si>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</si>
  <si>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</si>
  <si>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</si>
  <si>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</si>
  <si>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</si>
  <si>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</si>
  <si>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</si>
  <si>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</si>
  <si>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</si>
  <si>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</si>
  <si>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</si>
  <si>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</si>
  <si>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</si>
  <si>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</si>
  <si>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</si>
  <si>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</si>
  <si>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</si>
  <si>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</si>
  <si>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</si>
  <si>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</si>
  <si>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</si>
  <si>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</si>
  <si>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</si>
  <si>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</si>
  <si>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</si>
  <si>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</si>
  <si>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</si>
  <si>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</si>
  <si>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</si>
  <si>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</si>
  <si>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</si>
  <si>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</si>
  <si>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</si>
  <si>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</si>
  <si>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</si>
  <si>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</si>
  <si>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</si>
  <si>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</si>
  <si>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</si>
  <si>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</si>
  <si>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</si>
  <si>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</si>
  <si>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</si>
  <si>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</si>
  <si>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</si>
  <si>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</si>
  <si>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</si>
  <si>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</si>
  <si>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</si>
  <si>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</si>
  <si>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</si>
  <si>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</si>
  <si>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</si>
  <si>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</si>
  <si>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</si>
  <si>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</si>
  <si>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</si>
  <si>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</si>
  <si>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</si>
  <si>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</si>
  <si>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</si>
  <si>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</si>
  <si>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</si>
  <si>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</si>
  <si>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</si>
  <si>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</si>
  <si>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</si>
  <si>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</si>
  <si>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</si>
  <si>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</si>
  <si>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</si>
  <si>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</si>
  <si>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</si>
  <si>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</si>
  <si>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</si>
  <si>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</si>
  <si>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</si>
  <si>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</si>
  <si>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</si>
  <si>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</si>
  <si>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</si>
  <si>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</si>
  <si>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</si>
  <si>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</si>
  <si>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</si>
  <si>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</si>
  <si>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</si>
  <si>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</si>
  <si>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</si>
  <si>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</si>
  <si>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</si>
  <si>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</si>
  <si>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</si>
  <si>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</si>
  <si>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</si>
  <si>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</si>
  <si>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</si>
  <si>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</si>
  <si>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</si>
  <si>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</si>
  <si>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</si>
  <si>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</si>
  <si>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</si>
  <si>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</si>
  <si>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</si>
  <si>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</si>
  <si>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</si>
  <si>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</si>
  <si>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</si>
  <si>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</si>
  <si>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</si>
  <si>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</si>
  <si>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</si>
  <si>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</si>
  <si>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</si>
  <si>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</si>
  <si>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</si>
  <si>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</si>
  <si>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</si>
  <si>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</si>
  <si>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</si>
  <si>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</si>
  <si>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</si>
  <si>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</si>
  <si>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</si>
  <si>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</si>
  <si>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</si>
  <si>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</si>
  <si>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</si>
  <si>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</si>
  <si>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</si>
  <si>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</si>
  <si>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</si>
  <si>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</si>
  <si>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</si>
  <si>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</si>
  <si>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</si>
  <si>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</si>
  <si>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</si>
  <si>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</si>
  <si>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</si>
  <si>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</si>
  <si>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</si>
  <si>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</si>
  <si>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</si>
  <si>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</si>
  <si>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</si>
  <si>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</si>
  <si>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</si>
  <si>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</si>
  <si>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</si>
  <si>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</si>
  <si>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</si>
  <si>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</si>
  <si>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</si>
  <si>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</si>
  <si>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</si>
  <si>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</si>
  <si>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</si>
  <si>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</si>
  <si>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</si>
  <si>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</si>
  <si>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</si>
  <si>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</si>
  <si>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</si>
  <si>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</si>
  <si>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</si>
  <si>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</si>
  <si>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</si>
  <si>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</si>
  <si>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</si>
  <si>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</si>
  <si>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</si>
  <si>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</si>
  <si>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</si>
  <si>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</si>
  <si>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</si>
  <si>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</si>
  <si>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</si>
  <si>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</si>
  <si>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</si>
  <si>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</si>
  <si>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</si>
  <si>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</si>
  <si>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</si>
  <si>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</si>
  <si>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</si>
  <si>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</si>
  <si>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</si>
  <si>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</si>
  <si>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</si>
  <si>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</si>
  <si>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</si>
  <si>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</si>
  <si>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</si>
  <si>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</si>
  <si>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</si>
  <si>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</si>
  <si>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</si>
  <si>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</si>
  <si>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</si>
  <si>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</si>
  <si>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</si>
  <si>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</si>
  <si>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</si>
  <si>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</si>
  <si>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</si>
  <si>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</si>
  <si>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</si>
  <si>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</si>
  <si>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</si>
  <si>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</si>
  <si>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</si>
  <si>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</si>
  <si>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</si>
  <si>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</si>
  <si>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</si>
  <si>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</si>
  <si>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</si>
  <si>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</si>
  <si>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</si>
  <si>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</si>
  <si>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</si>
  <si>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</si>
  <si>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</si>
  <si>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</si>
  <si>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</si>
  <si>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</si>
  <si>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</si>
  <si>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</si>
  <si>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</si>
  <si>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</si>
  <si>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</si>
  <si>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</si>
  <si>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</si>
  <si>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</si>
  <si>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</si>
  <si>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</si>
  <si>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</si>
  <si>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</si>
  <si>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</si>
  <si>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</si>
  <si>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</si>
  <si>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</si>
  <si>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</si>
  <si>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</si>
  <si>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</si>
  <si>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</si>
  <si>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</si>
  <si>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</si>
  <si>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</si>
  <si>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</si>
  <si>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</si>
  <si>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</si>
  <si>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</si>
  <si>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</si>
  <si>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</si>
  <si>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</si>
  <si>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</si>
  <si>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</si>
  <si>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</si>
  <si>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</si>
  <si>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</si>
  <si>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</si>
  <si>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</si>
  <si>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</si>
  <si>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</si>
  <si>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</si>
  <si>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</si>
  <si>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</si>
  <si>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</si>
  <si>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</si>
  <si>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</si>
  <si>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</si>
  <si>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</si>
  <si>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</si>
  <si>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</si>
  <si>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</si>
  <si>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</si>
  <si>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</si>
  <si>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</si>
  <si>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</si>
  <si>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</si>
  <si>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</si>
  <si>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</si>
  <si>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</si>
  <si>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</si>
  <si>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</si>
  <si>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</si>
  <si>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</si>
  <si>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</si>
  <si>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</si>
  <si>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</si>
  <si>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</si>
  <si>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</si>
  <si>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</si>
  <si>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</si>
  <si>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</si>
  <si>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</si>
  <si>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</si>
  <si>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</si>
  <si>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</si>
  <si>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</si>
  <si>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</si>
  <si>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</si>
  <si>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</si>
  <si>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</si>
  <si>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</si>
  <si>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</si>
  <si>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</si>
  <si>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</si>
  <si>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</si>
  <si>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</si>
  <si>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</si>
  <si>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</si>
  <si>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</si>
  <si>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</si>
  <si>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</si>
  <si>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</si>
  <si>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</si>
  <si>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</si>
  <si>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</si>
  <si>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</si>
  <si>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</si>
  <si>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</si>
  <si>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</si>
  <si>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</si>
  <si>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</si>
  <si>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</si>
  <si>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</si>
  <si>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</si>
  <si>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</si>
  <si>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</si>
  <si>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</si>
  <si>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</si>
  <si>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</si>
  <si>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</si>
  <si>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</si>
  <si>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</si>
  <si>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</si>
  <si>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</si>
  <si>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</si>
  <si>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</si>
  <si>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</si>
  <si>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</si>
  <si>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</si>
  <si>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</si>
  <si>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</si>
  <si>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</si>
  <si>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</si>
  <si>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</si>
  <si>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</si>
  <si>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</si>
  <si>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</si>
  <si>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</si>
  <si>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</si>
  <si>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</si>
  <si>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</si>
  <si>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</si>
  <si>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</si>
  <si>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</si>
  <si>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</si>
  <si>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</si>
  <si>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</si>
  <si>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</si>
  <si>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</si>
  <si>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</si>
  <si>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</si>
  <si>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</si>
  <si>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</si>
  <si>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</si>
  <si>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</si>
  <si>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</si>
  <si>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</si>
  <si>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</si>
  <si>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</si>
  <si>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</si>
  <si>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</si>
  <si>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</si>
  <si>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</si>
  <si>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</si>
  <si>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</si>
  <si>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</si>
  <si>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</si>
  <si>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</si>
  <si>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</si>
  <si>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</si>
  <si>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</si>
  <si>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</si>
  <si>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</si>
  <si>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</si>
  <si>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</si>
  <si>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</si>
  <si>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</si>
  <si>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</si>
  <si>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</si>
  <si>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</si>
  <si>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</si>
  <si>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</si>
  <si>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</si>
  <si>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</si>
  <si>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</si>
  <si>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</si>
  <si>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</si>
  <si>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</si>
  <si>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</si>
  <si>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</si>
  <si>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</si>
  <si>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</si>
  <si>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</si>
  <si>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</si>
  <si>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</si>
  <si>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</si>
  <si>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</si>
  <si>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</si>
  <si>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</si>
  <si>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</si>
  <si>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</si>
  <si>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</si>
  <si>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</si>
  <si>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</si>
  <si>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</si>
  <si>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</si>
  <si>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</si>
  <si>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</si>
  <si>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</si>
  <si>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</si>
  <si>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</si>
  <si>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</si>
  <si>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</si>
  <si>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</si>
  <si>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</si>
  <si>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</si>
  <si>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</si>
  <si>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</si>
  <si>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</si>
  <si>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</si>
  <si>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</si>
  <si>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</si>
  <si>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</si>
  <si>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</si>
  <si>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</si>
  <si>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</si>
  <si>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</si>
  <si>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</si>
  <si>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</si>
  <si>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</si>
  <si>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</si>
  <si>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</si>
  <si>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</si>
  <si>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</si>
  <si>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</si>
  <si>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</si>
  <si>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</si>
  <si>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</si>
  <si>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</si>
  <si>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</si>
  <si>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</si>
  <si>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</si>
  <si>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</si>
  <si>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</si>
  <si>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</si>
  <si>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</si>
  <si>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</si>
  <si>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</si>
  <si>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</si>
  <si>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</si>
  <si>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</si>
  <si>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</si>
  <si>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</si>
  <si>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</si>
  <si>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</si>
  <si>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</si>
  <si>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</si>
  <si>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</si>
  <si>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</si>
  <si>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</si>
  <si>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</si>
  <si>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</si>
  <si>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</si>
  <si>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</si>
  <si>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</si>
  <si>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</si>
  <si>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</si>
  <si>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</si>
  <si>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</si>
  <si>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</si>
  <si>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</si>
  <si>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</si>
  <si>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</si>
  <si>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</si>
  <si>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</si>
  <si>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</si>
  <si>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</si>
  <si>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</si>
  <si>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</si>
  <si>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</si>
  <si>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</si>
  <si>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</si>
  <si>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</si>
  <si>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</si>
  <si>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</si>
  <si>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</si>
  <si>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</si>
  <si>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</si>
  <si>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</si>
  <si>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</si>
  <si>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</si>
  <si>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</si>
  <si>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</si>
  <si>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</si>
  <si>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</si>
  <si>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</si>
  <si>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</si>
  <si>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</si>
  <si>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</si>
  <si>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</si>
  <si>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</si>
  <si>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</si>
  <si>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</si>
  <si>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</si>
  <si>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</si>
  <si>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</si>
  <si>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</si>
  <si>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</si>
  <si>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</si>
  <si>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</si>
  <si>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</si>
  <si>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</si>
  <si>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</si>
  <si>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</si>
  <si>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</si>
  <si>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</si>
  <si>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</si>
  <si>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</si>
  <si>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</si>
  <si>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</si>
  <si>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</si>
  <si>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</si>
  <si>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</si>
  <si>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</si>
  <si>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</si>
  <si>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</si>
  <si>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</si>
  <si>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</si>
  <si>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</si>
  <si>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</si>
  <si>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</si>
  <si>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</si>
  <si>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</si>
  <si>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</si>
  <si>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</si>
  <si>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</si>
  <si>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</si>
  <si>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</si>
  <si>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</si>
  <si>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</si>
  <si>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</si>
  <si>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</si>
  <si>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</si>
  <si>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</si>
  <si>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</si>
  <si>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</si>
  <si>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</si>
  <si>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</si>
  <si>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</si>
  <si>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</si>
  <si>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</si>
  <si>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</si>
  <si>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</si>
  <si>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</si>
  <si>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</si>
  <si>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</si>
  <si>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</si>
  <si>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</si>
  <si>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</si>
  <si>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</si>
  <si>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</si>
  <si>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</si>
  <si>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</si>
  <si>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</si>
  <si>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</si>
  <si>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</si>
  <si>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</si>
  <si>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</si>
  <si>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</si>
  <si>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</si>
  <si>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</si>
  <si>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</si>
  <si>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</si>
  <si>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</si>
  <si>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</si>
  <si>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</si>
  <si>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</si>
  <si>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</si>
  <si>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</si>
  <si>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</si>
  <si>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</si>
  <si>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</si>
  <si>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</si>
  <si>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</si>
  <si>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</si>
  <si>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</si>
  <si>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</si>
  <si>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</si>
  <si>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</si>
  <si>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</si>
  <si>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</si>
  <si>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</si>
  <si>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</si>
  <si>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</si>
  <si>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</si>
  <si>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</si>
  <si>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</si>
  <si>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</si>
  <si>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</si>
  <si>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</si>
  <si>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</si>
  <si>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</si>
  <si>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</si>
  <si>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</si>
  <si>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</si>
  <si>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</si>
  <si>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</si>
  <si>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</si>
  <si>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</si>
  <si>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</si>
  <si>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</si>
  <si>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</si>
  <si>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</si>
  <si>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</si>
  <si>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</si>
  <si>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</si>
  <si>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</si>
  <si>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</si>
  <si>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</si>
  <si>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</si>
  <si>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</si>
  <si>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</si>
  <si>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</si>
  <si>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</si>
  <si>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</si>
  <si>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</si>
  <si>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</si>
  <si>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</si>
  <si>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</si>
  <si>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</si>
  <si>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</si>
  <si>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</si>
  <si>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</si>
  <si>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</si>
  <si>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</si>
  <si>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</si>
  <si>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</si>
  <si>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</si>
  <si>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</si>
  <si>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</si>
  <si>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</si>
  <si>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</si>
  <si>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</si>
  <si>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</si>
  <si>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</si>
  <si>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</si>
  <si>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</si>
  <si>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</si>
  <si>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</si>
  <si>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</si>
  <si>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</si>
  <si>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</si>
  <si>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</si>
  <si>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</si>
  <si>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</si>
  <si>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</si>
  <si>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</si>
  <si>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</si>
  <si>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</si>
  <si>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</si>
  <si>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</si>
  <si>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</si>
  <si>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</si>
  <si>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</si>
  <si>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</si>
  <si>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</si>
  <si>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</si>
  <si>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</si>
  <si>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</si>
  <si>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</si>
  <si>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</si>
  <si>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</si>
  <si>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</si>
  <si>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</si>
  <si>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</si>
  <si>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</si>
  <si>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</si>
  <si>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</si>
  <si>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</si>
  <si>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</si>
  <si>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</si>
  <si>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</si>
  <si>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</si>
  <si>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</si>
  <si>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</si>
  <si>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</si>
  <si>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</si>
  <si>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</si>
  <si>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</si>
  <si>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</si>
  <si>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</si>
  <si>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</si>
  <si>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</si>
  <si>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</si>
  <si>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</si>
  <si>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</si>
  <si>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</si>
  <si>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</si>
  <si>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</si>
  <si>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</si>
  <si>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</si>
  <si>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</si>
  <si>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</si>
  <si>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</si>
  <si>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</si>
  <si>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</si>
  <si>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</si>
  <si>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</si>
  <si>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</si>
  <si>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</si>
  <si>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</si>
  <si>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</si>
  <si>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</si>
  <si>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</si>
  <si>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</si>
  <si>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</si>
  <si>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</si>
  <si>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</si>
  <si>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</si>
  <si>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</si>
  <si>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</si>
  <si>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</si>
  <si>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</si>
  <si>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</si>
  <si>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</si>
  <si>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</si>
  <si>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</si>
  <si>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</si>
  <si>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</si>
  <si>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</si>
  <si>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</si>
  <si>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</si>
  <si>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</si>
  <si>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</si>
  <si>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</si>
  <si>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</si>
  <si>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</si>
  <si>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</si>
  <si>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</si>
  <si>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</si>
  <si>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</si>
  <si>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</si>
  <si>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</si>
  <si>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</si>
  <si>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</si>
  <si>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</si>
  <si>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</si>
  <si>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</si>
  <si>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</si>
  <si>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</si>
  <si>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</si>
  <si>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</si>
  <si>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</si>
  <si>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</si>
  <si>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</si>
  <si>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</si>
  <si>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</si>
  <si>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</si>
  <si>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</si>
  <si>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</si>
  <si>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</si>
  <si>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</si>
  <si>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</si>
  <si>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</si>
  <si>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</si>
  <si>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</si>
  <si>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</si>
  <si>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</si>
  <si>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</si>
  <si>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</si>
  <si>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</si>
  <si>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</si>
  <si>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</si>
  <si>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</si>
  <si>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</si>
  <si>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</si>
  <si>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</si>
  <si>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</si>
  <si>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</si>
  <si>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</si>
  <si>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</si>
  <si>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</si>
  <si>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</si>
  <si>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</si>
  <si>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</si>
  <si>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</si>
  <si>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</si>
  <si>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</si>
  <si>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</si>
  <si>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</si>
  <si>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</si>
  <si>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</si>
  <si>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</si>
  <si>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</si>
  <si>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</si>
  <si>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</si>
  <si>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</si>
  <si>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</si>
  <si>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</si>
  <si>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</si>
  <si>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</si>
  <si>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</si>
  <si>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</si>
  <si>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</si>
  <si>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</si>
  <si>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</si>
  <si>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</si>
  <si>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</si>
  <si>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</si>
  <si>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</si>
  <si>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</si>
  <si>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</si>
  <si>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</si>
  <si>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</si>
  <si>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</si>
  <si>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</si>
  <si>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</si>
  <si>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</si>
  <si>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</si>
  <si>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</si>
  <si>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</si>
  <si>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</si>
  <si>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</si>
  <si>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</si>
  <si>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</si>
  <si>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</si>
  <si>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</si>
  <si>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</si>
  <si>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</si>
  <si>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</si>
  <si>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</si>
  <si>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</si>
  <si>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</si>
  <si>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</si>
  <si>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</si>
  <si>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</si>
  <si>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</si>
  <si>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</si>
  <si>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</si>
  <si>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</si>
  <si>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</si>
  <si>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</si>
  <si>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</si>
  <si>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</si>
  <si>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</si>
  <si>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</si>
  <si>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</si>
  <si>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</si>
  <si>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</si>
  <si>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</si>
  <si>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</si>
  <si>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</si>
  <si>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</si>
  <si>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</si>
  <si>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</si>
  <si>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</si>
  <si>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</si>
  <si>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</si>
  <si>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</si>
  <si>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</si>
  <si>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</si>
  <si>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</si>
  <si>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</si>
  <si>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</si>
  <si>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</si>
  <si>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</si>
  <si>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</si>
  <si>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</si>
  <si>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</si>
  <si>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</si>
  <si>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</si>
  <si>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</si>
  <si>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</si>
  <si>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</si>
  <si>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</si>
  <si>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</si>
  <si>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</si>
  <si>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</si>
  <si>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</si>
  <si>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</si>
  <si>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</si>
  <si>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</si>
  <si>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</si>
  <si>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</si>
  <si>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</si>
  <si>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</si>
  <si>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</si>
  <si>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</si>
  <si>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</si>
  <si>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</si>
  <si>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</si>
  <si>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</si>
  <si>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</si>
  <si>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</si>
  <si>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</si>
  <si>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</si>
  <si>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</si>
  <si>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</si>
  <si>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</si>
  <si>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</si>
  <si>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</si>
  <si>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</si>
  <si>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</si>
  <si>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</si>
  <si>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</si>
  <si>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</si>
  <si>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</si>
  <si>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</si>
  <si>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</si>
  <si>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</si>
  <si>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</si>
  <si>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</si>
  <si>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</si>
  <si>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</si>
  <si>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</si>
  <si>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</si>
  <si>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</si>
  <si>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</si>
  <si>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</si>
  <si>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</si>
  <si>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</si>
  <si>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</si>
  <si>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</si>
  <si>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</si>
  <si>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</si>
  <si>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</si>
  <si>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</si>
  <si>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</si>
  <si>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</si>
  <si>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</si>
  <si>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</si>
  <si>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</si>
  <si>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</si>
  <si>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</si>
  <si>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</si>
  <si>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</si>
  <si>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</si>
  <si>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</si>
  <si>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</si>
  <si>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</si>
  <si>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</si>
  <si>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</si>
  <si>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</si>
  <si>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</si>
  <si>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</si>
  <si>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</si>
  <si>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</si>
  <si>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</si>
  <si>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</si>
  <si>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</si>
  <si>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</si>
  <si>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</si>
  <si>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</si>
  <si>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</si>
  <si>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</si>
  <si>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</si>
  <si>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</si>
  <si>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</si>
  <si>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</si>
  <si>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</si>
  <si>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</si>
  <si>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</si>
  <si>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</si>
  <si>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</si>
  <si>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</si>
  <si>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</si>
  <si>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</si>
  <si>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</si>
  <si>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</si>
  <si>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</si>
  <si>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</si>
  <si>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</si>
  <si>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</si>
  <si>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</si>
  <si>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</si>
  <si>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</si>
  <si>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</si>
  <si>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</si>
  <si>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</si>
  <si>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</si>
  <si>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</si>
  <si>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</si>
  <si>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</si>
  <si>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</si>
  <si>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</si>
  <si>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</si>
  <si>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</si>
  <si>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</si>
  <si>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</si>
  <si>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</si>
  <si>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</si>
  <si>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</si>
  <si>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</si>
  <si>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</si>
  <si>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</si>
  <si>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</si>
  <si>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</si>
  <si>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</si>
  <si>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</si>
  <si>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</si>
  <si>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</si>
  <si>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</si>
  <si>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</si>
  <si>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</si>
  <si>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</si>
  <si>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</si>
  <si>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</si>
  <si>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</si>
  <si>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</si>
  <si>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</si>
  <si>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</si>
  <si>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</si>
  <si>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</si>
  <si>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</si>
  <si>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</si>
  <si>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</si>
  <si>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</si>
  <si>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</si>
  <si>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</si>
  <si>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</si>
  <si>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</si>
  <si>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</si>
  <si>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</si>
  <si>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</si>
  <si>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</si>
  <si>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</si>
  <si>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</si>
  <si>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</si>
  <si>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</si>
  <si>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</si>
  <si>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</si>
  <si>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</si>
  <si>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</si>
  <si>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</si>
  <si>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</si>
  <si>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</si>
  <si>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</si>
  <si>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</si>
  <si>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</si>
  <si>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</si>
  <si>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</si>
  <si>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</si>
  <si>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</si>
  <si>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</si>
  <si>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</si>
  <si>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</si>
  <si>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</si>
  <si>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</si>
  <si>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</si>
  <si>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</si>
  <si>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</si>
  <si>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</si>
  <si>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</si>
  <si>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</si>
  <si>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</si>
  <si>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</si>
  <si>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</si>
  <si>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</si>
  <si>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</si>
  <si>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</si>
  <si>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</si>
  <si>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</si>
  <si>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</si>
  <si>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</si>
  <si>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</si>
  <si>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</si>
  <si>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</si>
  <si>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</si>
  <si>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</si>
  <si>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</si>
  <si>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</si>
  <si>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</si>
  <si>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</si>
  <si>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</si>
  <si>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</si>
  <si>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</si>
  <si>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</si>
  <si>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</si>
  <si>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</si>
  <si>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</si>
  <si>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</si>
  <si>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</si>
  <si>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</si>
  <si>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</si>
  <si>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</si>
  <si>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</si>
  <si>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</si>
  <si>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</si>
  <si>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</si>
  <si>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</si>
  <si>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</si>
  <si>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</si>
  <si>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</si>
  <si>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</si>
  <si>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</si>
  <si>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</si>
  <si>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</si>
  <si>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</si>
  <si>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</si>
  <si>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</si>
  <si>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</si>
  <si>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</si>
  <si>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</si>
  <si>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</si>
  <si>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</si>
  <si>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</si>
  <si>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</si>
  <si>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</si>
  <si>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</si>
  <si>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</si>
  <si>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</si>
  <si>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</si>
  <si>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</si>
  <si>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</si>
  <si>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</si>
  <si>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</si>
  <si>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</si>
  <si>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</si>
  <si>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</si>
  <si>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</si>
  <si>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</si>
  <si>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</si>
  <si>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</si>
  <si>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</si>
  <si>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</si>
  <si>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</si>
  <si>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</si>
  <si>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</si>
  <si>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</si>
  <si>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</si>
  <si>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</si>
  <si>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</si>
  <si>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</si>
  <si>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</si>
  <si>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</si>
  <si>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</si>
  <si>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</si>
  <si>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</si>
  <si>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</si>
  <si>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</si>
  <si>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</si>
  <si>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</si>
  <si>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</si>
  <si>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</si>
  <si>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</si>
  <si>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</si>
  <si>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</si>
  <si>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</si>
  <si>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</si>
  <si>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</si>
  <si>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</si>
  <si>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</si>
  <si>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</si>
  <si>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</si>
  <si>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</si>
  <si>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</si>
  <si>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</si>
  <si>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</si>
  <si>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</si>
  <si>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</si>
  <si>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</si>
  <si>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</si>
  <si>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</si>
  <si>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</si>
  <si>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</si>
  <si>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</si>
  <si>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</si>
  <si>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</si>
  <si>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</si>
  <si>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</si>
  <si>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</si>
  <si>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</si>
  <si>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</si>
  <si>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</si>
  <si>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</si>
  <si>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</si>
  <si>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</si>
  <si>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</si>
  <si>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</si>
  <si>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</si>
  <si>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</si>
  <si>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</si>
  <si>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</si>
  <si>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</si>
  <si>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</si>
  <si>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</si>
  <si>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</si>
  <si>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</si>
  <si>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</si>
  <si>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</si>
  <si>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</si>
  <si>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</si>
  <si>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</si>
  <si>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</si>
  <si>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</si>
  <si>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</si>
  <si>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</si>
  <si>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</si>
  <si>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</si>
  <si>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</si>
  <si>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</si>
  <si>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</si>
  <si>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</si>
  <si>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</si>
  <si>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</si>
  <si>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</si>
  <si>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</si>
  <si>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</si>
  <si>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</si>
  <si>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</si>
  <si>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</si>
  <si>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</si>
  <si>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</si>
  <si>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</si>
  <si>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</si>
  <si>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</si>
  <si>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</si>
  <si>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</si>
  <si>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</si>
  <si>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</si>
  <si>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</si>
  <si>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</si>
  <si>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</si>
  <si>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</si>
  <si>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</si>
  <si>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</si>
  <si>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</si>
  <si>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</si>
  <si>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</si>
  <si>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</si>
  <si>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</si>
  <si>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</si>
  <si>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</si>
  <si>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</si>
  <si>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</si>
  <si>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</si>
  <si>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</si>
  <si>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</si>
  <si>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</si>
  <si>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</si>
  <si>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</si>
  <si>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</si>
  <si>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</si>
  <si>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</si>
  <si>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</si>
  <si>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</si>
  <si>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</si>
  <si>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</si>
  <si>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</si>
  <si>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</si>
  <si>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</si>
  <si>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</si>
  <si>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</si>
  <si>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</si>
  <si>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</si>
  <si>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</si>
  <si>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</si>
  <si>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</si>
  <si>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</si>
  <si>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</si>
  <si>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</si>
  <si>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</si>
  <si>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</si>
  <si>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</si>
  <si>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</si>
  <si>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</si>
  <si>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</si>
  <si>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</si>
  <si>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</si>
  <si>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</si>
  <si>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</si>
  <si>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</si>
  <si>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</si>
  <si>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</si>
  <si>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</si>
  <si>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</si>
  <si>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</si>
  <si>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</si>
  <si>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</si>
  <si>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</si>
  <si>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</si>
  <si>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</si>
  <si>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</si>
  <si>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</si>
  <si>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</si>
  <si>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</si>
  <si>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</si>
  <si>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</si>
  <si>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</si>
  <si>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</si>
  <si>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</si>
  <si>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</si>
  <si>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</si>
  <si>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</si>
  <si>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</si>
  <si>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</si>
  <si>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</si>
  <si>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</si>
  <si>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</si>
  <si>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</si>
  <si>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</si>
  <si>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</si>
  <si>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</si>
  <si>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</si>
  <si>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</si>
  <si>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</si>
  <si>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</si>
  <si>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</si>
  <si>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</si>
  <si>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</si>
  <si>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</si>
  <si>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</si>
  <si>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</si>
  <si>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</si>
  <si>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</si>
  <si>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</si>
  <si>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</si>
  <si>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</si>
  <si>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</si>
  <si>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</si>
  <si>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</si>
  <si>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</si>
  <si>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</si>
  <si>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</si>
  <si>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</si>
  <si>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</si>
  <si>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</si>
  <si>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</si>
  <si>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</si>
  <si>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</si>
  <si>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</si>
  <si>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</si>
  <si>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</si>
  <si>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</si>
  <si>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</si>
  <si>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</si>
  <si>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</si>
  <si>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</si>
  <si>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</si>
  <si>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</si>
  <si>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</si>
  <si>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</si>
  <si>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</si>
  <si>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</si>
  <si>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</si>
  <si>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</si>
  <si>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</si>
  <si>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</si>
  <si>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</si>
  <si>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</si>
  <si>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</si>
  <si>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</si>
  <si>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</si>
  <si>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</si>
  <si>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</si>
  <si>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</si>
  <si>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</si>
  <si>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</si>
  <si>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</si>
  <si>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</si>
  <si>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</si>
  <si>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</si>
  <si>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</si>
  <si>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</si>
  <si>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</si>
  <si>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</si>
  <si>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</si>
  <si>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</si>
  <si>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</si>
  <si>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</si>
  <si>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</si>
  <si>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</si>
  <si>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</si>
  <si>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</si>
  <si>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</si>
  <si>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</si>
  <si>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</si>
  <si>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</si>
  <si>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</si>
  <si>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</si>
  <si>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</si>
  <si>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</si>
  <si>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</si>
  <si>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</si>
  <si>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</si>
  <si>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</si>
  <si>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</si>
  <si>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</si>
  <si>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</si>
  <si>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</si>
  <si>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</si>
  <si>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</si>
  <si>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</si>
  <si>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</si>
  <si>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</si>
  <si>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</si>
  <si>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</si>
  <si>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</si>
  <si>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</si>
  <si>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</si>
  <si>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</si>
  <si>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</si>
  <si>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</si>
  <si>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</si>
  <si>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</si>
  <si>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</si>
  <si>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</si>
  <si>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</si>
  <si>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</si>
  <si>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</si>
  <si>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</si>
  <si>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</si>
  <si>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</si>
  <si>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</si>
  <si>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</si>
  <si>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</si>
  <si>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</si>
  <si>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</si>
  <si>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</si>
  <si>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</si>
  <si>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</si>
  <si>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</si>
  <si>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</si>
  <si>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</si>
  <si>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</si>
  <si>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</si>
  <si>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</si>
  <si>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</si>
  <si>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</si>
  <si>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</si>
  <si>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</si>
  <si>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</si>
  <si>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</si>
  <si>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</si>
  <si>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</si>
  <si>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</si>
  <si>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</si>
  <si>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</si>
  <si>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</si>
  <si>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</si>
  <si>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</si>
  <si>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</si>
  <si>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</si>
  <si>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</si>
  <si>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</si>
  <si>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</si>
  <si>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</si>
  <si>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</si>
  <si>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</si>
  <si>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</si>
  <si>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</si>
  <si>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</si>
  <si>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</si>
  <si>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</si>
  <si>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</si>
  <si>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</si>
  <si>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</si>
  <si>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</si>
  <si>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</si>
  <si>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</si>
  <si>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</si>
  <si>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</si>
  <si>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</si>
  <si>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</si>
  <si>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</si>
  <si>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</si>
  <si>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</si>
  <si>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</si>
  <si>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</si>
  <si>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</si>
  <si>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</si>
  <si>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</si>
  <si>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</si>
  <si>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</si>
  <si>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</si>
  <si>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</si>
  <si>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</si>
  <si>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</si>
  <si>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</si>
  <si>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</si>
  <si>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</si>
  <si>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</si>
  <si>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</si>
  <si>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</si>
  <si>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</si>
  <si>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</si>
  <si>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</si>
  <si>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</si>
  <si>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</si>
  <si>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</si>
  <si>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</si>
  <si>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</si>
  <si>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</si>
  <si>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</si>
  <si>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</si>
  <si>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</si>
  <si>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</si>
  <si>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</si>
  <si>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</si>
  <si>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</si>
  <si>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</si>
  <si>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</si>
  <si>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</si>
  <si>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</si>
  <si>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</si>
  <si>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</si>
  <si>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</si>
  <si>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</si>
  <si>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</si>
  <si>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</si>
  <si>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</si>
  <si>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</si>
  <si>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</si>
  <si>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</si>
  <si>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</si>
  <si>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</si>
  <si>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</si>
  <si>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</si>
  <si>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</si>
  <si>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</si>
  <si>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</si>
  <si>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</si>
  <si>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</si>
  <si>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</si>
  <si>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</si>
  <si>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</si>
  <si>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</si>
  <si>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</si>
  <si>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</si>
  <si>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</si>
  <si>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</si>
  <si>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</si>
  <si>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</si>
  <si>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</si>
  <si>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</si>
  <si>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</si>
  <si>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</si>
  <si>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</si>
  <si>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</si>
  <si>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</si>
  <si>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</si>
  <si>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</si>
  <si>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</si>
  <si>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</si>
  <si>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</si>
  <si>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</si>
  <si>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</si>
  <si>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</si>
  <si>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</si>
  <si>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</si>
  <si>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</si>
  <si>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</si>
  <si>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</si>
  <si>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</si>
  <si>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</si>
  <si>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</si>
  <si>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</si>
  <si>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</si>
  <si>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</si>
  <si>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</si>
  <si>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</si>
  <si>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</si>
  <si>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</si>
  <si>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</si>
  <si>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</si>
  <si>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</si>
  <si>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</si>
  <si>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</si>
  <si>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</si>
  <si>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</si>
  <si>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</si>
  <si>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</si>
  <si>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</si>
  <si>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</si>
  <si>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</si>
  <si>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</si>
  <si>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</si>
  <si>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</si>
  <si>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</si>
  <si>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</si>
  <si>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</si>
  <si>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</si>
  <si>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</si>
  <si>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</si>
  <si>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</si>
  <si>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</si>
  <si>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</si>
  <si>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</si>
  <si>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</si>
  <si>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</si>
  <si>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</si>
  <si>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</si>
  <si>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</si>
  <si>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</si>
  <si>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</si>
  <si>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</si>
  <si>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</si>
  <si>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</si>
  <si>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</si>
  <si>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</si>
  <si>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</si>
  <si>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</si>
  <si>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</si>
  <si>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</si>
  <si>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</si>
  <si>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</si>
  <si>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</si>
  <si>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</si>
  <si>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</si>
  <si>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</si>
  <si>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</si>
  <si>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</si>
  <si>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</si>
  <si>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</si>
  <si>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</si>
  <si>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</si>
  <si>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</si>
  <si>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</si>
  <si>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</si>
  <si>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</si>
  <si>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</si>
  <si>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</si>
  <si>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</si>
  <si>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</si>
  <si>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</si>
  <si>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</si>
  <si>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</si>
  <si>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</si>
  <si>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</si>
  <si>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</si>
  <si>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</si>
  <si>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</si>
  <si>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</si>
  <si>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</si>
  <si>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</si>
  <si>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</si>
  <si>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</si>
  <si>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</si>
  <si>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</si>
  <si>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</si>
  <si>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</si>
  <si>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</si>
  <si>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</si>
  <si>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</si>
  <si>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</si>
  <si>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</si>
  <si>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</si>
  <si>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</si>
  <si>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</si>
  <si>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</si>
  <si>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</si>
  <si>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</si>
  <si>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</si>
  <si>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</si>
  <si>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</si>
  <si>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</si>
  <si>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</si>
  <si>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</si>
  <si>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</si>
  <si>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</si>
  <si>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</si>
  <si>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</si>
  <si>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</si>
  <si>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</si>
  <si>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</si>
  <si>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</si>
  <si>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</si>
  <si>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</si>
  <si>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</si>
  <si>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</si>
  <si>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</si>
  <si>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</si>
  <si>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</si>
  <si>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</si>
  <si>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</si>
  <si>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</si>
  <si>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</si>
  <si>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</si>
  <si>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</si>
  <si>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</si>
  <si>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</si>
  <si>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</si>
  <si>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</si>
  <si>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</si>
  <si>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</si>
  <si>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</si>
  <si>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</si>
  <si>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</si>
  <si>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</si>
  <si>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</si>
  <si>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</si>
  <si>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</si>
  <si>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</si>
  <si>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</si>
  <si>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</si>
  <si>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</si>
  <si>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</si>
  <si>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</si>
  <si>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</si>
  <si>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</si>
  <si>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</si>
  <si>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</si>
  <si>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</si>
  <si>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</si>
  <si>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</si>
  <si>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</si>
  <si>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</si>
  <si>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</si>
  <si>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</si>
  <si>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</si>
  <si>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</si>
  <si>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</si>
  <si>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</si>
  <si>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</si>
  <si>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</si>
  <si>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</si>
  <si>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</si>
  <si>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</si>
  <si>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</si>
  <si>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</si>
  <si>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</si>
  <si>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</si>
  <si>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</si>
  <si>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</si>
  <si>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</si>
  <si>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</si>
  <si>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</si>
  <si>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</si>
  <si>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</si>
  <si>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</si>
  <si>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</si>
  <si>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</si>
  <si>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</si>
  <si>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</si>
  <si>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</si>
  <si>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</si>
  <si>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</si>
  <si>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</si>
  <si>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</si>
  <si>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</si>
  <si>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</si>
  <si>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</si>
  <si>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</si>
  <si>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</si>
  <si>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</si>
  <si>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</si>
  <si>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</si>
  <si>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</si>
  <si>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</si>
  <si>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</si>
  <si>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</si>
  <si>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</si>
  <si>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</si>
  <si>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</si>
  <si>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</si>
  <si>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</si>
  <si>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</si>
  <si>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</si>
  <si>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</si>
  <si>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</si>
  <si>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</si>
  <si>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</si>
  <si>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</si>
  <si>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</si>
  <si>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</si>
  <si>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</si>
  <si>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</si>
  <si>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</si>
  <si>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</si>
  <si>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</si>
  <si>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</si>
  <si>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</si>
  <si>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</si>
  <si>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</si>
  <si>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</si>
  <si>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</si>
  <si>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</si>
  <si>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</si>
  <si>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</si>
  <si>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</si>
  <si>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</si>
  <si>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</si>
  <si>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</si>
  <si>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</si>
  <si>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</si>
  <si>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</si>
  <si>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</si>
  <si>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</si>
  <si>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</si>
  <si>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</si>
  <si>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</si>
  <si>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</si>
  <si>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</si>
  <si>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</si>
  <si>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</si>
  <si>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</si>
  <si>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</si>
  <si>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</si>
  <si>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</si>
  <si>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</si>
  <si>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</si>
  <si>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</si>
  <si>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</si>
  <si>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</si>
  <si>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</si>
  <si>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</si>
  <si>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</si>
  <si>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</si>
  <si>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</si>
  <si>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</si>
  <si>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</si>
  <si>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</si>
  <si>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</si>
  <si>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</si>
  <si>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</si>
  <si>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</si>
  <si>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</si>
  <si>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</si>
  <si>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</si>
  <si>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</si>
  <si>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</si>
  <si>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</si>
  <si>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</si>
  <si>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</si>
  <si>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</si>
  <si>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</si>
  <si>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</si>
  <si>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</si>
  <si>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</si>
  <si>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</si>
  <si>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</si>
  <si>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</si>
  <si>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</si>
  <si>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</si>
  <si>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</si>
  <si>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</si>
  <si>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</si>
  <si>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</si>
  <si>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</si>
  <si>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</si>
  <si>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</si>
  <si>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</si>
  <si>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</si>
  <si>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</si>
  <si>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</si>
  <si>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</si>
  <si>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</si>
  <si>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</si>
  <si>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</si>
  <si>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</si>
  <si>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</si>
  <si>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</si>
  <si>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</si>
  <si>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</si>
  <si>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</si>
  <si>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</si>
  <si>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</si>
  <si>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</si>
  <si>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</si>
  <si>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</si>
  <si>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</si>
  <si>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</si>
  <si>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</si>
  <si>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</si>
  <si>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</si>
  <si>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</si>
  <si>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</si>
  <si>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</si>
  <si>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</si>
  <si>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</si>
  <si>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</si>
  <si>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</si>
  <si>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</si>
  <si>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</si>
  <si>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</si>
  <si>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</si>
  <si>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</si>
  <si>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</si>
  <si>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</si>
  <si>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</si>
  <si>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</si>
  <si>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</si>
  <si>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</si>
  <si>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</si>
  <si>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</si>
  <si>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</si>
  <si>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</si>
  <si>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</si>
  <si>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</si>
  <si>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</si>
  <si>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</si>
  <si>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</si>
  <si>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</si>
  <si>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</si>
  <si>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</si>
  <si>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</si>
  <si>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</si>
  <si>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</si>
  <si>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</si>
  <si>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</si>
  <si>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</si>
  <si>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</si>
  <si>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</si>
  <si>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</si>
  <si>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</si>
  <si>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</si>
  <si>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</si>
  <si>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</si>
  <si>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</si>
  <si>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</si>
  <si>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</si>
  <si>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</si>
  <si>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</si>
  <si>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</si>
  <si>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</si>
  <si>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</si>
  <si>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</si>
  <si>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</si>
  <si>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</si>
  <si>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</si>
  <si>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</si>
  <si>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</si>
  <si>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</si>
  <si>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</si>
  <si>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</si>
  <si>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</si>
  <si>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</si>
  <si>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</si>
  <si>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</si>
  <si>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</si>
  <si>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</si>
  <si>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</si>
  <si>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</si>
  <si>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</si>
  <si>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</si>
  <si>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</si>
  <si>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</si>
  <si>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</si>
  <si>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</si>
  <si>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</si>
  <si>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</si>
  <si>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</si>
  <si>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</si>
  <si>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</si>
  <si>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</si>
  <si>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</si>
  <si>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</si>
  <si>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</si>
  <si>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</si>
  <si>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</si>
  <si>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</si>
  <si>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</si>
  <si>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</si>
  <si>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</si>
  <si>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</si>
  <si>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</si>
  <si>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</si>
  <si>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</si>
  <si>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</si>
  <si>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</si>
  <si>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</si>
  <si>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</si>
  <si>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</si>
  <si>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</si>
  <si>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</si>
  <si>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</si>
  <si>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</si>
  <si>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</si>
  <si>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</si>
  <si>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</si>
  <si>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</si>
  <si>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</si>
  <si>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</si>
  <si>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</si>
  <si>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</si>
  <si>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</si>
  <si>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</si>
  <si>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</si>
  <si>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</si>
  <si>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</si>
  <si>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</si>
  <si>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</si>
  <si>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</si>
  <si>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</si>
  <si>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</si>
  <si>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</si>
  <si>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</si>
  <si>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</si>
  <si>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</si>
  <si>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</si>
  <si>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</si>
  <si>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</si>
  <si>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</si>
  <si>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</si>
  <si>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</si>
  <si>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</si>
  <si>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</si>
  <si>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</si>
  <si>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</si>
  <si>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</si>
  <si>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</si>
  <si>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</si>
  <si>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</si>
  <si>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</si>
  <si>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</si>
  <si>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</si>
  <si>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</si>
  <si>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</si>
  <si>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</si>
  <si>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</si>
  <si>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</si>
  <si>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</si>
  <si>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</si>
  <si>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</si>
  <si>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</si>
  <si>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</si>
  <si>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</si>
  <si>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</si>
  <si>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</si>
  <si>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</si>
  <si>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</si>
  <si>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</si>
  <si>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</si>
  <si>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</si>
  <si>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</si>
  <si>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</si>
  <si>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</si>
  <si>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</si>
  <si>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</si>
  <si>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</si>
  <si>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</si>
  <si>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</si>
  <si>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</si>
  <si>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</si>
  <si>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</si>
  <si>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</si>
  <si>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</si>
  <si>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</si>
  <si>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</si>
  <si>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</si>
  <si>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</si>
  <si>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</si>
  <si>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</si>
  <si>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</si>
  <si>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</si>
  <si>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</si>
  <si>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</si>
  <si>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</si>
  <si>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</si>
  <si>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</si>
  <si>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</si>
  <si>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</si>
  <si>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</si>
  <si>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</si>
  <si>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</si>
  <si>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</si>
  <si>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</si>
  <si>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</si>
  <si>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</si>
  <si>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</si>
  <si>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</si>
  <si>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</si>
  <si>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</si>
  <si>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</si>
  <si>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</si>
  <si>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</si>
  <si>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</si>
  <si>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</si>
  <si>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</si>
  <si>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</si>
  <si>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</si>
  <si>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</si>
  <si>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</si>
  <si>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</si>
  <si>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</si>
  <si>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</si>
  <si>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</si>
  <si>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</si>
  <si>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</si>
  <si>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</si>
  <si>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</si>
  <si>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</si>
  <si>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</si>
  <si>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</si>
  <si>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</si>
  <si>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</si>
  <si>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</si>
  <si>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</si>
  <si>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</si>
  <si>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</si>
  <si>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</si>
  <si>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</si>
  <si>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</si>
  <si>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</si>
  <si>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</si>
  <si>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</si>
  <si>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</si>
  <si>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</si>
  <si>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</si>
  <si>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</si>
  <si>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</si>
  <si>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</si>
  <si>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</si>
  <si>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</si>
  <si>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</si>
  <si>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</si>
  <si>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</si>
  <si>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</si>
  <si>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</si>
  <si>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</si>
  <si>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</si>
  <si>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</si>
  <si>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</si>
  <si>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</si>
  <si>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</si>
  <si>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</si>
  <si>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</si>
  <si>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</si>
  <si>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</si>
  <si>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</si>
  <si>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</si>
  <si>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</si>
  <si>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</si>
  <si>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</si>
  <si>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</si>
  <si>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</si>
  <si>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</si>
  <si>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</si>
  <si>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</si>
  <si>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</si>
  <si>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</si>
  <si>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</si>
  <si>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</si>
  <si>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</si>
  <si>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</si>
  <si>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</si>
  <si>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</si>
  <si>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</si>
  <si>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</si>
  <si>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</si>
  <si>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</si>
  <si>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</si>
  <si>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</si>
  <si>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</si>
  <si>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</si>
  <si>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</si>
  <si>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</si>
  <si>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</si>
  <si>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</si>
  <si>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</si>
  <si>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</si>
  <si>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</si>
  <si>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</si>
  <si>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</si>
  <si>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</si>
  <si>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</si>
  <si>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</si>
  <si>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</si>
  <si>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</si>
  <si>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</si>
  <si>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</si>
  <si>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</si>
  <si>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</si>
  <si>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</si>
  <si>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</si>
  <si>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</si>
  <si>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</si>
  <si>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</si>
  <si>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</si>
  <si>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</si>
  <si>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</si>
  <si>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</si>
  <si>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</si>
  <si>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</si>
  <si>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</si>
  <si>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</si>
  <si>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</si>
  <si>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</si>
  <si>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</si>
  <si>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</si>
  <si>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</si>
  <si>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</si>
  <si>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</si>
  <si>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</si>
  <si>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</si>
  <si>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</si>
  <si>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</si>
  <si>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</si>
  <si>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</si>
  <si>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</si>
  <si>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</si>
  <si>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</si>
  <si>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</si>
  <si>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</si>
  <si>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</si>
  <si>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</si>
  <si>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</si>
  <si>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</si>
  <si>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</si>
  <si>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</si>
  <si>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</si>
  <si>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</si>
  <si>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</si>
  <si>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</si>
  <si>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</si>
  <si>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</si>
  <si>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</si>
  <si>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</si>
  <si>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</si>
  <si>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</si>
  <si>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</si>
  <si>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</si>
  <si>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</si>
  <si>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</si>
  <si>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</si>
  <si>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</si>
  <si>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</si>
  <si>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</si>
  <si>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</si>
  <si>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</si>
  <si>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</si>
  <si>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</si>
  <si>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</si>
  <si>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</si>
  <si>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</si>
  <si>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</si>
  <si>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</si>
  <si>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</si>
  <si>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</si>
  <si>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</si>
  <si>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</si>
  <si>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</si>
  <si>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</si>
  <si>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</si>
  <si>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</si>
  <si>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</si>
  <si>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</si>
  <si>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</si>
  <si>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</si>
  <si>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</si>
  <si>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</si>
  <si>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</si>
  <si>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</si>
  <si>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</si>
  <si>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</si>
  <si>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</si>
  <si>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</si>
  <si>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</si>
  <si>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</si>
  <si>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</si>
  <si>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</si>
  <si>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</si>
  <si>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</si>
  <si>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</si>
  <si>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</si>
  <si>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</si>
  <si>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</si>
  <si>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</si>
  <si>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</si>
  <si>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</si>
  <si>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</si>
  <si>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</si>
  <si>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</si>
  <si>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</si>
  <si>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</si>
  <si>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</si>
  <si>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</si>
  <si>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</si>
  <si>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</si>
  <si>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</si>
  <si>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</si>
  <si>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</si>
  <si>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</si>
  <si>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</si>
  <si>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</si>
  <si>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</si>
  <si>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</si>
  <si>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</si>
  <si>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</si>
  <si>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</si>
  <si>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</si>
  <si>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</si>
  <si>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</si>
  <si>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</si>
  <si>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</si>
  <si>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</si>
  <si>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</si>
  <si>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</si>
  <si>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</si>
  <si>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</si>
  <si>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</si>
  <si>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</si>
  <si>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</si>
  <si>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</si>
  <si>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</si>
  <si>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</si>
  <si>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</si>
  <si>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</si>
  <si>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</si>
  <si>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</si>
  <si>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</si>
  <si>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</si>
  <si>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</si>
  <si>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</si>
  <si>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</si>
  <si>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</si>
  <si>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</si>
  <si>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</si>
  <si>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</si>
  <si>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</si>
  <si>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</si>
  <si>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</si>
  <si>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</si>
  <si>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</si>
  <si>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</si>
  <si>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</si>
  <si>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</si>
  <si>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</si>
  <si>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</si>
  <si>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</si>
  <si>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</si>
  <si>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</si>
  <si>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</si>
  <si>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</si>
  <si>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</si>
  <si>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</si>
  <si>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</si>
  <si>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</si>
  <si>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</si>
  <si>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</si>
  <si>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</si>
  <si>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</si>
  <si>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</si>
  <si>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</si>
  <si>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</si>
  <si>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</si>
  <si>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</si>
  <si>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</si>
  <si>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</si>
  <si>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</si>
  <si>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</si>
  <si>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</si>
  <si>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</si>
  <si>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</si>
  <si>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</si>
  <si>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</si>
  <si>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</si>
  <si>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</si>
  <si>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</si>
  <si>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</si>
  <si>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</si>
  <si>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</si>
  <si>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</si>
  <si>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</si>
  <si>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</si>
  <si>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</si>
  <si>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</si>
  <si>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</si>
  <si>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</si>
  <si>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</si>
  <si>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</si>
  <si>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</si>
  <si>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</si>
  <si>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</si>
  <si>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</si>
  <si>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</si>
  <si>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</si>
  <si>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</si>
  <si>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</si>
  <si>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</si>
  <si>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</si>
  <si>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</si>
  <si>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</si>
  <si>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</si>
  <si>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</si>
  <si>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</si>
  <si>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</si>
  <si>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</si>
  <si>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</si>
  <si>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</si>
  <si>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</si>
  <si>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</si>
  <si>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</si>
  <si>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</si>
  <si>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</si>
  <si>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</si>
  <si>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</si>
  <si>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</si>
  <si>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</si>
  <si>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</si>
  <si>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</si>
  <si>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</si>
  <si>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</si>
  <si>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</si>
  <si>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</si>
  <si>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</si>
  <si>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</si>
  <si>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</si>
  <si>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</si>
  <si>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</si>
  <si>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</si>
  <si>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</si>
  <si>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</si>
  <si>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</si>
  <si>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</si>
  <si>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</si>
  <si>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</si>
  <si>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</si>
  <si>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</si>
  <si>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</si>
  <si>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</si>
  <si>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</si>
  <si>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</si>
  <si>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</si>
  <si>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</si>
  <si>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</si>
  <si>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</si>
  <si>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</si>
  <si>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</si>
  <si>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</si>
  <si>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</si>
  <si>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</si>
  <si>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</si>
  <si>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</si>
  <si>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</si>
  <si>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</si>
  <si>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</si>
  <si>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</si>
  <si>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</si>
  <si>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</si>
  <si>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</si>
  <si>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</si>
  <si>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</si>
  <si>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</si>
  <si>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</si>
  <si>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</si>
  <si>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</si>
  <si>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</si>
  <si>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</si>
  <si>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</si>
  <si>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</si>
  <si>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</si>
  <si>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</si>
  <si>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</si>
  <si>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</si>
  <si>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</si>
  <si>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</si>
  <si>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</si>
  <si>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</si>
  <si>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</si>
  <si>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</si>
  <si>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</si>
  <si>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</si>
  <si>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</si>
  <si>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</si>
  <si>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</si>
  <si>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</si>
  <si>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</si>
  <si>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</si>
  <si>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</si>
  <si>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</si>
  <si>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</si>
  <si>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</si>
  <si>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</si>
  <si>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</si>
  <si>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</si>
  <si>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</si>
  <si>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</si>
  <si>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</si>
  <si>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</si>
  <si>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</si>
  <si>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</si>
  <si>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</si>
  <si>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</si>
  <si>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</si>
  <si>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</si>
  <si>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</si>
  <si>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</si>
  <si>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</si>
  <si>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</si>
  <si>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</si>
  <si>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</si>
  <si>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</si>
  <si>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</si>
  <si>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</si>
  <si>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</si>
  <si>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</si>
  <si>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</si>
  <si>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</si>
  <si>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</si>
  <si>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</si>
  <si>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</si>
  <si>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</si>
  <si>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</si>
  <si>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</si>
  <si>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</si>
  <si>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</si>
  <si>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</si>
  <si>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</si>
  <si>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</si>
  <si>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</si>
  <si>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</si>
  <si>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</si>
  <si>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</si>
  <si>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</si>
  <si>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</si>
  <si>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</si>
  <si>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</si>
  <si>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</si>
  <si>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</si>
  <si>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</si>
  <si>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</si>
  <si>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</si>
  <si>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</si>
  <si>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</si>
  <si>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</si>
  <si>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</si>
  <si>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</si>
  <si>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</si>
  <si>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</si>
  <si>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</si>
  <si>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</si>
  <si>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</si>
  <si>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</si>
  <si>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</si>
  <si>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</si>
  <si>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</si>
  <si>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</si>
  <si>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</si>
  <si>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</si>
  <si>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</si>
  <si>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</si>
  <si>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</si>
  <si>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</si>
  <si>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</si>
  <si>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</si>
  <si>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</si>
  <si>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</si>
  <si>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</si>
  <si>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</si>
  <si>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</si>
  <si>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</si>
  <si>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</si>
  <si>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</si>
  <si>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</si>
  <si>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</si>
  <si>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</si>
  <si>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</si>
  <si>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</si>
  <si>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</si>
  <si>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</si>
  <si>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</si>
  <si>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</si>
  <si>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</si>
  <si>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</si>
  <si>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</si>
  <si>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</si>
  <si>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</si>
  <si>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</si>
  <si>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</si>
  <si>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</si>
  <si>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</si>
  <si>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</si>
  <si>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</si>
  <si>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</si>
  <si>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</si>
  <si>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</si>
  <si>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</si>
  <si>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</si>
  <si>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</si>
  <si>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</si>
  <si>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</si>
  <si>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</si>
  <si>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</si>
  <si>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</si>
  <si>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</si>
  <si>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</si>
  <si>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</si>
  <si>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</si>
  <si>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</si>
  <si>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</si>
  <si>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</si>
  <si>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</si>
  <si>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</si>
  <si>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</si>
  <si>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</si>
  <si>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</si>
  <si>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</si>
  <si>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</si>
  <si>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</si>
  <si>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</si>
  <si>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</si>
  <si>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</si>
  <si>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</si>
  <si>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</si>
  <si>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</si>
  <si>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</si>
  <si>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</si>
  <si>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</si>
  <si>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</si>
  <si>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</si>
  <si>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</si>
  <si>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</si>
  <si>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</si>
  <si>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</si>
  <si>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</si>
  <si>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</si>
  <si>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</si>
  <si>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</si>
  <si>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</si>
  <si>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</si>
  <si>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</si>
  <si>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</si>
  <si>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</si>
  <si>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</si>
  <si>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</si>
  <si>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</si>
  <si>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</si>
  <si>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</si>
  <si>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</si>
  <si>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</si>
  <si>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</si>
  <si>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</si>
  <si>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</si>
  <si>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</si>
  <si>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</si>
  <si>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</si>
  <si>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</si>
  <si>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</si>
  <si>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</si>
  <si>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</si>
  <si>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</si>
  <si>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</si>
  <si>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</si>
  <si>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</si>
  <si>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</si>
  <si>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</si>
  <si>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</si>
  <si>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</si>
  <si>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</si>
  <si>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</si>
  <si>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</si>
  <si>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</si>
  <si>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</si>
  <si>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</si>
  <si>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</si>
  <si>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</si>
  <si>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</si>
  <si>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</si>
  <si>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</si>
  <si>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</si>
  <si>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</si>
  <si>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</si>
  <si>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</si>
  <si>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</si>
  <si>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</si>
  <si>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</si>
  <si>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</si>
  <si>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</si>
  <si>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</si>
  <si>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</si>
  <si>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</si>
  <si>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</si>
  <si>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</si>
  <si>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</si>
  <si>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</si>
  <si>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</si>
  <si>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</si>
  <si>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</si>
  <si>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</si>
  <si>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</si>
  <si>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</si>
  <si>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</si>
  <si>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</si>
  <si>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</si>
  <si>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</si>
  <si>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</si>
  <si>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</si>
  <si>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</si>
  <si>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</si>
  <si>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</si>
  <si>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</si>
  <si>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</si>
  <si>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</si>
  <si>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</si>
  <si>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</si>
  <si>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</si>
  <si>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</si>
  <si>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</si>
  <si>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</si>
  <si>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</si>
  <si>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</si>
  <si>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</si>
  <si>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</si>
  <si>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</si>
  <si>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</si>
  <si>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</si>
  <si>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</si>
  <si>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</si>
  <si>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</si>
  <si>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</si>
  <si>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</si>
  <si>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</si>
  <si>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</si>
  <si>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</si>
  <si>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</si>
  <si>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</si>
  <si>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</si>
  <si>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</si>
  <si>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</si>
  <si>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</si>
  <si>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</si>
  <si>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</si>
  <si>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</si>
  <si>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</si>
  <si>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</si>
  <si>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</si>
  <si>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</si>
  <si>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</si>
  <si>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</si>
  <si>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</si>
  <si>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</si>
  <si>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</si>
  <si>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</si>
  <si>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</si>
  <si>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</si>
  <si>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</si>
  <si>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</si>
  <si>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</si>
  <si>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</si>
  <si>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</si>
  <si>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</si>
  <si>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</si>
  <si>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</si>
  <si>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</si>
  <si>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</si>
  <si>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</si>
  <si>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</si>
  <si>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</si>
  <si>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</si>
  <si>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</si>
  <si>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</si>
  <si>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</si>
  <si>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</si>
  <si>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</si>
  <si>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</si>
  <si>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</si>
  <si>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</si>
  <si>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</si>
  <si>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</si>
  <si>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</si>
  <si>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</si>
  <si>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</si>
  <si>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</si>
  <si>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</si>
  <si>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</si>
  <si>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</si>
  <si>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</si>
  <si>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</si>
  <si>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</si>
  <si>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</si>
  <si>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</si>
  <si>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</si>
  <si>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</si>
  <si>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</si>
  <si>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</si>
  <si>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</si>
  <si>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</si>
  <si>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</si>
  <si>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</si>
  <si>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</si>
  <si>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</si>
  <si>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</si>
  <si>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</si>
  <si>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</si>
  <si>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</si>
  <si>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</si>
  <si>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</si>
  <si>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</si>
  <si>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</si>
  <si>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</si>
  <si>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</si>
  <si>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</si>
  <si>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</si>
  <si>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</si>
  <si>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</si>
  <si>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</si>
  <si>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</si>
  <si>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</si>
  <si>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</si>
  <si>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</si>
  <si>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</si>
  <si>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</si>
  <si>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</si>
  <si>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</si>
  <si>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</si>
  <si>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</si>
  <si>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</si>
  <si>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</si>
  <si>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</si>
  <si>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</si>
  <si>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</si>
  <si>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</si>
  <si>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</si>
  <si>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</si>
  <si>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</si>
  <si>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</si>
  <si>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</si>
  <si>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</si>
  <si>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</si>
  <si>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</si>
  <si>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</si>
  <si>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</si>
  <si>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</si>
  <si>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</si>
  <si>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</si>
  <si>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</si>
  <si>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</si>
  <si>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</si>
  <si>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</si>
  <si>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</si>
  <si>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</si>
  <si>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</si>
  <si>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</si>
  <si>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</si>
  <si>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</si>
  <si>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</si>
  <si>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</si>
  <si>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</si>
  <si>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</si>
  <si>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</si>
  <si>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</si>
  <si>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</si>
  <si>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</si>
  <si>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</si>
  <si>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</si>
  <si>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</si>
  <si>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</si>
  <si>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</si>
  <si>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</si>
  <si>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</si>
  <si>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</si>
  <si>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</si>
  <si>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</si>
  <si>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</si>
  <si>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</si>
  <si>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</si>
  <si>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</si>
  <si>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</si>
  <si>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</si>
  <si>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</si>
  <si>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</si>
  <si>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</si>
  <si>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</si>
  <si>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</si>
  <si>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Successful</t>
  </si>
  <si>
    <t>Canceled</t>
  </si>
  <si>
    <t>&lt;1000</t>
  </si>
  <si>
    <t>&gt;=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</si>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</sst>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1-4191-89B3-7E3D9123044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1-4191-89B3-7E3D9123044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F-4437-A5EB-4EFF2D6B6F0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BF-4437-A5EB-4EFF2D6B6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1291103"/>
        <c:axId val="562248367"/>
      </c:barChart>
      <c:catAx>
        <c:axId val="186129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248367"/>
        <c:crosses val="autoZero"/>
        <c:auto val="1"/>
        <c:lblAlgn val="ctr"/>
        <c:lblOffset val="100"/>
        <c:noMultiLvlLbl val="0"/>
      </c:catAx>
      <c:valAx>
        <c:axId val="56224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29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(2).xlsx]Sheet3!PivotTable5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440717637568029E-2"/>
          <c:y val="9.9568975896361572E-2"/>
          <c:w val="0.82806495778936728"/>
          <c:h val="0.713954585951985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C-42EF-9A57-AA64FAB985D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FC-42EF-9A57-AA64FAB985D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CF-4141-810C-800B77DDE66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CF-4141-810C-800B77DDE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9988223"/>
        <c:axId val="2139397967"/>
      </c:barChart>
      <c:catAx>
        <c:axId val="204998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97967"/>
        <c:crosses val="autoZero"/>
        <c:auto val="1"/>
        <c:lblAlgn val="ctr"/>
        <c:lblOffset val="100"/>
        <c:noMultiLvlLbl val="0"/>
      </c:catAx>
      <c:valAx>
        <c:axId val="213939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98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(2).xlsx]Sheet4!PivotTable6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9-4BD3-AEE6-F51747EF519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59-4BD3-AEE6-F51747EF519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59-4BD3-AEE6-F51747EF5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390240"/>
        <c:axId val="1643268608"/>
      </c:lineChart>
      <c:catAx>
        <c:axId val="179639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68608"/>
        <c:crosses val="autoZero"/>
        <c:auto val="1"/>
        <c:lblAlgn val="ctr"/>
        <c:lblOffset val="100"/>
        <c:noMultiLvlLbl val="0"/>
      </c:catAx>
      <c:valAx>
        <c:axId val="16432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9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Sheet5!$F$2:$F$13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3-4624-8FA4-2E67CDFEB97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Sheet5!$G$2:$G$13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3-4624-8FA4-2E67CDFEB97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Sheet5!$H$2:$H$13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13-4624-8FA4-2E67CDFEB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456480"/>
        <c:axId val="1796784336"/>
      </c:lineChart>
      <c:catAx>
        <c:axId val="179245648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784336"/>
        <c:crosses val="autoZero"/>
        <c:auto val="1"/>
        <c:lblAlgn val="ctr"/>
        <c:lblOffset val="100"/>
        <c:noMultiLvlLbl val="0"/>
      </c:catAx>
      <c:valAx>
        <c:axId val="179678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45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4</xdr:row>
      <xdr:rowOff>91440</xdr:rowOff>
    </xdr:from>
    <xdr:to>
      <xdr:col>13</xdr:col>
      <xdr:colOff>975360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78DA6-D1C3-489E-ADC4-E5391E0CF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4</xdr:row>
      <xdr:rowOff>83820</xdr:rowOff>
    </xdr:from>
    <xdr:to>
      <xdr:col>19</xdr:col>
      <xdr:colOff>419100</xdr:colOff>
      <xdr:row>27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42F4A-587E-4DE6-8B3F-954CA6E31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649357</xdr:colOff>
      <xdr:row>2</xdr:row>
      <xdr:rowOff>72886</xdr:rowOff>
    </xdr:from>
    <xdr:to>
      <xdr:col>13</xdr:col>
      <xdr:colOff>79514</xdr:colOff>
      <xdr:row>17</xdr:row>
      <xdr:rowOff>33130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72D11A-2A35-4F93-8730-E0D4CDEB1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13</xdr:row>
      <xdr:rowOff>68580</xdr:rowOff>
    </xdr:from>
    <xdr:to>
      <xdr:col>8</xdr:col>
      <xdr:colOff>495300</xdr:colOff>
      <xdr:row>28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85FCE7-3BE1-4F52-A34D-779BC4E19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ul Upadhyay" refreshedDate="43686.431599537034" createdVersion="6" refreshedVersion="6" minRefreshableVersion="3" recordCount="4115" xr:uid="{8159077E-EAAD-4C23-9CF1-D40608A891B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ul Upadhyay" refreshedDate="43686.729394907408" createdVersion="6" refreshedVersion="6" minRefreshableVersion="3" recordCount="4115" xr:uid="{8F37A9DB-B4E4-4718-9A62-A40ECA38E5B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x v="0"/>
    <n v="64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x v="1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x v="3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x v="4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x v="5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x v="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x v="7"/>
    <n v="160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x v="8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x v="9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x v="7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x v="10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x v="11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x v="12"/>
    <n v="110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x v="7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x v="13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x v="8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x v="7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x v="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x v="14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x v="8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x v="15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x v="16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x v="17"/>
    <n v="103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x v="15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x v="18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x v="19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x v="20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x v="8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x v="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x v="7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x v="8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x v="21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x v="22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x v="23"/>
    <n v="59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x v="24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x v="25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x v="5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x v="26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x v="7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x v="8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x v="24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x v="27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x v="8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x v="28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x v="3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x v="29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x v="29"/>
    <n v="57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x v="8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x v="8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x v="30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x v="31"/>
    <n v="2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x v="5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x v="7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x v="32"/>
    <n v="12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x v="13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x v="21"/>
    <n v="22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x v="3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x v="8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x v="3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x v="34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x v="19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x v="35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x v="36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x v="29"/>
    <n v="132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x v="17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x v="31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x v="3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x v="38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x v="3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x v="39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x v="29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x v="40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x v="41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x v="42"/>
    <n v="31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x v="4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x v="44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x v="3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x v="13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x v="45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x v="8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x v="3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x v="8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x v="9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x v="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x v="2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x v="41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x v="8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x v="28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x v="2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x v="38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x v="3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x v="26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x v="41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x v="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x v="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x v="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x v="8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x v="30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x v="2"/>
    <n v="2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x v="13"/>
    <n v="39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1"/>
    <x v="7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x v="21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x v="46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x v="47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x v="26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x v="19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x v="3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x v="48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x v="33"/>
    <n v="8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1"/>
    <x v="49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x v="35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x v="8"/>
    <n v="167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x v="40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x v="2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x v="5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x v="5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x v="5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x v="51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x v="52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x v="53"/>
    <n v="48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2"/>
    <x v="53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x v="5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x v="5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x v="2"/>
    <x v="5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x v="54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x v="5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2"/>
    <x v="5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x v="55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x v="5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x v="5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x v="56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x v="5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x v="57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x v="5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x v="5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x v="59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x v="60"/>
    <n v="38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2"/>
    <x v="5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x v="60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x v="61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x v="60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x v="56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x v="5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x v="5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x v="5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x v="63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x v="5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x v="60"/>
    <n v="9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x v="5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x v="5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x v="65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x v="56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x v="5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x v="5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x v="5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x v="52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x v="5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x v="67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x v="5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x v="69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x v="70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x v="5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3"/>
    <x v="71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x v="56"/>
    <n v="26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3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x v="5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x v="5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x v="5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3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x v="62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x v="5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x v="5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x v="5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x v="7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x v="54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x v="60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x v="5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x v="73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x v="74"/>
    <n v="54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3"/>
    <x v="5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x v="75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x v="76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x v="63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x v="5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x v="77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x v="5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x v="5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x v="78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x v="79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x v="80"/>
    <n v="332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x v="3"/>
    <x v="81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x v="82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x v="60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3"/>
    <x v="5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x v="5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x v="5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x v="5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x v="5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x v="5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x v="5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x v="5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x v="56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x v="5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x v="67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x v="5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x v="5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3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x v="5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x v="29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x v="40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x v="40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x v="3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x v="35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x v="3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x v="83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x v="8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x v="7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x v="40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x v="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x v="9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x v="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x v="7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x v="16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x v="13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x v="86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x v="13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x v="87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x v="88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x v="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x v="13"/>
    <n v="98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x v="89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x v="90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x v="90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x v="38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x v="91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x v="88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x v="38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x v="92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x v="42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x v="2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x v="93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x v="29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x v="94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x v="29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x v="34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x v="5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x v="95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x v="96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x v="94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x v="10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x v="7"/>
    <n v="254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4"/>
    <x v="3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x v="2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x v="97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x v="15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x v="98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x v="3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x v="2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x v="13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x v="28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x v="21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x v="7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x v="18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x v="17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x v="7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x v="15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x v="9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x v="21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x v="17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x v="8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x v="0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x v="100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x v="22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x v="101"/>
    <n v="3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4"/>
    <x v="38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x v="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x v="17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x v="3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x v="3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x v="20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x v="2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x v="102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x v="7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x v="35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x v="7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x v="10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x v="40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x v="13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x v="3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x v="29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x v="4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x v="21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x v="3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x v="40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x v="104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x v="3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x v="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x v="21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x v="13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x v="40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x v="10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x v="7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x v="3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x v="16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x v="7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x v="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x v="29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x v="10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x v="13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4"/>
    <x v="8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x v="21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x v="21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x v="4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x v="106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x v="20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x v="3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x v="13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x v="41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x v="3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x v="16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x v="15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x v="3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x v="31"/>
    <n v="247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x v="3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x v="107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x v="3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x v="2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x v="7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x v="38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x v="39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x v="7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x v="5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x v="3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x v="7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x v="3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x v="3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x v="5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x v="108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x v="35"/>
    <n v="161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x v="10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x v="13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x v="26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x v="28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x v="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x v="35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x v="20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x v="31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x v="24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x v="2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x v="109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x v="110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x v="20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x v="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x v="8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x v="111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x v="9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x v="11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x v="8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x v="7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x v="7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x v="5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x v="20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x v="29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x v="13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x v="3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x v="10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x v="13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x v="20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x v="3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x v="24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x v="2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x v="3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x v="29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x v="29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x v="21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x v="7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x v="0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x v="30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x v="7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x v="3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x v="2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x v="3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x v="21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x v="28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x v="8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x v="7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x v="8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x v="5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x v="53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x v="60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x v="60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x v="113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x v="60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x v="5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x v="5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x v="53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x v="51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x v="54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x v="5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x v="62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x v="5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x v="5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x v="114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x v="5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x v="5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5"/>
    <x v="115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x v="113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x v="56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x v="60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x v="5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x v="60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x v="5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x v="60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x v="5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x v="59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x v="5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5"/>
    <x v="5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x v="5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x v="5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x v="53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5"/>
    <x v="11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x v="60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x v="66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x v="5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x v="5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x v="60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x v="81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x v="82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x v="56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x v="5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5"/>
    <x v="53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x v="5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x v="5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x v="69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x v="118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x v="52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x v="119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x v="5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x v="66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x v="5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x v="5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x v="50"/>
    <n v="72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x v="5"/>
    <x v="5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x v="5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x v="5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x v="5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x v="5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x v="5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x v="5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5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x v="62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x v="54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x v="56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x v="5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x v="60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x v="53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x v="5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x v="60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x v="5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x v="5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x v="51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x v="56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x v="78"/>
    <n v="725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5"/>
    <x v="5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x v="60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x v="5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x v="61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x v="21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x v="2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x v="41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x v="10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x v="15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x v="35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x v="7"/>
    <n v="64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6"/>
    <x v="31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x v="22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x v="29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x v="8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x v="4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x v="8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x v="2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x v="3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x v="90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x v="10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x v="120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x v="7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x v="11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x v="5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x v="56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x v="60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x v="62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x v="5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x v="5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x v="121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x v="5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7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x v="60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x v="5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x v="5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x v="5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x v="5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x v="5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x v="5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x v="5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x v="5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x v="5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7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x v="5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x v="5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x v="6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x v="5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x v="114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x v="56"/>
    <n v="151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7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x v="65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x v="5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x v="61"/>
    <n v="16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7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x v="5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x v="122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x v="5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x v="60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x v="5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x v="65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x v="5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7"/>
    <x v="56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x v="5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x v="60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x v="5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x v="5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7"/>
    <x v="5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x v="70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x v="5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x v="5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x v="5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x v="5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x v="52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x v="5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x v="5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x v="5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x v="123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x v="5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x v="5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x v="60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x v="5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x v="81"/>
    <n v="50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7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x v="5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x v="7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7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x v="12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x v="17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x v="125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x v="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x v="126"/>
    <n v="73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x v="127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x v="88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x v="13"/>
    <n v="126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x v="49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x v="20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x v="7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x v="8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x v="48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x v="128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x v="92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x v="111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x v="9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x v="3"/>
    <n v="109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8"/>
    <x v="7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x v="56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x v="60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x v="59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x v="118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x v="54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x v="62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x v="66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x v="1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x v="115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x v="66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x v="5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x v="5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x v="77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x v="60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x v="73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x v="65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x v="77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x v="73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x v="5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x v="60"/>
    <n v="9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8"/>
    <x v="113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x v="5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x v="5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x v="65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x v="130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x v="74"/>
    <n v="343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x v="81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x v="113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x v="131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x v="5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x v="60"/>
    <n v="9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x v="132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x v="77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x v="133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x v="11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x v="134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x v="52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x v="60"/>
    <n v="120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8"/>
    <x v="60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x v="5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x v="135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x v="66"/>
    <n v="24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x v="50"/>
    <n v="31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x v="5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x v="122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x v="5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x v="77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x v="62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x v="54"/>
    <n v="4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8"/>
    <x v="5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x v="60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x v="60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x v="12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x v="108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x v="88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x v="15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x v="2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x v="8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x v="7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x v="94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x v="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x v="26"/>
    <n v="44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9"/>
    <x v="88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x v="9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x v="12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x v="28"/>
    <n v="18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x v="9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x v="35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x v="136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x v="108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x v="13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x v="137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x v="13"/>
    <n v="170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9"/>
    <x v="21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x v="38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x v="34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x v="21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x v="99"/>
    <n v="54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9"/>
    <x v="38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x v="8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x v="8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x v="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x v="3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x v="17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x v="20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x v="30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x v="3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x v="21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x v="90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x v="1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x v="21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x v="21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x v="5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x v="62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x v="5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x v="5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x v="71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x v="5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x v="5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x v="139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x v="5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x v="76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x v="56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x v="3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x v="18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x v="34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x v="3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x v="14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x v="1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x v="35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x v="142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x v="15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x v="12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x v="3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x v="8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x v="3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x v="2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x v="20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x v="7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x v="29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x v="41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x v="8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x v="143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x v="20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x v="7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x v="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x v="8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x v="2"/>
    <n v="58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11"/>
    <x v="3"/>
    <n v="1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x v="2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x v="8"/>
    <n v="10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x v="3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x v="2"/>
    <n v="58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x v="3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x v="143"/>
    <n v="28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x v="1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x v="37"/>
    <n v="4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11"/>
    <x v="13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x v="41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x v="0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x v="94"/>
    <n v="29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1"/>
    <x v="15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x v="8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x v="8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x v="17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x v="144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x v="84"/>
    <n v="40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x v="8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x v="7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x v="3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x v="13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x v="3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x v="29"/>
    <n v="61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x v="7"/>
    <n v="98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11"/>
    <x v="21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x v="26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x v="16"/>
    <n v="59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11"/>
    <x v="7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x v="108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x v="14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x v="16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x v="28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x v="7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x v="3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x v="128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x v="146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x v="28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x v="108"/>
    <n v="29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12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x v="8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x v="28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x v="19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x v="22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x v="2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x v="90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x v="3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x v="147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x v="12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x v="2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x v="82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x v="53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x v="5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x v="7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x v="53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x v="82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x v="148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x v="81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x v="5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x v="62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x v="60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x v="148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x v="5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3"/>
    <x v="139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x v="149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x v="60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x v="134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x v="56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x v="68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x v="67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x v="150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x v="139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x v="5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x v="114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x v="65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x v="56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x v="139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x v="115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x v="53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x v="67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x v="5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x v="5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x v="5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x v="5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x v="56"/>
    <n v="33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3"/>
    <x v="5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x v="5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x v="5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x v="66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x v="5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x v="113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x v="5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x v="52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x v="5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x v="62"/>
    <n v="20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13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x v="5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x v="134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x v="70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x v="57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x v="5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x v="5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x v="57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x v="5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x v="113"/>
    <n v="19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x v="77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x v="75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x v="5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x v="123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x v="53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x v="114"/>
    <n v="42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x v="54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x v="55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x v="53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x v="53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x v="5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x v="58"/>
    <n v="58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8"/>
    <x v="151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x v="67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x v="60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x v="152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x v="52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x v="53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x v="53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x v="57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x v="115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x v="132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x v="7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x v="58"/>
    <n v="19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8"/>
    <x v="60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x v="60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x v="60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x v="77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x v="82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x v="60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8"/>
    <x v="153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x v="5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x v="131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x v="53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x v="60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x v="56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x v="53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x v="122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x v="80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x v="154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x v="77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x v="5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x v="75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x v="60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x v="52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x v="55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x v="55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x v="5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8"/>
    <x v="123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x v="65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x v="5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x v="78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x v="53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x v="113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x v="53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x v="60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x v="155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x v="59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x v="75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x v="63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x v="133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x v="150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x v="52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x v="156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x v="157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x v="131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x v="134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x v="56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x v="61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x v="56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x v="153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x v="158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x v="159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x v="41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x v="160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x v="17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x v="5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x v="8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x v="3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x v="16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x v="20"/>
    <n v="79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15"/>
    <x v="161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x v="13"/>
    <n v="10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x v="29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x v="3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x v="22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x v="29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x v="20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x v="21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x v="14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x v="30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x v="5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x v="114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x v="56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x v="5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x v="60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x v="16"/>
    <x v="5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16"/>
    <x v="5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x v="5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x v="5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x v="5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x v="5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x v="5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x v="5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x v="5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x v="5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x v="5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x v="162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x v="5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x v="114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x v="56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x v="56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x v="5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x v="115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x v="5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x v="5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x v="52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x v="1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x v="1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x v="56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x v="114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x v="60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x v="60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x v="5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x v="56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x v="5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x v="5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x v="51"/>
    <n v="4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x v="59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x v="5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x v="51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x v="8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x v="62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x v="82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x v="50"/>
    <n v="7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x v="113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x v="5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x v="62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x v="53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x v="62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x v="5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x v="139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x v="5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x v="56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x v="60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x v="71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x v="5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x v="5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x v="5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x v="59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x v="53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x v="5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x v="5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x v="5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x v="5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x v="5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x v="5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x v="53"/>
    <n v="25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x v="18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x v="5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x v="5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x v="5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x v="51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x v="67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x v="5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x v="5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18"/>
    <x v="5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x v="5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x v="5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x v="5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x v="114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x v="5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x v="50"/>
    <n v="24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x v="50"/>
    <n v="38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x v="5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x v="52"/>
    <n v="61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x v="113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x v="60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x v="5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x v="53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x v="5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x v="5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x v="65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x v="5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x v="5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x v="5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x v="5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x v="70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x v="118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x v="53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x v="5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x v="5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19"/>
    <x v="5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x v="52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x v="5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x v="81"/>
    <n v="69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x v="5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x v="65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x v="65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x v="2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x v="2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x v="13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x v="3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x v="164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x v="29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x v="16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x v="15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x v="166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x v="3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x v="167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x v="16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x v="168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x v="170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x v="7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x v="9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x v="21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x v="171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x v="21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x v="3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x v="7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x v="41"/>
    <n v="32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x v="3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x v="19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x v="6"/>
    <n v="138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20"/>
    <x v="172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x v="7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x v="32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x v="21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x v="88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x v="173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x v="91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x v="3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x v="174"/>
    <n v="1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x v="175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x v="3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x v="38"/>
    <n v="24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x v="176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x v="20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x v="113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x v="65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x v="5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x v="1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x v="5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x v="5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x v="81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x v="5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x v="56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21"/>
    <x v="5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x v="5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x v="82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21"/>
    <x v="5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x v="56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x v="76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x v="51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x v="3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x v="28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x v="16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x v="108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x v="143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x v="3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x v="177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x v="21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x v="17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x v="179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x v="171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x v="180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x v="90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x v="181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x v="182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x v="3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x v="35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x v="7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x v="10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x v="17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x v="183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x v="17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x v="8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x v="21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x v="16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x v="15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x v="41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x v="21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x v="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x v="3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x v="19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x v="184"/>
    <n v="63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x v="3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x v="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x v="19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x v="38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x v="38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x v="38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x v="39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x v="185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x v="7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x v="21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x v="29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x v="186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x v="8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x v="105"/>
    <n v="36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6"/>
    <x v="15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x v="91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x v="5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x v="21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x v="108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x v="21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x v="48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x v="5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x v="2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x v="39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x v="16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x v="3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x v="8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6"/>
    <x v="22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x v="67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x v="73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x v="187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8"/>
    <x v="81"/>
    <n v="128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8"/>
    <x v="57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x v="20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x v="63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x v="188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x v="134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x v="60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x v="67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x v="52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x v="77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x v="77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x v="60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x v="60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x v="5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x v="114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x v="54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x v="53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x v="60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x v="65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x v="53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x v="60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x v="66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x v="60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x v="5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x v="5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x v="57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x v="68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x v="189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x v="190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x v="56"/>
    <n v="66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8"/>
    <x v="113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x v="5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x v="14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x v="21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x v="191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x v="10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x v="92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x v="21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x v="21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x v="142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x v="3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x v="7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x v="104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x v="8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x v="22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x v="4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x v="25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x v="10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x v="20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x v="31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x v="36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x v="9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x v="15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x v="17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x v="8"/>
    <n v="82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1"/>
    <x v="9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x v="35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x v="38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x v="2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x v="3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x v="13"/>
    <n v="1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11"/>
    <x v="39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x v="2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x v="192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x v="193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x v="194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x v="31"/>
    <n v="49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11"/>
    <x v="195"/>
    <n v="3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x v="20"/>
    <n v="74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x v="196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x v="13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x v="3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x v="197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x v="39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x v="5"/>
    <n v="66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x v="198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x v="0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x v="16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x v="14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x v="15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x v="5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x v="35"/>
    <n v="27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11"/>
    <x v="21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x v="108"/>
    <n v="54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11"/>
    <x v="20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x v="13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x v="35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x v="5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x v="9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x v="23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x v="199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x v="15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x v="3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x v="53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x v="50"/>
    <n v="6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22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x v="60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x v="5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x v="5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x v="62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x v="82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x v="5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x v="60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x v="113"/>
    <n v="4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x v="68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x v="5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x v="5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x v="59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x v="5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x v="59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x v="188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x v="5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x v="113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x v="54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x v="5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x v="60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x v="11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x v="60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x v="5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x v="5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x v="5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x v="5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x v="5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x v="5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x v="5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x v="5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x v="5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x v="57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22"/>
    <x v="56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22"/>
    <x v="5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x v="5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x v="5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x v="5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x v="7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x v="15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x v="34"/>
    <n v="35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23"/>
    <x v="200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x v="201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x v="29"/>
    <n v="70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x v="41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x v="21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x v="29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x v="10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x v="3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x v="86"/>
    <n v="103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23"/>
    <x v="10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x v="20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x v="192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x v="20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x v="38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x v="203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x v="0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x v="16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x v="53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x v="60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10"/>
    <x v="5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x v="5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x v="5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x v="134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x v="5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x v="114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x v="5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x v="5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x v="78"/>
    <n v="47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x v="183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x v="7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x v="29"/>
    <n v="57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x v="204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x v="3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x v="38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x v="20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x v="38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x v="39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x v="7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x v="20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x v="206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x v="95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x v="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x v="96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x v="15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x v="184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x v="207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x v="33"/>
    <n v="64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x v="3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x v="13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x v="86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x v="10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x v="110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x v="107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x v="28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x v="5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x v="208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x v="7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x v="16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x v="98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x v="209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x v="14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x v="210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x v="88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x v="211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x v="144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x v="3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x v="104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x v="90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x v="5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x v="1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x v="5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x v="122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x v="55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x v="5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x v="190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x v="5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x v="5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x v="5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x v="79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x v="62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x v="65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x v="5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x v="60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x v="70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x v="65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x v="51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25"/>
    <x v="5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x v="139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x v="62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x v="53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x v="62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x v="61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x v="60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x v="57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x v="5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x v="60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26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x v="5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x v="135"/>
    <n v="132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26"/>
    <x v="5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x v="5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x v="5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x v="5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x v="1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x v="5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x v="70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x v="5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x v="5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x v="113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x v="29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x v="8"/>
    <n v="47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x v="8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x v="108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x v="7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x v="7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x v="14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x v="7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x v="90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x v="212"/>
    <n v="49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1"/>
    <x v="10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x v="21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x v="3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x v="35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x v="3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x v="91"/>
    <n v="65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x v="2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x v="18"/>
    <n v="8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x v="40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x v="10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x v="21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x v="7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x v="90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x v="19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x v="7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x v="16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11"/>
    <x v="7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x v="3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x v="213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x v="94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x v="21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x v="8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x v="7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x v="10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x v="3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x v="3"/>
    <n v="35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x v="2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x v="8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x v="106"/>
    <n v="40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27"/>
    <x v="7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x v="8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x v="10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x v="5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x v="5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x v="2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x v="10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x v="7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x v="24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x v="7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x v="7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x v="107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x v="28"/>
    <n v="3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x v="1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x v="8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x v="2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x v="88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x v="40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x v="21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x v="3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x v="3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x v="29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x v="108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x v="17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x v="164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x v="3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x v="3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x v="49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x v="33"/>
    <n v="45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x v="7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x v="40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x v="30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x v="180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x v="0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x v="41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x v="20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x v="90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x v="215"/>
    <n v="63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x v="7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x v="5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x v="15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x v="134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x v="156"/>
    <n v="253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x v="8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x v="78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x v="69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x v="216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x v="81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x v="5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x v="68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x v="5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x v="73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x v="5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x v="60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x v="187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x v="5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x v="5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x v="54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x v="5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x v="62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x v="5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x v="59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x v="5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x v="152"/>
    <n v="34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28"/>
    <x v="5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x v="60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x v="52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x v="5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x v="113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x v="60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x v="54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x v="122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x v="149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x v="5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x v="5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28"/>
    <x v="5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x v="5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x v="5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x v="70"/>
    <n v="5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x v="5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x v="38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x v="15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x v="8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x v="90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x v="35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x v="34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x v="2"/>
    <n v="59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x v="22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x v="4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x v="180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x v="33"/>
    <n v="1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x v="217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x v="29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x v="38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x v="28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x v="3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x v="31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x v="41"/>
    <n v="42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20"/>
    <x v="13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x v="11"/>
    <n v="8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x v="19"/>
    <n v="52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x v="218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x v="21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x v="68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x v="155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x v="5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x v="132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x v="65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x v="56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x v="219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x v="70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x v="63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x v="52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x v="132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x v="187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x v="113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x v="51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x v="53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x v="71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x v="67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x v="73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x v="77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x v="148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x v="67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x v="68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x v="216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x v="77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x v="62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x v="65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x v="220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x v="57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x v="115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x v="66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x v="149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x v="51"/>
    <n v="59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x v="53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x v="68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x v="51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x v="216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x v="134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x v="131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x v="71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x v="56"/>
    <n v="74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20"/>
    <x v="57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x v="139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x v="57"/>
    <n v="4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x v="56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x v="5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x v="55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x v="5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x v="190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x v="5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x v="53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x v="221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x v="5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x v="53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x v="113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x v="16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x v="8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x v="31"/>
    <n v="25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11"/>
    <x v="8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x v="2"/>
    <n v="4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11"/>
    <x v="7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x v="7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x v="8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x v="23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x v="21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x v="3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x v="222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11"/>
    <x v="90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x v="3"/>
    <n v="4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11"/>
    <x v="177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x v="223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x v="8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x v="207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x v="15"/>
    <n v="75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x v="21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x v="10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x v="39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x v="7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x v="8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x v="17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x v="10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x v="13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x v="8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x v="21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x v="8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x v="16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x v="21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x v="21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x v="22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x v="7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x v="8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x v="15"/>
    <n v="4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11"/>
    <x v="88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x v="18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x v="5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x v="59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x v="152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x v="60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x v="62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x v="5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x v="54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x v="225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x v="60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x v="5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x v="5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x v="5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x v="68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x v="36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x v="7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x v="2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x v="16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x v="31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x v="21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x v="38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x v="183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x v="13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x v="14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x v="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x v="0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x v="3"/>
    <n v="5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14"/>
    <x v="41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x v="21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x v="21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x v="14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x v="18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x v="15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x v="56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x v="153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x v="5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x v="152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x v="5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x v="53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x v="51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x v="115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x v="155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x v="60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x v="226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x v="60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x v="153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x v="152"/>
    <n v="4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14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x v="31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x v="227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x v="5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x v="228"/>
    <n v="27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14"/>
    <x v="3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x v="3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x v="8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x v="3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x v="10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x v="13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x v="174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x v="39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x v="29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x v="16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x v="229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x v="31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x v="38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x v="193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x v="9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x v="17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x v="230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x v="231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x v="232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x v="95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x v="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x v="233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x v="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x v="234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x v="197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x v="45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x v="235"/>
    <n v="231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x v="236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x v="237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x v="238"/>
    <n v="483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x v="239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x v="240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x v="96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x v="90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x v="241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x v="242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x v="3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x v="217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x v="243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x v="110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x v="244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x v="24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x v="246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x v="247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x v="222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x v="248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x v="249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x v="250"/>
    <n v="187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x v="251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30"/>
    <x v="252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x v="253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x v="254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x v="41"/>
    <n v="28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x v="2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x v="62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x v="5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x v="65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x v="70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x v="56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x v="5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x v="72"/>
    <n v="83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31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x v="123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x v="113"/>
    <n v="4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31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x v="5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x v="5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x v="5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x v="5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x v="73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x v="60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x v="256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x v="25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x v="258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x v="259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x v="39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x v="260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x v="31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x v="16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x v="83"/>
    <n v="383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x v="261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x v="262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x v="263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x v="264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x v="265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x v="40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x v="266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x v="10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x v="21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x v="267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x v="268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x v="269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x v="10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x v="164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x v="270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x v="234"/>
    <n v="221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x v="18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x v="28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30"/>
    <x v="9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x v="27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x v="235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x v="28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x v="272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x v="9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x v="273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x v="185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x v="88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x v="126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x v="274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x v="104"/>
    <n v="449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x v="260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x v="11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x v="39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x v="275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x v="29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x v="276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x v="10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x v="3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x v="34"/>
    <n v="92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x v="28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x v="277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x v="22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x v="278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x v="7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x v="35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x v="23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x v="42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x v="180"/>
    <n v="46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x v="239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x v="1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x v="279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x v="29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x v="41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x v="34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x v="87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x v="171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x v="198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x v="3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x v="2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x v="30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x v="280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x v="269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x v="38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x v="42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x v="281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x v="282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x v="31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x v="26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x v="283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x v="284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x v="41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x v="38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x v="29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x v="39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x v="7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x v="3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x v="31"/>
    <n v="46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x v="28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x v="41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x v="28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x v="7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x v="21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x v="10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x v="8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x v="21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x v="8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x v="8"/>
    <n v="188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14"/>
    <x v="88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x v="0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x v="40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x v="104"/>
    <n v="36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x v="91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x v="172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x v="13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x v="29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x v="13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x v="13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x v="8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x v="13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x v="8"/>
    <n v="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4"/>
    <x v="2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x v="2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x v="235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x v="7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x v="34"/>
    <n v="51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x v="16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x v="7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x v="7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x v="60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x v="5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x v="60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x v="5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x v="1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x v="81"/>
    <n v="20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x v="5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x v="62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x v="53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x v="53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x v="53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x v="54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x v="5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x v="5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x v="55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x v="62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x v="5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x v="5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x v="52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x v="53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x v="75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x v="5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x v="60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x v="5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x v="60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x v="5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x v="5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x v="5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x v="56"/>
    <n v="18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x v="5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x v="113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x v="60"/>
    <n v="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1"/>
    <x v="31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x v="20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x v="88"/>
    <n v="75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x v="3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x v="86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x v="92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x v="28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x v="108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x v="8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x v="14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x v="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x v="8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x v="3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x v="3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x v="211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x v="9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x v="8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x v="86"/>
    <n v="40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x v="164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x v="13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x v="42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x v="285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x v="286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x v="24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x v="28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x v="5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x v="288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x v="289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x v="290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x v="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x v="28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x v="29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x v="29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x v="293"/>
    <n v="6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x v="28"/>
    <n v="48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x v="35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x v="294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x v="18"/>
    <n v="82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32"/>
    <x v="92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x v="295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x v="296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x v="297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x v="5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x v="18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x v="143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x v="3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x v="8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x v="21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x v="298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x v="38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x v="279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x v="35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x v="101"/>
    <n v="7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x v="94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x v="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x v="7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x v="4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x v="21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x v="7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x v="29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x v="200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x v="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x v="299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x v="300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x v="29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x v="96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x v="301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x v="193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x v="9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x v="30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x v="303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x v="304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x v="30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x v="42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x v="293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x v="278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x v="0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x v="30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x v="306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x v="307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x v="308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x v="309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x v="31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x v="311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x v="8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x v="3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x v="13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x v="312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x v="313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x v="8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x v="21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x v="40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x v="314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x v="315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x v="316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x v="317"/>
    <n v="94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x v="92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x v="318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x v="319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x v="32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x v="22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x v="31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x v="144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x v="321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x v="261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x v="322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x v="3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x v="323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x v="324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x v="10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x v="325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x v="47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x v="28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x v="326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x v="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x v="48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x v="306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x v="22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x v="327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x v="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x v="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x v="7"/>
    <n v="6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11"/>
    <x v="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x v="10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x v="8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x v="28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x v="8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x v="13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x v="3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x v="36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x v="13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x v="29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x v="91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x v="10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x v="328"/>
    <n v="72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x v="7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x v="2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x v="329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x v="7"/>
    <n v="116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x v="8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x v="193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x v="15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x v="7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x v="7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x v="13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x v="13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x v="7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x v="13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x v="330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x v="3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x v="29"/>
    <n v="41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x v="9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x v="96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x v="3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x v="3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x v="3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x v="10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x v="29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x v="15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x v="115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x v="56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x v="70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x v="59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x v="331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x v="172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x v="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x v="21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x v="12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x v="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x v="197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x v="21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x v="21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x v="332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x v="38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x v="7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x v="238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x v="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x v="5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x v="5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x v="5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x v="5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x v="5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7"/>
    <x v="60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x v="5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x v="5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x v="60"/>
    <n v="28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x v="5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x v="5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x v="5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x v="5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x v="5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x v="5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x v="5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x v="57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x v="60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x v="5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x v="5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x v="5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x v="56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x v="5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x v="57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x v="5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x v="5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x v="5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x v="5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x v="53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x v="56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x v="60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x v="5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x v="60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x v="5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x v="5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x v="5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x v="5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x v="5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x v="5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x v="5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x v="5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x v="60"/>
    <n v="2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19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x v="123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x v="5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x v="61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x v="139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x v="78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x v="53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x v="5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x v="60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x v="5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x v="60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x v="56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x v="60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x v="5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x v="5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x v="77"/>
    <n v="6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19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19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x v="5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x v="60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x v="5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x v="60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x v="60"/>
    <n v="11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x v="5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x v="5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x v="5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x v="5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x v="5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x v="29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x v="9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x v="195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x v="15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x v="36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x v="239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x v="333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x v="29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x v="21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x v="41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x v="8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x v="19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x v="7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x v="11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x v="14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x v="21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x v="5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x v="21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x v="7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x v="3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x v="38"/>
    <n v="29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14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x v="38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x v="144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x v="8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x v="17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x v="13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x v="35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x v="3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x v="30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x v="104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x v="8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x v="8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x v="2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x v="2"/>
    <n v="6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x v="193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x v="30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x v="18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x v="40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x v="8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x v="35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x v="17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x v="3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x v="334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x v="8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x v="13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x v="8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x v="10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x v="33"/>
    <n v="52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x v="10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x v="32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x v="7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x v="30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x v="40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x v="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x v="195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x v="40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x v="56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x v="5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x v="5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x v="5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x v="5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x v="60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x v="5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x v="5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x v="60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x v="5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x v="5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x v="5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x v="5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x v="53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x v="118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x v="5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x v="54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x v="5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x v="5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x v="5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x v="15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x v="8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x v="94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x v="21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x v="8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x v="40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x v="21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x v="13"/>
    <n v="53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35"/>
    <x v="3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x v="8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x v="8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x v="9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x v="38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x v="2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35"/>
    <x v="3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x v="31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x v="40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x v="8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x v="3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x v="13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x v="3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x v="94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x v="7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x v="228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x v="20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x v="28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x v="21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x v="3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x v="7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x v="3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x v="13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x v="94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x v="4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x v="13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x v="6"/>
    <n v="23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x v="90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x v="15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x v="38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x v="5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19"/>
    <x v="5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x v="5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x v="5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x v="53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x v="60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x v="5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x v="5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x v="5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x v="5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x v="5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19"/>
    <x v="5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x v="5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x v="5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x v="5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x v="60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x v="57"/>
    <n v="4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x v="5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x v="53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x v="65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x v="5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x v="5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x v="81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x v="148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x v="52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x v="115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x v="113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x v="335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x v="33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x v="7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x v="3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x v="13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x v="5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x v="326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x v="337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x v="272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x v="48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x v="338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x v="174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x v="7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x v="21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x v="106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x v="41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x v="339"/>
    <n v="28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x v="2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x v="340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x v="12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x v="91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x v="26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x v="35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x v="341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x v="342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x v="343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x v="5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x v="30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x v="137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x v="41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x v="0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x v="2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x v="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x v="8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x v="229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x v="183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x v="21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x v="34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x v="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x v="5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x v="122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x v="53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x v="57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x v="59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x v="60"/>
    <n v="1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x v="5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x v="60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x v="53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x v="60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x v="81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x v="50"/>
    <n v="9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x v="70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x v="57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x v="118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x v="50"/>
    <n v="23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x v="36"/>
    <x v="56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x v="5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x v="3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x v="2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x v="3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x v="4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x v="175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x v="38"/>
    <n v="9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37"/>
    <x v="193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x v="52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x v="57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x v="69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x v="5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x v="1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x v="59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x v="119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x v="82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x v="5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x v="60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x v="5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x v="5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x v="5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x v="5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x v="57"/>
    <n v="73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x v="5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x v="60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x v="5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x v="52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x v="73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x v="5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x v="5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x v="60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x v="132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x v="122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x v="3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x v="52"/>
    <n v="164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x v="57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x v="20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x v="345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x v="145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x v="21"/>
    <n v="165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x v="22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x v="7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x v="26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x v="21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x v="31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x v="213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x v="28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x v="28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x v="3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x v="15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x v="90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x v="346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x v="169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x v="49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x v="34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x v="14"/>
    <n v="512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x v="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x v="348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x v="180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x v="3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x v="106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x v="3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x v="90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x v="29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x v="349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x v="350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x v="4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x v="351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x v="34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x v="352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x v="33"/>
    <n v="1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9"/>
    <x v="5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x v="1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x v="5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x v="62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x v="66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x v="11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x v="60"/>
    <n v="13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9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x v="5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x v="5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x v="57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x v="118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x v="5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x v="221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x v="54"/>
    <n v="32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9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x v="57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x v="5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x v="60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x v="5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x v="60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x v="51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x v="54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x v="5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x v="5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x v="51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x v="59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x v="73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x v="5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x v="28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x v="41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x v="17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x v="2"/>
    <n v="37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x v="90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x v="28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x v="33"/>
    <n v="103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6"/>
    <x v="7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x v="2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x v="3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x v="29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x v="38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x v="3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x v="3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x v="7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x v="16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x v="18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x v="18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x v="21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x v="30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x v="5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x v="20"/>
    <n v="44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6"/>
    <x v="9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x v="8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x v="21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x v="29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x v="8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x v="40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x v="30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x v="29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x v="186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x v="24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x v="22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x v="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x v="2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x v="104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x v="8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x v="8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x v="39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x v="16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x v="3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x v="29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x v="28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x v="8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x v="13"/>
    <n v="35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x v="8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x v="38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x v="41"/>
    <n v="30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6"/>
    <x v="29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x v="106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x v="229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x v="29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x v="8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x v="28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x v="38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x v="3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x v="5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x v="5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x v="188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x v="5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x v="5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x v="5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x v="65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x v="5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x v="53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x v="5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x v="7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x v="62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x v="5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x v="113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x v="188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x v="5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x v="5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6"/>
    <x v="53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x v="5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x v="60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x v="68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x v="7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x v="60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x v="77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x v="62"/>
    <n v="36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x v="5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x v="151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x v="62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x v="5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x v="5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x v="57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x v="53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x v="61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x v="5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x v="118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x v="50"/>
    <n v="46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x v="5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x v="151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x v="56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x v="114"/>
    <n v="29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6"/>
    <x v="60"/>
    <n v="13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6"/>
    <x v="5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x v="62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x v="70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x v="62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x v="65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x v="5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x v="353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x v="60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x v="62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x v="82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x v="114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x v="56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x v="121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x v="51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x v="220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x v="59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x v="66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x v="11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x v="114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x v="11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x v="8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x v="3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x v="21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x v="26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40"/>
    <x v="8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x v="21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x v="7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x v="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x v="2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x v="3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x v="29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x v="7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x v="30"/>
    <n v="38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x v="18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x v="7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x v="3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x v="13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x v="68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x v="5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x v="5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x v="65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x v="5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x v="56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x v="5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x v="53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x v="59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x v="5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x v="5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x v="123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x v="53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x v="5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x v="5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x v="5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x v="5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x v="108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x v="13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x v="7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x v="15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x v="35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x v="35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x v="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x v="200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x v="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x v="8"/>
    <n v="75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x v="2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x v="21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x v="21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x v="8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x v="193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x v="35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x v="32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x v="7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x v="15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x v="32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x v="21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x v="92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x v="8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x v="108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x v="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x v="5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x v="8"/>
    <n v="36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38"/>
    <x v="93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x v="8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x v="3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x v="2"/>
    <n v="49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38"/>
    <x v="8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x v="354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x v="2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x v="174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x v="3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x v="3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x v="17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x v="8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x v="355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x v="15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x v="7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x v="40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x v="28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x v="29"/>
    <n v="89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38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x v="7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x v="28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x v="39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x v="16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x v="96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x v="40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x v="3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x v="3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x v="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x v="7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x v="10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x v="7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x v="31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x v="7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x v="3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x v="351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x v="120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x v="1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x v="26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x v="23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x v="5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x v="13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x v="8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x v="3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x v="92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x v="40"/>
    <n v="89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x v="15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x v="3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x v="182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x v="7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x v="15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x v="29"/>
    <n v="77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x v="5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x v="30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x v="5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x v="15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x v="18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x v="87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x v="328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x v="183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x v="13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x v="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x v="148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x v="5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x v="5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x v="5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x v="5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x v="5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x v="50"/>
    <n v="5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x v="5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x v="356"/>
    <n v="100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x v="68"/>
    <n v="26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x v="57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x v="81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x v="5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x v="51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x v="56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x v="64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x v="5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x v="5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x v="114"/>
    <n v="65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38"/>
    <x v="77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x v="5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x v="5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x v="60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x v="5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x v="5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x v="5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x v="5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x v="81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x v="53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x v="5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x v="60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x v="61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x v="62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x v="63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x v="60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x v="61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x v="65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x v="123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x v="65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x v="51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x v="77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x v="115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x v="5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x v="7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x v="65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x v="68"/>
    <n v="273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x v="78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x v="11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x v="62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x v="65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x v="5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x v="5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x v="60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x v="149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x v="50"/>
    <n v="7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x v="38"/>
    <x v="5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x v="65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x v="5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x v="15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x v="65"/>
    <n v="94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x v="63"/>
    <n v="54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x v="29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x v="61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x v="70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x v="30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x v="5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x v="221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x v="5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x v="150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x v="5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x v="57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x v="90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6"/>
    <x v="26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x v="7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x v="8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x v="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x v="357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x v="40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x v="192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x v="21"/>
    <n v="63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6"/>
    <x v="7"/>
    <n v="99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6"/>
    <x v="35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x v="18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x v="21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x v="2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x v="3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x v="38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x v="13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x v="200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x v="12"/>
    <n v="60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6"/>
    <x v="31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x v="39"/>
    <n v="51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x v="3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x v="20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x v="15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x v="41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x v="3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x v="7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x v="5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x v="41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x v="16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x v="174"/>
    <n v="3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x v="35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x v="28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x v="15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x v="7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x v="15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x v="13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x v="8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x v="21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x v="31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x v="187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x v="81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x v="5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x v="65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x v="60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x v="81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x v="5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x v="155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x v="57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x v="5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x v="221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x v="60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x v="358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x v="78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x v="5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x v="56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x v="5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x v="132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x v="3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x v="17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x v="9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x v="28"/>
    <n v="86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x v="9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x v="8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x v="21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x v="8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x v="8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x v="31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x v="21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x v="8"/>
    <n v="168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6"/>
    <x v="7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x v="3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x v="10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x v="5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x v="21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x v="21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x v="3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x v="10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6"/>
    <x v="21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x v="29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x v="5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x v="164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x v="26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x v="17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x v="8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x v="3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x v="7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x v="7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x v="20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x v="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x v="7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x v="41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x v="3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x v="3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x v="3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x v="3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x v="38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x v="6"/>
    <n v="46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6"/>
    <x v="7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x v="2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x v="21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x v="38"/>
    <n v="83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x v="30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x v="21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x v="7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x v="21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x v="30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x v="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x v="2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x v="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x v="15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x v="8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x v="3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x v="20"/>
    <n v="41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x v="3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x v="34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x v="26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x v="21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x v="30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x v="21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6"/>
    <x v="22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x v="22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x v="13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x v="7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x v="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x v="16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x v="15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x v="3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x v="35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x v="3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x v="108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x v="3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x v="2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x v="21"/>
    <n v="203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6"/>
    <x v="20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x v="21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x v="8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x v="8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x v="18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x v="10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x v="35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x v="359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x v="106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x v="90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x v="3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x v="12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x v="8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x v="21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x v="31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x v="104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x v="18"/>
    <n v="57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6"/>
    <x v="3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x v="31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x v="2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x v="21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x v="21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x v="13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x v="108"/>
    <n v="75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x v="8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x v="5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x v="31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x v="185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x v="5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x v="8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x v="6"/>
    <n v="62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x v="9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x v="29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x v="7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x v="13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x v="21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x v="9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x v="21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x v="7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x v="7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x v="91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x v="16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x v="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x v="2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x v="8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x v="2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x v="86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x v="8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x v="8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x v="5"/>
    <n v="81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x v="21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x v="3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x v="17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x v="8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x v="21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x v="193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x v="7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x v="5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x v="17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x v="8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x v="42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x v="3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x v="7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x v="29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x v="136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x v="21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x v="9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x v="7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x v="7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x v="3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x v="6"/>
    <n v="185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6"/>
    <x v="7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x v="40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x v="147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x v="7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x v="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x v="3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x v="360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x v="17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x v="2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x v="3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x v="90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x v="86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x v="3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x v="8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x v="13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x v="8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x v="8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x v="7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x v="29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x v="3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x v="3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x v="21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x v="7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x v="20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x v="8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x v="8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x v="2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x v="16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x v="3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x v="41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x v="21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x v="316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x v="8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x v="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x v="24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x v="361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x v="3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x v="20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x v="38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x v="3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x v="8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x v="21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x v="5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x v="8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x v="108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x v="17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x v="8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x v="13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x v="185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x v="39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x v="15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x v="3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x v="8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x v="22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x v="3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x v="8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x v="28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x v="8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x v="7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x v="13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x v="17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x v="7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x v="15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x v="3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x v="3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x v="29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x v="8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x v="3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x v="22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x v="15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x v="8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x v="5"/>
    <n v="52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x v="8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x v="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x v="20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x v="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x v="7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x v="3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x v="16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x v="2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x v="3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x v="8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x v="362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x v="363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x v="8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x v="29"/>
    <n v="43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x v="5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x v="193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x v="143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x v="7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x v="42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x v="30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x v="7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x v="7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x v="87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x v="49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x v="39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x v="9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x v="86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x v="180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x v="3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x v="21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x v="3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x v="37"/>
    <n v="73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6"/>
    <x v="7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x v="108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x v="40"/>
    <n v="50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x v="95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x v="20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x v="21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x v="8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x v="7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x v="41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x v="40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x v="30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x v="1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x v="17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x v="17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x v="12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x v="35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x v="7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x v="19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x v="30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x v="10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x v="40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x v="30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x v="137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x v="2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x v="8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x v="8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x v="13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x v="39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x v="15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x v="21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x v="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x v="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x v="7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x v="29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x v="3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x v="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x v="7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x v="7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x v="8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x v="90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x v="3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x v="8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x v="8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x v="5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x v="7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x v="7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x v="312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x v="8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x v="35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x v="21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x v="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x v="16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x v="7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x v="88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x v="8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6"/>
    <x v="30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x v="17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x v="9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x v="94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x v="3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x v="42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x v="144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x v="30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x v="28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x v="4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x v="2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x v="21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x v="2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x v="8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x v="8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x v="21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x v="35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x v="21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x v="21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x v="2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x v="21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x v="8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x v="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x v="40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x v="8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x v="8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x v="8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x v="12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x v="3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x v="29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x v="21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x v="328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x v="2"/>
    <n v="2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x v="7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x v="26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x v="2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x v="15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x v="38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x v="8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x v="3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x v="108"/>
    <n v="73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x v="8"/>
    <n v="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x v="3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x v="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x v="7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x v="22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x v="8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x v="8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x v="35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x v="8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x v="315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x v="15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x v="31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x v="17"/>
    <n v="176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6"/>
    <x v="15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x v="3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x v="7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x v="30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x v="8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x v="21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x v="3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x v="38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x v="9"/>
    <n v="56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x v="17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x v="3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x v="5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x v="180"/>
    <n v="59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6"/>
    <x v="22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x v="3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x v="8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x v="193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x v="40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x v="361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x v="22"/>
    <n v="61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x v="8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x v="42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x v="184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x v="104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x v="12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x v="8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x v="7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x v="13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x v="10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x v="17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x v="7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x v="40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x v="2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x v="5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x v="8"/>
    <n v="48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x v="28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x v="2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x v="3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x v="21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x v="8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x v="5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x v="76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x v="131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x v="65"/>
    <n v="177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x v="71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x v="5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x v="134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x v="52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x v="5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x v="53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x v="5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x v="63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x v="62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x v="8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x v="3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x v="8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x v="3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x v="365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x v="7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x v="107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x v="31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x v="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x v="38"/>
    <n v="111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x v="7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x v="21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x v="8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x v="38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x v="7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x v="15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x v="41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6"/>
    <x v="8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x v="3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x v="3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x v="17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x v="5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x v="7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x v="21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x v="35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x v="8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x v="49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x v="32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x v="3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x v="3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x v="5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x v="40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x v="20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x v="86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x v="38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x v="86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x v="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x v="7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x v="8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x v="15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x v="90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x v="28"/>
    <n v="58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6"/>
    <x v="30"/>
    <n v="187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x v="9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x v="32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x v="13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x v="8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x v="19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x v="38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x v="7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6"/>
    <x v="10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x v="8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x v="15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x v="4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x v="104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x v="3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x v="362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x v="126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x v="29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x v="48"/>
    <n v="68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x v="35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x v="22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x v="21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x v="21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x v="3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x v="94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x v="366"/>
    <n v="26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6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6"/>
    <x v="2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x v="7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x v="38"/>
    <n v="4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6"/>
    <x v="21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x v="3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x v="3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x v="368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x v="7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x v="114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x v="113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x v="57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x v="77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x v="5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x v="70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x v="68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x v="82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x v="5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x v="5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x v="5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6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x v="3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x v="8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x v="18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x v="40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x v="3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x v="28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x v="22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x v="7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x v="15"/>
    <n v="76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40"/>
    <x v="21"/>
    <n v="59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x v="5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x v="7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x v="8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x v="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x v="8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x v="8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x v="40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x v="3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x v="16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x v="29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x v="8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x v="8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x v="91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x v="5"/>
    <n v="16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x v="29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x v="8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x v="13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x v="1"/>
    <n v="49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x v="2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x v="3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x v="5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x v="21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x v="32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x v="298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x v="38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x v="8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x v="5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x v="5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x v="5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x v="369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x v="65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x v="65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x v="114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x v="5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x v="68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x v="5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x v="5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x v="75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x v="8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x v="7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x v="108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x v="37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x v="5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x v="7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x v="49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x v="8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x v="17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x v="13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x v="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x v="1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x v="2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x v="5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x v="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x v="29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x v="2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x v="17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x v="42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x v="8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x v="8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x v="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x v="2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x v="15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x v="40"/>
    <n v="64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x v="21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x v="7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x v="7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x v="373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x v="114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x v="66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x v="70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x v="139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x v="53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x v="56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x v="63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x v="63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x v="113"/>
    <n v="75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x v="65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x v="122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x v="63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x v="82"/>
    <n v="82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6"/>
    <x v="62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x v="5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x v="11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6"/>
    <x v="60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x v="55"/>
    <n v="50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40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x v="56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x v="56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x v="5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x v="5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x v="5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x v="5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x v="226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x v="62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x v="5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x v="55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x v="5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x v="5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x v="5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x v="5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x v="40"/>
    <x v="5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x v="53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x v="11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x v="60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x v="123"/>
    <n v="316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6"/>
    <x v="69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x v="5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x v="66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x v="56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x v="57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x v="69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x v="60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x v="190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x v="5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6"/>
    <x v="5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x v="81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x v="356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x v="77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x v="114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x v="5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x v="56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x v="121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x v="54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x v="71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x v="5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x v="5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x v="59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x v="81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x v="77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x v="60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x v="53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x v="5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x v="5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x v="63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x v="57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x v="156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x v="5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x v="374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x v="81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x v="5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x v="5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x v="71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x v="5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x v="56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x v="5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x v="63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x v="5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x v="5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x v="148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x v="5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x v="188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x v="148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x v="53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x v="5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x v="5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x v="51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x v="60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x v="57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x v="113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x v="5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x v="60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x v="70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x v="375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x v="188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x v="5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x v="60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x v="57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x v="53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x v="82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x v="131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x v="52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x v="188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x v="54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x v="151"/>
    <n v="1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6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x v="5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6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x v="62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x v="131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x v="123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x v="5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x v="219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x v="123"/>
    <n v="83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6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x v="151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x v="53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x v="54"/>
    <n v="101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6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x v="148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x v="59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x v="5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x v="5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x v="60"/>
    <n v="53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x v="114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x v="60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x v="123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x v="60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x v="14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x v="5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x v="62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x v="5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x v="113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x v="5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x v="63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x v="5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x v="73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x v="121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x v="153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x v="81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x v="5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x v="5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x v="151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x v="59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x v="53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x v="82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x v="5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x v="151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x v="5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x v="82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x v="226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x v="66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x v="56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x v="56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x v="5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x v="53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x v="118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x v="60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x v="220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x v="60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x v="122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x v="123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x v="5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x v="60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x v="1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x v="5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x v="114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x v="5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x v="5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x v="63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x v="53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x v="66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x v="62"/>
    <n v="9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6"/>
    <x v="5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x v="56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x v="55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x v="121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x v="5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x v="5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x v="5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x v="5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x v="11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x v="54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x v="70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x v="113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x v="376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x v="53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x v="5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x v="1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x v="56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x v="50"/>
    <n v="1"/>
    <x v="1"/>
    <s v="plays"/>
    <x v="4113"/>
    <d v="2016-01-08T06:34:00"/>
  </r>
  <r>
    <m/>
    <m/>
    <m/>
    <x v="445"/>
    <m/>
    <x v="4"/>
    <m/>
    <m/>
    <m/>
    <m/>
    <m/>
    <m/>
    <m/>
    <x v="41"/>
    <x v="377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2B500-9FDF-4A81-A38E-A7B630B6842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50348-EA05-4CB6-9254-67A195DE3DA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B3288-CBCC-405C-981D-67333269962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50A8B-636D-4948-AED9-2DB931D47C8E}">
  <sheetPr codeName="Sheet1"/>
  <dimension ref="A1:F14"/>
  <sheetViews>
    <sheetView workbookViewId="0">
      <selection activeCell="O2" sqref="O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44140625" bestFit="1" customWidth="1"/>
    <col min="9" max="9" width="9.6640625" bestFit="1" customWidth="1"/>
    <col min="10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9" bestFit="1" customWidth="1"/>
    <col min="37" max="37" width="11.6640625" bestFit="1" customWidth="1"/>
    <col min="38" max="38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7EBA-94E2-4824-AD06-2A3DECA29400}">
  <sheetPr codeName="Sheet2"/>
  <dimension ref="A1:F47"/>
  <sheetViews>
    <sheetView workbookViewId="0">
      <selection activeCell="D14" sqref="D1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8358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24CCA-C8FE-4882-A8EE-D6B55AFC861B}">
  <sheetPr codeName="Sheet3"/>
  <dimension ref="A1:E18"/>
  <sheetViews>
    <sheetView zoomScale="115" workbookViewId="0">
      <selection sqref="A1:XFD104857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6" t="s">
        <v>8358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8363</v>
      </c>
      <c r="B4" s="6" t="s">
        <v>8362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7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7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7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7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7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7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7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7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7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7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7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7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7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3E518-7FBB-46D9-A05E-DA4D2A7FAA1D}">
  <sheetPr codeName="Sheet4"/>
  <dimension ref="A1:H13"/>
  <sheetViews>
    <sheetView tabSelected="1" workbookViewId="0">
      <selection activeCell="K13" sqref="K13"/>
    </sheetView>
  </sheetViews>
  <sheetFormatPr defaultRowHeight="14.4" x14ac:dyDescent="0.3"/>
  <cols>
    <col min="1" max="1" width="25.21875" bestFit="1" customWidth="1"/>
    <col min="2" max="2" width="13.88671875" customWidth="1"/>
    <col min="3" max="3" width="12.77734375" bestFit="1" customWidth="1"/>
    <col min="4" max="4" width="15.5546875" bestFit="1" customWidth="1"/>
    <col min="5" max="5" width="12.21875" bestFit="1" customWidth="1"/>
    <col min="6" max="6" width="18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8394</v>
      </c>
      <c r="C1" t="s">
        <v>8221</v>
      </c>
      <c r="D1" t="s">
        <v>8395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">
      <c r="A2" t="s">
        <v>8396</v>
      </c>
      <c r="B2">
        <f>COUNTIFS(Sheet1!$D$2:D4115,"&lt;1000",Sheet1!$F$2:$F$4115,"successful")</f>
        <v>322</v>
      </c>
      <c r="C2">
        <f>COUNTIFS(Sheet1!$D$2:$D$4115,"&lt;1000",Sheet1!$F$2:F4115,"failed")</f>
        <v>113</v>
      </c>
      <c r="D2">
        <f>COUNTIFS(Sheet1!$D$2:$D$4115,"&lt;1000",Sheet1!$F$2:F4115,"canceled")</f>
        <v>18</v>
      </c>
      <c r="E2">
        <f>SUM(B2,C2,D2)</f>
        <v>453</v>
      </c>
      <c r="F2">
        <f>ROUND((B2/E2)*100,0)</f>
        <v>71</v>
      </c>
      <c r="G2">
        <f>ROUND((C2/E2)*100,0)</f>
        <v>25</v>
      </c>
      <c r="H2">
        <f>ROUND((D2/E2)*100,0)</f>
        <v>4</v>
      </c>
    </row>
    <row r="3" spans="1:8" x14ac:dyDescent="0.3">
      <c r="A3" t="s">
        <v>8398</v>
      </c>
      <c r="B3">
        <f>COUNTIFS(Sheet1!$F$2:$F$4115,"successful",Sheet1!$D$2:$D$4115,"&gt;=1000",Sheet1!$D$2:$D$4115,"&lt;=4999")</f>
        <v>932</v>
      </c>
      <c r="C3">
        <f>COUNTIFS(Sheet1!$F$2:$F$4115,C1,Sheet1!$D$2:$D$4115,"&gt;=1000",Sheet1!$D$2:$D$4115,"&lt;=4999")</f>
        <v>420</v>
      </c>
      <c r="D3">
        <f>COUNTIFS(Sheet1!$F$2:$F$4115,D1,Sheet1!$D$2:$D$4115,"&gt;=1000",Sheet1!$D$2:$D$4115,"&lt;=4999")</f>
        <v>60</v>
      </c>
      <c r="E3">
        <f>SUM(B3,C3,D3)</f>
        <v>1412</v>
      </c>
      <c r="F3">
        <f t="shared" ref="F3:F4" si="0">ROUND((B3/E3)*100,0)</f>
        <v>66</v>
      </c>
      <c r="G3">
        <f t="shared" ref="G3:G4" si="1">ROUND((C3/E3)*100,0)</f>
        <v>30</v>
      </c>
      <c r="H3">
        <f t="shared" ref="H3:H4" si="2">ROUND((D3/E3)*100,0)</f>
        <v>4</v>
      </c>
    </row>
    <row r="4" spans="1:8" x14ac:dyDescent="0.3">
      <c r="A4" t="s">
        <v>8385</v>
      </c>
      <c r="B4">
        <f>COUNTIFS(Sheet1!$F$2:F4115,"successful",Sheet1!$D$2:$D$4115,"&gt;=5000",Sheet1!$D$2:D4115,"&lt;=9999")</f>
        <v>381</v>
      </c>
      <c r="C4">
        <f>COUNTIFS(Sheet1!$F$2:F4115,C1,Sheet1!$D$2:D4115,"&gt;=5000",Sheet1!$D$2:D4115,"&lt;=9999")</f>
        <v>283</v>
      </c>
      <c r="D4">
        <f>COUNTIFS(Sheet1!F2:F4115,D1,Sheet1!$D$2:D4115,"&gt;=5000",Sheet1!$D$2:D4115,"&lt;=9999")</f>
        <v>52</v>
      </c>
      <c r="E4">
        <f t="shared" ref="E4:E13" si="3">SUM(B4,C4,D4)</f>
        <v>716</v>
      </c>
      <c r="F4">
        <f t="shared" si="0"/>
        <v>53</v>
      </c>
      <c r="G4">
        <f t="shared" si="1"/>
        <v>40</v>
      </c>
      <c r="H4">
        <f t="shared" si="2"/>
        <v>7</v>
      </c>
    </row>
    <row r="5" spans="1:8" x14ac:dyDescent="0.3">
      <c r="A5" t="s">
        <v>8386</v>
      </c>
      <c r="B5">
        <f>COUNTIFS(Sheet1!$F$2:F4115,"successful",Sheet1!$D$2:$D$4115,"&gt;=10000",Sheet1!$D$2:D4115,"&lt;=14999")</f>
        <v>168</v>
      </c>
      <c r="C5">
        <f>COUNTIFS(Sheet1!$F$2:$F$4115,C1,Sheet1!$D$2:D4115,"&gt;=10000",Sheet1!$D$2:D4115,"&lt;=14999")</f>
        <v>144</v>
      </c>
      <c r="D5">
        <f>COUNTIFS(Sheet1!F2:F4115,D1,Sheet1!$D$2:D4115,"&gt;=10000",Sheet1!$D$2:D4115,"&lt;=14999")</f>
        <v>40</v>
      </c>
      <c r="E5">
        <f t="shared" si="3"/>
        <v>352</v>
      </c>
      <c r="F5">
        <f t="shared" ref="F5:F13" si="4">ROUND((B5/E5)*100,0)</f>
        <v>48</v>
      </c>
      <c r="G5">
        <f t="shared" ref="G5:G13" si="5">ROUND((C5/E5)*100,0)</f>
        <v>41</v>
      </c>
      <c r="H5">
        <f t="shared" ref="H5:H13" si="6">ROUND((D5/E5)*100,0)</f>
        <v>11</v>
      </c>
    </row>
    <row r="6" spans="1:8" x14ac:dyDescent="0.3">
      <c r="A6" t="s">
        <v>8387</v>
      </c>
      <c r="B6">
        <f>COUNTIFS(Sheet1!$F$2:$F$4115,"successful",Sheet1!$D$2:D4115,"&gt;=15000",Sheet1!$D$2:D4115,"&lt;=19999")</f>
        <v>94</v>
      </c>
      <c r="C6">
        <f>COUNTIFS(Sheet1!F2:F4115,C1,Sheet1!$D$2:D4115,"&gt;=15000",Sheet1!$D$2:D4115,"&lt;=19999")</f>
        <v>90</v>
      </c>
      <c r="D6">
        <f>COUNTIFS(Sheet1!F2:F4115,D1,Sheet1!$D$2:D4115,"&gt;=15000",Sheet1!$D$2:D4115,"&lt;=19999")</f>
        <v>17</v>
      </c>
      <c r="E6">
        <f t="shared" si="3"/>
        <v>201</v>
      </c>
      <c r="F6">
        <f t="shared" si="4"/>
        <v>47</v>
      </c>
      <c r="G6">
        <f t="shared" si="5"/>
        <v>45</v>
      </c>
      <c r="H6">
        <f t="shared" si="6"/>
        <v>8</v>
      </c>
    </row>
    <row r="7" spans="1:8" x14ac:dyDescent="0.3">
      <c r="A7" t="s">
        <v>8388</v>
      </c>
      <c r="B7">
        <f>COUNTIFS(Sheet1!$F$2:$F$4115,"successful",Sheet1!$D$2:D4115,"&gt;=20000",Sheet1!$D$2:D4115,"&lt;=24999")</f>
        <v>62</v>
      </c>
      <c r="C7">
        <f>COUNTIFS(Sheet1!F2:F4115,C1,Sheet1!$D$2:D4115,"&gt;=20000",Sheet1!$D$2:D4115,"&lt;=24999")</f>
        <v>72</v>
      </c>
      <c r="D7">
        <f>COUNTIFS(Sheet1!F2:F4115,D1,Sheet1!$D$2:D4115,"&gt;=20000",Sheet1!$D$2:D4115,"&lt;=24999")</f>
        <v>14</v>
      </c>
      <c r="E7">
        <f t="shared" si="3"/>
        <v>148</v>
      </c>
      <c r="F7">
        <f t="shared" si="4"/>
        <v>42</v>
      </c>
      <c r="G7">
        <f t="shared" si="5"/>
        <v>49</v>
      </c>
      <c r="H7">
        <f t="shared" si="6"/>
        <v>9</v>
      </c>
    </row>
    <row r="8" spans="1:8" x14ac:dyDescent="0.3">
      <c r="A8" t="s">
        <v>8389</v>
      </c>
      <c r="B8">
        <f>COUNTIFS(Sheet1!F2:F4115,"successful",Sheet1!$D$2:D4115,"&gt;=25000",Sheet1!$D$2:D4115,"&lt;=29999")</f>
        <v>55</v>
      </c>
      <c r="C8">
        <f>COUNTIFS(Sheet1!F2:F4115,C1,Sheet1!$D$2:D4115,"&gt;=25000",Sheet1!$D$2:D4115,"&lt;=29999")</f>
        <v>64</v>
      </c>
      <c r="D8">
        <f>COUNTIFS(Sheet1!F2:F4115,D1,Sheet1!$D$2:D4115,"&gt;=25000",Sheet1!$D$2:D4115,"&lt;=29999")</f>
        <v>18</v>
      </c>
      <c r="E8">
        <f t="shared" si="3"/>
        <v>137</v>
      </c>
      <c r="F8">
        <f t="shared" si="4"/>
        <v>40</v>
      </c>
      <c r="G8">
        <f t="shared" si="5"/>
        <v>47</v>
      </c>
      <c r="H8">
        <f t="shared" si="6"/>
        <v>13</v>
      </c>
    </row>
    <row r="9" spans="1:8" x14ac:dyDescent="0.3">
      <c r="A9" t="s">
        <v>8390</v>
      </c>
      <c r="B9">
        <f>COUNTIFS(Sheet1!$F$2:$F$4115,"successful",Sheet1!$D$2:D4115,"&gt;=30000",Sheet1!$D$2:D4115,"&lt;=34999")</f>
        <v>32</v>
      </c>
      <c r="C9">
        <f>COUNTIFS(Sheet1!F2:F4115,C1,Sheet1!$D$2:D4115,"&gt;=30000",Sheet1!$D$2:D4115,"&lt;=34999")</f>
        <v>37</v>
      </c>
      <c r="D9">
        <f>COUNTIFS(Sheet1!F2:F4115,D1,Sheet1!$D$2:D4115,"&gt;=30000",Sheet1!$D$2:D4115,"&lt;=34999")</f>
        <v>13</v>
      </c>
      <c r="E9">
        <f t="shared" si="3"/>
        <v>82</v>
      </c>
      <c r="F9">
        <f t="shared" si="4"/>
        <v>39</v>
      </c>
      <c r="G9">
        <f t="shared" si="5"/>
        <v>45</v>
      </c>
      <c r="H9">
        <f t="shared" si="6"/>
        <v>16</v>
      </c>
    </row>
    <row r="10" spans="1:8" x14ac:dyDescent="0.3">
      <c r="A10" t="s">
        <v>8391</v>
      </c>
      <c r="B10">
        <f>COUNTIFS(Sheet1!$F$2:F4115,"successful",Sheet1!$D$2:D4115,"&gt;=35000",Sheet1!$D$2:D4115,"&lt;=39999")</f>
        <v>26</v>
      </c>
      <c r="C10">
        <f>COUNTIFS(Sheet1!F2:F4115,C1,Sheet1!$D$2:D4115,"&gt;=35000",Sheet1!$D$2:D4115,"&lt;=39999")</f>
        <v>22</v>
      </c>
      <c r="D10">
        <f>COUNTIFS(Sheet1!F2:F4115,D1,Sheet1!$D$2:D4115,"&gt;=35000",Sheet1!$D$2:D4115,"&lt;=39999")</f>
        <v>7</v>
      </c>
      <c r="E10">
        <f t="shared" si="3"/>
        <v>55</v>
      </c>
      <c r="F10">
        <f t="shared" si="4"/>
        <v>47</v>
      </c>
      <c r="G10">
        <f t="shared" si="5"/>
        <v>40</v>
      </c>
      <c r="H10">
        <f t="shared" si="6"/>
        <v>13</v>
      </c>
    </row>
    <row r="11" spans="1:8" x14ac:dyDescent="0.3">
      <c r="A11" t="s">
        <v>8392</v>
      </c>
      <c r="B11">
        <f>COUNTIFS(Sheet1!$F$2:$F$4115,"successful",Sheet1!$D$2:D4115,"&gt;=40000",Sheet1!$D$2:D4115,"&lt;=44999")</f>
        <v>21</v>
      </c>
      <c r="C11">
        <f>COUNTIFS(Sheet1!F2:F4115,C1,Sheet1!$D$2:D4115,"&gt;=40000",Sheet1!$D$2:D4115,"&lt;=44999")</f>
        <v>16</v>
      </c>
      <c r="D11">
        <f>COUNTIFS(Sheet1!F2:F4115,D1,Sheet1!$D$2:D4115,"&gt;=40000",Sheet1!$D$2:D4115,"&lt;=44999")</f>
        <v>6</v>
      </c>
      <c r="E11">
        <f t="shared" si="3"/>
        <v>43</v>
      </c>
      <c r="F11">
        <f t="shared" si="4"/>
        <v>49</v>
      </c>
      <c r="G11">
        <f t="shared" si="5"/>
        <v>37</v>
      </c>
      <c r="H11">
        <f t="shared" si="6"/>
        <v>14</v>
      </c>
    </row>
    <row r="12" spans="1:8" x14ac:dyDescent="0.3">
      <c r="A12" t="s">
        <v>8393</v>
      </c>
      <c r="B12">
        <f>COUNTIFS(Sheet1!$F$2:F4115,"successful",Sheet1!$D$2:D4115,"&gt;=45000",Sheet1!$D$2:D4115,"&lt;=49999")</f>
        <v>6</v>
      </c>
      <c r="C12">
        <f>COUNTIFS(Sheet1!F2:F4115,C1,Sheet1!$D$2:D4115,"&gt;=45000",Sheet1!$D$2:D4115,"&lt;=49999")</f>
        <v>11</v>
      </c>
      <c r="D12">
        <f>COUNTIFS(Sheet1!F2:F4115,D1,Sheet1!$D$2:D4115,"&gt;=45000",Sheet1!$D$2:D4115,"&lt;=49999")</f>
        <v>4</v>
      </c>
      <c r="E12">
        <f t="shared" si="3"/>
        <v>21</v>
      </c>
      <c r="F12">
        <f t="shared" si="4"/>
        <v>29</v>
      </c>
      <c r="G12">
        <f t="shared" si="5"/>
        <v>52</v>
      </c>
      <c r="H12">
        <f t="shared" si="6"/>
        <v>19</v>
      </c>
    </row>
    <row r="13" spans="1:8" x14ac:dyDescent="0.3">
      <c r="A13" t="s">
        <v>8397</v>
      </c>
      <c r="B13">
        <f>COUNTIFS(Sheet1!$F$2:$F$4115,"successful",Sheet1!$D$2:D4115,"&gt;=50000")</f>
        <v>86</v>
      </c>
      <c r="C13">
        <f>COUNTIFS(Sheet1!F2:F4115,C1,Sheet1!$D$2:D4115,"&gt;=50000")</f>
        <v>258</v>
      </c>
      <c r="D13">
        <f>COUNTIFS(Sheet1!F2:F4115,D1,Sheet1!$D$2:D4115,"&gt;=50000")</f>
        <v>100</v>
      </c>
      <c r="E13">
        <f t="shared" si="3"/>
        <v>444</v>
      </c>
      <c r="F13">
        <f t="shared" si="4"/>
        <v>19</v>
      </c>
      <c r="G13">
        <f t="shared" si="5"/>
        <v>58</v>
      </c>
      <c r="H13">
        <f t="shared" si="6"/>
        <v>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Normal="100" workbookViewId="0">
      <selection activeCell="P4" sqref="P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6640625" customWidth="1"/>
    <col min="16" max="16" width="16.21875" bestFit="1" customWidth="1"/>
    <col min="17" max="17" width="24.44140625" bestFit="1" customWidth="1"/>
    <col min="18" max="18" width="12.21875" bestFit="1" customWidth="1"/>
    <col min="19" max="19" width="21.6640625" bestFit="1" customWidth="1"/>
    <col min="20" max="20" width="20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ROUND(((E2/D2)*100),0)</f>
        <v>137</v>
      </c>
      <c r="P2">
        <f>ROUND(AVERAGE(E2/L2),0)</f>
        <v>64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ROUND(((E3/D3)*100),0)</f>
        <v>143</v>
      </c>
      <c r="P3">
        <f t="shared" ref="P3:P66" si="1">ROUND(AVERAGE(E3/L3),0)</f>
        <v>185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ROUND(((E67/D67)*100),0)</f>
        <v>108</v>
      </c>
      <c r="P67">
        <f t="shared" ref="P67:P130" si="5">ROUND(AVERAGE(E67/L67),0)</f>
        <v>132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ROUND(((E131/D131)*100),0)</f>
        <v>0</v>
      </c>
      <c r="P131" t="e">
        <f t="shared" ref="P131:P194" si="9">ROUND(AVERAGE(E131/L131),0)</f>
        <v>#DIV/0!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ROUND(((E195/D195)*100),0)</f>
        <v>0</v>
      </c>
      <c r="P195" t="e">
        <f t="shared" ref="P195:P258" si="13">ROUND(AVERAGE(E195/L195),0)</f>
        <v>#DIV/0!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ROUND(((E259/D259)*100),0)</f>
        <v>107</v>
      </c>
      <c r="P259">
        <f t="shared" ref="P259:P322" si="17">ROUND(AVERAGE(E259/L259),0)</f>
        <v>67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ROUND(((E323/D323)*100),0)</f>
        <v>103</v>
      </c>
      <c r="P323">
        <f t="shared" ref="P323:P386" si="21">ROUND(AVERAGE(E323/L323),0)</f>
        <v>107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ROUND(((E387/D387)*100),0)</f>
        <v>106</v>
      </c>
      <c r="P387">
        <f t="shared" ref="P387:P450" si="25">ROUND(AVERAGE(E387/L387),0)</f>
        <v>112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ROUND(((E451/D451)*100),0)</f>
        <v>2</v>
      </c>
      <c r="P451">
        <f t="shared" ref="P451:P514" si="29">ROUND(AVERAGE(E451/L451),0)</f>
        <v>9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ROUND(((E515/D515)*100),0)</f>
        <v>14</v>
      </c>
      <c r="P515">
        <f t="shared" ref="P515:P578" si="33">ROUND(AVERAGE(E515/L515),0)</f>
        <v>102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ROUND(((E579/D579)*100),0)</f>
        <v>0</v>
      </c>
      <c r="P579">
        <f t="shared" ref="P579:P642" si="37">ROUND(AVERAGE(E579/L579),0)</f>
        <v>10</v>
      </c>
      <c r="Q579" t="s">
        <v>8317</v>
      </c>
      <c r="R579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ROUND(((E643/D643)*100),0)</f>
        <v>119</v>
      </c>
      <c r="P643">
        <f t="shared" ref="P643:P706" si="41">ROUND(AVERAGE(E643/L643),0)</f>
        <v>151</v>
      </c>
      <c r="Q643" t="s">
        <v>8317</v>
      </c>
      <c r="R643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ROUND(((E707/D707)*100),0)</f>
        <v>1</v>
      </c>
      <c r="P707">
        <f t="shared" ref="P707:P770" si="45">ROUND(AVERAGE(E707/L707),0)</f>
        <v>195</v>
      </c>
      <c r="Q707" t="s">
        <v>8317</v>
      </c>
      <c r="R707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ROUND(((E771/D771)*100),0)</f>
        <v>41</v>
      </c>
      <c r="P771">
        <f t="shared" ref="P771:P834" si="49">ROUND(AVERAGE(E771/L771),0)</f>
        <v>32</v>
      </c>
      <c r="Q771" t="s">
        <v>8320</v>
      </c>
      <c r="R77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ROUND(((E835/D835)*100),0)</f>
        <v>102</v>
      </c>
      <c r="P835">
        <f t="shared" ref="P835:P898" si="53">ROUND(AVERAGE(E835/L835),0)</f>
        <v>149</v>
      </c>
      <c r="Q835" t="s">
        <v>8323</v>
      </c>
      <c r="R835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ROUND(((E899/D899)*100),0)</f>
        <v>0</v>
      </c>
      <c r="P899" t="e">
        <f t="shared" ref="P899:P962" si="57">ROUND(AVERAGE(E899/L899),0)</f>
        <v>#DIV/0!</v>
      </c>
      <c r="Q899" t="s">
        <v>8323</v>
      </c>
      <c r="R899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ROUND(((E963/D963)*100),0)</f>
        <v>42</v>
      </c>
      <c r="P963">
        <f t="shared" ref="P963:P1026" si="61">ROUND(AVERAGE(E963/L963),0)</f>
        <v>364</v>
      </c>
      <c r="Q963" t="s">
        <v>8317</v>
      </c>
      <c r="R963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ROUND(((E1027/D1027)*100),0)</f>
        <v>110</v>
      </c>
      <c r="P1027">
        <f t="shared" ref="P1027:P1090" si="65">ROUND(AVERAGE(E1027/L1027),0)</f>
        <v>72</v>
      </c>
      <c r="Q1027" t="s">
        <v>8323</v>
      </c>
      <c r="R1027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ROUND(((E1091/D1091)*100),0)</f>
        <v>8</v>
      </c>
      <c r="P1091">
        <f t="shared" ref="P1091:P1154" si="69">ROUND(AVERAGE(E1091/L1091),0)</f>
        <v>24</v>
      </c>
      <c r="Q1091" t="s">
        <v>8331</v>
      </c>
      <c r="R109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ROUND(((E1155/D1155)*100),0)</f>
        <v>1</v>
      </c>
      <c r="P1155">
        <f t="shared" ref="P1155:P1218" si="73">ROUND(AVERAGE(E1155/L1155),0)</f>
        <v>50</v>
      </c>
      <c r="Q1155" t="s">
        <v>8334</v>
      </c>
      <c r="R1155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ROUND(((E1219/D1219)*100),0)</f>
        <v>103</v>
      </c>
      <c r="P1219">
        <f t="shared" ref="P1219:P1282" si="77">ROUND(AVERAGE(E1219/L1219),0)</f>
        <v>149</v>
      </c>
      <c r="Q1219" t="s">
        <v>8336</v>
      </c>
      <c r="R1219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ROUND(((E1283/D1283)*100),0)</f>
        <v>111</v>
      </c>
      <c r="P1283">
        <f t="shared" ref="P1283:P1346" si="81">ROUND(AVERAGE(E1283/L1283),0)</f>
        <v>105</v>
      </c>
      <c r="Q1283" t="s">
        <v>8323</v>
      </c>
      <c r="R1283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ROUND(((E1347/D1347)*100),0)</f>
        <v>125</v>
      </c>
      <c r="P1347">
        <f t="shared" ref="P1347:P1410" si="85">ROUND(AVERAGE(E1347/L1347),0)</f>
        <v>54</v>
      </c>
      <c r="Q1347" t="s">
        <v>8320</v>
      </c>
      <c r="R1347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ROUND(((E1411/D1411)*100),0)</f>
        <v>0</v>
      </c>
      <c r="P1411" t="e">
        <f t="shared" ref="P1411:P1474" si="89">ROUND(AVERAGE(E1411/L1411),0)</f>
        <v>#DIV/0!</v>
      </c>
      <c r="Q1411" t="s">
        <v>8320</v>
      </c>
      <c r="R14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ROUND(((E1475/D1475)*100),0)</f>
        <v>121</v>
      </c>
      <c r="P1475">
        <f t="shared" ref="P1475:P1538" si="93">ROUND(AVERAGE(E1475/L1475),0)</f>
        <v>38</v>
      </c>
      <c r="Q1475" t="s">
        <v>8320</v>
      </c>
      <c r="R1475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ROUND(((E1539/D1539)*100),0)</f>
        <v>180</v>
      </c>
      <c r="P1539">
        <f t="shared" ref="P1539:P1602" si="97">ROUND(AVERAGE(E1539/L1539),0)</f>
        <v>96</v>
      </c>
      <c r="Q1539" t="s">
        <v>8336</v>
      </c>
      <c r="R1539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ROUND(((E1603/D1603)*100),0)</f>
        <v>108</v>
      </c>
      <c r="P1603">
        <f t="shared" ref="P1603:P1666" si="101">ROUND(AVERAGE(E1603/L1603),0)</f>
        <v>48</v>
      </c>
      <c r="Q1603" t="s">
        <v>8323</v>
      </c>
      <c r="R1603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ROUND(((E1667/D1667)*100),0)</f>
        <v>119</v>
      </c>
      <c r="P1667">
        <f t="shared" ref="P1667:P1730" si="105">ROUND(AVERAGE(E1667/L1667),0)</f>
        <v>45</v>
      </c>
      <c r="Q1667" t="s">
        <v>8323</v>
      </c>
      <c r="R1667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ROUND(((E1731/D1731)*100),0)</f>
        <v>0</v>
      </c>
      <c r="P1731" t="e">
        <f t="shared" ref="P1731:P1794" si="109">ROUND(AVERAGE(E1731/L1731),0)</f>
        <v>#DIV/0!</v>
      </c>
      <c r="Q1731" t="s">
        <v>8323</v>
      </c>
      <c r="R173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ROUND(((E1795/D1795)*100),0)</f>
        <v>1</v>
      </c>
      <c r="P1795">
        <f t="shared" ref="P1795:P1858" si="113">ROUND(AVERAGE(E1795/L1795),0)</f>
        <v>20</v>
      </c>
      <c r="Q1795" t="s">
        <v>8336</v>
      </c>
      <c r="R1795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ROUND(((E1859/D1859)*100),0)</f>
        <v>100</v>
      </c>
      <c r="P1859">
        <f t="shared" ref="P1859:P1922" si="117">ROUND(AVERAGE(E1859/L1859),0)</f>
        <v>136</v>
      </c>
      <c r="Q1859" t="s">
        <v>8323</v>
      </c>
      <c r="R1859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ROUND(((E1923/D1923)*100),0)</f>
        <v>137</v>
      </c>
      <c r="P1923">
        <f t="shared" ref="P1923:P1986" si="121">ROUND(AVERAGE(E1923/L1923),0)</f>
        <v>54</v>
      </c>
      <c r="Q1923" t="s">
        <v>8323</v>
      </c>
      <c r="R1923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ROUND(((E1987/D1987)*100),0)</f>
        <v>3</v>
      </c>
      <c r="P1987">
        <f t="shared" ref="P1987:P2050" si="125">ROUND(AVERAGE(E1987/L1987),0)</f>
        <v>13</v>
      </c>
      <c r="Q1987" t="s">
        <v>8336</v>
      </c>
      <c r="R1987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ROUND(((E2051/D2051)*100),0)</f>
        <v>120</v>
      </c>
      <c r="P2051">
        <f t="shared" ref="P2051:P2114" si="129">ROUND(AVERAGE(E2051/L2051),0)</f>
        <v>81</v>
      </c>
      <c r="Q2051" t="s">
        <v>8317</v>
      </c>
      <c r="R205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ROUND(((E2115/D2115)*100),0)</f>
        <v>105</v>
      </c>
      <c r="P2115">
        <f t="shared" ref="P2115:P2178" si="133">ROUND(AVERAGE(E2115/L2115),0)</f>
        <v>69</v>
      </c>
      <c r="Q2115" t="s">
        <v>8323</v>
      </c>
      <c r="R2115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ROUND(((E2179/D2179)*100),0)</f>
        <v>100</v>
      </c>
      <c r="P2179">
        <f t="shared" ref="P2179:P2242" si="137">ROUND(AVERAGE(E2179/L2179),0)</f>
        <v>66</v>
      </c>
      <c r="Q2179" t="s">
        <v>8323</v>
      </c>
      <c r="R2179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ROUND(((E2243/D2243)*100),0)</f>
        <v>806</v>
      </c>
      <c r="P2243">
        <f t="shared" ref="P2243:P2306" si="141">ROUND(AVERAGE(E2243/L2243),0)</f>
        <v>49</v>
      </c>
      <c r="Q2243" t="s">
        <v>8331</v>
      </c>
      <c r="R2243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ROUND(((E2307/D2307)*100),0)</f>
        <v>101</v>
      </c>
      <c r="P2307">
        <f t="shared" ref="P2307:P2370" si="145">ROUND(AVERAGE(E2307/L2307),0)</f>
        <v>109</v>
      </c>
      <c r="Q2307" t="s">
        <v>8323</v>
      </c>
      <c r="R2307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ROUND(((E2371/D2371)*100),0)</f>
        <v>0</v>
      </c>
      <c r="P2371" t="e">
        <f t="shared" ref="P2371:P2434" si="149">ROUND(AVERAGE(E2371/L2371),0)</f>
        <v>#DIV/0!</v>
      </c>
      <c r="Q2371" t="s">
        <v>8317</v>
      </c>
      <c r="R237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ROUND(((E2435/D2435)*100),0)</f>
        <v>0</v>
      </c>
      <c r="P2435" t="e">
        <f t="shared" ref="P2435:P2498" si="153">ROUND(AVERAGE(E2435/L2435),0)</f>
        <v>#DIV/0!</v>
      </c>
      <c r="Q2435" t="s">
        <v>8334</v>
      </c>
      <c r="R2435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ROUND(((E2499/D2499)*100),0)</f>
        <v>113</v>
      </c>
      <c r="P2499">
        <f t="shared" ref="P2499:P2562" si="157">ROUND(AVERAGE(E2499/L2499),0)</f>
        <v>81</v>
      </c>
      <c r="Q2499" t="s">
        <v>8323</v>
      </c>
      <c r="R2499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ROUND(((E2563/D2563)*100),0)</f>
        <v>0</v>
      </c>
      <c r="P2563" t="e">
        <f t="shared" ref="P2563:P2626" si="161">ROUND(AVERAGE(E2563/L2563),0)</f>
        <v>#DIV/0!</v>
      </c>
      <c r="Q2563" t="s">
        <v>8334</v>
      </c>
      <c r="R2563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ROUND(((E2627/D2627)*100),0)</f>
        <v>956</v>
      </c>
      <c r="P2627">
        <f t="shared" ref="P2627:P2690" si="165">ROUND(AVERAGE(E2627/L2627),0)</f>
        <v>28</v>
      </c>
      <c r="Q2627" t="s">
        <v>8317</v>
      </c>
      <c r="R2627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ROUND(((E2691/D2691)*100),0)</f>
        <v>0</v>
      </c>
      <c r="P2691">
        <f t="shared" ref="P2691:P2754" si="169">ROUND(AVERAGE(E2691/L2691),0)</f>
        <v>1</v>
      </c>
      <c r="Q2691" t="s">
        <v>8334</v>
      </c>
      <c r="R269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ROUND(((E2755/D2755)*100),0)</f>
        <v>19</v>
      </c>
      <c r="P2755">
        <f t="shared" ref="P2755:P2818" si="173">ROUND(AVERAGE(E2755/L2755),0)</f>
        <v>48</v>
      </c>
      <c r="Q2755" t="s">
        <v>8320</v>
      </c>
      <c r="R2755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ROUND(((E2819/D2819)*100),0)</f>
        <v>130</v>
      </c>
      <c r="P2819">
        <f t="shared" ref="P2819:P2882" si="177">ROUND(AVERAGE(E2819/L2819),0)</f>
        <v>24</v>
      </c>
      <c r="Q2819" t="s">
        <v>8315</v>
      </c>
      <c r="R2819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ROUND(((E2883/D2883)*100),0)</f>
        <v>0</v>
      </c>
      <c r="P2883" t="e">
        <f t="shared" ref="P2883:P2946" si="181">ROUND(AVERAGE(E2883/L2883),0)</f>
        <v>#DIV/0!</v>
      </c>
      <c r="Q2883" t="s">
        <v>8315</v>
      </c>
      <c r="R2883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ROUND(((E2947/D2947)*100),0)</f>
        <v>0</v>
      </c>
      <c r="P2947" t="e">
        <f t="shared" ref="P2947:P3010" si="185">ROUND(AVERAGE(E2947/L2947),0)</f>
        <v>#DIV/0!</v>
      </c>
      <c r="Q2947" t="s">
        <v>8315</v>
      </c>
      <c r="R2947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ROUND(((E3011/D3011)*100),0)</f>
        <v>120</v>
      </c>
      <c r="P3011">
        <f t="shared" ref="P3011:P3074" si="189">ROUND(AVERAGE(E3011/L3011),0)</f>
        <v>234</v>
      </c>
      <c r="Q3011" t="s">
        <v>8315</v>
      </c>
      <c r="R30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ROUND(((E3075/D3075)*100),0)</f>
        <v>0</v>
      </c>
      <c r="P3075">
        <f t="shared" ref="P3075:P3138" si="193">ROUND(AVERAGE(E3075/L3075),0)</f>
        <v>92</v>
      </c>
      <c r="Q3075" t="s">
        <v>8315</v>
      </c>
      <c r="R3075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ROUND(((E3139/D3139)*100),0)</f>
        <v>3</v>
      </c>
      <c r="P3139">
        <f t="shared" ref="P3139:P3202" si="197">ROUND(AVERAGE(E3139/L3139),0)</f>
        <v>50</v>
      </c>
      <c r="Q3139" t="s">
        <v>8315</v>
      </c>
      <c r="R3139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ROUND(((E3203/D3203)*100),0)</f>
        <v>1</v>
      </c>
      <c r="P3203">
        <f t="shared" ref="P3203:P3266" si="201">ROUND(AVERAGE(E3203/L3203),0)</f>
        <v>13</v>
      </c>
      <c r="Q3203" t="s">
        <v>8315</v>
      </c>
      <c r="R3203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ROUND(((E3267/D3267)*100),0)</f>
        <v>164</v>
      </c>
      <c r="P3267">
        <f t="shared" ref="P3267:P3330" si="205">ROUND(AVERAGE(E3267/L3267),0)</f>
        <v>70</v>
      </c>
      <c r="Q3267" t="s">
        <v>8315</v>
      </c>
      <c r="R3267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ROUND(((E3331/D3331)*100),0)</f>
        <v>117</v>
      </c>
      <c r="P3331">
        <f t="shared" ref="P3331:P3394" si="209">ROUND(AVERAGE(E3331/L3331),0)</f>
        <v>45</v>
      </c>
      <c r="Q3331" t="s">
        <v>8315</v>
      </c>
      <c r="R333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ROUND(((E3395/D3395)*100),0)</f>
        <v>106</v>
      </c>
      <c r="P3395">
        <f t="shared" ref="P3395:P3458" si="213">ROUND(AVERAGE(E3395/L3395),0)</f>
        <v>36</v>
      </c>
      <c r="Q3395" t="s">
        <v>8315</v>
      </c>
      <c r="R3395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ROUND(((E3459/D3459)*100),0)</f>
        <v>140</v>
      </c>
      <c r="P3459">
        <f t="shared" ref="P3459:P3522" si="217">ROUND(AVERAGE(E3459/L3459),0)</f>
        <v>51</v>
      </c>
      <c r="Q3459" t="s">
        <v>8315</v>
      </c>
      <c r="R3459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ROUND(((E3523/D3523)*100),0)</f>
        <v>169</v>
      </c>
      <c r="P3523">
        <f t="shared" ref="P3523:P3586" si="221">ROUND(AVERAGE(E3523/L3523),0)</f>
        <v>46</v>
      </c>
      <c r="Q3523" t="s">
        <v>8315</v>
      </c>
      <c r="R3523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ROUND(((E3587/D3587)*100),0)</f>
        <v>119</v>
      </c>
      <c r="P3587">
        <f t="shared" ref="P3587:P3650" si="225">ROUND(AVERAGE(E3587/L3587),0)</f>
        <v>176</v>
      </c>
      <c r="Q3587" t="s">
        <v>8315</v>
      </c>
      <c r="R3587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ROUND(((E3651/D3651)*100),0)</f>
        <v>104</v>
      </c>
      <c r="P3651">
        <f t="shared" ref="P3651:P3714" si="229">ROUND(AVERAGE(E3651/L3651),0)</f>
        <v>98</v>
      </c>
      <c r="Q3651" t="s">
        <v>8315</v>
      </c>
      <c r="R365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ROUND(((E3715/D3715)*100),0)</f>
        <v>102</v>
      </c>
      <c r="P3715">
        <f t="shared" ref="P3715:P3778" si="233">ROUND(AVERAGE(E3715/L3715),0)</f>
        <v>107</v>
      </c>
      <c r="Q3715" t="s">
        <v>8315</v>
      </c>
      <c r="R3715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ROUND(((E3779/D3779)*100),0)</f>
        <v>143</v>
      </c>
      <c r="P3779">
        <f t="shared" ref="P3779:P3842" si="237">ROUND(AVERAGE(E3779/L3779),0)</f>
        <v>49</v>
      </c>
      <c r="Q3779" t="s">
        <v>8315</v>
      </c>
      <c r="R3779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ROUND(((E3843/D3843)*100),0)</f>
        <v>9</v>
      </c>
      <c r="P3843">
        <f t="shared" ref="P3843:P3906" si="241">ROUND(AVERAGE(E3843/L3843),0)</f>
        <v>26</v>
      </c>
      <c r="Q3843" t="s">
        <v>8315</v>
      </c>
      <c r="R3843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ROUND(((E3907/D3907)*100),0)</f>
        <v>12</v>
      </c>
      <c r="P3907">
        <f t="shared" ref="P3907:P3970" si="245">ROUND(AVERAGE(E3907/L3907),0)</f>
        <v>25</v>
      </c>
      <c r="Q3907" t="s">
        <v>8315</v>
      </c>
      <c r="R3907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249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</v>
      </c>
      <c r="Q3940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</v>
      </c>
      <c r="Q3960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ROUND(((E3971/D3971)*100),0)</f>
        <v>7</v>
      </c>
      <c r="P3971">
        <f t="shared" ref="P3971:P4034" si="249">ROUND(AVERAGE(E3971/L3971),0)</f>
        <v>35</v>
      </c>
      <c r="Q3971" t="s">
        <v>8315</v>
      </c>
      <c r="R397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46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31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ROUND(((E4035/D4035)*100),0)</f>
        <v>26</v>
      </c>
      <c r="P4035">
        <f t="shared" ref="P4035:P4098" si="253">ROUND(AVERAGE(E4035/L4035),0)</f>
        <v>65</v>
      </c>
      <c r="Q4035" t="s">
        <v>8315</v>
      </c>
      <c r="R4035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</v>
      </c>
      <c r="Q4075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11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ROUND(((E4099/D4099)*100),0)</f>
        <v>0</v>
      </c>
      <c r="P4099" t="e">
        <f t="shared" ref="P4099:P4115" si="257">ROUND(AVERAGE(E4099/L4099),0)</f>
        <v>#DIV/0!</v>
      </c>
      <c r="Q4099" t="s">
        <v>8315</v>
      </c>
      <c r="R4099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BBF3DF6-AB9F-40BD-AD32-50A58F21B50A}"/>
  <conditionalFormatting sqref="F1:F1048576">
    <cfRule type="cellIs" dxfId="11" priority="6" operator="equal">
      <formula>"live"</formula>
    </cfRule>
    <cfRule type="cellIs" dxfId="10" priority="7" operator="equal">
      <formula>"canceled"</formula>
    </cfRule>
    <cfRule type="cellIs" dxfId="9" priority="8" operator="equal">
      <formula>"failed"</formula>
    </cfRule>
    <cfRule type="cellIs" dxfId="8" priority="9" operator="equal">
      <formula>"successful"</formula>
    </cfRule>
    <cfRule type="containsText" dxfId="7" priority="12" operator="containsText" text="canceled">
      <formula>NOT(ISERROR(SEARCH("canceled",F1)))</formula>
    </cfRule>
    <cfRule type="containsText" dxfId="6" priority="14" operator="containsText" text="canceled">
      <formula>NOT(ISERROR(SEARCH("canceled",F1)))</formula>
    </cfRule>
    <cfRule type="containsText" dxfId="5" priority="15" operator="containsText" text="cancelled">
      <formula>NOT(ISERROR(SEARCH("cancelled",F1)))</formula>
    </cfRule>
    <cfRule type="containsText" dxfId="4" priority="16" operator="containsText" text="cancelled">
      <formula>NOT(ISERROR(SEARCH("cancelled",F1)))</formula>
    </cfRule>
    <cfRule type="containsText" dxfId="3" priority="17" operator="containsText" text="live">
      <formula>NOT(ISERROR(SEARCH("live",F1)))</formula>
    </cfRule>
    <cfRule type="containsText" dxfId="2" priority="18" operator="containsText" text="failed">
      <formula>NOT(ISERROR(SEARCH("failed",F1)))</formula>
    </cfRule>
    <cfRule type="containsText" dxfId="1" priority="19" operator="containsText" text="successful">
      <formula>NOT(ISERROR(SEARCH("successful",F1)))</formula>
    </cfRule>
    <cfRule type="duplicateValues" priority="20"/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0" priority="22" operator="containsText" text="sucessful">
      <formula>NOT(ISERROR(SEARCH("sucessful",F1)))</formula>
    </cfRule>
  </conditionalFormatting>
  <conditionalFormatting sqref="P1:T1 N1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  <cfRule type="colorScale" priority="2">
      <colorScale>
        <cfvo type="num" val="0"/>
        <cfvo type="num" val="0"/>
        <cfvo type="num" val="0"/>
        <color rgb="FFFF0000"/>
        <color theme="9" tint="0.39997558519241921"/>
        <color theme="8" tint="-0.249977111117893"/>
      </colorScale>
    </cfRule>
    <cfRule type="colorScale" priority="3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  <cfRule type="colorScale" priority="4">
      <colorScale>
        <cfvo type="min"/>
        <cfvo type="percentile" val="100"/>
        <cfvo type="max"/>
        <color rgb="FFF8696B"/>
        <color theme="9" tint="0.39997558519241921"/>
        <color theme="4" tint="-0.249977111117893"/>
      </colorScale>
    </cfRule>
    <cfRule type="colorScale" priority="5">
      <colorScale>
        <cfvo type="min"/>
        <cfvo type="percentile" val="100"/>
        <cfvo type="max"/>
        <color rgb="FFF8696B"/>
        <color rgb="FF92D050"/>
        <color theme="8" tint="-0.249977111117893"/>
      </colorScale>
    </cfRule>
    <cfRule type="colorScale" priority="10">
      <colorScale>
        <cfvo type="min"/>
        <cfvo type="percentile" val="50"/>
        <cfvo type="max"/>
        <color rgb="FFC00000"/>
        <color theme="4" tint="-0.249977111117893"/>
        <color theme="4" tint="-0.499984740745262"/>
      </colorScale>
    </cfRule>
    <cfRule type="colorScale" priority="11">
      <colorScale>
        <cfvo type="min"/>
        <cfvo type="percentile" val="50"/>
        <cfvo type="max"/>
        <color rgb="FFC00000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Atul Upadhyay</cp:lastModifiedBy>
  <dcterms:created xsi:type="dcterms:W3CDTF">2017-04-20T15:17:24Z</dcterms:created>
  <dcterms:modified xsi:type="dcterms:W3CDTF">2019-08-19T21:40:27Z</dcterms:modified>
</cp:coreProperties>
</file>