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d_assets" sheetId="1" r:id="rId4"/>
    <sheet state="visible" name="Links" sheetId="2" r:id="rId5"/>
    <sheet state="visible" name="long_only_pms" sheetId="3" r:id="rId6"/>
    <sheet state="visible" name="Factor_Correlatio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0">
      <text>
        <t xml:space="preserve">LTCG taxed at 20%
It should be best held in tax-efficient jurisdiction</t>
      </text>
    </comment>
    <comment authorId="0" ref="I10">
      <text>
        <t xml:space="preserve">Return = index_return * leverage</t>
      </text>
    </comment>
    <comment authorId="0" ref="K10">
      <text>
        <t xml:space="preserve">Historical Standard Deviaiton is around 17.4%. Though we can reduce by taking derivative exposure</t>
      </text>
    </comment>
    <comment authorId="0" ref="L10">
      <text>
        <t xml:space="preserve">However, negative correlation during stress periods</t>
      </text>
    </comment>
    <comment authorId="0" ref="L12">
      <text>
        <t xml:space="preserve">Beta will vary based on Market Regime</t>
      </text>
    </comment>
    <comment authorId="0" ref="M12">
      <text>
        <t xml:space="preserve">The factor exposure will change based on the strategy deployed</t>
      </text>
    </comment>
    <comment authorId="0" ref="D13">
      <text>
        <t xml:space="preserve">Net exposure will vary based on the market regime.
1. Crises - Low Beta, Diversify from equity
2. Steady State - Moderate high equity
3. Inflation - More commodity
4. Walking on ICE - Gradually add equity exposure
More info in Two-sigma paper</t>
      </text>
    </comment>
    <comment authorId="0" ref="F13">
      <text>
        <t xml:space="preserve">The gross exposure will change based on confidence on the strategy. We only increase and decrease the gross exposure using:
1. diversifieres 
2. Alpha generator
3. Taking more exposure to AIFs</t>
      </text>
    </comment>
  </commentList>
</comments>
</file>

<file path=xl/sharedStrings.xml><?xml version="1.0" encoding="utf-8"?>
<sst xmlns="http://schemas.openxmlformats.org/spreadsheetml/2006/main" count="78" uniqueCount="50">
  <si>
    <t>Strategy</t>
  </si>
  <si>
    <t>Number</t>
  </si>
  <si>
    <t>Fund name</t>
  </si>
  <si>
    <t>Net_exp</t>
  </si>
  <si>
    <t>Lever_ratio</t>
  </si>
  <si>
    <t>Gross_exp</t>
  </si>
  <si>
    <t>Tax</t>
  </si>
  <si>
    <t>Fees &amp; TC</t>
  </si>
  <si>
    <t>Return_pre</t>
  </si>
  <si>
    <t>Return_post</t>
  </si>
  <si>
    <t>Std Dev</t>
  </si>
  <si>
    <t>Beta</t>
  </si>
  <si>
    <t>Value</t>
  </si>
  <si>
    <t>Momentum</t>
  </si>
  <si>
    <t>Quality</t>
  </si>
  <si>
    <t>Risk</t>
  </si>
  <si>
    <t>Technical</t>
  </si>
  <si>
    <t>Fixed Income +</t>
  </si>
  <si>
    <t>Fund 1</t>
  </si>
  <si>
    <t>Fund 2</t>
  </si>
  <si>
    <t>Equity Long Short</t>
  </si>
  <si>
    <t>AlphaGrep</t>
  </si>
  <si>
    <t>TrueBeacon</t>
  </si>
  <si>
    <t>Long Only PMS</t>
  </si>
  <si>
    <t>MO_MidCap</t>
  </si>
  <si>
    <t>Invesco_smallCap</t>
  </si>
  <si>
    <t>Quant_smallcap</t>
  </si>
  <si>
    <t>ICICI_infra</t>
  </si>
  <si>
    <t>Diversifiers</t>
  </si>
  <si>
    <t>Gold</t>
  </si>
  <si>
    <t>Real estate</t>
  </si>
  <si>
    <t>Alpha generators</t>
  </si>
  <si>
    <t>Deriv_strat</t>
  </si>
  <si>
    <t>Summary</t>
  </si>
  <si>
    <t>Links</t>
  </si>
  <si>
    <t>https://www.altacuratech.com/absolute-return-fund.php#</t>
  </si>
  <si>
    <t>Diversifiers 1</t>
  </si>
  <si>
    <t>Diversifiers 2</t>
  </si>
  <si>
    <t>Name</t>
  </si>
  <si>
    <t>LargeCap</t>
  </si>
  <si>
    <t>MidCap</t>
  </si>
  <si>
    <t>SmallCap</t>
  </si>
  <si>
    <t>MicroCap</t>
  </si>
  <si>
    <t>Cash</t>
  </si>
  <si>
    <t>Return</t>
  </si>
  <si>
    <t>Exp ratio</t>
  </si>
  <si>
    <t>Motilal Oswal Midacap Fund</t>
  </si>
  <si>
    <t>Invesco India Smallcap Fund</t>
  </si>
  <si>
    <t>Quant Smallcap</t>
  </si>
  <si>
    <t>ICICI Infra Fund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</si>
</sst>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0"/>
      <name val="Arial"/>
      <scheme val="minor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10" xfId="0" applyAlignment="1" applyFont="1" applyNumberFormat="1">
      <alignment readingOrder="0"/>
    </xf>
    <xf borderId="0" fillId="3" fontId="2" numFmtId="10" xfId="0" applyFont="1" applyNumberFormat="1"/>
    <xf borderId="0" fillId="3" fontId="2" numFmtId="9" xfId="0" applyAlignment="1" applyFont="1" applyNumberFormat="1">
      <alignment readingOrder="0"/>
    </xf>
    <xf borderId="0" fillId="3" fontId="3" numFmtId="10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5" fontId="2" numFmtId="10" xfId="0" applyAlignment="1" applyFont="1" applyNumberFormat="1">
      <alignment readingOrder="0"/>
    </xf>
    <xf borderId="0" fillId="5" fontId="2" numFmtId="10" xfId="0" applyFont="1" applyNumberFormat="1"/>
    <xf borderId="0" fillId="5" fontId="2" numFmtId="9" xfId="0" applyAlignment="1" applyFont="1" applyNumberFormat="1">
      <alignment readingOrder="0"/>
    </xf>
    <xf borderId="0" fillId="5" fontId="3" numFmtId="10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6" fontId="2" numFmtId="10" xfId="0" applyAlignment="1" applyFont="1" applyNumberFormat="1">
      <alignment readingOrder="0"/>
    </xf>
    <xf borderId="0" fillId="6" fontId="2" numFmtId="10" xfId="0" applyFont="1" applyNumberFormat="1"/>
    <xf borderId="0" fillId="6" fontId="2" numFmtId="9" xfId="0" applyAlignment="1" applyFont="1" applyNumberFormat="1">
      <alignment readingOrder="0"/>
    </xf>
    <xf borderId="0" fillId="6" fontId="3" numFmtId="10" xfId="0" applyAlignment="1" applyFont="1" applyNumberFormat="1">
      <alignment readingOrder="0"/>
    </xf>
    <xf borderId="0" fillId="6" fontId="2" numFmtId="4" xfId="0" applyAlignment="1" applyFont="1" applyNumberFormat="1">
      <alignment readingOrder="0"/>
    </xf>
    <xf borderId="0" fillId="7" fontId="4" numFmtId="0" xfId="0" applyAlignment="1" applyFill="1" applyFont="1">
      <alignment readingOrder="0"/>
    </xf>
    <xf borderId="0" fillId="7" fontId="4" numFmtId="0" xfId="0" applyFont="1"/>
    <xf borderId="0" fillId="7" fontId="4" numFmtId="10" xfId="0" applyFont="1" applyNumberFormat="1"/>
    <xf borderId="0" fillId="7" fontId="4" numFmtId="2" xfId="0" applyFont="1" applyNumberFormat="1"/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0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tacuratech.com/absolute-return-fund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25"/>
    <col customWidth="1" min="2" max="2" width="6.88"/>
    <col customWidth="1" min="3" max="3" width="15.88"/>
    <col customWidth="1" min="4" max="4" width="7.63"/>
    <col customWidth="1" min="5" max="5" width="9.38"/>
    <col customWidth="1" min="6" max="6" width="9.0"/>
    <col customWidth="1" min="7" max="7" width="7.75"/>
    <col customWidth="1" min="8" max="8" width="9.0"/>
    <col customWidth="1" min="9" max="9" width="9.38"/>
    <col customWidth="1" min="10" max="10" width="10.13"/>
    <col customWidth="1" min="11" max="12" width="7.75"/>
    <col customWidth="1" min="13" max="17" width="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 t="s">
        <v>17</v>
      </c>
      <c r="B2" s="2">
        <v>1.0</v>
      </c>
      <c r="C2" s="2" t="s">
        <v>18</v>
      </c>
      <c r="D2" s="3">
        <v>0.075</v>
      </c>
      <c r="E2" s="2">
        <v>1.8</v>
      </c>
      <c r="F2" s="4">
        <f t="shared" ref="F2:F10" si="1">D2*E2</f>
        <v>0.135</v>
      </c>
      <c r="G2" s="5">
        <v>0.2</v>
      </c>
      <c r="H2" s="5">
        <v>0.1</v>
      </c>
      <c r="I2" s="6">
        <v>0.1</v>
      </c>
      <c r="J2" s="6">
        <f t="shared" ref="J2:J12" si="2">I2*(1-G2)*(1-H2)</f>
        <v>0.072</v>
      </c>
      <c r="K2" s="6">
        <v>0.015</v>
      </c>
      <c r="L2" s="7">
        <v>0.1</v>
      </c>
      <c r="M2" s="8">
        <v>0.1</v>
      </c>
      <c r="N2" s="8">
        <v>0.0</v>
      </c>
      <c r="O2" s="8">
        <v>0.3</v>
      </c>
      <c r="P2" s="8">
        <v>-0.2</v>
      </c>
      <c r="Q2" s="8">
        <v>0.0</v>
      </c>
    </row>
    <row r="3">
      <c r="A3" s="2" t="s">
        <v>17</v>
      </c>
      <c r="B3" s="2">
        <v>2.0</v>
      </c>
      <c r="C3" s="2" t="s">
        <v>19</v>
      </c>
      <c r="D3" s="3">
        <v>0.075</v>
      </c>
      <c r="E3" s="2">
        <v>1.7</v>
      </c>
      <c r="F3" s="4">
        <f t="shared" si="1"/>
        <v>0.1275</v>
      </c>
      <c r="G3" s="5">
        <v>0.2</v>
      </c>
      <c r="H3" s="5">
        <v>0.1</v>
      </c>
      <c r="I3" s="6">
        <v>0.09</v>
      </c>
      <c r="J3" s="6">
        <f t="shared" si="2"/>
        <v>0.0648</v>
      </c>
      <c r="K3" s="6">
        <v>0.018</v>
      </c>
      <c r="L3" s="7">
        <v>0.1</v>
      </c>
      <c r="M3" s="8">
        <v>0.1</v>
      </c>
      <c r="N3" s="8">
        <v>0.0</v>
      </c>
      <c r="O3" s="8">
        <v>0.4</v>
      </c>
      <c r="P3" s="8">
        <v>-0.1</v>
      </c>
      <c r="Q3" s="8">
        <v>0.0</v>
      </c>
    </row>
    <row r="4">
      <c r="A4" s="9" t="s">
        <v>20</v>
      </c>
      <c r="B4" s="9">
        <v>3.0</v>
      </c>
      <c r="C4" s="9" t="s">
        <v>21</v>
      </c>
      <c r="D4" s="10">
        <v>0.075</v>
      </c>
      <c r="E4" s="9">
        <v>1.5</v>
      </c>
      <c r="F4" s="11">
        <f t="shared" si="1"/>
        <v>0.1125</v>
      </c>
      <c r="G4" s="12">
        <v>0.2</v>
      </c>
      <c r="H4" s="12">
        <v>0.1</v>
      </c>
      <c r="I4" s="12">
        <v>0.13</v>
      </c>
      <c r="J4" s="13">
        <f t="shared" si="2"/>
        <v>0.0936</v>
      </c>
      <c r="K4" s="12">
        <v>0.1</v>
      </c>
      <c r="L4" s="9">
        <v>0.2</v>
      </c>
      <c r="M4" s="8">
        <v>0.2</v>
      </c>
      <c r="N4" s="8">
        <v>0.3</v>
      </c>
      <c r="O4" s="8">
        <v>0.1</v>
      </c>
      <c r="P4" s="8">
        <v>0.2</v>
      </c>
      <c r="Q4" s="8">
        <v>0.4</v>
      </c>
    </row>
    <row r="5">
      <c r="A5" s="9" t="s">
        <v>20</v>
      </c>
      <c r="B5" s="9">
        <v>4.0</v>
      </c>
      <c r="C5" s="9" t="s">
        <v>22</v>
      </c>
      <c r="D5" s="10">
        <v>0.075</v>
      </c>
      <c r="E5" s="9">
        <v>1.6</v>
      </c>
      <c r="F5" s="11">
        <f t="shared" si="1"/>
        <v>0.12</v>
      </c>
      <c r="G5" s="12">
        <v>0.2</v>
      </c>
      <c r="H5" s="12">
        <v>0.1</v>
      </c>
      <c r="I5" s="12">
        <v>0.16</v>
      </c>
      <c r="J5" s="13">
        <f t="shared" si="2"/>
        <v>0.1152</v>
      </c>
      <c r="K5" s="12">
        <v>0.09</v>
      </c>
      <c r="L5" s="9">
        <v>0.2</v>
      </c>
      <c r="M5" s="8">
        <v>0.3</v>
      </c>
      <c r="N5" s="8">
        <v>0.2</v>
      </c>
      <c r="O5" s="8">
        <v>0.2</v>
      </c>
      <c r="P5" s="8">
        <v>0.1</v>
      </c>
      <c r="Q5" s="8">
        <v>0.3</v>
      </c>
    </row>
    <row r="6">
      <c r="A6" s="14" t="s">
        <v>23</v>
      </c>
      <c r="B6" s="14">
        <v>5.0</v>
      </c>
      <c r="C6" s="14" t="s">
        <v>24</v>
      </c>
      <c r="D6" s="15">
        <v>0.075</v>
      </c>
      <c r="E6" s="14">
        <v>1.0</v>
      </c>
      <c r="F6" s="16">
        <f t="shared" si="1"/>
        <v>0.075</v>
      </c>
      <c r="G6" s="17">
        <v>0.14</v>
      </c>
      <c r="H6" s="15">
        <v>0.0069</v>
      </c>
      <c r="I6" s="15">
        <v>0.2395</v>
      </c>
      <c r="J6" s="18">
        <f t="shared" si="2"/>
        <v>0.204548807</v>
      </c>
      <c r="K6" s="15">
        <v>0.1742</v>
      </c>
      <c r="L6" s="14">
        <v>0.89</v>
      </c>
      <c r="M6" s="8">
        <v>0.4</v>
      </c>
      <c r="N6" s="8">
        <v>0.2</v>
      </c>
      <c r="O6" s="8">
        <v>0.2</v>
      </c>
      <c r="P6" s="8">
        <v>0.3</v>
      </c>
      <c r="Q6" s="8">
        <v>0.1</v>
      </c>
    </row>
    <row r="7">
      <c r="A7" s="14" t="s">
        <v>23</v>
      </c>
      <c r="B7" s="14">
        <v>6.0</v>
      </c>
      <c r="C7" s="14" t="s">
        <v>25</v>
      </c>
      <c r="D7" s="15">
        <v>0.075</v>
      </c>
      <c r="E7" s="14">
        <v>1.0</v>
      </c>
      <c r="F7" s="16">
        <f t="shared" si="1"/>
        <v>0.075</v>
      </c>
      <c r="G7" s="17">
        <v>0.14</v>
      </c>
      <c r="H7" s="15">
        <v>0.004</v>
      </c>
      <c r="I7" s="15">
        <v>0.2483</v>
      </c>
      <c r="J7" s="18">
        <f t="shared" si="2"/>
        <v>0.212683848</v>
      </c>
      <c r="K7" s="15">
        <v>0.1616</v>
      </c>
      <c r="L7" s="14">
        <v>0.8</v>
      </c>
      <c r="M7" s="8">
        <v>0.5</v>
      </c>
      <c r="N7" s="8">
        <v>0.3</v>
      </c>
      <c r="O7" s="8">
        <v>0.1</v>
      </c>
      <c r="P7" s="8">
        <v>0.4</v>
      </c>
      <c r="Q7" s="8">
        <v>0.2</v>
      </c>
    </row>
    <row r="8">
      <c r="A8" s="14" t="s">
        <v>23</v>
      </c>
      <c r="B8" s="14">
        <v>7.0</v>
      </c>
      <c r="C8" s="14" t="s">
        <v>26</v>
      </c>
      <c r="D8" s="15">
        <v>0.075</v>
      </c>
      <c r="E8" s="14">
        <v>1.0</v>
      </c>
      <c r="F8" s="16">
        <f t="shared" si="1"/>
        <v>0.075</v>
      </c>
      <c r="G8" s="17">
        <v>0.14</v>
      </c>
      <c r="H8" s="15">
        <v>0.0072</v>
      </c>
      <c r="I8" s="15">
        <v>0.202</v>
      </c>
      <c r="J8" s="18">
        <f t="shared" si="2"/>
        <v>0.172469216</v>
      </c>
      <c r="K8" s="15">
        <v>0.1737</v>
      </c>
      <c r="L8" s="14">
        <v>0.87</v>
      </c>
      <c r="M8" s="8">
        <v>0.5</v>
      </c>
      <c r="N8" s="8">
        <v>0.4</v>
      </c>
      <c r="O8" s="8">
        <v>0.1</v>
      </c>
      <c r="P8" s="8">
        <v>0.4</v>
      </c>
      <c r="Q8" s="8">
        <v>0.3</v>
      </c>
    </row>
    <row r="9">
      <c r="A9" s="14" t="s">
        <v>23</v>
      </c>
      <c r="B9" s="14">
        <v>8.0</v>
      </c>
      <c r="C9" s="14" t="s">
        <v>27</v>
      </c>
      <c r="D9" s="15">
        <v>0.075</v>
      </c>
      <c r="E9" s="14">
        <v>1.0</v>
      </c>
      <c r="F9" s="16">
        <f t="shared" si="1"/>
        <v>0.075</v>
      </c>
      <c r="G9" s="17">
        <v>0.14</v>
      </c>
      <c r="H9" s="15">
        <v>0.0114</v>
      </c>
      <c r="I9" s="15">
        <v>0.1707</v>
      </c>
      <c r="J9" s="15">
        <f t="shared" si="2"/>
        <v>0.1451284572</v>
      </c>
      <c r="K9" s="15">
        <v>0.1486</v>
      </c>
      <c r="L9" s="19">
        <v>0.54</v>
      </c>
      <c r="M9" s="8">
        <v>0.5</v>
      </c>
      <c r="N9" s="8">
        <v>0.4</v>
      </c>
      <c r="O9" s="8">
        <v>0.1</v>
      </c>
      <c r="P9" s="8">
        <v>0.4</v>
      </c>
      <c r="Q9" s="8">
        <v>0.3</v>
      </c>
    </row>
    <row r="10">
      <c r="A10" s="14" t="s">
        <v>28</v>
      </c>
      <c r="B10" s="14">
        <v>9.0</v>
      </c>
      <c r="C10" s="14" t="s">
        <v>29</v>
      </c>
      <c r="D10" s="15">
        <v>0.1</v>
      </c>
      <c r="E10" s="14">
        <v>2.0</v>
      </c>
      <c r="F10" s="16">
        <f t="shared" si="1"/>
        <v>0.2</v>
      </c>
      <c r="G10" s="17">
        <v>0.25</v>
      </c>
      <c r="H10" s="17">
        <v>0.02</v>
      </c>
      <c r="I10" s="15">
        <v>0.2</v>
      </c>
      <c r="J10" s="18">
        <f t="shared" si="2"/>
        <v>0.147</v>
      </c>
      <c r="K10" s="15">
        <v>0.15</v>
      </c>
      <c r="L10" s="14">
        <v>0.062</v>
      </c>
      <c r="M10" s="8">
        <v>0.0</v>
      </c>
      <c r="N10" s="8">
        <v>0.0</v>
      </c>
      <c r="O10" s="8">
        <v>0.0</v>
      </c>
      <c r="P10" s="8">
        <v>-0.1</v>
      </c>
      <c r="Q10" s="8">
        <v>0.0</v>
      </c>
    </row>
    <row r="11">
      <c r="A11" s="2" t="s">
        <v>28</v>
      </c>
      <c r="B11" s="2">
        <v>10.0</v>
      </c>
      <c r="C11" s="2" t="s">
        <v>30</v>
      </c>
      <c r="D11" s="3">
        <v>0.05</v>
      </c>
      <c r="E11" s="2">
        <v>2.0</v>
      </c>
      <c r="F11" s="3">
        <v>0.1</v>
      </c>
      <c r="G11" s="5">
        <v>0.1</v>
      </c>
      <c r="H11" s="5">
        <v>0.02</v>
      </c>
      <c r="I11" s="6">
        <v>0.13</v>
      </c>
      <c r="J11" s="6">
        <f t="shared" si="2"/>
        <v>0.11466</v>
      </c>
      <c r="K11" s="6">
        <v>0.06</v>
      </c>
      <c r="L11" s="7">
        <v>0.2</v>
      </c>
      <c r="M11" s="8">
        <v>0.0</v>
      </c>
      <c r="N11" s="8">
        <v>0.0</v>
      </c>
      <c r="O11" s="8">
        <v>0.0</v>
      </c>
      <c r="P11" s="8">
        <v>-0.2</v>
      </c>
      <c r="Q11" s="8">
        <v>0.0</v>
      </c>
    </row>
    <row r="12">
      <c r="A12" s="2" t="s">
        <v>31</v>
      </c>
      <c r="B12" s="2">
        <v>11.0</v>
      </c>
      <c r="C12" s="2" t="s">
        <v>32</v>
      </c>
      <c r="D12" s="3">
        <v>0.25</v>
      </c>
      <c r="E12" s="2">
        <v>2.0</v>
      </c>
      <c r="F12" s="4">
        <f>D12*E12</f>
        <v>0.5</v>
      </c>
      <c r="G12" s="5">
        <v>0.3</v>
      </c>
      <c r="H12" s="5">
        <v>0.04</v>
      </c>
      <c r="I12" s="5">
        <v>0.18</v>
      </c>
      <c r="J12" s="6">
        <f t="shared" si="2"/>
        <v>0.12096</v>
      </c>
      <c r="K12" s="5">
        <v>0.12</v>
      </c>
      <c r="L12" s="2">
        <v>-0.3</v>
      </c>
      <c r="M12" s="8">
        <v>0.0</v>
      </c>
      <c r="N12" s="8">
        <v>0.3</v>
      </c>
      <c r="O12" s="8">
        <v>0.0</v>
      </c>
      <c r="P12" s="8">
        <v>0.0</v>
      </c>
      <c r="Q12" s="8">
        <v>0.4</v>
      </c>
    </row>
    <row r="13">
      <c r="A13" s="20" t="s">
        <v>33</v>
      </c>
      <c r="B13" s="21"/>
      <c r="C13" s="21"/>
      <c r="D13" s="22">
        <f>SUM(D2:D12)</f>
        <v>1</v>
      </c>
      <c r="E13" s="21"/>
      <c r="F13" s="22">
        <f>SUM(F2:F12)</f>
        <v>1.595</v>
      </c>
      <c r="G13" s="21"/>
      <c r="H13" s="21"/>
      <c r="I13" s="21"/>
      <c r="J13" s="22">
        <f>SUMPRODUCT(D2:D12,J2:J12)</f>
        <v>0.1317052746</v>
      </c>
      <c r="K13" s="21"/>
      <c r="L13" s="23">
        <f>SUMPRODUCT(D2:D12,L2:L12)</f>
        <v>0.2187</v>
      </c>
      <c r="M13" s="20"/>
      <c r="N13" s="20"/>
      <c r="O13" s="20"/>
      <c r="P13" s="20"/>
      <c r="Q13" s="20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42.38"/>
  </cols>
  <sheetData>
    <row r="1">
      <c r="A1" s="24" t="s">
        <v>0</v>
      </c>
      <c r="B1" s="24" t="s">
        <v>34</v>
      </c>
    </row>
    <row r="2">
      <c r="A2" s="24" t="s">
        <v>17</v>
      </c>
    </row>
    <row r="3">
      <c r="A3" s="24" t="s">
        <v>17</v>
      </c>
    </row>
    <row r="4">
      <c r="A4" s="24" t="s">
        <v>20</v>
      </c>
      <c r="B4" s="25" t="s">
        <v>35</v>
      </c>
    </row>
    <row r="5">
      <c r="A5" s="24" t="s">
        <v>20</v>
      </c>
    </row>
    <row r="6">
      <c r="A6" s="24" t="s">
        <v>23</v>
      </c>
    </row>
    <row r="7">
      <c r="A7" s="24" t="s">
        <v>23</v>
      </c>
    </row>
    <row r="8">
      <c r="A8" s="24" t="s">
        <v>23</v>
      </c>
    </row>
    <row r="9">
      <c r="A9" s="24" t="s">
        <v>36</v>
      </c>
    </row>
    <row r="10">
      <c r="A10" s="24" t="s">
        <v>37</v>
      </c>
    </row>
    <row r="11">
      <c r="A11" s="24" t="s">
        <v>31</v>
      </c>
    </row>
  </sheetData>
  <hyperlinks>
    <hyperlink r:id="rId1" ref="B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8" width="10.88"/>
    <col customWidth="1" min="9" max="9" width="8.13"/>
  </cols>
  <sheetData>
    <row r="1">
      <c r="A1" s="24" t="s">
        <v>38</v>
      </c>
      <c r="B1" s="24" t="s">
        <v>39</v>
      </c>
      <c r="C1" s="24" t="s">
        <v>40</v>
      </c>
      <c r="D1" s="24" t="s">
        <v>41</v>
      </c>
      <c r="E1" s="24" t="s">
        <v>42</v>
      </c>
      <c r="F1" s="24" t="s">
        <v>43</v>
      </c>
      <c r="G1" s="24" t="s">
        <v>44</v>
      </c>
      <c r="H1" s="24" t="s">
        <v>10</v>
      </c>
      <c r="I1" s="24" t="s">
        <v>11</v>
      </c>
      <c r="J1" s="24" t="s">
        <v>45</v>
      </c>
      <c r="K1" s="24" t="s">
        <v>6</v>
      </c>
    </row>
    <row r="2">
      <c r="A2" s="24" t="s">
        <v>46</v>
      </c>
      <c r="B2" s="26">
        <v>0.1153</v>
      </c>
      <c r="C2" s="26">
        <v>0.705</v>
      </c>
      <c r="D2" s="24">
        <v>0.0</v>
      </c>
      <c r="E2" s="24">
        <v>0.0</v>
      </c>
      <c r="F2" s="26">
        <v>0.1796</v>
      </c>
      <c r="G2" s="26">
        <v>0.2395</v>
      </c>
      <c r="H2" s="26">
        <v>0.1742</v>
      </c>
      <c r="I2" s="24">
        <v>0.89</v>
      </c>
      <c r="J2" s="26">
        <v>0.0069</v>
      </c>
      <c r="K2" s="27">
        <v>0.14</v>
      </c>
    </row>
    <row r="3">
      <c r="A3" s="24" t="s">
        <v>47</v>
      </c>
      <c r="B3" s="26">
        <v>0.0604</v>
      </c>
      <c r="C3" s="26">
        <v>0.2627</v>
      </c>
      <c r="D3" s="26">
        <v>0.6485</v>
      </c>
      <c r="E3" s="24">
        <v>0.0</v>
      </c>
      <c r="F3" s="26">
        <v>0.0244</v>
      </c>
      <c r="G3" s="26">
        <v>0.2483</v>
      </c>
      <c r="H3" s="26">
        <v>0.1616</v>
      </c>
      <c r="I3" s="24">
        <v>0.8</v>
      </c>
      <c r="J3" s="26">
        <v>0.004</v>
      </c>
      <c r="K3" s="27">
        <v>0.14</v>
      </c>
    </row>
    <row r="4">
      <c r="A4" s="24" t="s">
        <v>48</v>
      </c>
      <c r="B4" s="26">
        <v>0.2379</v>
      </c>
      <c r="C4" s="26">
        <v>0.0147</v>
      </c>
      <c r="D4" s="26">
        <v>0.7178</v>
      </c>
      <c r="E4" s="24">
        <v>0.0</v>
      </c>
      <c r="F4" s="26">
        <v>0.0189</v>
      </c>
      <c r="G4" s="26">
        <v>0.202</v>
      </c>
      <c r="H4" s="26">
        <v>0.1737</v>
      </c>
      <c r="I4" s="24">
        <v>0.87</v>
      </c>
      <c r="J4" s="26">
        <v>0.0072</v>
      </c>
      <c r="K4" s="27">
        <v>0.14</v>
      </c>
    </row>
    <row r="5">
      <c r="A5" s="24" t="s">
        <v>49</v>
      </c>
      <c r="B5" s="26">
        <v>0.4623</v>
      </c>
      <c r="C5" s="26">
        <v>0.154</v>
      </c>
      <c r="D5" s="26">
        <v>0.3089</v>
      </c>
      <c r="E5" s="24">
        <v>0.0</v>
      </c>
      <c r="F5" s="26">
        <v>0.0685</v>
      </c>
      <c r="G5" s="26">
        <v>0.1707</v>
      </c>
      <c r="H5" s="26">
        <v>0.1486</v>
      </c>
      <c r="I5" s="24">
        <v>0.54</v>
      </c>
      <c r="J5" s="26">
        <v>0.0114</v>
      </c>
      <c r="K5" s="27">
        <v>0.14</v>
      </c>
    </row>
    <row r="6">
      <c r="B6" s="28">
        <f t="shared" ref="B6:F6" si="1">AVERAGE(B2:B5)</f>
        <v>0.218975</v>
      </c>
      <c r="C6" s="28">
        <f t="shared" si="1"/>
        <v>0.2841</v>
      </c>
      <c r="D6" s="28">
        <f t="shared" si="1"/>
        <v>0.4188</v>
      </c>
      <c r="E6" s="29">
        <f t="shared" si="1"/>
        <v>0</v>
      </c>
      <c r="F6" s="28">
        <f t="shared" si="1"/>
        <v>0.07285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4" t="s">
        <v>12</v>
      </c>
      <c r="C1" s="24" t="s">
        <v>14</v>
      </c>
      <c r="D1" s="24" t="s">
        <v>13</v>
      </c>
      <c r="E1" s="24" t="s">
        <v>16</v>
      </c>
      <c r="F1" s="24" t="s">
        <v>15</v>
      </c>
    </row>
    <row r="2">
      <c r="A2" s="24" t="s">
        <v>12</v>
      </c>
      <c r="B2" s="24">
        <v>1.0</v>
      </c>
      <c r="C2" s="24">
        <v>0.2</v>
      </c>
      <c r="D2" s="24">
        <v>-0.4</v>
      </c>
      <c r="E2" s="24">
        <v>-0.2</v>
      </c>
      <c r="F2" s="24">
        <v>-0.3</v>
      </c>
    </row>
    <row r="3">
      <c r="A3" s="24" t="s">
        <v>14</v>
      </c>
      <c r="B3" s="24">
        <v>0.2</v>
      </c>
      <c r="C3" s="24">
        <v>1.0</v>
      </c>
      <c r="D3" s="24">
        <v>0.3</v>
      </c>
      <c r="E3" s="24">
        <v>0.1</v>
      </c>
      <c r="F3" s="24">
        <v>0.5</v>
      </c>
    </row>
    <row r="4">
      <c r="A4" s="24" t="s">
        <v>13</v>
      </c>
      <c r="B4" s="24">
        <v>-0.4</v>
      </c>
      <c r="C4" s="24">
        <v>0.3</v>
      </c>
      <c r="D4" s="24">
        <v>1.0</v>
      </c>
      <c r="E4" s="24">
        <v>0.6</v>
      </c>
      <c r="F4" s="24">
        <v>0.1</v>
      </c>
    </row>
    <row r="5">
      <c r="A5" s="24" t="s">
        <v>16</v>
      </c>
      <c r="B5" s="24">
        <v>-0.2</v>
      </c>
      <c r="C5" s="24">
        <v>0.1</v>
      </c>
      <c r="D5" s="24">
        <v>0.6</v>
      </c>
      <c r="E5" s="24">
        <v>1.0</v>
      </c>
      <c r="F5" s="24">
        <v>0.2</v>
      </c>
    </row>
    <row r="6">
      <c r="A6" s="24" t="s">
        <v>15</v>
      </c>
      <c r="B6" s="24">
        <v>-0.3</v>
      </c>
      <c r="C6" s="24">
        <v>0.5</v>
      </c>
      <c r="D6" s="24">
        <v>0.1</v>
      </c>
      <c r="E6" s="24">
        <v>0.2</v>
      </c>
      <c r="F6" s="24">
        <v>1.0</v>
      </c>
    </row>
  </sheetData>
  <drawing r:id="rId1"/>
</worksheet>
</file>