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pratyusatripathy/my_work/fund_analysis/"/>
    </mc:Choice>
  </mc:AlternateContent>
  <xr:revisionPtr revIDLastSave="0" documentId="13_ncr:1_{C86D931B-BA01-CD4D-96A8-0586E14FC9C6}" xr6:coauthVersionLast="47" xr6:coauthVersionMax="47" xr10:uidLastSave="{00000000-0000-0000-0000-000000000000}"/>
  <bookViews>
    <workbookView xWindow="0" yWindow="500" windowWidth="38400" windowHeight="20460" xr2:uid="{00000000-000D-0000-FFFF-FFFF00000000}"/>
  </bookViews>
  <sheets>
    <sheet name="fund_assets" sheetId="1" r:id="rId1"/>
    <sheet name="Links" sheetId="2" r:id="rId2"/>
    <sheet name="long_only_pms" sheetId="3" r:id="rId3"/>
    <sheet name="Factor_Correl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J12" i="1"/>
  <c r="F12" i="1"/>
  <c r="D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J4" i="1"/>
  <c r="F4" i="1"/>
  <c r="J3" i="1"/>
  <c r="F3" i="1"/>
  <c r="J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9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LTCG taxed at 20%
It should be best held in tax-efficient jurisdiction</t>
        </r>
      </text>
    </comment>
    <comment ref="I9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Return = index_return * leverage</t>
        </r>
      </text>
    </comment>
    <comment ref="K9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Historical Standard Deviaiton is around 17.4%. Though we can reduce by taking derivative exposure</t>
        </r>
      </text>
    </comment>
    <comment ref="L9" authorId="0" shapeId="0" xr:uid="{00000000-0006-0000-0000-000004000000}">
      <text>
        <r>
          <rPr>
            <sz val="10"/>
            <color rgb="FF000000"/>
            <rFont val="Arial"/>
            <family val="2"/>
          </rPr>
          <t>However, negative correlation during stress periods</t>
        </r>
      </text>
    </comment>
    <comment ref="L11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We can manage this beta based on market regime</t>
        </r>
      </text>
    </comment>
  </commentList>
</comments>
</file>

<file path=xl/sharedStrings.xml><?xml version="1.0" encoding="utf-8"?>
<sst xmlns="http://schemas.openxmlformats.org/spreadsheetml/2006/main" count="75" uniqueCount="48">
  <si>
    <t>Strategy</t>
  </si>
  <si>
    <t>Number</t>
  </si>
  <si>
    <t>Fund name</t>
  </si>
  <si>
    <t>Net_exp</t>
  </si>
  <si>
    <t>Lever_ratio</t>
  </si>
  <si>
    <t>Gross_exp</t>
  </si>
  <si>
    <t>Tax</t>
  </si>
  <si>
    <t>Fees &amp; TC</t>
  </si>
  <si>
    <t>Return_pre</t>
  </si>
  <si>
    <t>Return_post</t>
  </si>
  <si>
    <t>Std Dev</t>
  </si>
  <si>
    <t>Beta</t>
  </si>
  <si>
    <t>Value</t>
  </si>
  <si>
    <t>Momentum</t>
  </si>
  <si>
    <t>Quality</t>
  </si>
  <si>
    <t>Risk</t>
  </si>
  <si>
    <t>Technical</t>
  </si>
  <si>
    <t>Fixed Income +</t>
  </si>
  <si>
    <t>Fund 1</t>
  </si>
  <si>
    <t>Fund 2</t>
  </si>
  <si>
    <t>Equity Long Short</t>
  </si>
  <si>
    <t>AlphaGrep</t>
  </si>
  <si>
    <t>TrueBeacon</t>
  </si>
  <si>
    <t>Long Only PMS</t>
  </si>
  <si>
    <t>MO_MidCap</t>
  </si>
  <si>
    <t>Invesco_smallCap</t>
  </si>
  <si>
    <t>Quant_smallcap</t>
  </si>
  <si>
    <t>Diversifiers</t>
  </si>
  <si>
    <t>Gold</t>
  </si>
  <si>
    <t>Infrastructure_funds</t>
  </si>
  <si>
    <t>Alpha generators</t>
  </si>
  <si>
    <t>Deriv_strat</t>
  </si>
  <si>
    <t>Summary</t>
  </si>
  <si>
    <t>Links</t>
  </si>
  <si>
    <t>https://www.altacuratech.com/absolute-return-fund.php#</t>
  </si>
  <si>
    <t>Diversifiers 1</t>
  </si>
  <si>
    <t>Diversifiers 2</t>
  </si>
  <si>
    <t>Name</t>
  </si>
  <si>
    <t>LargeCap</t>
  </si>
  <si>
    <t>MidCap</t>
  </si>
  <si>
    <t>SmallCap</t>
  </si>
  <si>
    <t>MicroCap</t>
  </si>
  <si>
    <t>Cash</t>
  </si>
  <si>
    <t>Return</t>
  </si>
  <si>
    <t>Exp ratio</t>
  </si>
  <si>
    <t>Motilal Oswal Midacap Fund</t>
  </si>
  <si>
    <t>Invesco India Smallcap Fund</t>
  </si>
  <si>
    <t>Quant Smallcap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</si>
</sst>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2" fillId="3" borderId="0" xfId="0" applyFont="1" applyFill="1"/>
    <xf numFmtId="10" fontId="2" fillId="3" borderId="0" xfId="0" applyNumberFormat="1" applyFont="1" applyFill="1"/>
    <xf numFmtId="9" fontId="2" fillId="3" borderId="0" xfId="0" applyNumberFormat="1" applyFont="1" applyFill="1"/>
    <xf numFmtId="10" fontId="3" fillId="3" borderId="0" xfId="0" applyNumberFormat="1" applyFont="1" applyFill="1"/>
    <xf numFmtId="0" fontId="3" fillId="3" borderId="0" xfId="0" applyFont="1" applyFill="1"/>
    <xf numFmtId="0" fontId="2" fillId="5" borderId="0" xfId="0" applyFont="1" applyFill="1"/>
    <xf numFmtId="10" fontId="2" fillId="5" borderId="0" xfId="0" applyNumberFormat="1" applyFont="1" applyFill="1"/>
    <xf numFmtId="9" fontId="2" fillId="5" borderId="0" xfId="0" applyNumberFormat="1" applyFont="1" applyFill="1"/>
    <xf numFmtId="10" fontId="3" fillId="5" borderId="0" xfId="0" applyNumberFormat="1" applyFont="1" applyFill="1"/>
    <xf numFmtId="0" fontId="2" fillId="6" borderId="0" xfId="0" applyFont="1" applyFill="1"/>
    <xf numFmtId="10" fontId="2" fillId="6" borderId="0" xfId="0" applyNumberFormat="1" applyFont="1" applyFill="1"/>
    <xf numFmtId="9" fontId="2" fillId="6" borderId="0" xfId="0" applyNumberFormat="1" applyFont="1" applyFill="1"/>
    <xf numFmtId="10" fontId="3" fillId="6" borderId="0" xfId="0" applyNumberFormat="1" applyFont="1" applyFill="1"/>
    <xf numFmtId="0" fontId="4" fillId="7" borderId="0" xfId="0" applyFont="1" applyFill="1"/>
    <xf numFmtId="10" fontId="4" fillId="7" borderId="0" xfId="0" applyNumberFormat="1" applyFont="1" applyFill="1"/>
    <xf numFmtId="2" fontId="4" fillId="7" borderId="0" xfId="0" applyNumberFormat="1" applyFont="1" applyFill="1"/>
    <xf numFmtId="0" fontId="2" fillId="0" borderId="0" xfId="0" applyFont="1"/>
    <xf numFmtId="0" fontId="5" fillId="0" borderId="0" xfId="0" applyFont="1"/>
    <xf numFmtId="10" fontId="2" fillId="0" borderId="0" xfId="0" applyNumberFormat="1" applyFont="1"/>
    <xf numFmtId="9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tacuratech.com/absolute-return-fund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2"/>
  <sheetViews>
    <sheetView showGridLines="0" tabSelected="1" workbookViewId="0">
      <selection activeCell="Q11" sqref="Q11"/>
    </sheetView>
  </sheetViews>
  <sheetFormatPr baseColWidth="10" defaultColWidth="12.6640625" defaultRowHeight="15.75" customHeight="1" x14ac:dyDescent="0.15"/>
  <cols>
    <col min="1" max="1" width="14.1640625" customWidth="1"/>
    <col min="2" max="2" width="6.83203125" customWidth="1"/>
    <col min="3" max="3" width="15.83203125" customWidth="1"/>
    <col min="4" max="4" width="7.6640625" customWidth="1"/>
    <col min="5" max="5" width="9.33203125" customWidth="1"/>
    <col min="6" max="6" width="9" customWidth="1"/>
    <col min="7" max="7" width="7.6640625" customWidth="1"/>
    <col min="8" max="8" width="9" customWidth="1"/>
    <col min="9" max="9" width="9.33203125" customWidth="1"/>
    <col min="10" max="10" width="10.1640625" customWidth="1"/>
    <col min="11" max="12" width="7.6640625" customWidth="1"/>
    <col min="13" max="17" width="8.83203125" customWidth="1"/>
  </cols>
  <sheetData>
    <row r="1" spans="1:1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</row>
    <row r="2" spans="1:17" ht="15.75" customHeight="1" x14ac:dyDescent="0.15">
      <c r="A2" s="2" t="s">
        <v>17</v>
      </c>
      <c r="B2" s="2">
        <v>1</v>
      </c>
      <c r="C2" s="2" t="s">
        <v>18</v>
      </c>
      <c r="D2" s="3">
        <v>7.4999999999999997E-2</v>
      </c>
      <c r="E2" s="2">
        <v>1.8</v>
      </c>
      <c r="F2" s="3">
        <f t="shared" ref="F2:F11" si="0">D2*E2</f>
        <v>0.13500000000000001</v>
      </c>
      <c r="G2" s="4">
        <v>0.2</v>
      </c>
      <c r="H2" s="4">
        <v>0.1</v>
      </c>
      <c r="I2" s="5">
        <v>0.1</v>
      </c>
      <c r="J2" s="5">
        <f t="shared" ref="J2:J11" si="1">I2*(1-G2)*(1-H2)</f>
        <v>7.2000000000000022E-2</v>
      </c>
      <c r="K2" s="5">
        <v>1.4999999999999999E-2</v>
      </c>
      <c r="L2" s="6">
        <v>0.1</v>
      </c>
      <c r="M2" s="23">
        <v>0.1</v>
      </c>
      <c r="N2" s="23">
        <v>0</v>
      </c>
      <c r="O2" s="23">
        <v>0.3</v>
      </c>
      <c r="P2" s="23">
        <v>-0.2</v>
      </c>
      <c r="Q2" s="23">
        <v>0</v>
      </c>
    </row>
    <row r="3" spans="1:17" ht="15.75" customHeight="1" x14ac:dyDescent="0.15">
      <c r="A3" s="2" t="s">
        <v>17</v>
      </c>
      <c r="B3" s="2">
        <v>2</v>
      </c>
      <c r="C3" s="2" t="s">
        <v>19</v>
      </c>
      <c r="D3" s="3">
        <v>7.4999999999999997E-2</v>
      </c>
      <c r="E3" s="2">
        <v>1.7</v>
      </c>
      <c r="F3" s="3">
        <f t="shared" si="0"/>
        <v>0.1275</v>
      </c>
      <c r="G3" s="4">
        <v>0.2</v>
      </c>
      <c r="H3" s="4">
        <v>0.1</v>
      </c>
      <c r="I3" s="5">
        <v>0.09</v>
      </c>
      <c r="J3" s="5">
        <f t="shared" si="1"/>
        <v>6.4799999999999996E-2</v>
      </c>
      <c r="K3" s="5">
        <v>1.7999999999999999E-2</v>
      </c>
      <c r="L3" s="6">
        <v>0.1</v>
      </c>
      <c r="M3" s="23">
        <v>0.1</v>
      </c>
      <c r="N3" s="23">
        <v>0</v>
      </c>
      <c r="O3" s="23">
        <v>0.4</v>
      </c>
      <c r="P3" s="23">
        <v>-0.1</v>
      </c>
      <c r="Q3" s="23">
        <v>0</v>
      </c>
    </row>
    <row r="4" spans="1:17" ht="15.75" customHeight="1" x14ac:dyDescent="0.15">
      <c r="A4" s="7" t="s">
        <v>20</v>
      </c>
      <c r="B4" s="7">
        <v>3</v>
      </c>
      <c r="C4" s="7" t="s">
        <v>21</v>
      </c>
      <c r="D4" s="8">
        <v>7.4999999999999997E-2</v>
      </c>
      <c r="E4" s="7">
        <v>1.5</v>
      </c>
      <c r="F4" s="8">
        <f t="shared" si="0"/>
        <v>0.11249999999999999</v>
      </c>
      <c r="G4" s="9">
        <v>0.2</v>
      </c>
      <c r="H4" s="9">
        <v>0.1</v>
      </c>
      <c r="I4" s="9">
        <v>0.13</v>
      </c>
      <c r="J4" s="10">
        <f t="shared" si="1"/>
        <v>9.3600000000000017E-2</v>
      </c>
      <c r="K4" s="9">
        <v>0.1</v>
      </c>
      <c r="L4" s="7">
        <v>0.2</v>
      </c>
      <c r="M4" s="23">
        <v>0.2</v>
      </c>
      <c r="N4" s="23">
        <v>0.3</v>
      </c>
      <c r="O4" s="23">
        <v>0.1</v>
      </c>
      <c r="P4" s="23">
        <v>0.2</v>
      </c>
      <c r="Q4" s="23">
        <v>0.4</v>
      </c>
    </row>
    <row r="5" spans="1:17" ht="15.75" customHeight="1" x14ac:dyDescent="0.15">
      <c r="A5" s="7" t="s">
        <v>20</v>
      </c>
      <c r="B5" s="7">
        <v>4</v>
      </c>
      <c r="C5" s="7" t="s">
        <v>22</v>
      </c>
      <c r="D5" s="8">
        <v>7.4999999999999997E-2</v>
      </c>
      <c r="E5" s="7">
        <v>1.6</v>
      </c>
      <c r="F5" s="8">
        <f t="shared" si="0"/>
        <v>0.12</v>
      </c>
      <c r="G5" s="9">
        <v>0.2</v>
      </c>
      <c r="H5" s="9">
        <v>0.1</v>
      </c>
      <c r="I5" s="9">
        <v>0.16</v>
      </c>
      <c r="J5" s="10">
        <f t="shared" si="1"/>
        <v>0.11520000000000001</v>
      </c>
      <c r="K5" s="9">
        <v>0.09</v>
      </c>
      <c r="L5" s="7">
        <v>0.2</v>
      </c>
      <c r="M5" s="23">
        <v>0.3</v>
      </c>
      <c r="N5" s="23">
        <v>0.2</v>
      </c>
      <c r="O5" s="23">
        <v>0.2</v>
      </c>
      <c r="P5" s="23">
        <v>0.1</v>
      </c>
      <c r="Q5" s="23">
        <v>0.3</v>
      </c>
    </row>
    <row r="6" spans="1:17" ht="15.75" customHeight="1" x14ac:dyDescent="0.15">
      <c r="A6" s="11" t="s">
        <v>23</v>
      </c>
      <c r="B6" s="11">
        <v>5</v>
      </c>
      <c r="C6" s="11" t="s">
        <v>24</v>
      </c>
      <c r="D6" s="12">
        <v>0.1</v>
      </c>
      <c r="E6" s="11">
        <v>1</v>
      </c>
      <c r="F6" s="12">
        <f t="shared" si="0"/>
        <v>0.1</v>
      </c>
      <c r="G6" s="13">
        <v>0.14000000000000001</v>
      </c>
      <c r="H6" s="12">
        <v>6.8999999999999999E-3</v>
      </c>
      <c r="I6" s="12">
        <v>0.23949999999999999</v>
      </c>
      <c r="J6" s="14">
        <f t="shared" si="1"/>
        <v>0.20454880699999997</v>
      </c>
      <c r="K6" s="12">
        <v>0.17419999999999999</v>
      </c>
      <c r="L6" s="11">
        <v>0.89</v>
      </c>
      <c r="M6" s="23">
        <v>0.4</v>
      </c>
      <c r="N6" s="23">
        <v>0.2</v>
      </c>
      <c r="O6" s="23">
        <v>0.2</v>
      </c>
      <c r="P6" s="23">
        <v>0.3</v>
      </c>
      <c r="Q6" s="23">
        <v>0.1</v>
      </c>
    </row>
    <row r="7" spans="1:17" ht="15.75" customHeight="1" x14ac:dyDescent="0.15">
      <c r="A7" s="11" t="s">
        <v>23</v>
      </c>
      <c r="B7" s="11">
        <v>6</v>
      </c>
      <c r="C7" s="11" t="s">
        <v>25</v>
      </c>
      <c r="D7" s="12">
        <v>0.1</v>
      </c>
      <c r="E7" s="11">
        <v>1</v>
      </c>
      <c r="F7" s="12">
        <f t="shared" si="0"/>
        <v>0.1</v>
      </c>
      <c r="G7" s="13">
        <v>0.14000000000000001</v>
      </c>
      <c r="H7" s="12">
        <v>4.0000000000000001E-3</v>
      </c>
      <c r="I7" s="12">
        <v>0.24829999999999999</v>
      </c>
      <c r="J7" s="14">
        <f t="shared" si="1"/>
        <v>0.21268384799999998</v>
      </c>
      <c r="K7" s="12">
        <v>0.16159999999999999</v>
      </c>
      <c r="L7" s="11">
        <v>0.8</v>
      </c>
      <c r="M7" s="23">
        <v>0.5</v>
      </c>
      <c r="N7" s="23">
        <v>0.3</v>
      </c>
      <c r="O7" s="23">
        <v>0.1</v>
      </c>
      <c r="P7" s="23">
        <v>0.4</v>
      </c>
      <c r="Q7" s="23">
        <v>0.2</v>
      </c>
    </row>
    <row r="8" spans="1:17" ht="15.75" customHeight="1" x14ac:dyDescent="0.15">
      <c r="A8" s="11" t="s">
        <v>23</v>
      </c>
      <c r="B8" s="11">
        <v>7</v>
      </c>
      <c r="C8" s="11" t="s">
        <v>26</v>
      </c>
      <c r="D8" s="12">
        <v>0.1</v>
      </c>
      <c r="E8" s="11">
        <v>1</v>
      </c>
      <c r="F8" s="12">
        <f t="shared" si="0"/>
        <v>0.1</v>
      </c>
      <c r="G8" s="13">
        <v>0.14000000000000001</v>
      </c>
      <c r="H8" s="12">
        <v>7.1999999999999998E-3</v>
      </c>
      <c r="I8" s="12">
        <v>0.20200000000000001</v>
      </c>
      <c r="J8" s="14">
        <f t="shared" si="1"/>
        <v>0.17246921600000001</v>
      </c>
      <c r="K8" s="12">
        <v>0.17369999999999999</v>
      </c>
      <c r="L8" s="11">
        <v>0.87</v>
      </c>
      <c r="M8" s="23">
        <v>0.5</v>
      </c>
      <c r="N8" s="23">
        <v>0.4</v>
      </c>
      <c r="O8" s="23">
        <v>0.1</v>
      </c>
      <c r="P8" s="23">
        <v>0.4</v>
      </c>
      <c r="Q8" s="23">
        <v>0.3</v>
      </c>
    </row>
    <row r="9" spans="1:17" ht="15.75" customHeight="1" x14ac:dyDescent="0.15">
      <c r="A9" s="11" t="s">
        <v>27</v>
      </c>
      <c r="B9" s="11">
        <v>8</v>
      </c>
      <c r="C9" s="11" t="s">
        <v>28</v>
      </c>
      <c r="D9" s="12">
        <v>0.1</v>
      </c>
      <c r="E9" s="11">
        <v>2</v>
      </c>
      <c r="F9" s="12">
        <f t="shared" si="0"/>
        <v>0.2</v>
      </c>
      <c r="G9" s="13">
        <v>0.25</v>
      </c>
      <c r="H9" s="13">
        <v>0.02</v>
      </c>
      <c r="I9" s="12">
        <v>0.2</v>
      </c>
      <c r="J9" s="14">
        <f t="shared" si="1"/>
        <v>0.14700000000000002</v>
      </c>
      <c r="K9" s="12">
        <v>0.15</v>
      </c>
      <c r="L9" s="11">
        <v>6.2E-2</v>
      </c>
      <c r="M9" s="23">
        <v>0</v>
      </c>
      <c r="N9" s="23">
        <v>0</v>
      </c>
      <c r="O9" s="23">
        <v>0</v>
      </c>
      <c r="P9" s="23">
        <v>-0.1</v>
      </c>
      <c r="Q9" s="23">
        <v>0</v>
      </c>
    </row>
    <row r="10" spans="1:17" ht="15.75" customHeight="1" x14ac:dyDescent="0.15">
      <c r="A10" s="2" t="s">
        <v>27</v>
      </c>
      <c r="B10" s="2">
        <v>9</v>
      </c>
      <c r="C10" s="2" t="s">
        <v>29</v>
      </c>
      <c r="D10" s="3">
        <v>0.1</v>
      </c>
      <c r="E10" s="2">
        <v>2</v>
      </c>
      <c r="F10" s="3">
        <f t="shared" si="0"/>
        <v>0.2</v>
      </c>
      <c r="G10" s="4">
        <v>0.15</v>
      </c>
      <c r="H10" s="4">
        <v>0.02</v>
      </c>
      <c r="I10" s="5">
        <v>0.12</v>
      </c>
      <c r="J10" s="5">
        <f t="shared" si="1"/>
        <v>9.9959999999999993E-2</v>
      </c>
      <c r="K10" s="5">
        <v>0.12</v>
      </c>
      <c r="L10" s="6">
        <v>0.2</v>
      </c>
      <c r="M10" s="23">
        <v>0.3</v>
      </c>
      <c r="N10" s="23">
        <v>-0.2</v>
      </c>
      <c r="O10" s="23">
        <v>0.1</v>
      </c>
      <c r="P10" s="23">
        <v>0.3</v>
      </c>
      <c r="Q10" s="23">
        <v>0</v>
      </c>
    </row>
    <row r="11" spans="1:17" ht="15.75" customHeight="1" x14ac:dyDescent="0.15">
      <c r="A11" s="2" t="s">
        <v>30</v>
      </c>
      <c r="B11" s="2">
        <v>10</v>
      </c>
      <c r="C11" s="2" t="s">
        <v>31</v>
      </c>
      <c r="D11" s="3">
        <v>0.2</v>
      </c>
      <c r="E11" s="2">
        <v>2</v>
      </c>
      <c r="F11" s="3">
        <f t="shared" si="0"/>
        <v>0.4</v>
      </c>
      <c r="G11" s="4">
        <v>0.3</v>
      </c>
      <c r="H11" s="4">
        <v>0.04</v>
      </c>
      <c r="I11" s="4">
        <v>0.15</v>
      </c>
      <c r="J11" s="5">
        <f t="shared" si="1"/>
        <v>0.10079999999999999</v>
      </c>
      <c r="K11" s="4">
        <v>0.12</v>
      </c>
      <c r="L11" s="2">
        <v>-0.3</v>
      </c>
      <c r="M11" s="23">
        <v>0</v>
      </c>
      <c r="N11" s="23">
        <v>0.3</v>
      </c>
      <c r="O11" s="23">
        <v>0</v>
      </c>
      <c r="P11" s="23">
        <v>0.2</v>
      </c>
      <c r="Q11" s="23">
        <v>0.4</v>
      </c>
    </row>
    <row r="12" spans="1:17" ht="15.75" customHeight="1" x14ac:dyDescent="0.15">
      <c r="A12" s="15" t="s">
        <v>32</v>
      </c>
      <c r="B12" s="15"/>
      <c r="C12" s="15"/>
      <c r="D12" s="16">
        <f>SUM(D2:D11)</f>
        <v>1</v>
      </c>
      <c r="E12" s="15"/>
      <c r="F12" s="16">
        <f>SUM(F2:F11)</f>
        <v>1.5949999999999998</v>
      </c>
      <c r="G12" s="15"/>
      <c r="H12" s="15"/>
      <c r="I12" s="15"/>
      <c r="J12" s="16">
        <f>SUMPRODUCT(D2:D11,J2:J11)</f>
        <v>0.12974618710000002</v>
      </c>
      <c r="K12" s="15"/>
      <c r="L12" s="17">
        <f>SUMPRODUCT(D2:D11,L2:L11)</f>
        <v>0.26720000000000005</v>
      </c>
      <c r="M12" s="15"/>
      <c r="N12" s="15"/>
      <c r="O12" s="15"/>
      <c r="P12" s="15"/>
      <c r="Q12" s="1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1"/>
  <sheetViews>
    <sheetView workbookViewId="0"/>
  </sheetViews>
  <sheetFormatPr baseColWidth="10" defaultColWidth="12.6640625" defaultRowHeight="15.75" customHeight="1" x14ac:dyDescent="0.15"/>
  <cols>
    <col min="1" max="1" width="14.1640625" customWidth="1"/>
    <col min="2" max="2" width="42.33203125" customWidth="1"/>
  </cols>
  <sheetData>
    <row r="1" spans="1:2" ht="15.75" customHeight="1" x14ac:dyDescent="0.15">
      <c r="A1" s="18" t="s">
        <v>0</v>
      </c>
      <c r="B1" s="18" t="s">
        <v>33</v>
      </c>
    </row>
    <row r="2" spans="1:2" ht="15.75" customHeight="1" x14ac:dyDescent="0.15">
      <c r="A2" s="18" t="s">
        <v>17</v>
      </c>
    </row>
    <row r="3" spans="1:2" ht="15.75" customHeight="1" x14ac:dyDescent="0.15">
      <c r="A3" s="18" t="s">
        <v>17</v>
      </c>
    </row>
    <row r="4" spans="1:2" ht="15.75" customHeight="1" x14ac:dyDescent="0.15">
      <c r="A4" s="18" t="s">
        <v>20</v>
      </c>
      <c r="B4" s="19" t="s">
        <v>34</v>
      </c>
    </row>
    <row r="5" spans="1:2" ht="15.75" customHeight="1" x14ac:dyDescent="0.15">
      <c r="A5" s="18" t="s">
        <v>20</v>
      </c>
    </row>
    <row r="6" spans="1:2" ht="15.75" customHeight="1" x14ac:dyDescent="0.15">
      <c r="A6" s="18" t="s">
        <v>23</v>
      </c>
    </row>
    <row r="7" spans="1:2" ht="15.75" customHeight="1" x14ac:dyDescent="0.15">
      <c r="A7" s="18" t="s">
        <v>23</v>
      </c>
    </row>
    <row r="8" spans="1:2" ht="15.75" customHeight="1" x14ac:dyDescent="0.15">
      <c r="A8" s="18" t="s">
        <v>23</v>
      </c>
    </row>
    <row r="9" spans="1:2" ht="15.75" customHeight="1" x14ac:dyDescent="0.15">
      <c r="A9" s="18" t="s">
        <v>35</v>
      </c>
    </row>
    <row r="10" spans="1:2" ht="15.75" customHeight="1" x14ac:dyDescent="0.15">
      <c r="A10" s="18" t="s">
        <v>36</v>
      </c>
    </row>
    <row r="11" spans="1:2" ht="15.75" customHeight="1" x14ac:dyDescent="0.15">
      <c r="A11" s="18" t="s">
        <v>30</v>
      </c>
    </row>
  </sheetData>
  <hyperlinks>
    <hyperlink ref="B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4"/>
  <sheetViews>
    <sheetView workbookViewId="0"/>
  </sheetViews>
  <sheetFormatPr baseColWidth="10" defaultColWidth="12.6640625" defaultRowHeight="15.75" customHeight="1" x14ac:dyDescent="0.15"/>
  <cols>
    <col min="1" max="1" width="22.33203125" customWidth="1"/>
    <col min="2" max="8" width="10.83203125" customWidth="1"/>
  </cols>
  <sheetData>
    <row r="1" spans="1:11" ht="15.75" customHeight="1" x14ac:dyDescent="0.15">
      <c r="A1" s="18" t="s">
        <v>37</v>
      </c>
      <c r="B1" s="18" t="s">
        <v>38</v>
      </c>
      <c r="C1" s="18" t="s">
        <v>39</v>
      </c>
      <c r="D1" s="18" t="s">
        <v>40</v>
      </c>
      <c r="E1" s="18" t="s">
        <v>41</v>
      </c>
      <c r="F1" s="18" t="s">
        <v>42</v>
      </c>
      <c r="G1" s="18" t="s">
        <v>43</v>
      </c>
      <c r="H1" s="18" t="s">
        <v>10</v>
      </c>
      <c r="I1" s="18" t="s">
        <v>11</v>
      </c>
      <c r="J1" s="18" t="s">
        <v>44</v>
      </c>
      <c r="K1" s="18" t="s">
        <v>6</v>
      </c>
    </row>
    <row r="2" spans="1:11" ht="15.75" customHeight="1" x14ac:dyDescent="0.15">
      <c r="A2" s="18" t="s">
        <v>45</v>
      </c>
      <c r="B2" s="20">
        <v>0.1153</v>
      </c>
      <c r="C2" s="20">
        <v>0.70499999999999996</v>
      </c>
      <c r="D2" s="18">
        <v>0</v>
      </c>
      <c r="E2" s="18">
        <v>0</v>
      </c>
      <c r="F2" s="20">
        <v>0.17960000000000001</v>
      </c>
      <c r="G2" s="20">
        <v>0.23949999999999999</v>
      </c>
      <c r="H2" s="20">
        <v>0.17419999999999999</v>
      </c>
      <c r="I2" s="18">
        <v>0.89</v>
      </c>
      <c r="J2" s="20">
        <v>6.8999999999999999E-3</v>
      </c>
      <c r="K2" s="21">
        <v>0.14000000000000001</v>
      </c>
    </row>
    <row r="3" spans="1:11" ht="15.75" customHeight="1" x14ac:dyDescent="0.15">
      <c r="A3" s="18" t="s">
        <v>46</v>
      </c>
      <c r="B3" s="20">
        <v>6.0400000000000002E-2</v>
      </c>
      <c r="C3" s="20">
        <v>0.26269999999999999</v>
      </c>
      <c r="D3" s="20">
        <v>0.64849999999999997</v>
      </c>
      <c r="E3" s="18">
        <v>0</v>
      </c>
      <c r="F3" s="20">
        <v>2.4400000000000002E-2</v>
      </c>
      <c r="G3" s="20">
        <v>0.24829999999999999</v>
      </c>
      <c r="H3" s="20">
        <v>0.16159999999999999</v>
      </c>
      <c r="I3" s="18">
        <v>0.8</v>
      </c>
      <c r="J3" s="20">
        <v>4.0000000000000001E-3</v>
      </c>
      <c r="K3" s="21">
        <v>0.14000000000000001</v>
      </c>
    </row>
    <row r="4" spans="1:11" ht="15.75" customHeight="1" x14ac:dyDescent="0.15">
      <c r="A4" s="18" t="s">
        <v>47</v>
      </c>
      <c r="B4" s="20">
        <v>0.2379</v>
      </c>
      <c r="C4" s="20">
        <v>1.47E-2</v>
      </c>
      <c r="D4" s="20">
        <v>0.71779999999999999</v>
      </c>
      <c r="E4" s="18">
        <v>0</v>
      </c>
      <c r="F4" s="20">
        <v>1.89E-2</v>
      </c>
      <c r="G4" s="20">
        <v>0.20200000000000001</v>
      </c>
      <c r="H4" s="20">
        <v>0.17369999999999999</v>
      </c>
      <c r="I4" s="18">
        <v>0.87</v>
      </c>
      <c r="J4" s="20">
        <v>7.1999999999999998E-3</v>
      </c>
      <c r="K4" s="21">
        <v>0.14000000000000001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6"/>
  <sheetViews>
    <sheetView workbookViewId="0"/>
  </sheetViews>
  <sheetFormatPr baseColWidth="10" defaultColWidth="12.6640625" defaultRowHeight="15.75" customHeight="1" x14ac:dyDescent="0.15"/>
  <sheetData>
    <row r="1" spans="1:6" ht="15.75" customHeight="1" x14ac:dyDescent="0.15">
      <c r="B1" s="18" t="s">
        <v>12</v>
      </c>
      <c r="C1" s="18" t="s">
        <v>14</v>
      </c>
      <c r="D1" s="18" t="s">
        <v>13</v>
      </c>
      <c r="E1" s="18" t="s">
        <v>16</v>
      </c>
      <c r="F1" s="18" t="s">
        <v>15</v>
      </c>
    </row>
    <row r="2" spans="1:6" ht="15.75" customHeight="1" x14ac:dyDescent="0.15">
      <c r="A2" s="18" t="s">
        <v>12</v>
      </c>
      <c r="B2" s="18">
        <v>1</v>
      </c>
      <c r="C2" s="18">
        <v>0.2</v>
      </c>
      <c r="D2" s="18">
        <v>-0.4</v>
      </c>
      <c r="E2" s="18">
        <v>-0.2</v>
      </c>
      <c r="F2" s="18">
        <v>-0.3</v>
      </c>
    </row>
    <row r="3" spans="1:6" ht="15.75" customHeight="1" x14ac:dyDescent="0.15">
      <c r="A3" s="18" t="s">
        <v>14</v>
      </c>
      <c r="B3" s="18">
        <v>0.2</v>
      </c>
      <c r="C3" s="18">
        <v>1</v>
      </c>
      <c r="D3" s="18">
        <v>0.3</v>
      </c>
      <c r="E3" s="18">
        <v>0.1</v>
      </c>
      <c r="F3" s="18">
        <v>0.5</v>
      </c>
    </row>
    <row r="4" spans="1:6" ht="15.75" customHeight="1" x14ac:dyDescent="0.15">
      <c r="A4" s="18" t="s">
        <v>13</v>
      </c>
      <c r="B4" s="18">
        <v>-0.4</v>
      </c>
      <c r="C4" s="18">
        <v>0.3</v>
      </c>
      <c r="D4" s="18">
        <v>1</v>
      </c>
      <c r="E4" s="18">
        <v>0.6</v>
      </c>
      <c r="F4" s="18">
        <v>0.1</v>
      </c>
    </row>
    <row r="5" spans="1:6" ht="15.75" customHeight="1" x14ac:dyDescent="0.15">
      <c r="A5" s="18" t="s">
        <v>16</v>
      </c>
      <c r="B5" s="18">
        <v>-0.2</v>
      </c>
      <c r="C5" s="18">
        <v>0.1</v>
      </c>
      <c r="D5" s="18">
        <v>0.6</v>
      </c>
      <c r="E5" s="18">
        <v>1</v>
      </c>
      <c r="F5" s="18">
        <v>0.2</v>
      </c>
    </row>
    <row r="6" spans="1:6" ht="15.75" customHeight="1" x14ac:dyDescent="0.15">
      <c r="A6" s="18" t="s">
        <v>15</v>
      </c>
      <c r="B6" s="18">
        <v>-0.3</v>
      </c>
      <c r="C6" s="18">
        <v>0.5</v>
      </c>
      <c r="D6" s="18">
        <v>0.1</v>
      </c>
      <c r="E6" s="18">
        <v>0.2</v>
      </c>
      <c r="F6" s="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fund_assets</vt:lpstr>
      <vt:lpstr>Links</vt:lpstr>
      <vt:lpstr>long_only_pms</vt:lpstr>
      <vt:lpstr>Factor_Correlation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Pratyusa Tripathy</cp:lastModifiedBy>
  <dcterms:modified xsi:type="dcterms:W3CDTF">2025-09-08T19:37:06Z</dcterms:modified>
</cp:coreProperties>
</file>