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avik\Downloads\"/>
    </mc:Choice>
  </mc:AlternateContent>
  <xr:revisionPtr revIDLastSave="0" documentId="13_ncr:1_{7514BD51-61D0-4BF9-B011-67C171D5F71F}" xr6:coauthVersionLast="45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реклама" sheetId="1" r:id="rId1"/>
    <sheet name="DASHBOARD" sheetId="2" r:id="rId2"/>
    <sheet name="Лист2" sheetId="3" r:id="rId3"/>
  </sheets>
  <definedNames>
    <definedName name="_xlnm._FilterDatabase" localSheetId="0" hidden="1">реклама!$A$1:$G$37</definedName>
    <definedName name="ВстроеннаяВременнаяШкала_Дата">#N/A</definedName>
    <definedName name="Срез_Кампания">#N/A</definedName>
    <definedName name="Срез_Подрядчик">#N/A</definedName>
  </definedNames>
  <calcPr calcId="191029"/>
  <pivotCaches>
    <pivotCache cacheId="58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2" l="1"/>
  <c r="L4" i="2"/>
  <c r="K4" i="2"/>
  <c r="J4" i="2"/>
  <c r="H4" i="2"/>
  <c r="G4" i="2"/>
  <c r="E4" i="2"/>
</calcChain>
</file>

<file path=xl/sharedStrings.xml><?xml version="1.0" encoding="utf-8"?>
<sst xmlns="http://schemas.openxmlformats.org/spreadsheetml/2006/main" count="153" uniqueCount="45">
  <si>
    <t>Дата</t>
  </si>
  <si>
    <t>Подрядчик</t>
  </si>
  <si>
    <t>Кампания</t>
  </si>
  <si>
    <t>Факт расхода</t>
  </si>
  <si>
    <t>Переходов</t>
  </si>
  <si>
    <t>Лидов</t>
  </si>
  <si>
    <t>Заказов</t>
  </si>
  <si>
    <t>Веб-магия</t>
  </si>
  <si>
    <t>РСЯ</t>
  </si>
  <si>
    <t>Поиск</t>
  </si>
  <si>
    <t>Директ-про</t>
  </si>
  <si>
    <t>ВК</t>
  </si>
  <si>
    <t>Google КМС</t>
  </si>
  <si>
    <t>Названия строк</t>
  </si>
  <si>
    <t>Общий итог</t>
  </si>
  <si>
    <t>Сумма по полю Заказов</t>
  </si>
  <si>
    <t>Сумма по полю Лидов</t>
  </si>
  <si>
    <t>Сумма по полю Факт расхода</t>
  </si>
  <si>
    <t xml:space="preserve"> </t>
  </si>
  <si>
    <t>июл</t>
  </si>
  <si>
    <t>23.июл</t>
  </si>
  <si>
    <t>30.июл</t>
  </si>
  <si>
    <t>авг</t>
  </si>
  <si>
    <t>06.авг</t>
  </si>
  <si>
    <t>13.авг</t>
  </si>
  <si>
    <t>20.авг</t>
  </si>
  <si>
    <t>27.авг</t>
  </si>
  <si>
    <t>сен</t>
  </si>
  <si>
    <t>03.сен</t>
  </si>
  <si>
    <t>10.сен</t>
  </si>
  <si>
    <t>17.сен</t>
  </si>
  <si>
    <t>24.сен</t>
  </si>
  <si>
    <t>Ср. цена клика</t>
  </si>
  <si>
    <t>Ср. цена лида</t>
  </si>
  <si>
    <t>Сумма по полю Ср. цена клика</t>
  </si>
  <si>
    <t>Средняя цена клика</t>
  </si>
  <si>
    <t xml:space="preserve">Конверсия в лид </t>
  </si>
  <si>
    <t xml:space="preserve">Лидов </t>
  </si>
  <si>
    <t xml:space="preserve">Переходов </t>
  </si>
  <si>
    <t>Потрачено</t>
  </si>
  <si>
    <t>Сумма по полю Поле2</t>
  </si>
  <si>
    <t>Отчет по рекламе</t>
  </si>
  <si>
    <t>Израсходовано</t>
  </si>
  <si>
    <t>Конверсия</t>
  </si>
  <si>
    <t xml:space="preserve">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</si>
</sst>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₽&quot;_-;\-* #,##0.00\ &quot;₽&quot;_-;_-* &quot;-&quot;??\ &quot;₽&quot;_-;_-@_-"/>
    <numFmt numFmtId="164" formatCode="d\ mmmm"/>
    <numFmt numFmtId="165" formatCode="0.0%"/>
    <numFmt numFmtId="174" formatCode="#,##0.00\ &quot;₽&quot;"/>
  </numFmts>
  <fonts count="13" x14ac:knownFonts="1">
    <font>
      <sz val="10"/>
      <color rgb="FF000000"/>
      <name val="Arial"/>
    </font>
    <font>
      <sz val="10"/>
      <color rgb="FFFFFFFF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b/>
      <sz val="30"/>
      <color rgb="FF000000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8"/>
      <color rgb="FF000000"/>
      <name val="Calibri"/>
      <family val="2"/>
      <charset val="204"/>
      <scheme val="minor"/>
    </font>
    <font>
      <sz val="18"/>
      <color theme="0"/>
      <name val="Calibri"/>
      <family val="2"/>
      <charset val="204"/>
      <scheme val="minor"/>
    </font>
    <font>
      <b/>
      <sz val="18"/>
      <color theme="0"/>
      <name val="Calibri"/>
      <family val="2"/>
      <charset val="204"/>
      <scheme val="minor"/>
    </font>
    <font>
      <b/>
      <sz val="30"/>
      <color theme="4" tint="-0.249977111117893"/>
      <name val="Calibri"/>
      <family val="2"/>
      <charset val="204"/>
      <scheme val="minor"/>
    </font>
    <font>
      <sz val="10"/>
      <color theme="4" tint="-0.249977111117893"/>
      <name val="Calibri"/>
      <family val="2"/>
      <charset val="204"/>
      <scheme val="minor"/>
    </font>
    <font>
      <sz val="18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5CAC97"/>
        <bgColor indexed="64"/>
      </patternFill>
    </fill>
    <fill>
      <patternFill patternType="solid">
        <fgColor rgb="FF715373"/>
        <bgColor indexed="64"/>
      </patternFill>
    </fill>
    <fill>
      <patternFill patternType="solid">
        <fgColor rgb="FF5B9BD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59">
    <xf numFmtId="0" fontId="0" fillId="0" borderId="0" xfId="0" applyFont="1" applyAlignment="1"/>
    <xf numFmtId="0" fontId="2" fillId="0" borderId="0" xfId="0" applyFont="1" applyAlignment="1">
      <alignment horizontal="right"/>
    </xf>
    <xf numFmtId="164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/>
    <xf numFmtId="0" fontId="3" fillId="3" borderId="1" xfId="0" applyFont="1" applyFill="1" applyBorder="1" applyAlignment="1">
      <alignment horizontal="right"/>
    </xf>
    <xf numFmtId="164" fontId="3" fillId="3" borderId="1" xfId="0" applyNumberFormat="1" applyFont="1" applyFill="1" applyBorder="1" applyAlignment="1"/>
    <xf numFmtId="0" fontId="0" fillId="3" borderId="1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right" vertical="top"/>
    </xf>
    <xf numFmtId="0" fontId="3" fillId="0" borderId="1" xfId="0" applyFont="1" applyBorder="1" applyAlignment="1"/>
    <xf numFmtId="0" fontId="3" fillId="0" borderId="1" xfId="0" applyFont="1" applyBorder="1" applyAlignment="1">
      <alignment horizontal="right"/>
    </xf>
    <xf numFmtId="0" fontId="0" fillId="3" borderId="1" xfId="0" applyFont="1" applyFill="1" applyBorder="1" applyAlignment="1"/>
    <xf numFmtId="0" fontId="4" fillId="3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/>
    <xf numFmtId="0" fontId="0" fillId="0" borderId="0" xfId="0" applyFont="1" applyBorder="1" applyAlignment="1"/>
    <xf numFmtId="0" fontId="2" fillId="0" borderId="0" xfId="0" applyFont="1" applyFill="1" applyBorder="1"/>
    <xf numFmtId="0" fontId="0" fillId="0" borderId="0" xfId="0" applyFont="1" applyFill="1" applyBorder="1" applyAlignment="1"/>
    <xf numFmtId="164" fontId="3" fillId="3" borderId="2" xfId="0" applyNumberFormat="1" applyFont="1" applyFill="1" applyBorder="1" applyAlignment="1">
      <alignment horizontal="right" vertical="center"/>
    </xf>
    <xf numFmtId="0" fontId="3" fillId="3" borderId="2" xfId="0" applyFont="1" applyFill="1" applyBorder="1" applyAlignment="1"/>
    <xf numFmtId="3" fontId="0" fillId="3" borderId="2" xfId="0" applyNumberFormat="1" applyFont="1" applyFill="1" applyBorder="1" applyAlignment="1">
      <alignment horizontal="right"/>
    </xf>
    <xf numFmtId="0" fontId="3" fillId="3" borderId="2" xfId="0" applyFont="1" applyFill="1" applyBorder="1" applyAlignment="1">
      <alignment horizontal="right"/>
    </xf>
    <xf numFmtId="0" fontId="1" fillId="2" borderId="0" xfId="0" applyFont="1" applyFill="1" applyBorder="1" applyAlignment="1"/>
    <xf numFmtId="164" fontId="3" fillId="3" borderId="3" xfId="0" applyNumberFormat="1" applyFont="1" applyFill="1" applyBorder="1" applyAlignment="1"/>
    <xf numFmtId="0" fontId="3" fillId="3" borderId="3" xfId="0" applyFont="1" applyFill="1" applyBorder="1" applyAlignment="1"/>
    <xf numFmtId="0" fontId="2" fillId="0" borderId="3" xfId="0" applyFont="1" applyBorder="1" applyAlignment="1">
      <alignment horizontal="right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0" borderId="0" xfId="0" applyFont="1" applyAlignment="1">
      <alignment horizontal="left" indent="1"/>
    </xf>
    <xf numFmtId="164" fontId="0" fillId="0" borderId="0" xfId="0" applyNumberFormat="1" applyFont="1" applyAlignment="1">
      <alignment horizontal="left" indent="1"/>
    </xf>
    <xf numFmtId="2" fontId="0" fillId="0" borderId="0" xfId="0" applyNumberFormat="1" applyFont="1" applyAlignment="1"/>
    <xf numFmtId="165" fontId="0" fillId="0" borderId="0" xfId="0" applyNumberFormat="1" applyFont="1" applyAlignment="1"/>
    <xf numFmtId="174" fontId="0" fillId="0" borderId="0" xfId="0" applyNumberFormat="1" applyFont="1" applyAlignment="1"/>
    <xf numFmtId="44" fontId="0" fillId="0" borderId="0" xfId="0" applyNumberFormat="1" applyFont="1" applyAlignment="1"/>
    <xf numFmtId="0" fontId="6" fillId="0" borderId="0" xfId="0" applyFont="1" applyAlignment="1"/>
    <xf numFmtId="0" fontId="5" fillId="0" borderId="0" xfId="0" applyFont="1" applyFill="1" applyAlignment="1"/>
    <xf numFmtId="0" fontId="6" fillId="0" borderId="0" xfId="0" applyFont="1" applyFill="1" applyAlignment="1"/>
    <xf numFmtId="0" fontId="7" fillId="0" borderId="0" xfId="0" applyFont="1" applyFill="1" applyAlignment="1"/>
    <xf numFmtId="0" fontId="10" fillId="0" borderId="0" xfId="0" applyFont="1" applyFill="1" applyAlignment="1"/>
    <xf numFmtId="0" fontId="11" fillId="0" borderId="0" xfId="0" applyFont="1" applyFill="1" applyAlignment="1"/>
    <xf numFmtId="2" fontId="8" fillId="0" borderId="0" xfId="0" applyNumberFormat="1" applyFont="1" applyFill="1" applyAlignment="1">
      <alignment horizontal="center"/>
    </xf>
    <xf numFmtId="2" fontId="9" fillId="4" borderId="0" xfId="0" applyNumberFormat="1" applyFont="1" applyFill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8" fillId="5" borderId="0" xfId="0" applyFont="1" applyFill="1" applyBorder="1" applyAlignment="1">
      <alignment horizontal="center"/>
    </xf>
    <xf numFmtId="2" fontId="9" fillId="5" borderId="0" xfId="0" applyNumberFormat="1" applyFont="1" applyFill="1" applyAlignment="1">
      <alignment horizontal="center"/>
    </xf>
    <xf numFmtId="0" fontId="8" fillId="6" borderId="0" xfId="0" applyFont="1" applyFill="1" applyBorder="1" applyAlignment="1">
      <alignment horizontal="center"/>
    </xf>
    <xf numFmtId="165" fontId="8" fillId="6" borderId="0" xfId="0" applyNumberFormat="1" applyFont="1" applyFill="1" applyBorder="1" applyAlignment="1">
      <alignment horizontal="center"/>
    </xf>
    <xf numFmtId="2" fontId="9" fillId="6" borderId="0" xfId="0" applyNumberFormat="1" applyFont="1" applyFill="1" applyAlignment="1">
      <alignment horizontal="center"/>
    </xf>
    <xf numFmtId="2" fontId="9" fillId="6" borderId="0" xfId="1" applyNumberFormat="1" applyFont="1" applyFill="1" applyAlignment="1">
      <alignment horizontal="center"/>
    </xf>
    <xf numFmtId="165" fontId="9" fillId="6" borderId="0" xfId="2" applyNumberFormat="1" applyFont="1" applyFill="1" applyAlignment="1">
      <alignment horizontal="center"/>
    </xf>
    <xf numFmtId="2" fontId="9" fillId="7" borderId="0" xfId="0" applyNumberFormat="1" applyFont="1" applyFill="1" applyAlignment="1">
      <alignment horizontal="center"/>
    </xf>
    <xf numFmtId="0" fontId="8" fillId="7" borderId="0" xfId="0" applyFont="1" applyFill="1" applyBorder="1" applyAlignment="1">
      <alignment horizontal="center"/>
    </xf>
    <xf numFmtId="2" fontId="8" fillId="7" borderId="0" xfId="0" applyNumberFormat="1" applyFont="1" applyFill="1" applyBorder="1" applyAlignment="1">
      <alignment horizontal="center"/>
    </xf>
    <xf numFmtId="0" fontId="12" fillId="0" borderId="0" xfId="0" applyFont="1" applyFill="1" applyAlignment="1"/>
    <xf numFmtId="0" fontId="7" fillId="0" borderId="0" xfId="0" applyFont="1" applyAlignment="1">
      <alignment horizontal="center"/>
    </xf>
    <xf numFmtId="0" fontId="7" fillId="0" borderId="0" xfId="0" applyFont="1" applyFill="1" applyAlignment="1">
      <alignment horizontal="left"/>
    </xf>
    <xf numFmtId="0" fontId="12" fillId="0" borderId="0" xfId="0" applyFont="1" applyAlignment="1">
      <alignment vertical="center" readingOrder="1"/>
    </xf>
  </cellXfs>
  <cellStyles count="3">
    <cellStyle name="Денежный" xfId="1" builtinId="4"/>
    <cellStyle name="Обычный" xfId="0" builtinId="0"/>
    <cellStyle name="Процентный" xfId="2" builtinId="5"/>
  </cellStyles>
  <dxfs count="7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0.0%"/>
    </dxf>
    <dxf>
      <numFmt numFmtId="165" formatCode="0.0%"/>
    </dxf>
    <dxf>
      <numFmt numFmtId="19" formatCode="dd/mm/yyyy"/>
    </dxf>
    <dxf>
      <numFmt numFmtId="174" formatCode="#,##0.00\ &quot;₽&quot;"/>
    </dxf>
    <dxf>
      <numFmt numFmtId="174" formatCode="#,##0.00\ &quot;₽&quot;"/>
    </dxf>
    <dxf>
      <numFmt numFmtId="34" formatCode="_-* #,##0.00\ &quot;₽&quot;_-;\-* #,##0.00\ &quot;₽&quot;_-;_-* &quot;-&quot;??\ &quot;₽&quot;_-;_-@_-"/>
    </dxf>
    <dxf>
      <numFmt numFmtId="34" formatCode="_-* #,##0.00\ &quot;₽&quot;_-;\-* #,##0.00\ &quot;₽&quot;_-;_-* &quot;-&quot;??\ &quot;₽&quot;_-;_-@_-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0.0%"/>
    </dxf>
    <dxf>
      <numFmt numFmtId="165" formatCode="0.0%"/>
    </dxf>
    <dxf>
      <numFmt numFmtId="19" formatCode="dd/mm/yyyy"/>
    </dxf>
    <dxf>
      <numFmt numFmtId="174" formatCode="#,##0.00\ &quot;₽&quot;"/>
    </dxf>
    <dxf>
      <numFmt numFmtId="174" formatCode="#,##0.00\ &quot;₽&quot;"/>
    </dxf>
    <dxf>
      <numFmt numFmtId="34" formatCode="_-* #,##0.00\ &quot;₽&quot;_-;\-* #,##0.00\ &quot;₽&quot;_-;_-* &quot;-&quot;??\ &quot;₽&quot;_-;_-@_-"/>
    </dxf>
    <dxf>
      <numFmt numFmtId="34" formatCode="_-* #,##0.00\ &quot;₽&quot;_-;\-* #,##0.00\ &quot;₽&quot;_-;_-* &quot;-&quot;??\ &quot;₽&quot;_-;_-@_-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0.0%"/>
    </dxf>
    <dxf>
      <numFmt numFmtId="165" formatCode="0.0%"/>
    </dxf>
    <dxf>
      <numFmt numFmtId="19" formatCode="dd/mm/yyyy"/>
    </dxf>
    <dxf>
      <numFmt numFmtId="174" formatCode="#,##0.00\ &quot;₽&quot;"/>
    </dxf>
    <dxf>
      <numFmt numFmtId="174" formatCode="#,##0.00\ &quot;₽&quot;"/>
    </dxf>
    <dxf>
      <numFmt numFmtId="34" formatCode="_-* #,##0.00\ &quot;₽&quot;_-;\-* #,##0.00\ &quot;₽&quot;_-;_-* &quot;-&quot;??\ &quot;₽&quot;_-;_-@_-"/>
    </dxf>
    <dxf>
      <numFmt numFmtId="34" formatCode="_-* #,##0.00\ &quot;₽&quot;_-;\-* #,##0.00\ &quot;₽&quot;_-;_-* &quot;-&quot;??\ &quot;₽&quot;_-;_-@_-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0.0%"/>
    </dxf>
    <dxf>
      <numFmt numFmtId="165" formatCode="0.0%"/>
    </dxf>
    <dxf>
      <numFmt numFmtId="19" formatCode="dd/mm/yyyy"/>
    </dxf>
    <dxf>
      <numFmt numFmtId="174" formatCode="#,##0.00\ &quot;₽&quot;"/>
    </dxf>
    <dxf>
      <numFmt numFmtId="174" formatCode="#,##0.00\ &quot;₽&quot;"/>
    </dxf>
    <dxf>
      <numFmt numFmtId="34" formatCode="_-* #,##0.00\ &quot;₽&quot;_-;\-* #,##0.00\ &quot;₽&quot;_-;_-* &quot;-&quot;??\ &quot;₽&quot;_-;_-@_-"/>
    </dxf>
    <dxf>
      <numFmt numFmtId="34" formatCode="_-* #,##0.00\ &quot;₽&quot;_-;\-* #,##0.00\ &quot;₽&quot;_-;_-* &quot;-&quot;??\ &quot;₽&quot;_-;_-@_-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0.0%"/>
    </dxf>
    <dxf>
      <numFmt numFmtId="165" formatCode="0.0%"/>
    </dxf>
    <dxf>
      <numFmt numFmtId="19" formatCode="dd/mm/yyyy"/>
    </dxf>
    <dxf>
      <numFmt numFmtId="174" formatCode="#,##0.00\ &quot;₽&quot;"/>
    </dxf>
    <dxf>
      <numFmt numFmtId="174" formatCode="#,##0.00\ &quot;₽&quot;"/>
    </dxf>
    <dxf>
      <numFmt numFmtId="34" formatCode="_-* #,##0.00\ &quot;₽&quot;_-;\-* #,##0.00\ &quot;₽&quot;_-;_-* &quot;-&quot;??\ &quot;₽&quot;_-;_-@_-"/>
    </dxf>
    <dxf>
      <numFmt numFmtId="34" formatCode="_-* #,##0.00\ &quot;₽&quot;_-;\-* #,##0.00\ &quot;₽&quot;_-;_-* &quot;-&quot;??\ &quot;₽&quot;_-;_-@_-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0.0%"/>
    </dxf>
    <dxf>
      <numFmt numFmtId="165" formatCode="0.0%"/>
    </dxf>
    <dxf>
      <numFmt numFmtId="19" formatCode="dd/mm/yyyy"/>
    </dxf>
    <dxf>
      <numFmt numFmtId="174" formatCode="#,##0.00\ &quot;₽&quot;"/>
    </dxf>
    <dxf>
      <numFmt numFmtId="174" formatCode="#,##0.00\ &quot;₽&quot;"/>
    </dxf>
    <dxf>
      <numFmt numFmtId="34" formatCode="_-* #,##0.00\ &quot;₽&quot;_-;\-* #,##0.00\ &quot;₽&quot;_-;_-* &quot;-&quot;??\ &quot;₽&quot;_-;_-@_-"/>
    </dxf>
    <dxf>
      <numFmt numFmtId="34" formatCode="_-* #,##0.00\ &quot;₽&quot;_-;\-* #,##0.00\ &quot;₽&quot;_-;_-* &quot;-&quot;??\ &quot;₽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rgb="FF3C78D8"/>
          <bgColor rgb="FF3C78D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d\ mmmm"/>
      <fill>
        <patternFill patternType="solid">
          <fgColor rgb="FFFFFFFF"/>
          <bgColor rgb="FFFFFFFF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colors>
    <mruColors>
      <color rgb="FF715373"/>
      <color rgb="FF5CAC97"/>
      <color rgb="FF5B9BD5"/>
      <color rgb="FF176B95"/>
      <color rgb="FF951759"/>
      <color rgb="FF268FA0"/>
      <color rgb="FF3A72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[Отчет по рекламе.xlsx]Лист2!Сводная таблица1</c:name>
    <c:fmtId val="3"/>
  </c:pivotSource>
  <c:chart>
    <c:autoTitleDeleted val="1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dLbl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dLbl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dLbl>
      </c:pivotFmt>
      <c:pivotFmt>
        <c:idx val="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dLbl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>
              <a:shade val="58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2701157200710738E-2"/>
              <c:y val="-0.192372484428492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14974790522318729"/>
                  <c:h val="0.22983578062334825"/>
                </c:manualLayout>
              </c15:layout>
            </c:ext>
          </c:extLst>
        </c:dLbl>
      </c:pivotFmt>
      <c:pivotFmt>
        <c:idx val="10"/>
        <c:spPr>
          <a:solidFill>
            <a:schemeClr val="accent2">
              <a:shade val="86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8539654192710446E-2"/>
              <c:y val="0.11267601468484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9.9406697874105943E-2"/>
                  <c:h val="0.20473838130258354"/>
                </c:manualLayout>
              </c15:layout>
            </c:ext>
          </c:extLst>
        </c:dLbl>
      </c:pivotFmt>
      <c:pivotFmt>
        <c:idx val="11"/>
        <c:spPr>
          <a:solidFill>
            <a:schemeClr val="accent2">
              <a:tint val="86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5200458190148912E-2"/>
              <c:y val="4.6948339452020458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9.1099566162477122E-2"/>
                  <c:h val="0.20007053341076728"/>
                </c:manualLayout>
              </c15:layout>
            </c:ext>
          </c:extLst>
        </c:dLbl>
      </c:pivotFmt>
      <c:pivotFmt>
        <c:idx val="12"/>
        <c:spPr>
          <a:solidFill>
            <a:schemeClr val="accent2">
              <a:tint val="58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4364351363296165E-2"/>
              <c:y val="-0.201877859643688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8.327605956471934E-2"/>
                  <c:h val="0.19537569946556524"/>
                </c:manualLayout>
              </c15:layout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Лист2!$B$3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93-4132-9F42-A10F2ED9A7C6}"/>
              </c:ext>
            </c:extLst>
          </c:dPt>
          <c:dPt>
            <c:idx val="1"/>
            <c:bubble3D val="0"/>
            <c:spPr>
              <a:solidFill>
                <a:schemeClr val="accent2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93-4132-9F42-A10F2ED9A7C6}"/>
              </c:ext>
            </c:extLst>
          </c:dPt>
          <c:dPt>
            <c:idx val="2"/>
            <c:bubble3D val="0"/>
            <c:spPr>
              <a:solidFill>
                <a:schemeClr val="accent2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193-4132-9F42-A10F2ED9A7C6}"/>
              </c:ext>
            </c:extLst>
          </c:dPt>
          <c:dPt>
            <c:idx val="3"/>
            <c:bubble3D val="0"/>
            <c:spPr>
              <a:solidFill>
                <a:schemeClr val="accent2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193-4132-9F42-A10F2ED9A7C6}"/>
              </c:ext>
            </c:extLst>
          </c:dPt>
          <c:dLbls>
            <c:dLbl>
              <c:idx val="0"/>
              <c:layout>
                <c:manualLayout>
                  <c:x val="-5.2701157200710738E-2"/>
                  <c:y val="-0.192372484428492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4974790522318729"/>
                      <c:h val="0.2298357806233482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5193-4132-9F42-A10F2ED9A7C6}"/>
                </c:ext>
              </c:extLst>
            </c:dLbl>
            <c:dLbl>
              <c:idx val="1"/>
              <c:layout>
                <c:manualLayout>
                  <c:x val="4.8539654192710446E-2"/>
                  <c:y val="0.112676014684849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9.9406697874105943E-2"/>
                      <c:h val="0.2047383813025835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5193-4132-9F42-A10F2ED9A7C6}"/>
                </c:ext>
              </c:extLst>
            </c:dLbl>
            <c:dLbl>
              <c:idx val="2"/>
              <c:layout>
                <c:manualLayout>
                  <c:x val="-2.5200458190148912E-2"/>
                  <c:y val="4.6948339452020458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9.1099566162477122E-2"/>
                      <c:h val="0.2000705334107672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5193-4132-9F42-A10F2ED9A7C6}"/>
                </c:ext>
              </c:extLst>
            </c:dLbl>
            <c:dLbl>
              <c:idx val="3"/>
              <c:layout>
                <c:manualLayout>
                  <c:x val="3.4364351363296165E-2"/>
                  <c:y val="-0.2018778596436880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8.327605956471934E-2"/>
                      <c:h val="0.1953756994655652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5193-4132-9F42-A10F2ED9A7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Лист2!$A$4:$A$8</c:f>
              <c:strCache>
                <c:ptCount val="4"/>
                <c:pt idx="0">
                  <c:v>Google КМС</c:v>
                </c:pt>
                <c:pt idx="1">
                  <c:v>ВК</c:v>
                </c:pt>
                <c:pt idx="2">
                  <c:v>Поиск</c:v>
                </c:pt>
                <c:pt idx="3">
                  <c:v>РСЯ</c:v>
                </c:pt>
              </c:strCache>
            </c:strRef>
          </c:cat>
          <c:val>
            <c:numRef>
              <c:f>Лист2!$B$4:$B$8</c:f>
              <c:numCache>
                <c:formatCode>General</c:formatCode>
                <c:ptCount val="4"/>
                <c:pt idx="0">
                  <c:v>3676</c:v>
                </c:pt>
                <c:pt idx="1">
                  <c:v>2790</c:v>
                </c:pt>
                <c:pt idx="2">
                  <c:v>33959</c:v>
                </c:pt>
                <c:pt idx="3">
                  <c:v>53240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193-4132-9F42-A10F2ED9A7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22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[Отчет по рекламе.xlsx]Лист2!Сводная таблица6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71537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5CAC9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5969956469977156E-2"/>
          <c:y val="7.8703703703703706E-2"/>
          <c:w val="0.85611612909156931"/>
          <c:h val="0.6584645669291339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Лист2!$J$4</c:f>
              <c:strCache>
                <c:ptCount val="1"/>
                <c:pt idx="0">
                  <c:v>Сумма по полю Лидов</c:v>
                </c:pt>
              </c:strCache>
            </c:strRef>
          </c:tx>
          <c:spPr>
            <a:solidFill>
              <a:srgbClr val="715373"/>
            </a:solidFill>
            <a:ln>
              <a:noFill/>
            </a:ln>
            <a:effectLst/>
          </c:spPr>
          <c:invertIfNegative val="0"/>
          <c:cat>
            <c:multiLvlStrRef>
              <c:f>Лист2!$H$5:$H$18</c:f>
              <c:multiLvlStrCache>
                <c:ptCount val="10"/>
                <c:lvl>
                  <c:pt idx="0">
                    <c:v>23.июл</c:v>
                  </c:pt>
                  <c:pt idx="1">
                    <c:v>30.июл</c:v>
                  </c:pt>
                  <c:pt idx="2">
                    <c:v>06.авг</c:v>
                  </c:pt>
                  <c:pt idx="3">
                    <c:v>13.авг</c:v>
                  </c:pt>
                  <c:pt idx="4">
                    <c:v>20.авг</c:v>
                  </c:pt>
                  <c:pt idx="5">
                    <c:v>27.авг</c:v>
                  </c:pt>
                  <c:pt idx="6">
                    <c:v>03.сен</c:v>
                  </c:pt>
                  <c:pt idx="7">
                    <c:v>10.сен</c:v>
                  </c:pt>
                  <c:pt idx="8">
                    <c:v>17.сен</c:v>
                  </c:pt>
                  <c:pt idx="9">
                    <c:v>24.сен</c:v>
                  </c:pt>
                </c:lvl>
                <c:lvl>
                  <c:pt idx="0">
                    <c:v>июл</c:v>
                  </c:pt>
                  <c:pt idx="2">
                    <c:v>авг</c:v>
                  </c:pt>
                  <c:pt idx="6">
                    <c:v>сен</c:v>
                  </c:pt>
                </c:lvl>
              </c:multiLvlStrCache>
            </c:multiLvlStrRef>
          </c:cat>
          <c:val>
            <c:numRef>
              <c:f>Лист2!$J$5:$J$18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5</c:v>
                </c:pt>
                <c:pt idx="3">
                  <c:v>1</c:v>
                </c:pt>
                <c:pt idx="4">
                  <c:v>9</c:v>
                </c:pt>
                <c:pt idx="5">
                  <c:v>5</c:v>
                </c:pt>
                <c:pt idx="6">
                  <c:v>2</c:v>
                </c:pt>
                <c:pt idx="7">
                  <c:v>4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C4-4B18-A59A-F31510582C67}"/>
            </c:ext>
          </c:extLst>
        </c:ser>
        <c:ser>
          <c:idx val="2"/>
          <c:order val="2"/>
          <c:tx>
            <c:strRef>
              <c:f>Лист2!$K$4</c:f>
              <c:strCache>
                <c:ptCount val="1"/>
                <c:pt idx="0">
                  <c:v>Сумма по полю Заказов</c:v>
                </c:pt>
              </c:strCache>
            </c:strRef>
          </c:tx>
          <c:spPr>
            <a:solidFill>
              <a:srgbClr val="5CAC97"/>
            </a:solidFill>
            <a:ln>
              <a:noFill/>
            </a:ln>
            <a:effectLst/>
          </c:spPr>
          <c:invertIfNegative val="0"/>
          <c:cat>
            <c:multiLvlStrRef>
              <c:f>Лист2!$H$5:$H$18</c:f>
              <c:multiLvlStrCache>
                <c:ptCount val="10"/>
                <c:lvl>
                  <c:pt idx="0">
                    <c:v>23.июл</c:v>
                  </c:pt>
                  <c:pt idx="1">
                    <c:v>30.июл</c:v>
                  </c:pt>
                  <c:pt idx="2">
                    <c:v>06.авг</c:v>
                  </c:pt>
                  <c:pt idx="3">
                    <c:v>13.авг</c:v>
                  </c:pt>
                  <c:pt idx="4">
                    <c:v>20.авг</c:v>
                  </c:pt>
                  <c:pt idx="5">
                    <c:v>27.авг</c:v>
                  </c:pt>
                  <c:pt idx="6">
                    <c:v>03.сен</c:v>
                  </c:pt>
                  <c:pt idx="7">
                    <c:v>10.сен</c:v>
                  </c:pt>
                  <c:pt idx="8">
                    <c:v>17.сен</c:v>
                  </c:pt>
                  <c:pt idx="9">
                    <c:v>24.сен</c:v>
                  </c:pt>
                </c:lvl>
                <c:lvl>
                  <c:pt idx="0">
                    <c:v>июл</c:v>
                  </c:pt>
                  <c:pt idx="2">
                    <c:v>авг</c:v>
                  </c:pt>
                  <c:pt idx="6">
                    <c:v>сен</c:v>
                  </c:pt>
                </c:lvl>
              </c:multiLvlStrCache>
            </c:multiLvlStrRef>
          </c:cat>
          <c:val>
            <c:numRef>
              <c:f>Лист2!$K$5:$K$18</c:f>
              <c:numCache>
                <c:formatCode>General</c:formatCode>
                <c:ptCount val="10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C4-4B18-A59A-F31510582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7854191"/>
        <c:axId val="1836711871"/>
      </c:barChart>
      <c:lineChart>
        <c:grouping val="standard"/>
        <c:varyColors val="0"/>
        <c:ser>
          <c:idx val="0"/>
          <c:order val="0"/>
          <c:tx>
            <c:strRef>
              <c:f>Лист2!$I$4</c:f>
              <c:strCache>
                <c:ptCount val="1"/>
                <c:pt idx="0">
                  <c:v>Сумма по полю Факт расхода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Лист2!$H$5:$H$18</c:f>
              <c:multiLvlStrCache>
                <c:ptCount val="10"/>
                <c:lvl>
                  <c:pt idx="0">
                    <c:v>23.июл</c:v>
                  </c:pt>
                  <c:pt idx="1">
                    <c:v>30.июл</c:v>
                  </c:pt>
                  <c:pt idx="2">
                    <c:v>06.авг</c:v>
                  </c:pt>
                  <c:pt idx="3">
                    <c:v>13.авг</c:v>
                  </c:pt>
                  <c:pt idx="4">
                    <c:v>20.авг</c:v>
                  </c:pt>
                  <c:pt idx="5">
                    <c:v>27.авг</c:v>
                  </c:pt>
                  <c:pt idx="6">
                    <c:v>03.сен</c:v>
                  </c:pt>
                  <c:pt idx="7">
                    <c:v>10.сен</c:v>
                  </c:pt>
                  <c:pt idx="8">
                    <c:v>17.сен</c:v>
                  </c:pt>
                  <c:pt idx="9">
                    <c:v>24.сен</c:v>
                  </c:pt>
                </c:lvl>
                <c:lvl>
                  <c:pt idx="0">
                    <c:v>июл</c:v>
                  </c:pt>
                  <c:pt idx="2">
                    <c:v>авг</c:v>
                  </c:pt>
                  <c:pt idx="6">
                    <c:v>сен</c:v>
                  </c:pt>
                </c:lvl>
              </c:multiLvlStrCache>
            </c:multiLvlStrRef>
          </c:cat>
          <c:val>
            <c:numRef>
              <c:f>Лист2!$I$5:$I$18</c:f>
              <c:numCache>
                <c:formatCode>General</c:formatCode>
                <c:ptCount val="10"/>
                <c:pt idx="0">
                  <c:v>5376</c:v>
                </c:pt>
                <c:pt idx="1">
                  <c:v>7682</c:v>
                </c:pt>
                <c:pt idx="2">
                  <c:v>4506</c:v>
                </c:pt>
                <c:pt idx="3">
                  <c:v>5114</c:v>
                </c:pt>
                <c:pt idx="4">
                  <c:v>14204</c:v>
                </c:pt>
                <c:pt idx="5">
                  <c:v>11796</c:v>
                </c:pt>
                <c:pt idx="6">
                  <c:v>4397</c:v>
                </c:pt>
                <c:pt idx="7">
                  <c:v>5470</c:v>
                </c:pt>
                <c:pt idx="8">
                  <c:v>17560</c:v>
                </c:pt>
                <c:pt idx="9">
                  <c:v>17560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C4-4B18-A59A-F31510582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787999"/>
        <c:axId val="1533094767"/>
      </c:lineChart>
      <c:catAx>
        <c:axId val="1378541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6711871"/>
        <c:crosses val="autoZero"/>
        <c:auto val="1"/>
        <c:lblAlgn val="ctr"/>
        <c:lblOffset val="100"/>
        <c:noMultiLvlLbl val="0"/>
      </c:catAx>
      <c:valAx>
        <c:axId val="183671187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854191"/>
        <c:crosses val="autoZero"/>
        <c:crossBetween val="between"/>
      </c:valAx>
      <c:valAx>
        <c:axId val="153309476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787999"/>
        <c:crosses val="max"/>
        <c:crossBetween val="between"/>
      </c:valAx>
      <c:catAx>
        <c:axId val="13078799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533094767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[Отчет по рекламе.xlsx]Лист2!Сводная таблица17</c:name>
    <c:fmtId val="4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8100" cap="rnd">
            <a:solidFill>
              <a:schemeClr val="accent5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5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8100" cap="rnd">
            <a:solidFill>
              <a:schemeClr val="accent5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5"/>
            </a:solidFill>
            <a:ln>
              <a:noFill/>
            </a:ln>
            <a:effectLst/>
          </c:spPr>
        </c:marker>
      </c:pivotFmt>
      <c:pivotFmt>
        <c:idx val="6"/>
        <c:spPr>
          <a:ln w="38100" cap="rnd">
            <a:solidFill>
              <a:schemeClr val="accent5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5"/>
            </a:solidFill>
            <a:ln>
              <a:noFill/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8.7178438678114353E-2"/>
          <c:y val="0.14151501800524283"/>
          <c:w val="0.88713563492962388"/>
          <c:h val="0.68066406709600247"/>
        </c:manualLayout>
      </c:layout>
      <c:lineChart>
        <c:grouping val="standard"/>
        <c:varyColors val="0"/>
        <c:ser>
          <c:idx val="0"/>
          <c:order val="0"/>
          <c:tx>
            <c:strRef>
              <c:f>Лист2!$B$59</c:f>
              <c:strCache>
                <c:ptCount val="1"/>
                <c:pt idx="0">
                  <c:v>Итог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delete val="1"/>
          </c:dLbls>
          <c:cat>
            <c:multiLvlStrRef>
              <c:f>Лист2!$A$60:$A$68</c:f>
              <c:multiLvlStrCache>
                <c:ptCount val="6"/>
                <c:lvl>
                  <c:pt idx="0">
                    <c:v>Поиск</c:v>
                  </c:pt>
                  <c:pt idx="1">
                    <c:v>РСЯ</c:v>
                  </c:pt>
                  <c:pt idx="2">
                    <c:v>Google КМС</c:v>
                  </c:pt>
                  <c:pt idx="3">
                    <c:v>ВК</c:v>
                  </c:pt>
                  <c:pt idx="4">
                    <c:v>Поиск</c:v>
                  </c:pt>
                  <c:pt idx="5">
                    <c:v>РСЯ</c:v>
                  </c:pt>
                </c:lvl>
                <c:lvl>
                  <c:pt idx="0">
                    <c:v>Веб-магия</c:v>
                  </c:pt>
                  <c:pt idx="2">
                    <c:v>Директ-про</c:v>
                  </c:pt>
                </c:lvl>
              </c:multiLvlStrCache>
            </c:multiLvlStrRef>
          </c:cat>
          <c:val>
            <c:numRef>
              <c:f>Лист2!$B$60:$B$68</c:f>
              <c:numCache>
                <c:formatCode>0.00</c:formatCode>
                <c:ptCount val="6"/>
                <c:pt idx="0">
                  <c:v>43.065026362038665</c:v>
                </c:pt>
                <c:pt idx="1">
                  <c:v>43.361560418648907</c:v>
                </c:pt>
                <c:pt idx="2">
                  <c:v>12.132013201320133</c:v>
                </c:pt>
                <c:pt idx="3">
                  <c:v>15.32967032967033</c:v>
                </c:pt>
                <c:pt idx="4">
                  <c:v>52.821229050279328</c:v>
                </c:pt>
                <c:pt idx="5">
                  <c:v>35.495370370370374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BE-4D06-838A-8A86483F7EF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2517919"/>
        <c:axId val="1825859791"/>
      </c:lineChart>
      <c:catAx>
        <c:axId val="51251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5859791"/>
        <c:crosses val="autoZero"/>
        <c:auto val="1"/>
        <c:lblAlgn val="ctr"/>
        <c:lblOffset val="100"/>
        <c:noMultiLvlLbl val="0"/>
      </c:catAx>
      <c:valAx>
        <c:axId val="1825859791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2517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[Отчет по рекламе.xlsx]Лист2!Сводная таблица18</c:name>
    <c:fmtId val="47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8100" cap="rnd">
            <a:solidFill>
              <a:srgbClr val="715373"/>
            </a:solidFill>
            <a:round/>
          </a:ln>
          <a:effectLst/>
        </c:spPr>
        <c:marker>
          <c:symbol val="circle"/>
          <c:size val="8"/>
          <c:spPr>
            <a:solidFill>
              <a:srgbClr val="951759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8100" cap="rnd">
            <a:solidFill>
              <a:srgbClr val="715373"/>
            </a:solidFill>
            <a:round/>
          </a:ln>
          <a:effectLst/>
        </c:spPr>
        <c:marker>
          <c:symbol val="circle"/>
          <c:size val="8"/>
          <c:spPr>
            <a:solidFill>
              <a:srgbClr val="951759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6.2754940220913717E-3"/>
              <c:y val="9.4463276836157985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Лист2!$F$59</c:f>
              <c:strCache>
                <c:ptCount val="1"/>
                <c:pt idx="0">
                  <c:v>Итог</c:v>
                </c:pt>
              </c:strCache>
            </c:strRef>
          </c:tx>
          <c:spPr>
            <a:ln w="38100" cap="rnd">
              <a:solidFill>
                <a:srgbClr val="71537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951759"/>
              </a:solidFill>
              <a:ln>
                <a:noFill/>
              </a:ln>
              <a:effectLst/>
            </c:spPr>
          </c:marker>
          <c:dLbls>
            <c:dLbl>
              <c:idx val="4"/>
              <c:layout>
                <c:manualLayout>
                  <c:x val="6.2754940220913717E-3"/>
                  <c:y val="9.446327683615798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A7-48B8-82AA-2FAFF90668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Лист2!$E$60:$E$68</c:f>
              <c:multiLvlStrCache>
                <c:ptCount val="6"/>
                <c:lvl>
                  <c:pt idx="0">
                    <c:v>Поиск</c:v>
                  </c:pt>
                  <c:pt idx="1">
                    <c:v>РСЯ</c:v>
                  </c:pt>
                  <c:pt idx="2">
                    <c:v>Google КМС</c:v>
                  </c:pt>
                  <c:pt idx="3">
                    <c:v>ВК</c:v>
                  </c:pt>
                  <c:pt idx="4">
                    <c:v>Поиск</c:v>
                  </c:pt>
                  <c:pt idx="5">
                    <c:v>РСЯ</c:v>
                  </c:pt>
                </c:lvl>
                <c:lvl>
                  <c:pt idx="0">
                    <c:v>Веб-магия</c:v>
                  </c:pt>
                  <c:pt idx="2">
                    <c:v>Директ-про</c:v>
                  </c:pt>
                </c:lvl>
              </c:multiLvlStrCache>
            </c:multiLvlStrRef>
          </c:cat>
          <c:val>
            <c:numRef>
              <c:f>Лист2!$F$60:$F$68</c:f>
              <c:numCache>
                <c:formatCode>0.00</c:formatCode>
                <c:ptCount val="6"/>
                <c:pt idx="0">
                  <c:v>1166.8571428571429</c:v>
                </c:pt>
                <c:pt idx="1">
                  <c:v>1752.8076923076924</c:v>
                </c:pt>
                <c:pt idx="2">
                  <c:v>#N/A</c:v>
                </c:pt>
                <c:pt idx="3">
                  <c:v>2790</c:v>
                </c:pt>
                <c:pt idx="4">
                  <c:v>3151.6666666666665</c:v>
                </c:pt>
                <c:pt idx="5">
                  <c:v>1277.8333333333333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A7-48B8-82AA-2FAFF906683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7324527"/>
        <c:axId val="1825849391"/>
      </c:lineChart>
      <c:catAx>
        <c:axId val="182732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5849391"/>
        <c:crosses val="autoZero"/>
        <c:auto val="1"/>
        <c:lblAlgn val="ctr"/>
        <c:lblOffset val="100"/>
        <c:noMultiLvlLbl val="0"/>
      </c:catAx>
      <c:valAx>
        <c:axId val="1825849391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732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[Отчет по рекламе.xlsx]Лист2!Сводная таблица1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Расходы</a:t>
            </a:r>
            <a:r>
              <a:rPr lang="ru-RU" baseline="0"/>
              <a:t> по кампаниям</a:t>
            </a:r>
            <a:endParaRPr lang="ru-RU"/>
          </a:p>
        </c:rich>
      </c:tx>
      <c:layout>
        <c:manualLayout>
          <c:xMode val="edge"/>
          <c:yMode val="edge"/>
          <c:x val="0.39379155730533688"/>
          <c:y val="4.5275590551181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1666666666666664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6.7333333333333328E-2"/>
                  <c:h val="0.12023148148148148"/>
                </c:manualLayout>
              </c15:layout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500000000000005E-2"/>
              <c:y val="-3.70370370370370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Лист2!$B$3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25-4ABD-830A-25D0BF0A0B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825-4ABD-830A-25D0BF0A0B8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2.500000000000005E-2"/>
                  <c:y val="-3.703703703703703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825-4ABD-830A-25D0BF0A0B85}"/>
                </c:ext>
              </c:extLst>
            </c:dLbl>
            <c:dLbl>
              <c:idx val="1"/>
              <c:layout>
                <c:manualLayout>
                  <c:x val="4.1666666666666664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6.7333333333333328E-2"/>
                      <c:h val="0.1202314814814814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3825-4ABD-830A-25D0BF0A0B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Лист2!$A$4:$A$8</c:f>
              <c:strCache>
                <c:ptCount val="4"/>
                <c:pt idx="0">
                  <c:v>Google КМС</c:v>
                </c:pt>
                <c:pt idx="1">
                  <c:v>ВК</c:v>
                </c:pt>
                <c:pt idx="2">
                  <c:v>Поиск</c:v>
                </c:pt>
                <c:pt idx="3">
                  <c:v>РСЯ</c:v>
                </c:pt>
              </c:strCache>
            </c:strRef>
          </c:cat>
          <c:val>
            <c:numRef>
              <c:f>Лист2!$B$4:$B$8</c:f>
              <c:numCache>
                <c:formatCode>General</c:formatCode>
                <c:ptCount val="4"/>
                <c:pt idx="0">
                  <c:v>3676</c:v>
                </c:pt>
                <c:pt idx="1">
                  <c:v>2790</c:v>
                </c:pt>
                <c:pt idx="2">
                  <c:v>33959</c:v>
                </c:pt>
                <c:pt idx="3">
                  <c:v>53240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25-4ABD-830A-25D0BF0A0B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[Отчет по рекламе.xlsx]Лист2!Сводная таблица6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Лист2!$J$4</c:f>
              <c:strCache>
                <c:ptCount val="1"/>
                <c:pt idx="0">
                  <c:v>Сумма по полю Лидов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Лист2!$H$5:$H$18</c:f>
              <c:multiLvlStrCache>
                <c:ptCount val="10"/>
                <c:lvl>
                  <c:pt idx="0">
                    <c:v>23.июл</c:v>
                  </c:pt>
                  <c:pt idx="1">
                    <c:v>30.июл</c:v>
                  </c:pt>
                  <c:pt idx="2">
                    <c:v>06.авг</c:v>
                  </c:pt>
                  <c:pt idx="3">
                    <c:v>13.авг</c:v>
                  </c:pt>
                  <c:pt idx="4">
                    <c:v>20.авг</c:v>
                  </c:pt>
                  <c:pt idx="5">
                    <c:v>27.авг</c:v>
                  </c:pt>
                  <c:pt idx="6">
                    <c:v>03.сен</c:v>
                  </c:pt>
                  <c:pt idx="7">
                    <c:v>10.сен</c:v>
                  </c:pt>
                  <c:pt idx="8">
                    <c:v>17.сен</c:v>
                  </c:pt>
                  <c:pt idx="9">
                    <c:v>24.сен</c:v>
                  </c:pt>
                </c:lvl>
                <c:lvl>
                  <c:pt idx="0">
                    <c:v>июл</c:v>
                  </c:pt>
                  <c:pt idx="2">
                    <c:v>авг</c:v>
                  </c:pt>
                  <c:pt idx="6">
                    <c:v>сен</c:v>
                  </c:pt>
                </c:lvl>
              </c:multiLvlStrCache>
            </c:multiLvlStrRef>
          </c:cat>
          <c:val>
            <c:numRef>
              <c:f>Лист2!$J$5:$J$18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5</c:v>
                </c:pt>
                <c:pt idx="3">
                  <c:v>1</c:v>
                </c:pt>
                <c:pt idx="4">
                  <c:v>9</c:v>
                </c:pt>
                <c:pt idx="5">
                  <c:v>5</c:v>
                </c:pt>
                <c:pt idx="6">
                  <c:v>2</c:v>
                </c:pt>
                <c:pt idx="7">
                  <c:v>4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F5-4EF1-86F8-6DCB5B6A329B}"/>
            </c:ext>
          </c:extLst>
        </c:ser>
        <c:ser>
          <c:idx val="2"/>
          <c:order val="2"/>
          <c:tx>
            <c:strRef>
              <c:f>Лист2!$K$4</c:f>
              <c:strCache>
                <c:ptCount val="1"/>
                <c:pt idx="0">
                  <c:v>Сумма по полю Заказов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Лист2!$H$5:$H$18</c:f>
              <c:multiLvlStrCache>
                <c:ptCount val="10"/>
                <c:lvl>
                  <c:pt idx="0">
                    <c:v>23.июл</c:v>
                  </c:pt>
                  <c:pt idx="1">
                    <c:v>30.июл</c:v>
                  </c:pt>
                  <c:pt idx="2">
                    <c:v>06.авг</c:v>
                  </c:pt>
                  <c:pt idx="3">
                    <c:v>13.авг</c:v>
                  </c:pt>
                  <c:pt idx="4">
                    <c:v>20.авг</c:v>
                  </c:pt>
                  <c:pt idx="5">
                    <c:v>27.авг</c:v>
                  </c:pt>
                  <c:pt idx="6">
                    <c:v>03.сен</c:v>
                  </c:pt>
                  <c:pt idx="7">
                    <c:v>10.сен</c:v>
                  </c:pt>
                  <c:pt idx="8">
                    <c:v>17.сен</c:v>
                  </c:pt>
                  <c:pt idx="9">
                    <c:v>24.сен</c:v>
                  </c:pt>
                </c:lvl>
                <c:lvl>
                  <c:pt idx="0">
                    <c:v>июл</c:v>
                  </c:pt>
                  <c:pt idx="2">
                    <c:v>авг</c:v>
                  </c:pt>
                  <c:pt idx="6">
                    <c:v>сен</c:v>
                  </c:pt>
                </c:lvl>
              </c:multiLvlStrCache>
            </c:multiLvlStrRef>
          </c:cat>
          <c:val>
            <c:numRef>
              <c:f>Лист2!$K$5:$K$18</c:f>
              <c:numCache>
                <c:formatCode>General</c:formatCode>
                <c:ptCount val="10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F5-4EF1-86F8-6DCB5B6A3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7854191"/>
        <c:axId val="1836711871"/>
      </c:barChart>
      <c:lineChart>
        <c:grouping val="standard"/>
        <c:varyColors val="0"/>
        <c:ser>
          <c:idx val="0"/>
          <c:order val="0"/>
          <c:tx>
            <c:strRef>
              <c:f>Лист2!$I$4</c:f>
              <c:strCache>
                <c:ptCount val="1"/>
                <c:pt idx="0">
                  <c:v>Сумма по полю Факт расхода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Лист2!$H$5:$H$18</c:f>
              <c:multiLvlStrCache>
                <c:ptCount val="10"/>
                <c:lvl>
                  <c:pt idx="0">
                    <c:v>23.июл</c:v>
                  </c:pt>
                  <c:pt idx="1">
                    <c:v>30.июл</c:v>
                  </c:pt>
                  <c:pt idx="2">
                    <c:v>06.авг</c:v>
                  </c:pt>
                  <c:pt idx="3">
                    <c:v>13.авг</c:v>
                  </c:pt>
                  <c:pt idx="4">
                    <c:v>20.авг</c:v>
                  </c:pt>
                  <c:pt idx="5">
                    <c:v>27.авг</c:v>
                  </c:pt>
                  <c:pt idx="6">
                    <c:v>03.сен</c:v>
                  </c:pt>
                  <c:pt idx="7">
                    <c:v>10.сен</c:v>
                  </c:pt>
                  <c:pt idx="8">
                    <c:v>17.сен</c:v>
                  </c:pt>
                  <c:pt idx="9">
                    <c:v>24.сен</c:v>
                  </c:pt>
                </c:lvl>
                <c:lvl>
                  <c:pt idx="0">
                    <c:v>июл</c:v>
                  </c:pt>
                  <c:pt idx="2">
                    <c:v>авг</c:v>
                  </c:pt>
                  <c:pt idx="6">
                    <c:v>сен</c:v>
                  </c:pt>
                </c:lvl>
              </c:multiLvlStrCache>
            </c:multiLvlStrRef>
          </c:cat>
          <c:val>
            <c:numRef>
              <c:f>Лист2!$I$5:$I$18</c:f>
              <c:numCache>
                <c:formatCode>General</c:formatCode>
                <c:ptCount val="10"/>
                <c:pt idx="0">
                  <c:v>5376</c:v>
                </c:pt>
                <c:pt idx="1">
                  <c:v>7682</c:v>
                </c:pt>
                <c:pt idx="2">
                  <c:v>4506</c:v>
                </c:pt>
                <c:pt idx="3">
                  <c:v>5114</c:v>
                </c:pt>
                <c:pt idx="4">
                  <c:v>14204</c:v>
                </c:pt>
                <c:pt idx="5">
                  <c:v>11796</c:v>
                </c:pt>
                <c:pt idx="6">
                  <c:v>4397</c:v>
                </c:pt>
                <c:pt idx="7">
                  <c:v>5470</c:v>
                </c:pt>
                <c:pt idx="8">
                  <c:v>17560</c:v>
                </c:pt>
                <c:pt idx="9">
                  <c:v>17560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F5-4EF1-86F8-6DCB5B6A3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787999"/>
        <c:axId val="1533094767"/>
      </c:lineChart>
      <c:catAx>
        <c:axId val="13785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6711871"/>
        <c:crosses val="autoZero"/>
        <c:auto val="1"/>
        <c:lblAlgn val="ctr"/>
        <c:lblOffset val="100"/>
        <c:noMultiLvlLbl val="0"/>
      </c:catAx>
      <c:valAx>
        <c:axId val="183671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854191"/>
        <c:crosses val="autoZero"/>
        <c:crossBetween val="between"/>
      </c:valAx>
      <c:valAx>
        <c:axId val="153309476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787999"/>
        <c:crosses val="max"/>
        <c:crossBetween val="between"/>
      </c:valAx>
      <c:catAx>
        <c:axId val="1307879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30947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5</xdr:row>
      <xdr:rowOff>152400</xdr:rowOff>
    </xdr:from>
    <xdr:to>
      <xdr:col>14</xdr:col>
      <xdr:colOff>9524</xdr:colOff>
      <xdr:row>7</xdr:row>
      <xdr:rowOff>0</xdr:rowOff>
    </xdr:to>
    <xdr:sp macro="" textlink="">
      <xdr:nvSpPr>
        <xdr:cNvPr id="10" name="Прямоугольник 9">
          <a:extLst>
            <a:ext uri="{FF2B5EF4-FFF2-40B4-BE49-F238E27FC236}">
              <a16:creationId xmlns:a16="http://schemas.microsoft.com/office/drawing/2014/main" id="{A6E7C880-C47D-4BB1-AE84-A13231F21DB9}"/>
            </a:ext>
          </a:extLst>
        </xdr:cNvPr>
        <xdr:cNvSpPr/>
      </xdr:nvSpPr>
      <xdr:spPr>
        <a:xfrm>
          <a:off x="2457449" y="1533525"/>
          <a:ext cx="11458575" cy="30480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oneCellAnchor>
    <xdr:from>
      <xdr:col>0</xdr:col>
      <xdr:colOff>19051</xdr:colOff>
      <xdr:row>2</xdr:row>
      <xdr:rowOff>19050</xdr:rowOff>
    </xdr:from>
    <xdr:ext cx="1933574" cy="895350"/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Подрядчик">
              <a:extLst>
                <a:ext uri="{FF2B5EF4-FFF2-40B4-BE49-F238E27FC236}">
                  <a16:creationId xmlns:a16="http://schemas.microsoft.com/office/drawing/2014/main" id="{C3BEE761-DF93-4EEE-BA1E-028904318B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Подрядчик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1" y="647700"/>
              <a:ext cx="1933574" cy="89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oneCellAnchor>
  <xdr:oneCellAnchor>
    <xdr:from>
      <xdr:col>0</xdr:col>
      <xdr:colOff>0</xdr:colOff>
      <xdr:row>7</xdr:row>
      <xdr:rowOff>152399</xdr:rowOff>
    </xdr:from>
    <xdr:ext cx="1943100" cy="1400175"/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Кампания">
              <a:extLst>
                <a:ext uri="{FF2B5EF4-FFF2-40B4-BE49-F238E27FC236}">
                  <a16:creationId xmlns:a16="http://schemas.microsoft.com/office/drawing/2014/main" id="{99CB5A03-7C80-4677-9E90-3172C6A22E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Кампания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990724"/>
              <a:ext cx="1943100" cy="1400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oneCellAnchor>
  <xdr:twoCellAnchor>
    <xdr:from>
      <xdr:col>4</xdr:col>
      <xdr:colOff>0</xdr:colOff>
      <xdr:row>28</xdr:row>
      <xdr:rowOff>76201</xdr:rowOff>
    </xdr:from>
    <xdr:to>
      <xdr:col>9</xdr:col>
      <xdr:colOff>9525</xdr:colOff>
      <xdr:row>45</xdr:row>
      <xdr:rowOff>47626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140BA7A-9440-45E9-B1AC-6B3E70859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485775</xdr:colOff>
      <xdr:row>28</xdr:row>
      <xdr:rowOff>95250</xdr:rowOff>
    </xdr:from>
    <xdr:to>
      <xdr:col>13</xdr:col>
      <xdr:colOff>952500</xdr:colOff>
      <xdr:row>45</xdr:row>
      <xdr:rowOff>85725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4960EC0-F0B0-40D5-8599-DC59043E9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16</xdr:row>
      <xdr:rowOff>133350</xdr:rowOff>
    </xdr:from>
    <xdr:to>
      <xdr:col>3</xdr:col>
      <xdr:colOff>114300</xdr:colOff>
      <xdr:row>25</xdr:row>
      <xdr:rowOff>123825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7" name="Дата 1">
              <a:extLst>
                <a:ext uri="{FF2B5EF4-FFF2-40B4-BE49-F238E27FC236}">
                  <a16:creationId xmlns:a16="http://schemas.microsoft.com/office/drawing/2014/main" id="{FD4A4025-E22F-4D4D-B3DB-925F2CAA9C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Дата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429000"/>
              <a:ext cx="194310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Временная шкала: работает в Excel 2013 и более поздних версиях. Не перемещайте ее и не изменяйте ее размер.</a:t>
              </a:r>
            </a:p>
          </xdr:txBody>
        </xdr:sp>
      </mc:Fallback>
    </mc:AlternateContent>
    <xdr:clientData/>
  </xdr:twoCellAnchor>
  <xdr:twoCellAnchor>
    <xdr:from>
      <xdr:col>4</xdr:col>
      <xdr:colOff>28575</xdr:colOff>
      <xdr:row>8</xdr:row>
      <xdr:rowOff>19049</xdr:rowOff>
    </xdr:from>
    <xdr:to>
      <xdr:col>9</xdr:col>
      <xdr:colOff>9525</xdr:colOff>
      <xdr:row>25</xdr:row>
      <xdr:rowOff>9525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E4784DB6-8F14-4189-8043-279A43B0F4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504825</xdr:colOff>
      <xdr:row>7</xdr:row>
      <xdr:rowOff>133349</xdr:rowOff>
    </xdr:from>
    <xdr:to>
      <xdr:col>14</xdr:col>
      <xdr:colOff>0</xdr:colOff>
      <xdr:row>25</xdr:row>
      <xdr:rowOff>28574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39AA72FB-7B42-4F7E-A7A2-A8C3CDC37C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5</xdr:row>
      <xdr:rowOff>133350</xdr:rowOff>
    </xdr:from>
    <xdr:to>
      <xdr:col>7</xdr:col>
      <xdr:colOff>504825</xdr:colOff>
      <xdr:row>6</xdr:row>
      <xdr:rowOff>276225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39190418-E176-40DB-B7DB-13ADDDD6114D}"/>
            </a:ext>
          </a:extLst>
        </xdr:cNvPr>
        <xdr:cNvSpPr txBox="1"/>
      </xdr:nvSpPr>
      <xdr:spPr>
        <a:xfrm>
          <a:off x="2457450" y="1514475"/>
          <a:ext cx="3867150" cy="30480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800"/>
            <a:t>Средняя цена клика по кампаниям</a:t>
          </a:r>
        </a:p>
      </xdr:txBody>
    </xdr:sp>
    <xdr:clientData/>
  </xdr:twoCellAnchor>
  <xdr:twoCellAnchor>
    <xdr:from>
      <xdr:col>9</xdr:col>
      <xdr:colOff>523875</xdr:colOff>
      <xdr:row>5</xdr:row>
      <xdr:rowOff>142875</xdr:rowOff>
    </xdr:from>
    <xdr:to>
      <xdr:col>11</xdr:col>
      <xdr:colOff>1657350</xdr:colOff>
      <xdr:row>6</xdr:row>
      <xdr:rowOff>285750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961798A-6A73-46AF-BD0D-CEC1E7F9DADF}"/>
            </a:ext>
          </a:extLst>
        </xdr:cNvPr>
        <xdr:cNvSpPr txBox="1"/>
      </xdr:nvSpPr>
      <xdr:spPr>
        <a:xfrm>
          <a:off x="8486775" y="1524000"/>
          <a:ext cx="3867150" cy="30480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800"/>
            <a:t>Средняя цена лида по кампаниям</a:t>
          </a:r>
        </a:p>
      </xdr:txBody>
    </xdr:sp>
    <xdr:clientData/>
  </xdr:twoCellAnchor>
  <xdr:twoCellAnchor>
    <xdr:from>
      <xdr:col>4</xdr:col>
      <xdr:colOff>9524</xdr:colOff>
      <xdr:row>26</xdr:row>
      <xdr:rowOff>152400</xdr:rowOff>
    </xdr:from>
    <xdr:to>
      <xdr:col>13</xdr:col>
      <xdr:colOff>971549</xdr:colOff>
      <xdr:row>28</xdr:row>
      <xdr:rowOff>0</xdr:rowOff>
    </xdr:to>
    <xdr:sp macro="" textlink="">
      <xdr:nvSpPr>
        <xdr:cNvPr id="14" name="Прямоугольник 13">
          <a:extLst>
            <a:ext uri="{FF2B5EF4-FFF2-40B4-BE49-F238E27FC236}">
              <a16:creationId xmlns:a16="http://schemas.microsoft.com/office/drawing/2014/main" id="{ADCE195B-E603-42B2-A65C-C36B555B7CD6}"/>
            </a:ext>
          </a:extLst>
        </xdr:cNvPr>
        <xdr:cNvSpPr/>
      </xdr:nvSpPr>
      <xdr:spPr>
        <a:xfrm>
          <a:off x="2447924" y="5067300"/>
          <a:ext cx="11458575" cy="30480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9525</xdr:colOff>
      <xdr:row>26</xdr:row>
      <xdr:rowOff>152400</xdr:rowOff>
    </xdr:from>
    <xdr:to>
      <xdr:col>7</xdr:col>
      <xdr:colOff>495300</xdr:colOff>
      <xdr:row>28</xdr:row>
      <xdr:rowOff>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74A9E2F-705A-4129-B5DC-6B54646C6469}"/>
            </a:ext>
          </a:extLst>
        </xdr:cNvPr>
        <xdr:cNvSpPr txBox="1"/>
      </xdr:nvSpPr>
      <xdr:spPr>
        <a:xfrm>
          <a:off x="2447925" y="5067300"/>
          <a:ext cx="3867150" cy="30480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800"/>
            <a:t>Расходы по кампаниям</a:t>
          </a:r>
        </a:p>
      </xdr:txBody>
    </xdr:sp>
    <xdr:clientData/>
  </xdr:twoCellAnchor>
  <xdr:twoCellAnchor>
    <xdr:from>
      <xdr:col>9</xdr:col>
      <xdr:colOff>228600</xdr:colOff>
      <xdr:row>26</xdr:row>
      <xdr:rowOff>152400</xdr:rowOff>
    </xdr:from>
    <xdr:to>
      <xdr:col>11</xdr:col>
      <xdr:colOff>1362075</xdr:colOff>
      <xdr:row>28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20AB5DE-FE97-46F8-A04A-02BEC93E4CCD}"/>
            </a:ext>
          </a:extLst>
        </xdr:cNvPr>
        <xdr:cNvSpPr txBox="1"/>
      </xdr:nvSpPr>
      <xdr:spPr>
        <a:xfrm>
          <a:off x="8191500" y="5067300"/>
          <a:ext cx="3867150" cy="30480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800"/>
            <a:t>     Лиды и заказы во времени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1476375</xdr:colOff>
      <xdr:row>22</xdr:row>
      <xdr:rowOff>0</xdr:rowOff>
    </xdr:from>
    <xdr:to>
      <xdr:col>5</xdr:col>
      <xdr:colOff>352425</xdr:colOff>
      <xdr:row>38</xdr:row>
      <xdr:rowOff>152400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9F3D33E-13FE-4373-AAA2-A4FED32873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371474</xdr:colOff>
      <xdr:row>21</xdr:row>
      <xdr:rowOff>19050</xdr:rowOff>
    </xdr:from>
    <xdr:to>
      <xdr:col>10</xdr:col>
      <xdr:colOff>962024</xdr:colOff>
      <xdr:row>38</xdr:row>
      <xdr:rowOff>9525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B140A090-EC07-4B62-B64A-66248DAE2E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toria Gordey" refreshedDate="44541.041205787034" createdVersion="6" refreshedVersion="6" minRefreshableVersion="3" recordCount="36" xr:uid="{6CC71F96-4116-4943-B0ED-24F72805514C}">
  <cacheSource type="worksheet">
    <worksheetSource name="Таблица1"/>
  </cacheSource>
  <cacheFields count="14">
    <cacheField name="Дата" numFmtId="164">
      <sharedItems containsSemiMixedTypes="0" containsNonDate="0" containsDate="1" containsString="0" minDate="2018-07-23T00:00:00" maxDate="2018-09-25T00:00:00" count="10">
        <d v="2018-07-23T00:00:00"/>
        <d v="2018-07-30T00:00:00"/>
        <d v="2018-08-06T00:00:00"/>
        <d v="2018-08-13T00:00:00"/>
        <d v="2018-08-20T00:00:00"/>
        <d v="2018-08-27T00:00:00"/>
        <d v="2018-09-03T00:00:00"/>
        <d v="2018-09-10T00:00:00"/>
        <d v="2018-09-17T00:00:00"/>
        <d v="2018-09-24T00:00:00"/>
      </sharedItems>
      <fieldGroup par="8" base="0">
        <rangePr groupBy="days" startDate="2018-07-23T00:00:00" endDate="2018-09-25T00:00:00"/>
        <groupItems count="368">
          <s v="&lt;23.07.2018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25.09.2018"/>
        </groupItems>
      </fieldGroup>
    </cacheField>
    <cacheField name="Подрядчик" numFmtId="0">
      <sharedItems count="2">
        <s v="Веб-магия"/>
        <s v="Директ-про"/>
      </sharedItems>
    </cacheField>
    <cacheField name="Кампания" numFmtId="0">
      <sharedItems count="4">
        <s v="РСЯ"/>
        <s v="Поиск"/>
        <s v="ВК"/>
        <s v="Google КМС"/>
      </sharedItems>
    </cacheField>
    <cacheField name="Факт расхода" numFmtId="0">
      <sharedItems containsSemiMixedTypes="0" containsString="0" containsNumber="1" containsInteger="1" minValue="169" maxValue="12681"/>
    </cacheField>
    <cacheField name="Переходов" numFmtId="0">
      <sharedItems containsSemiMixedTypes="0" containsString="0" containsNumber="1" containsInteger="1" minValue="6" maxValue="278"/>
    </cacheField>
    <cacheField name="Лидов" numFmtId="0">
      <sharedItems containsSemiMixedTypes="0" containsString="0" containsNumber="1" containsInteger="1" minValue="0" maxValue="7"/>
    </cacheField>
    <cacheField name="Заказов" numFmtId="0">
      <sharedItems containsSemiMixedTypes="0" containsString="0" containsNumber="1" containsInteger="1" minValue="0" maxValue="3"/>
    </cacheField>
    <cacheField name="Столбец1" numFmtId="0">
      <sharedItems containsMixedTypes="1" containsNumber="1" minValue="169" maxValue="3591"/>
    </cacheField>
    <cacheField name="Месяцы" numFmtId="0" databaseField="0">
      <fieldGroup base="0">
        <rangePr groupBy="months" startDate="2018-07-23T00:00:00" endDate="2018-09-25T00:00:00"/>
        <groupItems count="14">
          <s v="&lt;23.07.2018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25.09.2018"/>
        </groupItems>
      </fieldGroup>
    </cacheField>
    <cacheField name="Поле1" numFmtId="0" formula="'Факт расхода'  /Лидов" databaseField="0"/>
    <cacheField name="Конверсия в лид" numFmtId="0" formula="Лидов /Переходов" databaseField="0"/>
    <cacheField name="Ср. цена клика" numFmtId="0" formula="'Факт расхода' /Переходов" databaseField="0"/>
    <cacheField name="Цена лида" numFmtId="0" formula=" 1+1" databaseField="0"/>
    <cacheField name="Поле2" numFmtId="0" formula="IF(Лидов &lt;&gt; &quot;0&quot;,'Факт расхода' /Лидов,&quot;0&quot;)" databaseField="0"/>
  </cacheFields>
  <extLst>
    <ext xmlns:x14="http://schemas.microsoft.com/office/spreadsheetml/2009/9/main" uri="{725AE2AE-9491-48be-B2B4-4EB974FC3084}">
      <x14:pivotCacheDefinition pivotCacheId="170766287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x v="0"/>
    <n v="366"/>
    <n v="35"/>
    <n v="1"/>
    <n v="1"/>
    <n v="366"/>
  </r>
  <r>
    <x v="0"/>
    <x v="0"/>
    <x v="1"/>
    <n v="3752"/>
    <n v="72"/>
    <n v="5"/>
    <n v="3"/>
    <n v="750.4"/>
  </r>
  <r>
    <x v="0"/>
    <x v="1"/>
    <x v="1"/>
    <n v="1258"/>
    <n v="34"/>
    <n v="0"/>
    <n v="0"/>
    <e v="#DIV/0!"/>
  </r>
  <r>
    <x v="1"/>
    <x v="0"/>
    <x v="0"/>
    <n v="390"/>
    <n v="26"/>
    <n v="0"/>
    <n v="0"/>
    <e v="#DIV/0!"/>
  </r>
  <r>
    <x v="1"/>
    <x v="0"/>
    <x v="1"/>
    <n v="3125"/>
    <n v="62"/>
    <n v="2"/>
    <n v="1"/>
    <n v="1562.5"/>
  </r>
  <r>
    <x v="1"/>
    <x v="1"/>
    <x v="1"/>
    <n v="4167"/>
    <n v="113"/>
    <n v="2"/>
    <n v="0"/>
    <n v="2083.5"/>
  </r>
  <r>
    <x v="2"/>
    <x v="0"/>
    <x v="0"/>
    <n v="169"/>
    <n v="11"/>
    <n v="1"/>
    <n v="1"/>
    <n v="169"/>
  </r>
  <r>
    <x v="2"/>
    <x v="0"/>
    <x v="1"/>
    <n v="2033"/>
    <n v="41"/>
    <n v="2"/>
    <n v="1"/>
    <n v="1016.5"/>
  </r>
  <r>
    <x v="2"/>
    <x v="1"/>
    <x v="0"/>
    <n v="683"/>
    <n v="20"/>
    <n v="2"/>
    <n v="1"/>
    <n v="341.5"/>
  </r>
  <r>
    <x v="2"/>
    <x v="1"/>
    <x v="1"/>
    <n v="646"/>
    <n v="6"/>
    <n v="0"/>
    <n v="0"/>
    <e v="#DIV/0!"/>
  </r>
  <r>
    <x v="2"/>
    <x v="1"/>
    <x v="2"/>
    <n v="975"/>
    <n v="66"/>
    <n v="0"/>
    <n v="0"/>
    <e v="#DIV/0!"/>
  </r>
  <r>
    <x v="3"/>
    <x v="0"/>
    <x v="0"/>
    <n v="196"/>
    <n v="14"/>
    <n v="0"/>
    <n v="0"/>
    <e v="#DIV/0!"/>
  </r>
  <r>
    <x v="3"/>
    <x v="0"/>
    <x v="1"/>
    <n v="2006"/>
    <n v="40"/>
    <n v="1"/>
    <n v="1"/>
    <n v="2006"/>
  </r>
  <r>
    <x v="3"/>
    <x v="1"/>
    <x v="0"/>
    <n v="1331"/>
    <n v="39"/>
    <n v="0"/>
    <n v="0"/>
    <e v="#DIV/0!"/>
  </r>
  <r>
    <x v="3"/>
    <x v="1"/>
    <x v="1"/>
    <n v="897"/>
    <n v="8"/>
    <n v="0"/>
    <n v="0"/>
    <e v="#DIV/0!"/>
  </r>
  <r>
    <x v="3"/>
    <x v="1"/>
    <x v="2"/>
    <n v="684"/>
    <n v="46"/>
    <n v="0"/>
    <n v="0"/>
    <e v="#DIV/0!"/>
  </r>
  <r>
    <x v="4"/>
    <x v="0"/>
    <x v="0"/>
    <n v="4269"/>
    <n v="144"/>
    <n v="4"/>
    <n v="2"/>
    <n v="1067.25"/>
  </r>
  <r>
    <x v="4"/>
    <x v="0"/>
    <x v="1"/>
    <n v="1184"/>
    <n v="30"/>
    <n v="1"/>
    <n v="1"/>
    <n v="1184"/>
  </r>
  <r>
    <x v="4"/>
    <x v="1"/>
    <x v="0"/>
    <n v="3197"/>
    <n v="95"/>
    <n v="2"/>
    <n v="2"/>
    <n v="1598.5"/>
  </r>
  <r>
    <x v="4"/>
    <x v="1"/>
    <x v="1"/>
    <n v="1263"/>
    <n v="10"/>
    <n v="1"/>
    <n v="1"/>
    <n v="1263"/>
  </r>
  <r>
    <x v="4"/>
    <x v="1"/>
    <x v="2"/>
    <n v="840"/>
    <n v="54"/>
    <n v="1"/>
    <n v="1"/>
    <n v="840"/>
  </r>
  <r>
    <x v="4"/>
    <x v="1"/>
    <x v="3"/>
    <n v="3451"/>
    <n v="278"/>
    <n v="0"/>
    <n v="0"/>
    <e v="#DIV/0!"/>
  </r>
  <r>
    <x v="5"/>
    <x v="0"/>
    <x v="0"/>
    <n v="7044"/>
    <n v="249"/>
    <n v="3"/>
    <n v="2"/>
    <n v="2348"/>
  </r>
  <r>
    <x v="5"/>
    <x v="0"/>
    <x v="1"/>
    <n v="556"/>
    <n v="26"/>
    <n v="0"/>
    <n v="0"/>
    <e v="#DIV/0!"/>
  </r>
  <r>
    <x v="5"/>
    <x v="1"/>
    <x v="0"/>
    <n v="2456"/>
    <n v="62"/>
    <n v="2"/>
    <n v="0"/>
    <n v="1228"/>
  </r>
  <r>
    <x v="5"/>
    <x v="1"/>
    <x v="1"/>
    <n v="1224"/>
    <n v="8"/>
    <n v="0"/>
    <n v="0"/>
    <e v="#DIV/0!"/>
  </r>
  <r>
    <x v="5"/>
    <x v="1"/>
    <x v="2"/>
    <n v="291"/>
    <n v="16"/>
    <n v="0"/>
    <n v="0"/>
    <e v="#DIV/0!"/>
  </r>
  <r>
    <x v="5"/>
    <x v="1"/>
    <x v="3"/>
    <n v="225"/>
    <n v="25"/>
    <n v="0"/>
    <n v="0"/>
    <e v="#DIV/0!"/>
  </r>
  <r>
    <x v="6"/>
    <x v="0"/>
    <x v="0"/>
    <n v="4186"/>
    <n v="172"/>
    <n v="2"/>
    <n v="1"/>
    <n v="2093"/>
  </r>
  <r>
    <x v="6"/>
    <x v="0"/>
    <x v="1"/>
    <n v="211"/>
    <n v="11"/>
    <n v="0"/>
    <n v="0"/>
    <e v="#DIV/0!"/>
  </r>
  <r>
    <x v="7"/>
    <x v="0"/>
    <x v="0"/>
    <n v="3591"/>
    <n v="152"/>
    <n v="1"/>
    <n v="1"/>
    <n v="3591"/>
  </r>
  <r>
    <x v="7"/>
    <x v="0"/>
    <x v="1"/>
    <n v="1879"/>
    <n v="78"/>
    <n v="3"/>
    <n v="0"/>
    <n v="626.33333333333337"/>
  </r>
  <r>
    <x v="8"/>
    <x v="0"/>
    <x v="0"/>
    <n v="12681"/>
    <n v="124"/>
    <n v="7"/>
    <n v="2"/>
    <n v="1811.5714285714287"/>
  </r>
  <r>
    <x v="8"/>
    <x v="0"/>
    <x v="1"/>
    <n v="4879"/>
    <n v="98"/>
    <n v="3"/>
    <n v="1"/>
    <n v="1626.3333333333333"/>
  </r>
  <r>
    <x v="9"/>
    <x v="0"/>
    <x v="0"/>
    <n v="12681"/>
    <n v="124"/>
    <n v="7"/>
    <n v="2"/>
    <n v="1811.5714285714287"/>
  </r>
  <r>
    <x v="9"/>
    <x v="0"/>
    <x v="1"/>
    <n v="4879"/>
    <n v="111"/>
    <n v="4"/>
    <n v="1"/>
    <n v="1219.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B93FDB-96D0-44FD-B0FC-524B6311AA8B}" name="Сводная таблица17" cacheId="58" applyNumberFormats="0" applyBorderFormats="0" applyFontFormats="0" applyPatternFormats="0" applyAlignmentFormats="0" applyWidthHeightFormats="1" dataCaption="Значения" updatedVersion="6" minRefreshableVersion="5" useAutoFormatting="1" itemPrintTitles="1" createdVersion="6" indent="0" outline="1" outlineData="1" multipleFieldFilters="0" chartFormat="43">
  <location ref="A59:B68" firstHeaderRow="1" firstDataRow="1" firstDataCol="1"/>
  <pivotFields count="14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1"/>
    <field x="2"/>
  </rowFields>
  <rowItems count="9">
    <i>
      <x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Сумма по полю Ср. цена клика" fld="11" baseField="0" baseItem="0" numFmtId="2"/>
  </dataFields>
  <formats count="2">
    <format dxfId="57">
      <pivotArea outline="0" collapsedLevelsAreSubtotals="1" fieldPosition="0"/>
    </format>
    <format dxfId="58">
      <pivotArea dataOnly="0" labelOnly="1" outline="0" axis="axisValues" fieldPosition="0"/>
    </format>
  </formats>
  <chartFormats count="3">
    <chartFormat chart="4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42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25" name="Дата">
      <autoFilter ref="A1">
        <filterColumn colId="0">
          <customFilters and="1">
            <customFilter operator="greaterThanOrEqual" val="43282"/>
            <customFilter operator="lessThanOrEqual" val="43373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A082C4-6E3B-40D2-88FA-0B9D7CC85D06}" name="Сводная таблица18" cacheId="58" applyNumberFormats="0" applyBorderFormats="0" applyFontFormats="0" applyPatternFormats="0" applyAlignmentFormats="0" applyWidthHeightFormats="1" dataCaption="Значения" updatedVersion="6" minRefreshableVersion="5" useAutoFormatting="1" itemPrintTitles="1" createdVersion="6" indent="0" outline="1" outlineData="1" multipleFieldFilters="0" chartFormat="48">
  <location ref="E59:F68" firstHeaderRow="1" firstDataRow="1" firstDataCol="1"/>
  <pivotFields count="14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2">
    <field x="1"/>
    <field x="2"/>
  </rowFields>
  <rowItems count="9">
    <i>
      <x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Сумма по полю Поле2" fld="13" baseField="0" baseItem="0"/>
  </dataFields>
  <formats count="2">
    <format dxfId="55">
      <pivotArea outline="0" collapsedLevelsAreSubtotals="1" fieldPosition="0"/>
    </format>
    <format dxfId="56">
      <pivotArea dataOnly="0" labelOnly="1" outline="0" axis="axisValues" fieldPosition="0"/>
    </format>
  </formats>
  <chartFormats count="2">
    <chartFormat chart="4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7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25" name="Дата">
      <autoFilter ref="A1">
        <filterColumn colId="0">
          <customFilters and="1">
            <customFilter operator="greaterThanOrEqual" val="43282"/>
            <customFilter operator="lessThanOrEqual" val="43373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B3BE9D-971A-4F7B-AB84-F1E920BAF745}" name="Сводная таблица10" cacheId="58" applyNumberFormats="0" applyBorderFormats="0" applyFontFormats="0" applyPatternFormats="0" applyAlignmentFormats="0" applyWidthHeightFormats="1" dataCaption="Значения" updatedVersion="6" minRefreshableVersion="5" useAutoFormatting="1" itemPrintTitles="1" createdVersion="6" indent="0" outline="1" outlineData="1" multipleFieldFilters="0" chartFormat="2">
  <location ref="C43:J52" firstHeaderRow="0" firstDataRow="1" firstDataCol="1"/>
  <pivotFields count="14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dataField="1" showAll="0"/>
    <pivotField dataField="1" showAll="0"/>
    <pivotField dataField="1" showAll="0"/>
    <pivotField dataField="1" showAll="0"/>
    <pivotField showAll="0"/>
    <pivotField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2">
    <field x="1"/>
    <field x="2"/>
  </rowFields>
  <rowItems count="9">
    <i>
      <x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Потрачено" fld="3" baseField="1" baseItem="0" numFmtId="44"/>
    <dataField name="Переходов " fld="4" baseField="1" baseItem="0"/>
    <dataField name="Средняя цена клика" fld="11" baseField="1" baseItem="0" numFmtId="44"/>
    <dataField name="Лидов " fld="5" baseField="1" baseItem="0"/>
    <dataField name="Ср. цена лида" fld="13" baseField="1" baseItem="0" numFmtId="174"/>
    <dataField name="Конверсия в лид " fld="10" baseField="1" baseItem="0" numFmtId="165"/>
    <dataField name="Сумма по полю Заказов" fld="6" baseField="0" baseItem="0"/>
  </dataFields>
  <formats count="7">
    <format dxfId="59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60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61">
      <pivotArea collapsedLevelsAreSubtotals="1" fieldPosition="0">
        <references count="3">
          <reference field="4294967294" count="1" selected="0">
            <x v="4"/>
          </reference>
          <reference field="1" count="1" selected="0">
            <x v="1"/>
          </reference>
          <reference field="2" count="1">
            <x v="0"/>
          </reference>
        </references>
      </pivotArea>
    </format>
    <format dxfId="62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63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64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6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filters count="1">
    <filter fld="0" type="dateBetween" evalOrder="-1" id="98" name="Дата">
      <autoFilter ref="A1">
        <filterColumn colId="0">
          <customFilters and="1">
            <customFilter operator="greaterThanOrEqual" val="43282"/>
            <customFilter operator="lessThanOrEqual" val="43373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3E40E7-79C6-49A1-950D-7684A844714C}" name="Сводная таблица6" cacheId="58" applyNumberFormats="0" applyBorderFormats="0" applyFontFormats="0" applyPatternFormats="0" applyAlignmentFormats="0" applyWidthHeightFormats="1" dataCaption="Значения" updatedVersion="6" minRefreshableVersion="5" useAutoFormatting="1" itemPrintTitles="1" createdVersion="6" indent="0" outline="1" outlineData="1" chartFormat="6">
  <location ref="H4:K18" firstHeaderRow="0" firstDataRow="1" firstDataCol="1"/>
  <pivotFields count="14">
    <pivotField axis="axisRow" numFmtId="164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showAll="0">
      <items count="3">
        <item x="0"/>
        <item x="1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dataField="1" showAll="0"/>
    <pivotField showAll="0"/>
    <pivotField dataField="1" showAll="0"/>
    <pivotField dataField="1"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8"/>
    <field x="0"/>
  </rowFields>
  <rowItems count="14">
    <i>
      <x v="7"/>
    </i>
    <i r="1">
      <x v="205"/>
    </i>
    <i r="1">
      <x v="212"/>
    </i>
    <i>
      <x v="8"/>
    </i>
    <i r="1">
      <x v="219"/>
    </i>
    <i r="1">
      <x v="226"/>
    </i>
    <i r="1">
      <x v="233"/>
    </i>
    <i r="1">
      <x v="240"/>
    </i>
    <i>
      <x v="9"/>
    </i>
    <i r="1">
      <x v="247"/>
    </i>
    <i r="1">
      <x v="254"/>
    </i>
    <i r="1">
      <x v="261"/>
    </i>
    <i r="1">
      <x v="26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Сумма по полю Факт расхода" fld="3" baseField="0" baseItem="0"/>
    <dataField name="Сумма по полю Лидов" fld="5" baseField="0" baseItem="0"/>
    <dataField name="Сумма по полю Заказов" fld="6" baseField="0" baseItem="0"/>
  </dataFields>
  <chartFormats count="6">
    <chartFormat chart="2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136" name="Дата">
      <autoFilter ref="A1">
        <filterColumn colId="0">
          <customFilters and="1">
            <customFilter operator="greaterThanOrEqual" val="43282"/>
            <customFilter operator="lessThanOrEqual" val="43373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C22F67-E150-4AF1-A580-F749C4177E76}" name="Сводная таблица1" cacheId="58" applyNumberFormats="0" applyBorderFormats="0" applyFontFormats="0" applyPatternFormats="0" applyAlignmentFormats="0" applyWidthHeightFormats="1" dataCaption="Значения" updatedVersion="6" minRefreshableVersion="5" useAutoFormatting="1" itemPrintTitles="1" createdVersion="6" indent="0" outline="1" outlineData="1" multipleFieldFilters="0" chartFormat="4">
  <location ref="A3:B8" firstHeaderRow="1" firstDataRow="1" firstDataCol="1"/>
  <pivotFields count="14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Сумма по полю Факт расхода" fld="3" baseField="0" baseItem="0"/>
  </dataField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102" name="Дата">
      <autoFilter ref="A1">
        <filterColumn colId="0">
          <customFilters and="1">
            <customFilter operator="greaterThanOrEqual" val="43282"/>
            <customFilter operator="lessThanOrEqual" val="43373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Подрядчик" xr10:uid="{6CDBC7AD-BC0B-40E8-9B9E-355671EC1013}" sourceName="Подрядчик">
  <pivotTables>
    <pivotTable tabId="3" name="Сводная таблица1"/>
    <pivotTable tabId="3" name="Сводная таблица10"/>
    <pivotTable tabId="3" name="Сводная таблица6"/>
    <pivotTable tabId="3" name="Сводная таблица17"/>
    <pivotTable tabId="3" name="Сводная таблица18"/>
  </pivotTables>
  <data>
    <tabular pivotCacheId="1707662870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Кампания" xr10:uid="{D09804BA-0FF6-4690-802D-7673C18C058B}" sourceName="Кампания">
  <pivotTables>
    <pivotTable tabId="3" name="Сводная таблица1"/>
    <pivotTable tabId="3" name="Сводная таблица10"/>
    <pivotTable tabId="3" name="Сводная таблица6"/>
    <pivotTable tabId="3" name="Сводная таблица17"/>
    <pivotTable tabId="3" name="Сводная таблица18"/>
  </pivotTables>
  <data>
    <tabular pivotCacheId="1707662870">
      <items count="4">
        <i x="3" s="1"/>
        <i x="2" s="1"/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Подрядчик" xr10:uid="{189D6265-9CFD-44F4-932F-4CB8BE24281F}" cache="Срез_Подрядчик" caption="Подрядчик" style="SlicerStyleOther1" rowHeight="225425"/>
  <slicer name="Кампания" xr10:uid="{94FC30EA-1180-4CE8-9020-AA94C1F834DD}" cache="Срез_Кампания" caption="Кампания" style="SlicerStyleOther1" rowHeight="22542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15949B-9D56-4212-8847-1B3905985BD2}" name="Таблица1" displayName="Таблица1" ref="A1:G37" totalsRowShown="0" headerRowDxfId="67" dataDxfId="68" tableBorderDxfId="75">
  <autoFilter ref="A1:G37" xr:uid="{00000000-0009-0000-0000-000000000000}"/>
  <tableColumns count="7">
    <tableColumn id="1" xr3:uid="{2230AA6E-0F1D-4E5C-BFF8-5B562F54D8A7}" name="Дата" dataDxfId="74"/>
    <tableColumn id="2" xr3:uid="{95AA9C81-FF39-496D-B00D-BE8DA857C60A}" name="Подрядчик" dataDxfId="73"/>
    <tableColumn id="3" xr3:uid="{270A2799-40F9-446A-B694-DBC9DDFED929}" name="Кампания" dataDxfId="72"/>
    <tableColumn id="4" xr3:uid="{35612FCB-BD4A-44DC-B62A-8AFB5B440015}" name="Факт расхода" dataDxfId="71"/>
    <tableColumn id="5" xr3:uid="{B2C86E83-A208-4E6E-985E-00A30A70C77D}" name="Переходов" dataDxfId="70"/>
    <tableColumn id="6" xr3:uid="{AA2185D2-E1D3-450B-BF6F-EC9B352E0B1B}" name="Лидов" dataDxfId="69"/>
    <tableColumn id="7" xr3:uid="{12CD7382-5CCD-4AC4-B2F5-7BE639F99295}" name="Заказов" dataDxfId="66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ВстроеннаяВременнаяШкала_Дата" xr10:uid="{FFE6865E-FB7B-4D18-AED0-3F3ECF943E0C}" sourceName="Дата">
  <pivotTables>
    <pivotTable tabId="3" name="Сводная таблица10"/>
    <pivotTable tabId="3" name="Сводная таблица1"/>
    <pivotTable tabId="3" name="Сводная таблица6"/>
    <pivotTable tabId="3" name="Сводная таблица17"/>
    <pivotTable tabId="3" name="Сводная таблица18"/>
  </pivotTables>
  <state minimalRefreshVersion="6" lastRefreshVersion="6" pivotCacheId="1707662870" filterType="dateBetween">
    <selection startDate="2018-07-01T00:00:00" endDate="2018-09-30T00:00:00"/>
    <bounds startDate="2018-01-01T00:00:00" endDate="2019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Дата 1" xr10:uid="{5F8CA675-9137-4C26-B57F-32D786DF7732}" cache="ВстроеннаяВременнаяШкала_Дата" caption="Дата" level="2" selectionLevel="1" scrollPosition="2018-06-23T00:00:00" style="TimeSlicerStyleLight3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microsoft.com/office/2011/relationships/timeline" Target="../timelines/timelin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3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63"/>
  <sheetViews>
    <sheetView zoomScale="80" zoomScaleNormal="80" workbookViewId="0">
      <pane ySplit="1" topLeftCell="A2" activePane="bottomLeft" state="frozen"/>
      <selection pane="bottomLeft" activeCell="C49" sqref="C49"/>
    </sheetView>
  </sheetViews>
  <sheetFormatPr defaultColWidth="14.42578125" defaultRowHeight="15.75" customHeight="1" x14ac:dyDescent="0.2"/>
  <cols>
    <col min="3" max="3" width="20.5703125" customWidth="1"/>
    <col min="4" max="4" width="18.5703125" customWidth="1"/>
    <col min="7" max="7" width="13.42578125" customWidth="1"/>
  </cols>
  <sheetData>
    <row r="1" spans="1:21" s="14" customFormat="1" ht="15.75" customHeight="1" x14ac:dyDescent="0.2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15"/>
      <c r="I1" s="15"/>
      <c r="J1" s="15"/>
      <c r="K1" s="15"/>
      <c r="L1" s="15"/>
      <c r="M1" s="15"/>
      <c r="N1" s="15"/>
      <c r="O1" s="15"/>
      <c r="P1" s="15"/>
      <c r="Q1" s="15"/>
      <c r="R1" s="16"/>
      <c r="S1" s="16"/>
      <c r="T1" s="16"/>
      <c r="U1" s="16"/>
    </row>
    <row r="2" spans="1:21" ht="15.75" customHeight="1" x14ac:dyDescent="0.2">
      <c r="A2" s="17">
        <v>43304</v>
      </c>
      <c r="B2" s="18" t="s">
        <v>7</v>
      </c>
      <c r="C2" s="18" t="s">
        <v>8</v>
      </c>
      <c r="D2" s="19">
        <v>366</v>
      </c>
      <c r="E2" s="19">
        <v>35</v>
      </c>
      <c r="F2" s="20">
        <v>1</v>
      </c>
      <c r="G2" s="4">
        <v>1</v>
      </c>
      <c r="H2" s="15"/>
      <c r="I2" s="15"/>
      <c r="J2" s="15"/>
      <c r="K2" s="15"/>
      <c r="L2" s="15"/>
      <c r="M2" s="15"/>
      <c r="N2" s="15"/>
      <c r="O2" s="15"/>
      <c r="P2" s="15"/>
      <c r="Q2" s="15"/>
      <c r="R2" s="16"/>
      <c r="S2" s="16"/>
      <c r="T2" s="16"/>
      <c r="U2" s="16"/>
    </row>
    <row r="3" spans="1:21" ht="15.75" customHeight="1" x14ac:dyDescent="0.2">
      <c r="A3" s="2">
        <v>43304</v>
      </c>
      <c r="B3" s="3" t="s">
        <v>7</v>
      </c>
      <c r="C3" s="3" t="s">
        <v>9</v>
      </c>
      <c r="D3" s="4">
        <v>3752</v>
      </c>
      <c r="E3" s="4">
        <v>72</v>
      </c>
      <c r="F3" s="4">
        <v>5</v>
      </c>
      <c r="G3" s="4">
        <v>3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6"/>
      <c r="S3" s="16"/>
      <c r="T3" s="16"/>
      <c r="U3" s="16"/>
    </row>
    <row r="4" spans="1:21" ht="15.75" customHeight="1" x14ac:dyDescent="0.2">
      <c r="A4" s="2">
        <v>43304</v>
      </c>
      <c r="B4" s="3" t="s">
        <v>10</v>
      </c>
      <c r="C4" s="3" t="s">
        <v>9</v>
      </c>
      <c r="D4" s="4">
        <v>1258</v>
      </c>
      <c r="E4" s="4">
        <v>34</v>
      </c>
      <c r="F4" s="4">
        <v>0</v>
      </c>
      <c r="G4" s="4">
        <v>0</v>
      </c>
      <c r="H4" s="15"/>
      <c r="I4" s="15"/>
      <c r="J4" s="15"/>
      <c r="K4" s="15"/>
      <c r="L4" s="15"/>
      <c r="M4" s="15"/>
      <c r="N4" s="15"/>
      <c r="O4" s="15"/>
      <c r="P4" s="15"/>
      <c r="Q4" s="15"/>
      <c r="R4" s="16"/>
      <c r="S4" s="16"/>
      <c r="T4" s="16"/>
      <c r="U4" s="16"/>
    </row>
    <row r="5" spans="1:21" ht="15.75" customHeight="1" x14ac:dyDescent="0.2">
      <c r="A5" s="5">
        <v>43311</v>
      </c>
      <c r="B5" s="3" t="s">
        <v>7</v>
      </c>
      <c r="C5" s="3" t="s">
        <v>8</v>
      </c>
      <c r="D5" s="6">
        <v>390</v>
      </c>
      <c r="E5" s="6">
        <v>26</v>
      </c>
      <c r="F5" s="4">
        <v>0</v>
      </c>
      <c r="G5" s="4">
        <v>0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6"/>
      <c r="S5" s="16"/>
      <c r="T5" s="16"/>
      <c r="U5" s="16"/>
    </row>
    <row r="6" spans="1:21" ht="15.75" customHeight="1" x14ac:dyDescent="0.2">
      <c r="A6" s="5">
        <v>43311</v>
      </c>
      <c r="B6" s="3" t="s">
        <v>7</v>
      </c>
      <c r="C6" s="3" t="s">
        <v>9</v>
      </c>
      <c r="D6" s="7">
        <v>3125</v>
      </c>
      <c r="E6" s="6">
        <v>62</v>
      </c>
      <c r="F6" s="4">
        <v>2</v>
      </c>
      <c r="G6" s="4">
        <v>1</v>
      </c>
      <c r="H6" s="15"/>
      <c r="I6" s="15"/>
      <c r="J6" s="15"/>
      <c r="K6" s="15"/>
      <c r="L6" s="15"/>
      <c r="M6" s="15"/>
      <c r="N6" s="15"/>
      <c r="O6" s="15"/>
      <c r="P6" s="15"/>
      <c r="Q6" s="15"/>
      <c r="R6" s="16"/>
      <c r="S6" s="16"/>
      <c r="T6" s="16"/>
      <c r="U6" s="16"/>
    </row>
    <row r="7" spans="1:21" ht="15.75" customHeight="1" x14ac:dyDescent="0.2">
      <c r="A7" s="5">
        <v>43311</v>
      </c>
      <c r="B7" s="3" t="s">
        <v>10</v>
      </c>
      <c r="C7" s="3" t="s">
        <v>9</v>
      </c>
      <c r="D7" s="6">
        <v>4167</v>
      </c>
      <c r="E7" s="4">
        <v>113</v>
      </c>
      <c r="F7" s="4">
        <v>2</v>
      </c>
      <c r="G7" s="4">
        <v>0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6"/>
      <c r="S7" s="16"/>
      <c r="T7" s="16"/>
      <c r="U7" s="16"/>
    </row>
    <row r="8" spans="1:21" ht="15.75" customHeight="1" x14ac:dyDescent="0.2">
      <c r="A8" s="5">
        <v>43318</v>
      </c>
      <c r="B8" s="3" t="s">
        <v>7</v>
      </c>
      <c r="C8" s="3" t="s">
        <v>8</v>
      </c>
      <c r="D8" s="6">
        <v>169</v>
      </c>
      <c r="E8" s="6">
        <v>11</v>
      </c>
      <c r="F8" s="4">
        <v>1</v>
      </c>
      <c r="G8" s="4">
        <v>1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6"/>
      <c r="S8" s="16"/>
      <c r="T8" s="16"/>
      <c r="U8" s="16"/>
    </row>
    <row r="9" spans="1:21" ht="15.75" customHeight="1" x14ac:dyDescent="0.2">
      <c r="A9" s="5">
        <v>43318</v>
      </c>
      <c r="B9" s="3" t="s">
        <v>7</v>
      </c>
      <c r="C9" s="3" t="s">
        <v>9</v>
      </c>
      <c r="D9" s="6">
        <v>2033</v>
      </c>
      <c r="E9" s="6">
        <v>41</v>
      </c>
      <c r="F9" s="4">
        <v>2</v>
      </c>
      <c r="G9" s="4">
        <v>1</v>
      </c>
      <c r="H9" s="15"/>
      <c r="I9" s="15"/>
      <c r="J9" s="15"/>
      <c r="K9" s="15"/>
      <c r="L9" s="15"/>
      <c r="M9" s="15"/>
      <c r="N9" s="15"/>
      <c r="O9" s="15"/>
      <c r="P9" s="15"/>
      <c r="Q9" s="15"/>
      <c r="R9" s="16"/>
      <c r="S9" s="16"/>
      <c r="T9" s="16"/>
      <c r="U9" s="16"/>
    </row>
    <row r="10" spans="1:21" ht="15.75" customHeight="1" x14ac:dyDescent="0.2">
      <c r="A10" s="5">
        <v>43318</v>
      </c>
      <c r="B10" s="8" t="s">
        <v>10</v>
      </c>
      <c r="C10" s="8" t="s">
        <v>8</v>
      </c>
      <c r="D10" s="6">
        <v>683</v>
      </c>
      <c r="E10" s="6">
        <v>20</v>
      </c>
      <c r="F10" s="9">
        <v>2</v>
      </c>
      <c r="G10" s="9">
        <v>1</v>
      </c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</row>
    <row r="11" spans="1:21" ht="15.75" customHeight="1" x14ac:dyDescent="0.2">
      <c r="A11" s="5">
        <v>43318</v>
      </c>
      <c r="B11" s="8" t="s">
        <v>10</v>
      </c>
      <c r="C11" s="8" t="s">
        <v>9</v>
      </c>
      <c r="D11" s="10">
        <v>646</v>
      </c>
      <c r="E11" s="6">
        <v>6</v>
      </c>
      <c r="F11" s="9">
        <v>0</v>
      </c>
      <c r="G11" s="9">
        <v>0</v>
      </c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</row>
    <row r="12" spans="1:21" ht="15.75" customHeight="1" x14ac:dyDescent="0.2">
      <c r="A12" s="5">
        <v>43318</v>
      </c>
      <c r="B12" s="8" t="s">
        <v>10</v>
      </c>
      <c r="C12" s="8" t="s">
        <v>11</v>
      </c>
      <c r="D12" s="10">
        <v>975</v>
      </c>
      <c r="E12" s="10">
        <v>66</v>
      </c>
      <c r="F12" s="9">
        <v>0</v>
      </c>
      <c r="G12" s="9">
        <v>0</v>
      </c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6"/>
      <c r="S12" s="16"/>
      <c r="T12" s="16"/>
      <c r="U12" s="16"/>
    </row>
    <row r="13" spans="1:21" ht="15.75" customHeight="1" x14ac:dyDescent="0.2">
      <c r="A13" s="5">
        <v>43325</v>
      </c>
      <c r="B13" s="3" t="s">
        <v>7</v>
      </c>
      <c r="C13" s="3" t="s">
        <v>8</v>
      </c>
      <c r="D13" s="6">
        <v>196</v>
      </c>
      <c r="E13" s="11">
        <v>14</v>
      </c>
      <c r="F13" s="4">
        <v>0</v>
      </c>
      <c r="G13" s="4">
        <v>0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</row>
    <row r="14" spans="1:21" ht="15.75" customHeight="1" x14ac:dyDescent="0.2">
      <c r="A14" s="5">
        <v>43325</v>
      </c>
      <c r="B14" s="3" t="s">
        <v>7</v>
      </c>
      <c r="C14" s="3" t="s">
        <v>9</v>
      </c>
      <c r="D14" s="6">
        <v>2006</v>
      </c>
      <c r="E14" s="11">
        <v>40</v>
      </c>
      <c r="F14" s="4">
        <v>1</v>
      </c>
      <c r="G14" s="4">
        <v>1</v>
      </c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</row>
    <row r="15" spans="1:21" ht="15.75" customHeight="1" x14ac:dyDescent="0.2">
      <c r="A15" s="5">
        <v>43325</v>
      </c>
      <c r="B15" s="8" t="s">
        <v>10</v>
      </c>
      <c r="C15" s="8" t="s">
        <v>8</v>
      </c>
      <c r="D15" s="6">
        <v>1331</v>
      </c>
      <c r="E15" s="6">
        <v>39</v>
      </c>
      <c r="F15" s="9">
        <v>0</v>
      </c>
      <c r="G15" s="9">
        <v>0</v>
      </c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</row>
    <row r="16" spans="1:21" ht="15.75" customHeight="1" x14ac:dyDescent="0.2">
      <c r="A16" s="5">
        <v>43325</v>
      </c>
      <c r="B16" s="8" t="s">
        <v>10</v>
      </c>
      <c r="C16" s="8" t="s">
        <v>9</v>
      </c>
      <c r="D16" s="10">
        <v>897</v>
      </c>
      <c r="E16" s="6">
        <v>8</v>
      </c>
      <c r="F16" s="9">
        <v>0</v>
      </c>
      <c r="G16" s="9">
        <v>0</v>
      </c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</row>
    <row r="17" spans="1:21" ht="15.75" customHeight="1" x14ac:dyDescent="0.2">
      <c r="A17" s="5">
        <v>43325</v>
      </c>
      <c r="B17" s="8" t="s">
        <v>10</v>
      </c>
      <c r="C17" s="8" t="s">
        <v>11</v>
      </c>
      <c r="D17" s="10">
        <v>684</v>
      </c>
      <c r="E17" s="10">
        <v>46</v>
      </c>
      <c r="F17" s="9">
        <v>0</v>
      </c>
      <c r="G17" s="9">
        <v>0</v>
      </c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6"/>
      <c r="S17" s="16"/>
      <c r="T17" s="16"/>
      <c r="U17" s="16"/>
    </row>
    <row r="18" spans="1:21" ht="15.75" customHeight="1" x14ac:dyDescent="0.2">
      <c r="A18" s="5">
        <v>43332</v>
      </c>
      <c r="B18" s="3" t="s">
        <v>7</v>
      </c>
      <c r="C18" s="3" t="s">
        <v>8</v>
      </c>
      <c r="D18" s="12">
        <v>4269</v>
      </c>
      <c r="E18" s="11">
        <v>144</v>
      </c>
      <c r="F18" s="12">
        <v>4</v>
      </c>
      <c r="G18" s="12">
        <v>2</v>
      </c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</row>
    <row r="19" spans="1:21" ht="15.75" customHeight="1" x14ac:dyDescent="0.2">
      <c r="A19" s="5">
        <v>43332</v>
      </c>
      <c r="B19" s="3" t="s">
        <v>7</v>
      </c>
      <c r="C19" s="3" t="s">
        <v>9</v>
      </c>
      <c r="D19" s="12">
        <v>1184</v>
      </c>
      <c r="E19" s="11">
        <v>30</v>
      </c>
      <c r="F19" s="12">
        <v>1</v>
      </c>
      <c r="G19" s="12">
        <v>1</v>
      </c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</row>
    <row r="20" spans="1:21" ht="15.75" customHeight="1" x14ac:dyDescent="0.2">
      <c r="A20" s="5">
        <v>43332</v>
      </c>
      <c r="B20" s="8" t="s">
        <v>10</v>
      </c>
      <c r="C20" s="8" t="s">
        <v>8</v>
      </c>
      <c r="D20" s="12">
        <v>3197</v>
      </c>
      <c r="E20" s="12">
        <v>95</v>
      </c>
      <c r="F20" s="12">
        <v>2</v>
      </c>
      <c r="G20" s="12">
        <v>2</v>
      </c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</row>
    <row r="21" spans="1:21" ht="15.75" customHeight="1" x14ac:dyDescent="0.2">
      <c r="A21" s="5">
        <v>43332</v>
      </c>
      <c r="B21" s="8" t="s">
        <v>10</v>
      </c>
      <c r="C21" s="8" t="s">
        <v>9</v>
      </c>
      <c r="D21" s="12">
        <v>1263</v>
      </c>
      <c r="E21" s="12">
        <v>10</v>
      </c>
      <c r="F21" s="12">
        <v>1</v>
      </c>
      <c r="G21" s="12">
        <v>1</v>
      </c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</row>
    <row r="22" spans="1:21" ht="15.75" customHeight="1" x14ac:dyDescent="0.2">
      <c r="A22" s="5">
        <v>43332</v>
      </c>
      <c r="B22" s="8" t="s">
        <v>10</v>
      </c>
      <c r="C22" s="8" t="s">
        <v>11</v>
      </c>
      <c r="D22" s="12">
        <v>840</v>
      </c>
      <c r="E22" s="12">
        <v>54</v>
      </c>
      <c r="F22" s="12">
        <v>1</v>
      </c>
      <c r="G22" s="12">
        <v>1</v>
      </c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</row>
    <row r="23" spans="1:21" ht="15.75" customHeight="1" x14ac:dyDescent="0.2">
      <c r="A23" s="5">
        <v>43332</v>
      </c>
      <c r="B23" s="8" t="s">
        <v>10</v>
      </c>
      <c r="C23" s="8" t="s">
        <v>12</v>
      </c>
      <c r="D23" s="12">
        <v>3451</v>
      </c>
      <c r="E23" s="12">
        <v>278</v>
      </c>
      <c r="F23" s="12">
        <v>0</v>
      </c>
      <c r="G23" s="12">
        <v>0</v>
      </c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6"/>
      <c r="S23" s="16"/>
      <c r="T23" s="16"/>
      <c r="U23" s="16"/>
    </row>
    <row r="24" spans="1:21" ht="15.75" customHeight="1" x14ac:dyDescent="0.2">
      <c r="A24" s="5">
        <v>43339</v>
      </c>
      <c r="B24" s="3" t="s">
        <v>7</v>
      </c>
      <c r="C24" s="3" t="s">
        <v>8</v>
      </c>
      <c r="D24" s="12">
        <v>7044</v>
      </c>
      <c r="E24" s="11">
        <v>249</v>
      </c>
      <c r="F24" s="12">
        <v>3</v>
      </c>
      <c r="G24" s="12">
        <v>2</v>
      </c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</row>
    <row r="25" spans="1:21" ht="15.75" customHeight="1" x14ac:dyDescent="0.2">
      <c r="A25" s="5">
        <v>43339</v>
      </c>
      <c r="B25" s="3" t="s">
        <v>7</v>
      </c>
      <c r="C25" s="3" t="s">
        <v>9</v>
      </c>
      <c r="D25" s="12">
        <v>556</v>
      </c>
      <c r="E25" s="11">
        <v>26</v>
      </c>
      <c r="F25" s="12">
        <v>0</v>
      </c>
      <c r="G25" s="12">
        <v>0</v>
      </c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</row>
    <row r="26" spans="1:21" ht="15.75" customHeight="1" x14ac:dyDescent="0.2">
      <c r="A26" s="5">
        <v>43339</v>
      </c>
      <c r="B26" s="8" t="s">
        <v>10</v>
      </c>
      <c r="C26" s="8" t="s">
        <v>8</v>
      </c>
      <c r="D26" s="12">
        <v>2456</v>
      </c>
      <c r="E26" s="12">
        <v>62</v>
      </c>
      <c r="F26" s="12">
        <v>2</v>
      </c>
      <c r="G26" s="12">
        <v>0</v>
      </c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</row>
    <row r="27" spans="1:21" ht="15.75" customHeight="1" x14ac:dyDescent="0.2">
      <c r="A27" s="5">
        <v>43339</v>
      </c>
      <c r="B27" s="8" t="s">
        <v>10</v>
      </c>
      <c r="C27" s="8" t="s">
        <v>9</v>
      </c>
      <c r="D27" s="12">
        <v>1224</v>
      </c>
      <c r="E27" s="12">
        <v>8</v>
      </c>
      <c r="F27" s="12">
        <v>0</v>
      </c>
      <c r="G27" s="12">
        <v>0</v>
      </c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</row>
    <row r="28" spans="1:21" ht="15.75" customHeight="1" x14ac:dyDescent="0.2">
      <c r="A28" s="5">
        <v>43339</v>
      </c>
      <c r="B28" s="8" t="s">
        <v>10</v>
      </c>
      <c r="C28" s="8" t="s">
        <v>11</v>
      </c>
      <c r="D28" s="12">
        <v>291</v>
      </c>
      <c r="E28" s="12">
        <v>16</v>
      </c>
      <c r="F28" s="12">
        <v>0</v>
      </c>
      <c r="G28" s="12">
        <v>0</v>
      </c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</row>
    <row r="29" spans="1:21" ht="15.75" customHeight="1" x14ac:dyDescent="0.2">
      <c r="A29" s="5">
        <v>43339</v>
      </c>
      <c r="B29" s="8" t="s">
        <v>10</v>
      </c>
      <c r="C29" s="8" t="s">
        <v>12</v>
      </c>
      <c r="D29" s="12">
        <v>225</v>
      </c>
      <c r="E29" s="12">
        <v>25</v>
      </c>
      <c r="F29" s="12">
        <v>0</v>
      </c>
      <c r="G29" s="12">
        <v>0</v>
      </c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6"/>
      <c r="S29" s="16"/>
      <c r="T29" s="16"/>
      <c r="U29" s="16"/>
    </row>
    <row r="30" spans="1:21" ht="12.75" x14ac:dyDescent="0.2">
      <c r="A30" s="5">
        <v>43346</v>
      </c>
      <c r="B30" s="3" t="s">
        <v>7</v>
      </c>
      <c r="C30" s="3" t="s">
        <v>8</v>
      </c>
      <c r="D30" s="13">
        <v>4186</v>
      </c>
      <c r="E30" s="11">
        <v>172</v>
      </c>
      <c r="F30" s="12">
        <v>2</v>
      </c>
      <c r="G30" s="12">
        <v>1</v>
      </c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</row>
    <row r="31" spans="1:21" ht="12.75" x14ac:dyDescent="0.2">
      <c r="A31" s="5">
        <v>43346</v>
      </c>
      <c r="B31" s="3" t="s">
        <v>7</v>
      </c>
      <c r="C31" s="3" t="s">
        <v>9</v>
      </c>
      <c r="D31" s="12">
        <v>211</v>
      </c>
      <c r="E31" s="12">
        <v>11</v>
      </c>
      <c r="F31" s="12">
        <v>0</v>
      </c>
      <c r="G31" s="12">
        <v>0</v>
      </c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6"/>
      <c r="S31" s="16"/>
      <c r="T31" s="16"/>
      <c r="U31" s="16"/>
    </row>
    <row r="32" spans="1:21" ht="12.75" x14ac:dyDescent="0.2">
      <c r="A32" s="5">
        <v>43353</v>
      </c>
      <c r="B32" s="3" t="s">
        <v>7</v>
      </c>
      <c r="C32" s="3" t="s">
        <v>8</v>
      </c>
      <c r="D32" s="12">
        <v>3591</v>
      </c>
      <c r="E32" s="11">
        <v>152</v>
      </c>
      <c r="F32" s="12">
        <v>1</v>
      </c>
      <c r="G32" s="12">
        <v>1</v>
      </c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</row>
    <row r="33" spans="1:21" ht="12.75" x14ac:dyDescent="0.2">
      <c r="A33" s="5">
        <v>43353</v>
      </c>
      <c r="B33" s="3" t="s">
        <v>7</v>
      </c>
      <c r="C33" s="3" t="s">
        <v>9</v>
      </c>
      <c r="D33" s="12">
        <v>1879</v>
      </c>
      <c r="E33" s="12">
        <v>78</v>
      </c>
      <c r="F33" s="12">
        <v>3</v>
      </c>
      <c r="G33" s="12">
        <v>0</v>
      </c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6"/>
      <c r="S33" s="16"/>
      <c r="T33" s="16"/>
      <c r="U33" s="16"/>
    </row>
    <row r="34" spans="1:21" ht="12.75" x14ac:dyDescent="0.2">
      <c r="A34" s="5">
        <v>43360</v>
      </c>
      <c r="B34" s="3" t="s">
        <v>7</v>
      </c>
      <c r="C34" s="3" t="s">
        <v>8</v>
      </c>
      <c r="D34" s="12">
        <v>12681</v>
      </c>
      <c r="E34" s="12">
        <v>124</v>
      </c>
      <c r="F34" s="12">
        <v>7</v>
      </c>
      <c r="G34" s="12">
        <v>2</v>
      </c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</row>
    <row r="35" spans="1:21" ht="12.75" x14ac:dyDescent="0.2">
      <c r="A35" s="5">
        <v>43360</v>
      </c>
      <c r="B35" s="3" t="s">
        <v>7</v>
      </c>
      <c r="C35" s="3" t="s">
        <v>9</v>
      </c>
      <c r="D35" s="12">
        <v>4879</v>
      </c>
      <c r="E35" s="12">
        <v>98</v>
      </c>
      <c r="F35" s="12">
        <v>3</v>
      </c>
      <c r="G35" s="12">
        <v>1</v>
      </c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</row>
    <row r="36" spans="1:21" ht="12.75" x14ac:dyDescent="0.2">
      <c r="A36" s="5">
        <v>43367</v>
      </c>
      <c r="B36" s="3" t="s">
        <v>7</v>
      </c>
      <c r="C36" s="3" t="s">
        <v>8</v>
      </c>
      <c r="D36" s="12">
        <v>12681</v>
      </c>
      <c r="E36" s="12">
        <v>124</v>
      </c>
      <c r="F36" s="12">
        <v>7</v>
      </c>
      <c r="G36" s="12">
        <v>2</v>
      </c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</row>
    <row r="37" spans="1:21" ht="12.75" x14ac:dyDescent="0.2">
      <c r="A37" s="22">
        <v>43367</v>
      </c>
      <c r="B37" s="23" t="s">
        <v>7</v>
      </c>
      <c r="C37" s="23" t="s">
        <v>9</v>
      </c>
      <c r="D37" s="24">
        <v>4879</v>
      </c>
      <c r="E37" s="24">
        <v>111</v>
      </c>
      <c r="F37" s="24">
        <v>4</v>
      </c>
      <c r="G37" s="24">
        <v>1</v>
      </c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</row>
    <row r="38" spans="1:21" ht="12.75" x14ac:dyDescent="0.2">
      <c r="D38" s="1"/>
      <c r="E38" s="1"/>
      <c r="F38" s="1"/>
      <c r="G38" s="1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</row>
    <row r="39" spans="1:21" ht="12.75" x14ac:dyDescent="0.2">
      <c r="D39" s="1"/>
      <c r="E39" s="1"/>
      <c r="F39" s="1"/>
      <c r="G39" s="1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</row>
    <row r="40" spans="1:21" ht="12.75" x14ac:dyDescent="0.2">
      <c r="D40" s="1"/>
      <c r="E40" s="1"/>
      <c r="F40" s="1"/>
      <c r="G40" s="1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</row>
    <row r="41" spans="1:21" ht="12.75" x14ac:dyDescent="0.2">
      <c r="D41" s="1"/>
      <c r="E41" s="1"/>
      <c r="F41" s="1"/>
      <c r="G41" s="1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</row>
    <row r="42" spans="1:21" ht="12.75" x14ac:dyDescent="0.2">
      <c r="D42" s="1"/>
      <c r="E42" s="1"/>
      <c r="F42" s="1"/>
      <c r="G42" s="1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</row>
    <row r="43" spans="1:21" ht="12.75" x14ac:dyDescent="0.2">
      <c r="D43" s="1"/>
      <c r="E43" s="1"/>
      <c r="F43" s="1"/>
      <c r="G43" s="1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</row>
    <row r="44" spans="1:21" ht="12.75" x14ac:dyDescent="0.2">
      <c r="D44" s="1"/>
      <c r="E44" s="1"/>
      <c r="F44" s="1"/>
      <c r="G44" s="1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</row>
    <row r="45" spans="1:21" ht="12.75" x14ac:dyDescent="0.2">
      <c r="D45" s="1"/>
      <c r="E45" s="1"/>
      <c r="F45" s="1"/>
      <c r="G45" s="1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</row>
    <row r="46" spans="1:21" ht="12.75" x14ac:dyDescent="0.2">
      <c r="D46" s="1"/>
      <c r="E46" s="1"/>
      <c r="F46" s="1"/>
      <c r="G46" s="1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</row>
    <row r="47" spans="1:21" ht="12.75" x14ac:dyDescent="0.2">
      <c r="D47" s="1"/>
      <c r="E47" s="1"/>
      <c r="F47" s="1"/>
      <c r="G47" s="1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</row>
    <row r="48" spans="1:21" ht="12.75" x14ac:dyDescent="0.2">
      <c r="D48" s="1"/>
      <c r="E48" s="1"/>
      <c r="F48" s="1"/>
      <c r="G48" s="1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</row>
    <row r="49" spans="4:21" ht="12.75" x14ac:dyDescent="0.2">
      <c r="D49" s="1"/>
      <c r="E49" s="1"/>
      <c r="F49" s="1"/>
      <c r="G49" s="1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</row>
    <row r="50" spans="4:21" ht="12.75" x14ac:dyDescent="0.2">
      <c r="D50" s="1"/>
      <c r="E50" s="1"/>
      <c r="F50" s="1"/>
      <c r="G50" s="1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</row>
    <row r="51" spans="4:21" ht="12.75" x14ac:dyDescent="0.2">
      <c r="D51" s="1"/>
      <c r="E51" s="1"/>
      <c r="F51" s="1"/>
      <c r="G51" s="1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</row>
    <row r="52" spans="4:21" ht="12.75" x14ac:dyDescent="0.2">
      <c r="D52" s="1"/>
      <c r="E52" s="1"/>
      <c r="F52" s="1"/>
      <c r="G52" s="1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</row>
    <row r="53" spans="4:21" ht="12.75" x14ac:dyDescent="0.2">
      <c r="D53" s="1"/>
      <c r="E53" s="1"/>
      <c r="F53" s="1"/>
      <c r="G53" s="1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</row>
    <row r="54" spans="4:21" ht="12.75" x14ac:dyDescent="0.2">
      <c r="D54" s="1"/>
      <c r="E54" s="1"/>
      <c r="F54" s="1"/>
      <c r="G54" s="1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</row>
    <row r="55" spans="4:21" ht="12.75" x14ac:dyDescent="0.2">
      <c r="D55" s="1"/>
      <c r="E55" s="1"/>
      <c r="F55" s="1"/>
      <c r="G55" s="1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</row>
    <row r="56" spans="4:21" ht="12.75" x14ac:dyDescent="0.2">
      <c r="D56" s="1"/>
      <c r="E56" s="1"/>
      <c r="F56" s="1"/>
      <c r="G56" s="1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</row>
    <row r="57" spans="4:21" ht="12.75" x14ac:dyDescent="0.2">
      <c r="D57" s="1"/>
      <c r="E57" s="1"/>
      <c r="F57" s="1"/>
      <c r="G57" s="1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</row>
    <row r="58" spans="4:21" ht="12.75" x14ac:dyDescent="0.2">
      <c r="D58" s="1"/>
      <c r="E58" s="1"/>
      <c r="F58" s="1"/>
      <c r="G58" s="1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</row>
    <row r="59" spans="4:21" ht="12.75" x14ac:dyDescent="0.2">
      <c r="D59" s="1"/>
      <c r="E59" s="1"/>
      <c r="F59" s="1"/>
      <c r="G59" s="1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</row>
    <row r="60" spans="4:21" ht="12.75" x14ac:dyDescent="0.2">
      <c r="D60" s="1"/>
      <c r="E60" s="1"/>
      <c r="F60" s="1"/>
      <c r="G60" s="1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</row>
    <row r="61" spans="4:21" ht="12.75" x14ac:dyDescent="0.2">
      <c r="D61" s="1"/>
      <c r="E61" s="1"/>
      <c r="F61" s="1"/>
      <c r="G61" s="1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</row>
    <row r="62" spans="4:21" ht="12.75" x14ac:dyDescent="0.2">
      <c r="D62" s="1"/>
      <c r="E62" s="1"/>
      <c r="F62" s="1"/>
      <c r="G62" s="1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</row>
    <row r="63" spans="4:21" ht="12.75" x14ac:dyDescent="0.2">
      <c r="D63" s="1"/>
      <c r="E63" s="1"/>
      <c r="F63" s="1"/>
      <c r="G63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9E1D1-851A-4535-AF1D-9090D7BDB5E5}">
  <sheetPr>
    <tabColor theme="9" tint="0.39997558519241921"/>
  </sheetPr>
  <dimension ref="A1:T32"/>
  <sheetViews>
    <sheetView tabSelected="1" workbookViewId="0">
      <selection activeCell="B33" sqref="B33"/>
    </sheetView>
  </sheetViews>
  <sheetFormatPr defaultRowHeight="12.75" x14ac:dyDescent="0.2"/>
  <cols>
    <col min="1" max="2" width="9.140625" style="34"/>
    <col min="3" max="3" width="9.140625" style="34" customWidth="1"/>
    <col min="4" max="4" width="9.140625" style="34"/>
    <col min="5" max="5" width="24.85546875" style="34" customWidth="1"/>
    <col min="6" max="6" width="7.42578125" style="34" customWidth="1"/>
    <col min="7" max="7" width="18.42578125" style="34" bestFit="1" customWidth="1"/>
    <col min="8" max="8" width="23.5703125" style="34" customWidth="1"/>
    <col min="9" max="9" width="8.5703125" style="36" customWidth="1"/>
    <col min="10" max="10" width="20.5703125" style="36" customWidth="1"/>
    <col min="11" max="11" width="20.42578125" style="36" customWidth="1"/>
    <col min="12" max="12" width="25.5703125" style="34" customWidth="1"/>
    <col min="13" max="13" width="8" style="34" customWidth="1"/>
    <col min="14" max="14" width="14.5703125" style="34" bestFit="1" customWidth="1"/>
    <col min="15" max="15" width="17.85546875" style="34" bestFit="1" customWidth="1"/>
    <col min="16" max="16384" width="9.140625" style="34"/>
  </cols>
  <sheetData>
    <row r="1" spans="1:20" ht="30.75" customHeight="1" x14ac:dyDescent="0.6">
      <c r="A1" s="38" t="s">
        <v>41</v>
      </c>
      <c r="B1" s="39"/>
      <c r="C1" s="39"/>
      <c r="D1" s="39"/>
      <c r="E1" s="39"/>
      <c r="F1" s="36"/>
      <c r="G1" s="36"/>
      <c r="H1" s="36"/>
      <c r="L1" s="36"/>
      <c r="M1" s="36"/>
      <c r="N1" s="36"/>
      <c r="O1" s="36"/>
      <c r="P1" s="36"/>
      <c r="Q1" s="36"/>
      <c r="R1" s="36"/>
      <c r="S1" s="36"/>
      <c r="T1" s="36"/>
    </row>
    <row r="2" spans="1:20" s="36" customFormat="1" ht="18.75" customHeight="1" x14ac:dyDescent="0.6">
      <c r="A2" s="35"/>
    </row>
    <row r="3" spans="1:20" ht="23.25" x14ac:dyDescent="0.35">
      <c r="E3" s="42" t="s">
        <v>42</v>
      </c>
      <c r="F3" s="43"/>
      <c r="G3" s="53" t="s">
        <v>4</v>
      </c>
      <c r="H3" s="54" t="s">
        <v>32</v>
      </c>
      <c r="I3" s="43"/>
      <c r="J3" s="47" t="s">
        <v>5</v>
      </c>
      <c r="K3" s="47" t="s">
        <v>33</v>
      </c>
      <c r="L3" s="48" t="s">
        <v>43</v>
      </c>
      <c r="M3" s="44"/>
      <c r="N3" s="45" t="s">
        <v>6</v>
      </c>
      <c r="P3" s="37"/>
    </row>
    <row r="4" spans="1:20" ht="23.25" x14ac:dyDescent="0.35">
      <c r="E4" s="41">
        <f>GETPIVOTDATA("Потрачено",Лист2!$C$43)</f>
        <v>93665</v>
      </c>
      <c r="F4" s="40"/>
      <c r="G4" s="52">
        <f>GETPIVOTDATA("Переходов ",Лист2!$C$43)</f>
        <v>2500</v>
      </c>
      <c r="H4" s="52">
        <f>GETPIVOTDATA("Средняя цена клика",Лист2!$C$43)</f>
        <v>37.466000000000001</v>
      </c>
      <c r="I4" s="40"/>
      <c r="J4" s="49">
        <f>GETPIVOTDATA("Лидов ",Лист2!$C$43)</f>
        <v>57</v>
      </c>
      <c r="K4" s="50">
        <f>GETPIVOTDATA("Ср. цена лида",Лист2!$C$43)</f>
        <v>1643.2456140350878</v>
      </c>
      <c r="L4" s="51">
        <f>GETPIVOTDATA("Конверсия в лид ",Лист2!$C$43)</f>
        <v>2.2800000000000001E-2</v>
      </c>
      <c r="N4" s="46">
        <f>GETPIVOTDATA("Сумма по полю Заказов",Лист2!$C$43)</f>
        <v>26</v>
      </c>
      <c r="P4" s="37"/>
    </row>
    <row r="7" spans="1:20" ht="23.25" x14ac:dyDescent="0.35">
      <c r="E7" s="56"/>
      <c r="F7" s="56"/>
      <c r="G7" s="56"/>
      <c r="H7" s="56"/>
      <c r="I7" s="56"/>
      <c r="J7" s="37"/>
      <c r="K7" s="34"/>
    </row>
    <row r="28" spans="2:14" ht="23.25" x14ac:dyDescent="0.35">
      <c r="I28" s="34"/>
      <c r="J28" s="55"/>
      <c r="K28" s="57" t="s">
        <v>44</v>
      </c>
      <c r="L28" s="57"/>
      <c r="M28" s="57"/>
      <c r="N28" s="57"/>
    </row>
    <row r="32" spans="2:14" ht="23.25" x14ac:dyDescent="0.2">
      <c r="B32" s="58"/>
      <c r="C32" s="58"/>
      <c r="D32" s="58"/>
      <c r="E32" s="58"/>
      <c r="F32" s="58"/>
    </row>
  </sheetData>
  <mergeCells count="2">
    <mergeCell ref="E7:I7"/>
    <mergeCell ref="K28:N28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06ACB-9583-4BCE-9AF7-56CD2A9A5B56}">
  <dimension ref="A3:K68"/>
  <sheetViews>
    <sheetView topLeftCell="A28" workbookViewId="0">
      <selection activeCell="J23" sqref="J23"/>
    </sheetView>
  </sheetViews>
  <sheetFormatPr defaultRowHeight="12.75" x14ac:dyDescent="0.2"/>
  <cols>
    <col min="1" max="1" width="18.28515625" bestFit="1" customWidth="1"/>
    <col min="2" max="2" width="30.85546875" bestFit="1" customWidth="1"/>
    <col min="3" max="3" width="18.28515625" bestFit="1" customWidth="1"/>
    <col min="4" max="4" width="11.85546875" bestFit="1" customWidth="1"/>
    <col min="5" max="5" width="18.28515625" bestFit="1" customWidth="1"/>
    <col min="6" max="6" width="22.140625" bestFit="1" customWidth="1"/>
    <col min="7" max="7" width="7.42578125" bestFit="1" customWidth="1"/>
    <col min="8" max="8" width="18.28515625" bestFit="1" customWidth="1"/>
    <col min="9" max="9" width="29.85546875" bestFit="1" customWidth="1"/>
    <col min="10" max="10" width="22.28515625" bestFit="1" customWidth="1"/>
    <col min="11" max="11" width="24.140625" bestFit="1" customWidth="1"/>
  </cols>
  <sheetData>
    <row r="3" spans="1:11" x14ac:dyDescent="0.2">
      <c r="A3" s="25" t="s">
        <v>13</v>
      </c>
      <c r="B3" t="s">
        <v>17</v>
      </c>
    </row>
    <row r="4" spans="1:11" x14ac:dyDescent="0.2">
      <c r="A4" s="26" t="s">
        <v>12</v>
      </c>
      <c r="B4" s="27">
        <v>3676</v>
      </c>
      <c r="H4" s="25" t="s">
        <v>13</v>
      </c>
      <c r="I4" t="s">
        <v>17</v>
      </c>
      <c r="J4" t="s">
        <v>16</v>
      </c>
      <c r="K4" t="s">
        <v>15</v>
      </c>
    </row>
    <row r="5" spans="1:11" x14ac:dyDescent="0.2">
      <c r="A5" s="26" t="s">
        <v>11</v>
      </c>
      <c r="B5" s="27">
        <v>2790</v>
      </c>
      <c r="H5" s="26" t="s">
        <v>19</v>
      </c>
      <c r="I5" s="27">
        <v>13058</v>
      </c>
      <c r="J5" s="27">
        <v>10</v>
      </c>
      <c r="K5" s="27">
        <v>5</v>
      </c>
    </row>
    <row r="6" spans="1:11" x14ac:dyDescent="0.2">
      <c r="A6" s="26" t="s">
        <v>9</v>
      </c>
      <c r="B6" s="27">
        <v>33959</v>
      </c>
      <c r="H6" s="29" t="s">
        <v>20</v>
      </c>
      <c r="I6" s="27">
        <v>5376</v>
      </c>
      <c r="J6" s="27">
        <v>6</v>
      </c>
      <c r="K6" s="27">
        <v>4</v>
      </c>
    </row>
    <row r="7" spans="1:11" x14ac:dyDescent="0.2">
      <c r="A7" s="26" t="s">
        <v>8</v>
      </c>
      <c r="B7" s="27">
        <v>53240</v>
      </c>
      <c r="H7" s="29" t="s">
        <v>21</v>
      </c>
      <c r="I7" s="27">
        <v>7682</v>
      </c>
      <c r="J7" s="27">
        <v>4</v>
      </c>
      <c r="K7" s="27">
        <v>1</v>
      </c>
    </row>
    <row r="8" spans="1:11" x14ac:dyDescent="0.2">
      <c r="A8" s="26" t="s">
        <v>14</v>
      </c>
      <c r="B8" s="27">
        <v>93665</v>
      </c>
      <c r="H8" s="26" t="s">
        <v>22</v>
      </c>
      <c r="I8" s="27">
        <v>35620</v>
      </c>
      <c r="J8" s="27">
        <v>20</v>
      </c>
      <c r="K8" s="27">
        <v>13</v>
      </c>
    </row>
    <row r="9" spans="1:11" x14ac:dyDescent="0.2">
      <c r="H9" s="29" t="s">
        <v>23</v>
      </c>
      <c r="I9" s="27">
        <v>4506</v>
      </c>
      <c r="J9" s="27">
        <v>5</v>
      </c>
      <c r="K9" s="27">
        <v>3</v>
      </c>
    </row>
    <row r="10" spans="1:11" x14ac:dyDescent="0.2">
      <c r="H10" s="29" t="s">
        <v>24</v>
      </c>
      <c r="I10" s="27">
        <v>5114</v>
      </c>
      <c r="J10" s="27">
        <v>1</v>
      </c>
      <c r="K10" s="27">
        <v>1</v>
      </c>
    </row>
    <row r="11" spans="1:11" x14ac:dyDescent="0.2">
      <c r="H11" s="29" t="s">
        <v>25</v>
      </c>
      <c r="I11" s="27">
        <v>14204</v>
      </c>
      <c r="J11" s="27">
        <v>9</v>
      </c>
      <c r="K11" s="27">
        <v>7</v>
      </c>
    </row>
    <row r="12" spans="1:11" x14ac:dyDescent="0.2">
      <c r="H12" s="29" t="s">
        <v>26</v>
      </c>
      <c r="I12" s="27">
        <v>11796</v>
      </c>
      <c r="J12" s="27">
        <v>5</v>
      </c>
      <c r="K12" s="27">
        <v>2</v>
      </c>
    </row>
    <row r="13" spans="1:11" x14ac:dyDescent="0.2">
      <c r="H13" s="26" t="s">
        <v>27</v>
      </c>
      <c r="I13" s="27">
        <v>44987</v>
      </c>
      <c r="J13" s="27">
        <v>27</v>
      </c>
      <c r="K13" s="27">
        <v>8</v>
      </c>
    </row>
    <row r="14" spans="1:11" x14ac:dyDescent="0.2">
      <c r="H14" s="29" t="s">
        <v>28</v>
      </c>
      <c r="I14" s="27">
        <v>4397</v>
      </c>
      <c r="J14" s="27">
        <v>2</v>
      </c>
      <c r="K14" s="27">
        <v>1</v>
      </c>
    </row>
    <row r="15" spans="1:11" x14ac:dyDescent="0.2">
      <c r="H15" s="29" t="s">
        <v>29</v>
      </c>
      <c r="I15" s="27">
        <v>5470</v>
      </c>
      <c r="J15" s="27">
        <v>4</v>
      </c>
      <c r="K15" s="27">
        <v>1</v>
      </c>
    </row>
    <row r="16" spans="1:11" x14ac:dyDescent="0.2">
      <c r="H16" s="29" t="s">
        <v>30</v>
      </c>
      <c r="I16" s="27">
        <v>17560</v>
      </c>
      <c r="J16" s="27">
        <v>10</v>
      </c>
      <c r="K16" s="27">
        <v>3</v>
      </c>
    </row>
    <row r="17" spans="3:11" x14ac:dyDescent="0.2">
      <c r="H17" s="29" t="s">
        <v>31</v>
      </c>
      <c r="I17" s="27">
        <v>17560</v>
      </c>
      <c r="J17" s="27">
        <v>11</v>
      </c>
      <c r="K17" s="27">
        <v>3</v>
      </c>
    </row>
    <row r="18" spans="3:11" x14ac:dyDescent="0.2">
      <c r="H18" s="26" t="s">
        <v>14</v>
      </c>
      <c r="I18" s="27">
        <v>93665</v>
      </c>
      <c r="J18" s="27">
        <v>57</v>
      </c>
      <c r="K18" s="27">
        <v>26</v>
      </c>
    </row>
    <row r="25" spans="3:11" x14ac:dyDescent="0.2">
      <c r="C25" t="s">
        <v>18</v>
      </c>
    </row>
    <row r="43" spans="3:10" x14ac:dyDescent="0.2">
      <c r="C43" s="25" t="s">
        <v>13</v>
      </c>
      <c r="D43" t="s">
        <v>39</v>
      </c>
      <c r="E43" t="s">
        <v>38</v>
      </c>
      <c r="F43" t="s">
        <v>35</v>
      </c>
      <c r="G43" t="s">
        <v>37</v>
      </c>
      <c r="H43" s="32" t="s">
        <v>33</v>
      </c>
      <c r="I43" s="31" t="s">
        <v>36</v>
      </c>
      <c r="J43" t="s">
        <v>15</v>
      </c>
    </row>
    <row r="44" spans="3:10" x14ac:dyDescent="0.2">
      <c r="C44" s="26" t="s">
        <v>7</v>
      </c>
      <c r="D44" s="33">
        <v>70077</v>
      </c>
      <c r="E44" s="27">
        <v>1620</v>
      </c>
      <c r="F44" s="33">
        <v>43.257407407407406</v>
      </c>
      <c r="G44" s="27">
        <v>47</v>
      </c>
      <c r="H44" s="32">
        <v>1491</v>
      </c>
      <c r="I44" s="31">
        <v>2.9012345679012345E-2</v>
      </c>
      <c r="J44" s="27">
        <v>21</v>
      </c>
    </row>
    <row r="45" spans="3:10" x14ac:dyDescent="0.2">
      <c r="C45" s="28" t="s">
        <v>9</v>
      </c>
      <c r="D45" s="33">
        <v>24504</v>
      </c>
      <c r="E45" s="27">
        <v>569</v>
      </c>
      <c r="F45" s="33">
        <v>43.065026362038665</v>
      </c>
      <c r="G45" s="27">
        <v>21</v>
      </c>
      <c r="H45" s="32">
        <v>1166.8571428571429</v>
      </c>
      <c r="I45" s="31">
        <v>3.6906854130052721E-2</v>
      </c>
      <c r="J45" s="27">
        <v>9</v>
      </c>
    </row>
    <row r="46" spans="3:10" x14ac:dyDescent="0.2">
      <c r="C46" s="28" t="s">
        <v>8</v>
      </c>
      <c r="D46" s="33">
        <v>45573</v>
      </c>
      <c r="E46" s="27">
        <v>1051</v>
      </c>
      <c r="F46" s="33">
        <v>43.361560418648907</v>
      </c>
      <c r="G46" s="27">
        <v>26</v>
      </c>
      <c r="H46" s="32">
        <v>1752.8076923076924</v>
      </c>
      <c r="I46" s="31">
        <v>2.4738344433872503E-2</v>
      </c>
      <c r="J46" s="27">
        <v>12</v>
      </c>
    </row>
    <row r="47" spans="3:10" x14ac:dyDescent="0.2">
      <c r="C47" s="26" t="s">
        <v>10</v>
      </c>
      <c r="D47" s="33">
        <v>23588</v>
      </c>
      <c r="E47" s="27">
        <v>880</v>
      </c>
      <c r="F47" s="33">
        <v>26.804545454545455</v>
      </c>
      <c r="G47" s="27">
        <v>10</v>
      </c>
      <c r="H47" s="32">
        <v>2358.8000000000002</v>
      </c>
      <c r="I47" s="31">
        <v>1.1363636363636364E-2</v>
      </c>
      <c r="J47" s="27">
        <v>5</v>
      </c>
    </row>
    <row r="48" spans="3:10" x14ac:dyDescent="0.2">
      <c r="C48" s="28" t="s">
        <v>12</v>
      </c>
      <c r="D48" s="33">
        <v>3676</v>
      </c>
      <c r="E48" s="27">
        <v>303</v>
      </c>
      <c r="F48" s="33">
        <v>12.132013201320133</v>
      </c>
      <c r="G48" s="27">
        <v>0</v>
      </c>
      <c r="H48" s="32" t="e">
        <v>#DIV/0!</v>
      </c>
      <c r="I48" s="31">
        <v>0</v>
      </c>
      <c r="J48" s="27">
        <v>0</v>
      </c>
    </row>
    <row r="49" spans="1:10" x14ac:dyDescent="0.2">
      <c r="C49" s="28" t="s">
        <v>11</v>
      </c>
      <c r="D49" s="33">
        <v>2790</v>
      </c>
      <c r="E49" s="27">
        <v>182</v>
      </c>
      <c r="F49" s="33">
        <v>15.32967032967033</v>
      </c>
      <c r="G49" s="27">
        <v>1</v>
      </c>
      <c r="H49" s="32">
        <v>2790</v>
      </c>
      <c r="I49" s="31">
        <v>5.4945054945054949E-3</v>
      </c>
      <c r="J49" s="27">
        <v>1</v>
      </c>
    </row>
    <row r="50" spans="1:10" x14ac:dyDescent="0.2">
      <c r="C50" s="28" t="s">
        <v>9</v>
      </c>
      <c r="D50" s="33">
        <v>9455</v>
      </c>
      <c r="E50" s="27">
        <v>179</v>
      </c>
      <c r="F50" s="33">
        <v>52.821229050279328</v>
      </c>
      <c r="G50" s="27">
        <v>3</v>
      </c>
      <c r="H50" s="32">
        <v>3151.6666666666665</v>
      </c>
      <c r="I50" s="31">
        <v>1.6759776536312849E-2</v>
      </c>
      <c r="J50" s="27">
        <v>1</v>
      </c>
    </row>
    <row r="51" spans="1:10" x14ac:dyDescent="0.2">
      <c r="C51" s="28" t="s">
        <v>8</v>
      </c>
      <c r="D51" s="33">
        <v>7667</v>
      </c>
      <c r="E51" s="27">
        <v>216</v>
      </c>
      <c r="F51" s="33">
        <v>35.495370370370374</v>
      </c>
      <c r="G51" s="27">
        <v>6</v>
      </c>
      <c r="H51" s="32">
        <v>1277.8333333333333</v>
      </c>
      <c r="I51" s="31">
        <v>2.7777777777777776E-2</v>
      </c>
      <c r="J51" s="27">
        <v>3</v>
      </c>
    </row>
    <row r="52" spans="1:10" x14ac:dyDescent="0.2">
      <c r="C52" s="26" t="s">
        <v>14</v>
      </c>
      <c r="D52" s="33">
        <v>93665</v>
      </c>
      <c r="E52" s="27">
        <v>2500</v>
      </c>
      <c r="F52" s="33">
        <v>37.466000000000001</v>
      </c>
      <c r="G52" s="27">
        <v>57</v>
      </c>
      <c r="H52" s="32">
        <v>1643.2456140350878</v>
      </c>
      <c r="I52" s="31">
        <v>2.2800000000000001E-2</v>
      </c>
      <c r="J52" s="27">
        <v>26</v>
      </c>
    </row>
    <row r="59" spans="1:10" x14ac:dyDescent="0.2">
      <c r="A59" s="25" t="s">
        <v>13</v>
      </c>
      <c r="B59" s="30" t="s">
        <v>34</v>
      </c>
      <c r="E59" s="25" t="s">
        <v>13</v>
      </c>
      <c r="F59" s="30" t="s">
        <v>40</v>
      </c>
    </row>
    <row r="60" spans="1:10" x14ac:dyDescent="0.2">
      <c r="A60" s="26" t="s">
        <v>7</v>
      </c>
      <c r="B60" s="30">
        <v>43.257407407407406</v>
      </c>
      <c r="E60" s="26" t="s">
        <v>7</v>
      </c>
      <c r="F60" s="30">
        <v>1491</v>
      </c>
    </row>
    <row r="61" spans="1:10" x14ac:dyDescent="0.2">
      <c r="A61" s="28" t="s">
        <v>9</v>
      </c>
      <c r="B61" s="30">
        <v>43.065026362038665</v>
      </c>
      <c r="E61" s="28" t="s">
        <v>9</v>
      </c>
      <c r="F61" s="30">
        <v>1166.8571428571429</v>
      </c>
    </row>
    <row r="62" spans="1:10" x14ac:dyDescent="0.2">
      <c r="A62" s="28" t="s">
        <v>8</v>
      </c>
      <c r="B62" s="30">
        <v>43.361560418648907</v>
      </c>
      <c r="E62" s="28" t="s">
        <v>8</v>
      </c>
      <c r="F62" s="30">
        <v>1752.8076923076924</v>
      </c>
    </row>
    <row r="63" spans="1:10" x14ac:dyDescent="0.2">
      <c r="A63" s="26" t="s">
        <v>10</v>
      </c>
      <c r="B63" s="30">
        <v>26.804545454545455</v>
      </c>
      <c r="E63" s="26" t="s">
        <v>10</v>
      </c>
      <c r="F63" s="30">
        <v>2358.8000000000002</v>
      </c>
    </row>
    <row r="64" spans="1:10" x14ac:dyDescent="0.2">
      <c r="A64" s="28" t="s">
        <v>12</v>
      </c>
      <c r="B64" s="30">
        <v>12.132013201320133</v>
      </c>
      <c r="E64" s="28" t="s">
        <v>12</v>
      </c>
      <c r="F64" s="30" t="e">
        <v>#DIV/0!</v>
      </c>
    </row>
    <row r="65" spans="1:6" x14ac:dyDescent="0.2">
      <c r="A65" s="28" t="s">
        <v>11</v>
      </c>
      <c r="B65" s="30">
        <v>15.32967032967033</v>
      </c>
      <c r="E65" s="28" t="s">
        <v>11</v>
      </c>
      <c r="F65" s="30">
        <v>2790</v>
      </c>
    </row>
    <row r="66" spans="1:6" x14ac:dyDescent="0.2">
      <c r="A66" s="28" t="s">
        <v>9</v>
      </c>
      <c r="B66" s="30">
        <v>52.821229050279328</v>
      </c>
      <c r="E66" s="28" t="s">
        <v>9</v>
      </c>
      <c r="F66" s="30">
        <v>3151.6666666666665</v>
      </c>
    </row>
    <row r="67" spans="1:6" x14ac:dyDescent="0.2">
      <c r="A67" s="28" t="s">
        <v>8</v>
      </c>
      <c r="B67" s="30">
        <v>35.495370370370374</v>
      </c>
      <c r="E67" s="28" t="s">
        <v>8</v>
      </c>
      <c r="F67" s="30">
        <v>1277.8333333333333</v>
      </c>
    </row>
    <row r="68" spans="1:6" x14ac:dyDescent="0.2">
      <c r="A68" s="26" t="s">
        <v>14</v>
      </c>
      <c r="B68" s="30">
        <v>37.466000000000001</v>
      </c>
      <c r="E68" s="26" t="s">
        <v>14</v>
      </c>
      <c r="F68" s="30">
        <v>1643.2456140350878</v>
      </c>
    </row>
  </sheetData>
  <pageMargins left="0.7" right="0.7" top="0.75" bottom="0.75" header="0.3" footer="0.3"/>
  <pageSetup paperSize="9" orientation="portrait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реклама</vt:lpstr>
      <vt:lpstr>DASHBOARD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Victoria Gordey</cp:lastModifiedBy>
  <dcterms:modified xsi:type="dcterms:W3CDTF">2021-12-10T16:34:59Z</dcterms:modified>
</cp:coreProperties>
</file>