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Forge\Coforge-June\"/>
    </mc:Choice>
  </mc:AlternateContent>
  <xr:revisionPtr revIDLastSave="0" documentId="13_ncr:1_{4E1A3FA7-D425-4CF4-9895-AAABE9440506}" xr6:coauthVersionLast="47" xr6:coauthVersionMax="47" xr10:uidLastSave="{00000000-0000-0000-0000-000000000000}"/>
  <bookViews>
    <workbookView xWindow="-120" yWindow="-120" windowWidth="20730" windowHeight="11040" xr2:uid="{4216C500-7F51-4B2F-A76E-A681CFEA0E0B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4" i="4" l="1"/>
  <c r="L9" i="4"/>
  <c r="E20" i="4"/>
  <c r="E21" i="4" s="1"/>
  <c r="Q8" i="3"/>
  <c r="Q7" i="3"/>
  <c r="Q6" i="3"/>
  <c r="Q5" i="3"/>
  <c r="Q4" i="3"/>
  <c r="H11" i="3"/>
  <c r="H13" i="3" s="1"/>
  <c r="F12" i="2"/>
  <c r="F11" i="2"/>
  <c r="C14" i="2"/>
  <c r="C11" i="2"/>
  <c r="C10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<sst xmlns="http://schemas.openxmlformats.org/spreadsheetml/2006/main" count="155" uniqueCount="143">
  <si>
    <t xml:space="preserve">Module </t>
  </si>
  <si>
    <t>Spring,Spring Boot and Microservices</t>
  </si>
  <si>
    <t>Duration</t>
  </si>
  <si>
    <t>4 hours / Day</t>
  </si>
  <si>
    <t>Total Duration</t>
  </si>
  <si>
    <t>PreRequisite</t>
  </si>
  <si>
    <t>Java Development Exposure</t>
  </si>
  <si>
    <t>Lab Set up</t>
  </si>
  <si>
    <t>Eclipse IDE for JEE Developers</t>
  </si>
  <si>
    <t xml:space="preserve">STS IDE </t>
  </si>
  <si>
    <t xml:space="preserve">MYSQL </t>
  </si>
  <si>
    <t>MongoDb</t>
  </si>
  <si>
    <t>Docker</t>
  </si>
  <si>
    <t>ActiveMQ Server</t>
  </si>
  <si>
    <t xml:space="preserve">Kafka </t>
  </si>
  <si>
    <t>Day 1</t>
  </si>
  <si>
    <t>Spring Introduction, DI and IOC</t>
  </si>
  <si>
    <t>Spring Configuration</t>
  </si>
  <si>
    <t>XML and Java Configuration</t>
  </si>
  <si>
    <t>Autowire byType , byName</t>
  </si>
  <si>
    <t>Bean Scope</t>
  </si>
  <si>
    <t>MVC application with XML and Java Configuration</t>
  </si>
  <si>
    <t>Day 2</t>
  </si>
  <si>
    <t>Using Maven/Gradle</t>
  </si>
  <si>
    <t xml:space="preserve"> </t>
  </si>
  <si>
    <t>AOP Aspect , Before,After,AfterThrow,AfterReturn,AroundAdvice</t>
  </si>
  <si>
    <t>Day 3</t>
  </si>
  <si>
    <t>ORM Introduction, JPA and Hibernate</t>
  </si>
  <si>
    <t>JPA Repositories .</t>
  </si>
  <si>
    <t xml:space="preserve">CRUD Operations , DDL and DML </t>
  </si>
  <si>
    <t>JPQL , @Query, @Modifying</t>
  </si>
  <si>
    <t>Transactional - Propagation types and Isolation Levels</t>
  </si>
  <si>
    <t>Day 4</t>
  </si>
  <si>
    <t>Messaging Systems</t>
  </si>
  <si>
    <t>JMS with Active MQ</t>
  </si>
  <si>
    <t>Create Producer and Consumer in command line</t>
  </si>
  <si>
    <t>Serializer and Deserailizers in Kafka</t>
  </si>
  <si>
    <t>Publishing and Consume Java Objects</t>
  </si>
  <si>
    <t>Day 5</t>
  </si>
  <si>
    <t>Day 6</t>
  </si>
  <si>
    <t>Day 7</t>
  </si>
  <si>
    <t>Containerization</t>
  </si>
  <si>
    <t xml:space="preserve">Spring Boot Overview </t>
  </si>
  <si>
    <t xml:space="preserve">Motivation behind Spring </t>
  </si>
  <si>
    <t xml:space="preserve">What is Spring </t>
  </si>
  <si>
    <t xml:space="preserve">The Spring Framework </t>
  </si>
  <si>
    <t xml:space="preserve">Spring Boot Library  </t>
  </si>
  <si>
    <t xml:space="preserve">Key Features inc Auto-configuration, Standalone, Opinionated </t>
  </si>
  <si>
    <t xml:space="preserve">Maven configuration </t>
  </si>
  <si>
    <t xml:space="preserve">Spring Intializr First Spring Boot Application </t>
  </si>
  <si>
    <t xml:space="preserve">Spring Boot CLI </t>
  </si>
  <si>
    <t xml:space="preserve">Using Maven and Gradle </t>
  </si>
  <si>
    <t xml:space="preserve">Spring Boot and RESTful Services </t>
  </si>
  <si>
    <t xml:space="preserve">Web Services </t>
  </si>
  <si>
    <t xml:space="preserve">What is REST </t>
  </si>
  <si>
    <t xml:space="preserve">Spring REST </t>
  </si>
  <si>
    <t xml:space="preserve">Building a Spring REST application </t>
  </si>
  <si>
    <t xml:space="preserve">Introduce Spring REST Clients </t>
  </si>
  <si>
    <t xml:space="preserve">Introduce Testing with Spring </t>
  </si>
  <si>
    <t xml:space="preserve">Highlight Test Support in Spring </t>
  </si>
  <si>
    <t xml:space="preserve">JUnit 5.x </t>
  </si>
  <si>
    <t xml:space="preserve">Spring and JUnit 5.x </t>
  </si>
  <si>
    <t xml:space="preserve">Spring Boot Testing Framework </t>
  </si>
  <si>
    <t>Kafka Messaging Introduction</t>
  </si>
  <si>
    <t>Spring Batch</t>
  </si>
  <si>
    <t>Docker Introduction</t>
  </si>
  <si>
    <t>Creating Images and Containers</t>
  </si>
  <si>
    <t>Running Spring Boot Application in Docker</t>
  </si>
  <si>
    <t>Introduction to Microservices</t>
  </si>
  <si>
    <t>Pros and Challenges in MSA</t>
  </si>
  <si>
    <t>Externalized Configuration using Config Server</t>
  </si>
  <si>
    <t>Config Client</t>
  </si>
  <si>
    <t>Actuator Endpoints</t>
  </si>
  <si>
    <t>Actuator for Health Checks</t>
  </si>
  <si>
    <t>Actuator Refresh Endpoint</t>
  </si>
  <si>
    <t>Using GIT Repository for Externalized Configuration</t>
  </si>
  <si>
    <t>Day 8</t>
  </si>
  <si>
    <t xml:space="preserve">Changing the Endpoint ID </t>
  </si>
  <si>
    <t xml:space="preserve">Actuator CORS support </t>
  </si>
  <si>
    <t xml:space="preserve">Changing the Management Endpoints Path </t>
  </si>
  <si>
    <t xml:space="preserve">Securing Endpoints </t>
  </si>
  <si>
    <t xml:space="preserve">Implementing Custom Actuator Endpoints </t>
  </si>
  <si>
    <t>Using RestTemplate to call a service</t>
  </si>
  <si>
    <t>Using Feign Client</t>
  </si>
  <si>
    <t>Load Balancer</t>
  </si>
  <si>
    <t>Eureka naming and Discovery Server</t>
  </si>
  <si>
    <t>Binding URL with Config Server</t>
  </si>
  <si>
    <t>Day 9</t>
  </si>
  <si>
    <t>Distributed Tracing using Zipkin and Sleuth</t>
  </si>
  <si>
    <t>Circuit Breaker Pattern using Resilence 4J</t>
  </si>
  <si>
    <t>Reactive Web Programming</t>
  </si>
  <si>
    <t>Web Flux Non Blocking Programming</t>
  </si>
  <si>
    <t>Day 10</t>
  </si>
  <si>
    <t>Spring Cloud API Gateway</t>
  </si>
  <si>
    <t>Best Design pattern used in Development(Ex- CQRS, API Gateway, Circuit breaker by example)</t>
  </si>
  <si>
    <t>Create Producer and Consumer Spring Boot Application</t>
  </si>
  <si>
    <t>Day 11</t>
  </si>
  <si>
    <t>Day 12</t>
  </si>
  <si>
    <t>with Reactive Mongo Repositories</t>
  </si>
  <si>
    <t>Day 13</t>
  </si>
  <si>
    <t xml:space="preserve">Introduction ELK Stack </t>
  </si>
  <si>
    <t>POSTMAN Rest Client and Git Account Preferable</t>
  </si>
  <si>
    <t>Spring Security, In Memory and DataSource security,JWT ,SSL and Method Level Security</t>
  </si>
  <si>
    <t>MongoDb Repositories, CRUD Operations - DDL n DML</t>
  </si>
  <si>
    <t>Leo Wodden Hotel cost for 2 dats</t>
  </si>
  <si>
    <t>Local Transport</t>
  </si>
  <si>
    <t>Meals</t>
  </si>
  <si>
    <t>Entry fees</t>
  </si>
  <si>
    <t>per head</t>
  </si>
  <si>
    <t>for 8 rooms</t>
  </si>
  <si>
    <t>for 4 rooms</t>
  </si>
  <si>
    <t>Total</t>
  </si>
  <si>
    <t>discount</t>
  </si>
  <si>
    <t>final</t>
  </si>
  <si>
    <t>Leo Wodden Resort</t>
  </si>
  <si>
    <t>Thursday</t>
  </si>
  <si>
    <t>Wednesday</t>
  </si>
  <si>
    <t>Home EMI</t>
  </si>
  <si>
    <t>Car EMI</t>
  </si>
  <si>
    <t>Dev EMI</t>
  </si>
  <si>
    <t>Apt Maintenance</t>
  </si>
  <si>
    <t>Maids</t>
  </si>
  <si>
    <t>Provisions</t>
  </si>
  <si>
    <t>Power Bill</t>
  </si>
  <si>
    <t>DTH and Internet</t>
  </si>
  <si>
    <t>Milk</t>
  </si>
  <si>
    <t>Veg and NonVeg</t>
  </si>
  <si>
    <t>Balance</t>
  </si>
  <si>
    <t>Credit Bill</t>
  </si>
  <si>
    <t>BoB Savings</t>
  </si>
  <si>
    <t>BoB Balance</t>
  </si>
  <si>
    <t>Anusha PF</t>
  </si>
  <si>
    <t>Dec Savings</t>
  </si>
  <si>
    <t>Total Savings</t>
  </si>
  <si>
    <t>Car Petrol</t>
  </si>
  <si>
    <t>Jan Savings</t>
  </si>
  <si>
    <t>Anusha Contrb</t>
  </si>
  <si>
    <t>Bike Petrol</t>
  </si>
  <si>
    <t>Pranav BirthDay</t>
  </si>
  <si>
    <t>Dress and Party</t>
  </si>
  <si>
    <t>Pranav Bday</t>
  </si>
  <si>
    <t>PowerBill</t>
  </si>
  <si>
    <t xml:space="preserve">Total on CC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</si>
</sst>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2" borderId="0" xfId="0" applyFont="1" applyFill="1"/>
    <xf numFmtId="0" fontId="2" fillId="3" borderId="0" xfId="0" applyFont="1" applyFill="1" applyAlignment="1">
      <alignment vertical="center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1" fillId="3" borderId="0" xfId="0" applyFont="1" applyFill="1" applyAlignment="1">
      <alignment horizontal="left" vertical="center" wrapText="1" indent="5"/>
    </xf>
    <xf numFmtId="0" fontId="2" fillId="4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2" fillId="5" borderId="0" xfId="0" applyFont="1" applyFill="1" applyAlignment="1">
      <alignment vertical="center"/>
    </xf>
    <xf numFmtId="0" fontId="2" fillId="5" borderId="0" xfId="0" applyFont="1" applyFill="1"/>
    <xf numFmtId="0" fontId="2" fillId="4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8217-3BD3-4CB0-BE44-4D2342A44832}">
  <dimension ref="A2:D108"/>
  <sheetViews>
    <sheetView tabSelected="1" topLeftCell="A72" workbookViewId="0">
      <selection activeCell="B98" sqref="B98"/>
    </sheetView>
  </sheetViews>
  <sheetFormatPr defaultColWidth="8.7109375" defaultRowHeight="15.75" x14ac:dyDescent="0.25"/>
  <cols>
    <col min="1" max="1" width="8.7109375" style="1"/>
    <col min="2" max="2" width="53.28515625" style="1" customWidth="1"/>
    <col min="3" max="16384" width="8.7109375" style="1"/>
  </cols>
  <sheetData>
    <row r="2" spans="1:2" x14ac:dyDescent="0.25">
      <c r="A2" s="1" t="s">
        <v>0</v>
      </c>
      <c r="B2" s="3" t="s">
        <v>1</v>
      </c>
    </row>
    <row r="3" spans="1:2" x14ac:dyDescent="0.25">
      <c r="A3" s="3" t="s">
        <v>2</v>
      </c>
      <c r="B3" s="3" t="s">
        <v>3</v>
      </c>
    </row>
    <row r="4" spans="1:2" x14ac:dyDescent="0.25">
      <c r="A4" s="3" t="s">
        <v>4</v>
      </c>
      <c r="B4" s="3"/>
    </row>
    <row r="5" spans="1:2" x14ac:dyDescent="0.25">
      <c r="A5" s="3"/>
      <c r="B5" s="3"/>
    </row>
    <row r="6" spans="1:2" x14ac:dyDescent="0.25">
      <c r="A6" s="3" t="s">
        <v>5</v>
      </c>
      <c r="B6" s="3"/>
    </row>
    <row r="7" spans="1:2" x14ac:dyDescent="0.25">
      <c r="A7" s="3" t="s">
        <v>6</v>
      </c>
      <c r="B7" s="3"/>
    </row>
    <row r="8" spans="1:2" x14ac:dyDescent="0.25">
      <c r="A8" s="3"/>
      <c r="B8" s="3"/>
    </row>
    <row r="9" spans="1:2" x14ac:dyDescent="0.25">
      <c r="A9" s="3" t="s">
        <v>7</v>
      </c>
      <c r="B9" s="3"/>
    </row>
    <row r="10" spans="1:2" x14ac:dyDescent="0.25">
      <c r="A10" s="3" t="s">
        <v>8</v>
      </c>
      <c r="B10" s="3"/>
    </row>
    <row r="11" spans="1:2" x14ac:dyDescent="0.25">
      <c r="A11" s="3" t="s">
        <v>9</v>
      </c>
      <c r="B11" s="3"/>
    </row>
    <row r="12" spans="1:2" x14ac:dyDescent="0.25">
      <c r="A12" s="3" t="s">
        <v>10</v>
      </c>
      <c r="B12" s="3"/>
    </row>
    <row r="13" spans="1:2" x14ac:dyDescent="0.25">
      <c r="A13" s="3" t="s">
        <v>11</v>
      </c>
      <c r="B13" s="3"/>
    </row>
    <row r="14" spans="1:2" x14ac:dyDescent="0.25">
      <c r="A14" s="3" t="s">
        <v>12</v>
      </c>
      <c r="B14" s="3"/>
    </row>
    <row r="15" spans="1:2" x14ac:dyDescent="0.25">
      <c r="A15" s="3" t="s">
        <v>13</v>
      </c>
      <c r="B15" s="3"/>
    </row>
    <row r="16" spans="1:2" x14ac:dyDescent="0.25">
      <c r="A16" s="3" t="s">
        <v>14</v>
      </c>
      <c r="B16" s="3"/>
    </row>
    <row r="17" spans="1:2" x14ac:dyDescent="0.25">
      <c r="A17" s="3" t="s">
        <v>101</v>
      </c>
      <c r="B17" s="3"/>
    </row>
    <row r="19" spans="1:2" x14ac:dyDescent="0.25">
      <c r="A19" s="1" t="s">
        <v>15</v>
      </c>
      <c r="B19" s="5" t="s">
        <v>16</v>
      </c>
    </row>
    <row r="20" spans="1:2" x14ac:dyDescent="0.25">
      <c r="B20" s="5" t="s">
        <v>23</v>
      </c>
    </row>
    <row r="21" spans="1:2" x14ac:dyDescent="0.25">
      <c r="B21" s="5" t="s">
        <v>17</v>
      </c>
    </row>
    <row r="22" spans="1:2" x14ac:dyDescent="0.25">
      <c r="B22" s="5" t="s">
        <v>18</v>
      </c>
    </row>
    <row r="23" spans="1:2" x14ac:dyDescent="0.25">
      <c r="B23" s="5" t="s">
        <v>19</v>
      </c>
    </row>
    <row r="24" spans="1:2" x14ac:dyDescent="0.25">
      <c r="B24" s="5" t="s">
        <v>20</v>
      </c>
    </row>
    <row r="25" spans="1:2" x14ac:dyDescent="0.25">
      <c r="B25" s="5" t="s">
        <v>21</v>
      </c>
    </row>
    <row r="27" spans="1:2" x14ac:dyDescent="0.25">
      <c r="A27" s="1" t="s">
        <v>22</v>
      </c>
      <c r="B27" s="4" t="s">
        <v>42</v>
      </c>
    </row>
    <row r="28" spans="1:2" x14ac:dyDescent="0.25">
      <c r="B28" s="4" t="s">
        <v>43</v>
      </c>
    </row>
    <row r="29" spans="1:2" x14ac:dyDescent="0.25">
      <c r="B29" s="4" t="s">
        <v>44</v>
      </c>
    </row>
    <row r="30" spans="1:2" x14ac:dyDescent="0.25">
      <c r="B30" s="4" t="s">
        <v>45</v>
      </c>
    </row>
    <row r="31" spans="1:2" x14ac:dyDescent="0.25">
      <c r="B31" s="4" t="s">
        <v>46</v>
      </c>
    </row>
    <row r="32" spans="1:2" x14ac:dyDescent="0.25">
      <c r="B32" s="4" t="s">
        <v>47</v>
      </c>
    </row>
    <row r="33" spans="1:2" x14ac:dyDescent="0.25">
      <c r="B33" s="4" t="s">
        <v>48</v>
      </c>
    </row>
    <row r="34" spans="1:2" x14ac:dyDescent="0.25">
      <c r="B34" s="4" t="s">
        <v>49</v>
      </c>
    </row>
    <row r="35" spans="1:2" x14ac:dyDescent="0.25">
      <c r="B35" s="4" t="s">
        <v>50</v>
      </c>
    </row>
    <row r="36" spans="1:2" x14ac:dyDescent="0.25">
      <c r="B36" s="4" t="s">
        <v>51</v>
      </c>
    </row>
    <row r="37" spans="1:2" ht="31.5" x14ac:dyDescent="0.25">
      <c r="B37" s="6" t="s">
        <v>25</v>
      </c>
    </row>
    <row r="38" spans="1:2" x14ac:dyDescent="0.25">
      <c r="B38" s="4" t="s">
        <v>52</v>
      </c>
    </row>
    <row r="39" spans="1:2" x14ac:dyDescent="0.25">
      <c r="B39" s="4" t="s">
        <v>53</v>
      </c>
    </row>
    <row r="40" spans="1:2" x14ac:dyDescent="0.25">
      <c r="B40" s="4" t="s">
        <v>54</v>
      </c>
    </row>
    <row r="41" spans="1:2" x14ac:dyDescent="0.25">
      <c r="B41" s="4" t="s">
        <v>55</v>
      </c>
    </row>
    <row r="42" spans="1:2" x14ac:dyDescent="0.25">
      <c r="B42" s="4" t="s">
        <v>56</v>
      </c>
    </row>
    <row r="43" spans="1:2" x14ac:dyDescent="0.25">
      <c r="B43" s="4" t="s">
        <v>57</v>
      </c>
    </row>
    <row r="45" spans="1:2" x14ac:dyDescent="0.25">
      <c r="A45" s="1" t="s">
        <v>26</v>
      </c>
      <c r="B45" s="5" t="s">
        <v>27</v>
      </c>
    </row>
    <row r="46" spans="1:2" x14ac:dyDescent="0.25">
      <c r="B46" s="5" t="s">
        <v>28</v>
      </c>
    </row>
    <row r="47" spans="1:2" x14ac:dyDescent="0.25">
      <c r="B47" s="5" t="s">
        <v>29</v>
      </c>
    </row>
    <row r="48" spans="1:2" x14ac:dyDescent="0.25">
      <c r="B48" s="5" t="s">
        <v>30</v>
      </c>
    </row>
    <row r="49" spans="1:4" x14ac:dyDescent="0.25">
      <c r="B49" s="5" t="s">
        <v>31</v>
      </c>
    </row>
    <row r="51" spans="1:4" x14ac:dyDescent="0.25">
      <c r="A51" s="1" t="s">
        <v>32</v>
      </c>
      <c r="B51" s="5" t="s">
        <v>103</v>
      </c>
    </row>
    <row r="52" spans="1:4" ht="17.25" customHeight="1" x14ac:dyDescent="0.25">
      <c r="B52" s="1" t="s">
        <v>102</v>
      </c>
    </row>
    <row r="54" spans="1:4" x14ac:dyDescent="0.25">
      <c r="A54" s="1" t="s">
        <v>38</v>
      </c>
      <c r="B54" s="5" t="s">
        <v>33</v>
      </c>
      <c r="D54" s="1" t="s">
        <v>24</v>
      </c>
    </row>
    <row r="55" spans="1:4" x14ac:dyDescent="0.25">
      <c r="B55" s="5" t="s">
        <v>34</v>
      </c>
    </row>
    <row r="56" spans="1:4" x14ac:dyDescent="0.25">
      <c r="B56" s="5" t="s">
        <v>63</v>
      </c>
    </row>
    <row r="57" spans="1:4" x14ac:dyDescent="0.25">
      <c r="B57" s="5" t="s">
        <v>35</v>
      </c>
    </row>
    <row r="58" spans="1:4" x14ac:dyDescent="0.25">
      <c r="B58" s="5"/>
    </row>
    <row r="59" spans="1:4" x14ac:dyDescent="0.25">
      <c r="A59" s="1" t="s">
        <v>39</v>
      </c>
      <c r="B59" s="5" t="s">
        <v>95</v>
      </c>
      <c r="D59" s="1" t="s">
        <v>24</v>
      </c>
    </row>
    <row r="60" spans="1:4" x14ac:dyDescent="0.25">
      <c r="B60" s="5" t="s">
        <v>36</v>
      </c>
    </row>
    <row r="61" spans="1:4" x14ac:dyDescent="0.25">
      <c r="B61" s="5" t="s">
        <v>37</v>
      </c>
    </row>
    <row r="63" spans="1:4" x14ac:dyDescent="0.25">
      <c r="A63" s="1" t="s">
        <v>40</v>
      </c>
      <c r="B63" s="8" t="s">
        <v>58</v>
      </c>
      <c r="D63" s="1" t="s">
        <v>116</v>
      </c>
    </row>
    <row r="64" spans="1:4" x14ac:dyDescent="0.25">
      <c r="B64" s="8" t="s">
        <v>59</v>
      </c>
    </row>
    <row r="65" spans="1:2" x14ac:dyDescent="0.25">
      <c r="B65" s="8" t="s">
        <v>60</v>
      </c>
    </row>
    <row r="66" spans="1:2" x14ac:dyDescent="0.25">
      <c r="B66" s="8" t="s">
        <v>61</v>
      </c>
    </row>
    <row r="67" spans="1:2" x14ac:dyDescent="0.25">
      <c r="A67" s="1" t="s">
        <v>24</v>
      </c>
      <c r="B67" s="13" t="s">
        <v>62</v>
      </c>
    </row>
    <row r="69" spans="1:2" x14ac:dyDescent="0.25">
      <c r="A69" s="1" t="s">
        <v>76</v>
      </c>
      <c r="B69" s="4" t="s">
        <v>64</v>
      </c>
    </row>
    <row r="70" spans="1:2" x14ac:dyDescent="0.25">
      <c r="B70" s="8" t="s">
        <v>41</v>
      </c>
    </row>
    <row r="71" spans="1:2" x14ac:dyDescent="0.25">
      <c r="A71" s="1" t="s">
        <v>24</v>
      </c>
      <c r="B71" s="8" t="s">
        <v>65</v>
      </c>
    </row>
    <row r="72" spans="1:2" x14ac:dyDescent="0.25">
      <c r="A72" s="1" t="s">
        <v>24</v>
      </c>
      <c r="B72" s="8" t="s">
        <v>66</v>
      </c>
    </row>
    <row r="73" spans="1:2" x14ac:dyDescent="0.25">
      <c r="B73" s="8" t="s">
        <v>67</v>
      </c>
    </row>
    <row r="75" spans="1:2" x14ac:dyDescent="0.25">
      <c r="A75" s="1" t="s">
        <v>87</v>
      </c>
      <c r="B75" s="4" t="s">
        <v>68</v>
      </c>
    </row>
    <row r="76" spans="1:2" x14ac:dyDescent="0.25">
      <c r="B76" s="4" t="s">
        <v>69</v>
      </c>
    </row>
    <row r="77" spans="1:2" x14ac:dyDescent="0.25">
      <c r="A77" s="1" t="s">
        <v>24</v>
      </c>
      <c r="B77" s="4" t="s">
        <v>70</v>
      </c>
    </row>
    <row r="78" spans="1:2" x14ac:dyDescent="0.25">
      <c r="B78" s="4" t="s">
        <v>71</v>
      </c>
    </row>
    <row r="79" spans="1:2" x14ac:dyDescent="0.25">
      <c r="B79" s="9" t="s">
        <v>72</v>
      </c>
    </row>
    <row r="80" spans="1:2" x14ac:dyDescent="0.25">
      <c r="B80" s="9" t="s">
        <v>73</v>
      </c>
    </row>
    <row r="81" spans="1:2" x14ac:dyDescent="0.25">
      <c r="B81" s="9" t="s">
        <v>74</v>
      </c>
    </row>
    <row r="82" spans="1:2" x14ac:dyDescent="0.25">
      <c r="B82" s="4" t="s">
        <v>75</v>
      </c>
    </row>
    <row r="83" spans="1:2" x14ac:dyDescent="0.25">
      <c r="B83" s="9" t="s">
        <v>77</v>
      </c>
    </row>
    <row r="84" spans="1:2" x14ac:dyDescent="0.25">
      <c r="A84" s="1" t="s">
        <v>24</v>
      </c>
      <c r="B84" s="9" t="s">
        <v>78</v>
      </c>
    </row>
    <row r="85" spans="1:2" x14ac:dyDescent="0.25">
      <c r="B85" s="4" t="s">
        <v>79</v>
      </c>
    </row>
    <row r="86" spans="1:2" x14ac:dyDescent="0.25">
      <c r="B86" s="9" t="s">
        <v>80</v>
      </c>
    </row>
    <row r="87" spans="1:2" x14ac:dyDescent="0.25">
      <c r="B87" s="9" t="s">
        <v>81</v>
      </c>
    </row>
    <row r="89" spans="1:2" x14ac:dyDescent="0.25">
      <c r="A89" s="1" t="s">
        <v>92</v>
      </c>
      <c r="B89" s="4" t="s">
        <v>82</v>
      </c>
    </row>
    <row r="90" spans="1:2" x14ac:dyDescent="0.25">
      <c r="B90" s="4" t="s">
        <v>86</v>
      </c>
    </row>
    <row r="91" spans="1:2" x14ac:dyDescent="0.25">
      <c r="B91" s="4" t="s">
        <v>83</v>
      </c>
    </row>
    <row r="92" spans="1:2" x14ac:dyDescent="0.25">
      <c r="B92" s="4" t="s">
        <v>84</v>
      </c>
    </row>
    <row r="93" spans="1:2" x14ac:dyDescent="0.25">
      <c r="B93" s="4" t="s">
        <v>85</v>
      </c>
    </row>
    <row r="95" spans="1:2" x14ac:dyDescent="0.25">
      <c r="A95" s="1" t="s">
        <v>96</v>
      </c>
      <c r="B95" s="4" t="s">
        <v>88</v>
      </c>
    </row>
    <row r="96" spans="1:2" x14ac:dyDescent="0.25">
      <c r="B96" s="4" t="s">
        <v>89</v>
      </c>
    </row>
    <row r="97" spans="1:2" x14ac:dyDescent="0.25">
      <c r="B97" s="2"/>
    </row>
    <row r="98" spans="1:2" x14ac:dyDescent="0.25">
      <c r="A98" s="1" t="s">
        <v>97</v>
      </c>
      <c r="B98" s="11" t="s">
        <v>90</v>
      </c>
    </row>
    <row r="99" spans="1:2" x14ac:dyDescent="0.25">
      <c r="B99" s="11" t="s">
        <v>91</v>
      </c>
    </row>
    <row r="100" spans="1:2" x14ac:dyDescent="0.25">
      <c r="B100" s="11" t="s">
        <v>98</v>
      </c>
    </row>
    <row r="101" spans="1:2" x14ac:dyDescent="0.25">
      <c r="A101" s="1" t="s">
        <v>24</v>
      </c>
    </row>
    <row r="102" spans="1:2" x14ac:dyDescent="0.25">
      <c r="A102" s="1" t="s">
        <v>99</v>
      </c>
      <c r="B102" s="4" t="s">
        <v>93</v>
      </c>
    </row>
    <row r="103" spans="1:2" ht="31.5" x14ac:dyDescent="0.25">
      <c r="B103" s="7" t="s">
        <v>94</v>
      </c>
    </row>
    <row r="104" spans="1:2" x14ac:dyDescent="0.25">
      <c r="B104" s="12" t="s">
        <v>100</v>
      </c>
    </row>
    <row r="107" spans="1:2" x14ac:dyDescent="0.25">
      <c r="A107" s="10"/>
      <c r="B107" s="1" t="s">
        <v>116</v>
      </c>
    </row>
    <row r="108" spans="1:2" x14ac:dyDescent="0.25">
      <c r="A108" s="12"/>
      <c r="B108" s="1" t="s">
        <v>115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A635-97CF-4043-B015-AB1F888794B1}">
  <dimension ref="A1:F14"/>
  <sheetViews>
    <sheetView topLeftCell="A10" workbookViewId="0">
      <selection activeCell="F13" sqref="F13"/>
    </sheetView>
  </sheetViews>
  <sheetFormatPr defaultRowHeight="15" x14ac:dyDescent="0.25"/>
  <sheetData>
    <row r="1" spans="1:6" x14ac:dyDescent="0.25">
      <c r="A1">
        <v>1700000</v>
      </c>
    </row>
    <row r="2" spans="1:6" x14ac:dyDescent="0.25">
      <c r="B2">
        <v>250000</v>
      </c>
      <c r="C2">
        <v>0</v>
      </c>
    </row>
    <row r="3" spans="1:6" x14ac:dyDescent="0.25">
      <c r="B3">
        <v>250000</v>
      </c>
      <c r="C3">
        <f>(0.05*B3)</f>
        <v>12500</v>
      </c>
    </row>
    <row r="4" spans="1:6" x14ac:dyDescent="0.25">
      <c r="B4">
        <v>250000</v>
      </c>
      <c r="C4">
        <f>(0.1*B4)</f>
        <v>25000</v>
      </c>
    </row>
    <row r="5" spans="1:6" x14ac:dyDescent="0.25">
      <c r="B5">
        <v>250000</v>
      </c>
      <c r="C5">
        <f>(0.15*B5)</f>
        <v>37500</v>
      </c>
    </row>
    <row r="6" spans="1:6" x14ac:dyDescent="0.25">
      <c r="B6">
        <v>250000</v>
      </c>
      <c r="C6">
        <f>(0.2*B6)</f>
        <v>50000</v>
      </c>
    </row>
    <row r="7" spans="1:6" x14ac:dyDescent="0.25">
      <c r="B7">
        <v>250000</v>
      </c>
      <c r="C7">
        <f>(0.25*B7)</f>
        <v>62500</v>
      </c>
    </row>
    <row r="8" spans="1:6" x14ac:dyDescent="0.25">
      <c r="B8">
        <v>200000</v>
      </c>
      <c r="C8">
        <f>(0.3*B8)</f>
        <v>60000</v>
      </c>
    </row>
    <row r="10" spans="1:6" x14ac:dyDescent="0.25">
      <c r="C10">
        <f>SUM(C3:C8)</f>
        <v>247500</v>
      </c>
      <c r="F10">
        <v>1700000</v>
      </c>
    </row>
    <row r="11" spans="1:6" x14ac:dyDescent="0.25">
      <c r="C11">
        <f>(C10/12)</f>
        <v>20625</v>
      </c>
      <c r="F11">
        <f>(F10/12)</f>
        <v>141666.66666666666</v>
      </c>
    </row>
    <row r="12" spans="1:6" x14ac:dyDescent="0.25">
      <c r="C12">
        <v>1800</v>
      </c>
      <c r="F12">
        <f>(F11-C14)</f>
        <v>118741.66666666666</v>
      </c>
    </row>
    <row r="13" spans="1:6" x14ac:dyDescent="0.25">
      <c r="C13">
        <v>500</v>
      </c>
    </row>
    <row r="14" spans="1:6" x14ac:dyDescent="0.25">
      <c r="C14">
        <f>SUM(C11:C13)</f>
        <v>22925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48E66-B82D-4C9E-897A-FA66CE216C85}">
  <dimension ref="A1:R21"/>
  <sheetViews>
    <sheetView topLeftCell="A11" zoomScaleNormal="100" workbookViewId="0">
      <selection activeCell="O14" sqref="O14"/>
    </sheetView>
  </sheetViews>
  <sheetFormatPr defaultRowHeight="15" x14ac:dyDescent="0.25"/>
  <cols>
    <col min="4" max="4" width="12.42578125" customWidth="1"/>
  </cols>
  <sheetData>
    <row r="1" spans="1:18" x14ac:dyDescent="0.25">
      <c r="A1">
        <v>112000</v>
      </c>
    </row>
    <row r="3" spans="1:18" x14ac:dyDescent="0.25">
      <c r="C3" t="s">
        <v>117</v>
      </c>
      <c r="E3">
        <v>22000</v>
      </c>
    </row>
    <row r="4" spans="1:18" x14ac:dyDescent="0.25">
      <c r="C4" t="s">
        <v>118</v>
      </c>
      <c r="E4">
        <v>14000</v>
      </c>
      <c r="J4" t="s">
        <v>130</v>
      </c>
      <c r="L4">
        <v>246000</v>
      </c>
    </row>
    <row r="5" spans="1:18" x14ac:dyDescent="0.25">
      <c r="C5" t="s">
        <v>119</v>
      </c>
      <c r="E5">
        <v>10000</v>
      </c>
      <c r="J5" t="s">
        <v>131</v>
      </c>
      <c r="L5">
        <v>120000</v>
      </c>
    </row>
    <row r="6" spans="1:18" x14ac:dyDescent="0.25">
      <c r="C6" t="s">
        <v>120</v>
      </c>
      <c r="E6">
        <v>2000</v>
      </c>
      <c r="J6" t="s">
        <v>132</v>
      </c>
      <c r="L6">
        <v>0</v>
      </c>
      <c r="P6" t="s">
        <v>140</v>
      </c>
      <c r="R6">
        <v>5000</v>
      </c>
    </row>
    <row r="7" spans="1:18" x14ac:dyDescent="0.25">
      <c r="C7" t="s">
        <v>121</v>
      </c>
      <c r="E7">
        <v>6500</v>
      </c>
      <c r="F7">
        <v>4500</v>
      </c>
      <c r="G7">
        <v>2000</v>
      </c>
      <c r="J7" t="s">
        <v>135</v>
      </c>
      <c r="L7">
        <v>0</v>
      </c>
      <c r="P7" t="s">
        <v>134</v>
      </c>
      <c r="R7">
        <v>3000</v>
      </c>
    </row>
    <row r="8" spans="1:18" x14ac:dyDescent="0.25">
      <c r="C8" s="14" t="s">
        <v>122</v>
      </c>
      <c r="D8" s="14"/>
      <c r="E8" s="14">
        <v>0</v>
      </c>
      <c r="J8" t="s">
        <v>136</v>
      </c>
      <c r="L8">
        <v>0</v>
      </c>
      <c r="P8" t="s">
        <v>124</v>
      </c>
      <c r="R8">
        <v>1700</v>
      </c>
    </row>
    <row r="9" spans="1:18" x14ac:dyDescent="0.25">
      <c r="C9" s="14" t="s">
        <v>123</v>
      </c>
      <c r="D9" s="14"/>
      <c r="E9" s="14">
        <v>0</v>
      </c>
      <c r="J9" t="s">
        <v>133</v>
      </c>
      <c r="L9">
        <f>SUM(L4:L8)</f>
        <v>366000</v>
      </c>
      <c r="P9" t="s">
        <v>141</v>
      </c>
      <c r="R9">
        <v>1000</v>
      </c>
    </row>
    <row r="10" spans="1:18" x14ac:dyDescent="0.25">
      <c r="C10" s="14" t="s">
        <v>124</v>
      </c>
      <c r="D10" s="14"/>
      <c r="E10" s="14">
        <v>0</v>
      </c>
      <c r="P10" t="s">
        <v>122</v>
      </c>
      <c r="R10">
        <v>4000</v>
      </c>
    </row>
    <row r="11" spans="1:18" x14ac:dyDescent="0.25">
      <c r="C11" t="s">
        <v>125</v>
      </c>
      <c r="E11">
        <v>1000</v>
      </c>
    </row>
    <row r="12" spans="1:18" x14ac:dyDescent="0.25">
      <c r="C12" t="s">
        <v>126</v>
      </c>
      <c r="E12">
        <v>4000</v>
      </c>
    </row>
    <row r="13" spans="1:18" x14ac:dyDescent="0.25">
      <c r="C13" t="s">
        <v>128</v>
      </c>
      <c r="E13">
        <v>42000</v>
      </c>
    </row>
    <row r="14" spans="1:18" x14ac:dyDescent="0.25">
      <c r="C14" t="s">
        <v>129</v>
      </c>
      <c r="E14">
        <v>0</v>
      </c>
      <c r="P14" t="s">
        <v>142</v>
      </c>
      <c r="R14">
        <f>SUM(R6:R13)</f>
        <v>14700</v>
      </c>
    </row>
    <row r="15" spans="1:18" x14ac:dyDescent="0.25">
      <c r="C15" s="14" t="s">
        <v>134</v>
      </c>
      <c r="D15" s="14"/>
      <c r="E15" s="14">
        <v>0</v>
      </c>
    </row>
    <row r="16" spans="1:18" x14ac:dyDescent="0.25">
      <c r="C16" t="s">
        <v>137</v>
      </c>
      <c r="E16">
        <v>500</v>
      </c>
    </row>
    <row r="17" spans="3:6" x14ac:dyDescent="0.25">
      <c r="C17" s="14" t="s">
        <v>138</v>
      </c>
      <c r="D17" s="14"/>
      <c r="E17" s="14">
        <v>0</v>
      </c>
      <c r="F17" t="s">
        <v>139</v>
      </c>
    </row>
    <row r="20" spans="3:6" x14ac:dyDescent="0.25">
      <c r="C20" t="s">
        <v>111</v>
      </c>
      <c r="E20">
        <f>SUM(E3:E19)</f>
        <v>102000</v>
      </c>
    </row>
    <row r="21" spans="3:6" x14ac:dyDescent="0.25">
      <c r="C21" t="s">
        <v>127</v>
      </c>
      <c r="E21">
        <f>(A1-E20)</f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BBBC-5C94-4CF5-9372-C01587B43E5A}">
  <dimension ref="C3:Q13"/>
  <sheetViews>
    <sheetView workbookViewId="0">
      <selection activeCell="L6" sqref="L6"/>
    </sheetView>
  </sheetViews>
  <sheetFormatPr defaultRowHeight="15" x14ac:dyDescent="0.25"/>
  <sheetData>
    <row r="3" spans="3:17" x14ac:dyDescent="0.25">
      <c r="L3" t="s">
        <v>114</v>
      </c>
    </row>
    <row r="4" spans="3:17" x14ac:dyDescent="0.25">
      <c r="L4" t="s">
        <v>109</v>
      </c>
      <c r="N4">
        <v>55080</v>
      </c>
      <c r="O4">
        <v>6610</v>
      </c>
      <c r="Q4">
        <f>SUM(N4:O4)</f>
        <v>61690</v>
      </c>
    </row>
    <row r="5" spans="3:17" x14ac:dyDescent="0.25">
      <c r="C5" t="s">
        <v>104</v>
      </c>
      <c r="H5">
        <v>69673</v>
      </c>
      <c r="L5" t="s">
        <v>110</v>
      </c>
      <c r="N5">
        <v>22680</v>
      </c>
      <c r="O5">
        <v>2722</v>
      </c>
      <c r="Q5">
        <f>SUM(N5:O5)</f>
        <v>25402</v>
      </c>
    </row>
    <row r="6" spans="3:17" x14ac:dyDescent="0.25">
      <c r="C6" t="s">
        <v>105</v>
      </c>
      <c r="H6">
        <v>15000</v>
      </c>
      <c r="O6" t="s">
        <v>111</v>
      </c>
      <c r="Q6">
        <f>SUM(Q4:Q5)</f>
        <v>87092</v>
      </c>
    </row>
    <row r="7" spans="3:17" x14ac:dyDescent="0.25">
      <c r="C7" t="s">
        <v>106</v>
      </c>
      <c r="H7">
        <v>20000</v>
      </c>
      <c r="O7" t="s">
        <v>112</v>
      </c>
      <c r="Q7">
        <f>(Q6*0.2)</f>
        <v>17418.400000000001</v>
      </c>
    </row>
    <row r="8" spans="3:17" x14ac:dyDescent="0.25">
      <c r="C8" t="s">
        <v>107</v>
      </c>
      <c r="H8">
        <v>20000</v>
      </c>
      <c r="O8" t="s">
        <v>113</v>
      </c>
      <c r="Q8">
        <f>(Q6-Q7)</f>
        <v>69673.600000000006</v>
      </c>
    </row>
    <row r="11" spans="3:17" x14ac:dyDescent="0.25">
      <c r="H11">
        <f>SUM(H5:H8)</f>
        <v>124673</v>
      </c>
    </row>
    <row r="13" spans="3:17" x14ac:dyDescent="0.25">
      <c r="C13" t="s">
        <v>108</v>
      </c>
      <c r="H13">
        <f>(H11/16)</f>
        <v>7792.0625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</dc:creator>
  <cp:lastModifiedBy>Administrator</cp:lastModifiedBy>
  <dcterms:created xsi:type="dcterms:W3CDTF">2022-02-26T06:28:54Z</dcterms:created>
  <dcterms:modified xsi:type="dcterms:W3CDTF">2022-12-21T11:19:22Z</dcterms:modified>
</cp:coreProperties>
</file>